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comments3.xml" ContentType="application/vnd.openxmlformats-officedocument.spreadsheetml.comments+xml"/>
  <Override PartName="/xl/threadedComments/threadedComment3.xml" ContentType="application/vnd.ms-excel.threadedcomments+xml"/>
  <Override PartName="/xl/drawings/drawing1.xml" ContentType="application/vnd.openxmlformats-officedocument.drawing+xml"/>
  <Override PartName="/xl/comments4.xml" ContentType="application/vnd.openxmlformats-officedocument.spreadsheetml.comments+xml"/>
  <Override PartName="/xl/threadedComments/threadedComment4.xml" ContentType="application/vnd.ms-excel.threadedcomments+xml"/>
  <Override PartName="/xl/comments5.xml" ContentType="application/vnd.openxmlformats-officedocument.spreadsheetml.comments+xml"/>
  <Override PartName="/xl/threadedComments/threadedComment5.xml" ContentType="application/vnd.ms-excel.threaded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threadedComments/threadedComment6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dba73962b2cd367/Documents/Garrad County Water Association/1sr RFI - GCWA/"/>
    </mc:Choice>
  </mc:AlternateContent>
  <xr:revisionPtr revIDLastSave="72" documentId="8_{2E34AFD6-04C8-4233-8D57-FB4482C7B6EF}" xr6:coauthVersionLast="47" xr6:coauthVersionMax="47" xr10:uidLastSave="{E5AD8789-B941-4B8E-BF3D-5249E786885C}"/>
  <bookViews>
    <workbookView xWindow="-120" yWindow="-120" windowWidth="24240" windowHeight="13020" tabRatio="641" firstSheet="16" activeTab="20" xr2:uid="{00000000-000D-0000-FFFF-FFFF00000000}"/>
  </bookViews>
  <sheets>
    <sheet name="SAO" sheetId="93" r:id="rId1"/>
    <sheet name="Revenue Requirement - DSC" sheetId="97" r:id="rId2"/>
    <sheet name="Revenue Requirement - OR" sheetId="98" r:id="rId3"/>
    <sheet name="Sheet1" sheetId="117" r:id="rId4"/>
    <sheet name="A - BA Existing Rates" sheetId="91" r:id="rId5"/>
    <sheet name="Biling Adjustments" sheetId="92" r:id="rId6"/>
    <sheet name="B - BA PWA Rates CN 2024-00263" sheetId="89" r:id="rId7"/>
    <sheet name="C - BA PWA CN 2025-00326" sheetId="88" r:id="rId8"/>
    <sheet name="D &amp; E - Misclassified Rev" sheetId="96" r:id="rId9"/>
    <sheet name="F - Emp Sal &amp; Wages" sheetId="75" r:id="rId10"/>
    <sheet name="2026 Wmp Wage Rates" sheetId="114" r:id="rId11"/>
    <sheet name="G - Board of Directors" sheetId="86" r:id="rId12"/>
    <sheet name="H - Emp Medical" sheetId="85" r:id="rId13"/>
    <sheet name="Emp Mrd Premium 2026" sheetId="113" r:id="rId14"/>
    <sheet name="I - Emp Pension" sheetId="81" r:id="rId15"/>
    <sheet name="J - CN 2024-00263" sheetId="95" r:id="rId16"/>
    <sheet name="K - 2025-00326" sheetId="94" r:id="rId17"/>
    <sheet name="L - Excess Wate Loss" sheetId="87" r:id="rId18"/>
    <sheet name="Water Loss Surcharge" sheetId="68" r:id="rId19"/>
    <sheet name="M - Rate Case Exp Amt" sheetId="70" r:id="rId20"/>
    <sheet name="N &amp; O - Depreciation" sheetId="100" r:id="rId21"/>
    <sheet name="NARUC" sheetId="77" r:id="rId22"/>
    <sheet name="Debt Service" sheetId="80" r:id="rId23"/>
    <sheet name="KIA" sheetId="78" r:id="rId24"/>
    <sheet name="RD" sheetId="79" r:id="rId25"/>
    <sheet name="Rate Comparison" sheetId="101" r:id="rId26"/>
    <sheet name="BA Proposed Rates" sheetId="102" r:id="rId27"/>
    <sheet name="Table A" sheetId="115" r:id="rId28"/>
    <sheet name="Table A Detail" sheetId="103" r:id="rId29"/>
    <sheet name="Table B" sheetId="104" r:id="rId30"/>
    <sheet name="Table C" sheetId="105" r:id="rId31"/>
    <sheet name="Appendix A" sheetId="116" r:id="rId32"/>
    <sheet name="Table D" sheetId="106" r:id="rId33"/>
    <sheet name="34x58 Inch" sheetId="107" r:id="rId34"/>
    <sheet name="1-Inch Meter" sheetId="108" r:id="rId35"/>
    <sheet name="1 12-Inch Meter" sheetId="109" r:id="rId36"/>
    <sheet name="2-Inch Meter" sheetId="110" r:id="rId37"/>
    <sheet name="Customer Notice" sheetId="111" r:id="rId38"/>
  </sheets>
  <definedNames>
    <definedName name="AHV">#REF!</definedName>
    <definedName name="_xlnm.Print_Area" localSheetId="18">'Water Loss Surcharge'!$C$1:$H$6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515" i="100" l="1"/>
  <c r="F15" i="117" l="1"/>
  <c r="F13" i="117"/>
  <c r="F9" i="117"/>
  <c r="F7" i="117"/>
  <c r="F8" i="117"/>
  <c r="F10" i="117"/>
  <c r="F11" i="117"/>
  <c r="F12" i="117"/>
  <c r="F14" i="117"/>
  <c r="F6" i="117"/>
  <c r="F5" i="117"/>
  <c r="F4" i="117"/>
  <c r="F3" i="117"/>
  <c r="D15" i="117"/>
  <c r="D14" i="117"/>
  <c r="D13" i="117"/>
  <c r="D12" i="117"/>
  <c r="D11" i="117"/>
  <c r="D10" i="117"/>
  <c r="D9" i="117"/>
  <c r="D8" i="117"/>
  <c r="D7" i="117"/>
  <c r="D6" i="117"/>
  <c r="D5" i="117"/>
  <c r="D4" i="117"/>
  <c r="D3" i="117"/>
  <c r="A1" i="81" l="1"/>
  <c r="A1" i="85"/>
  <c r="A2" i="88"/>
  <c r="A1" i="75"/>
  <c r="F30" i="116"/>
  <c r="F27" i="116"/>
  <c r="D27" i="116"/>
  <c r="F26" i="116"/>
  <c r="F23" i="116"/>
  <c r="D23" i="116"/>
  <c r="F22" i="116"/>
  <c r="F19" i="116"/>
  <c r="D19" i="116"/>
  <c r="F18" i="116"/>
  <c r="F15" i="116"/>
  <c r="D15" i="116"/>
  <c r="F14" i="116"/>
  <c r="F13" i="116"/>
  <c r="F12" i="116"/>
  <c r="F11" i="116"/>
  <c r="W35" i="75"/>
  <c r="F30" i="105"/>
  <c r="P31" i="101"/>
  <c r="R27" i="101"/>
  <c r="R23" i="101"/>
  <c r="R19" i="101"/>
  <c r="P29" i="115"/>
  <c r="N29" i="115"/>
  <c r="L29" i="115"/>
  <c r="I29" i="115"/>
  <c r="P21" i="115"/>
  <c r="N21" i="115"/>
  <c r="L21" i="115"/>
  <c r="I21" i="115"/>
  <c r="P20" i="115"/>
  <c r="N20" i="115"/>
  <c r="L20" i="115"/>
  <c r="I20" i="115"/>
  <c r="P19" i="115"/>
  <c r="N19" i="115"/>
  <c r="L19" i="115"/>
  <c r="I19" i="115"/>
  <c r="P18" i="115"/>
  <c r="N18" i="115"/>
  <c r="L18" i="115"/>
  <c r="I18" i="115"/>
  <c r="P17" i="115"/>
  <c r="N17" i="115"/>
  <c r="L17" i="115"/>
  <c r="I17" i="115"/>
  <c r="P16" i="115"/>
  <c r="N16" i="115"/>
  <c r="L16" i="115"/>
  <c r="I16" i="115"/>
  <c r="P15" i="115"/>
  <c r="N15" i="115"/>
  <c r="L15" i="115"/>
  <c r="I15" i="115"/>
  <c r="P14" i="115"/>
  <c r="N14" i="115"/>
  <c r="L14" i="115"/>
  <c r="I14" i="115"/>
  <c r="P13" i="115"/>
  <c r="N13" i="115"/>
  <c r="L13" i="115"/>
  <c r="I13" i="115"/>
  <c r="P12" i="115"/>
  <c r="N12" i="115"/>
  <c r="L12" i="115"/>
  <c r="I12" i="115"/>
  <c r="P11" i="115"/>
  <c r="N11" i="115"/>
  <c r="L11" i="115"/>
  <c r="I11" i="115"/>
  <c r="P10" i="115"/>
  <c r="P22" i="115" s="1"/>
  <c r="N10" i="115"/>
  <c r="N22" i="115" s="1"/>
  <c r="L10" i="115"/>
  <c r="L22" i="115" s="1"/>
  <c r="I10" i="115"/>
  <c r="I22" i="115" s="1"/>
  <c r="O9" i="75"/>
  <c r="AA9" i="75" s="1"/>
  <c r="O10" i="75"/>
  <c r="AA10" i="75" s="1"/>
  <c r="G11" i="114"/>
  <c r="I11" i="114" s="1"/>
  <c r="O13" i="75" s="1"/>
  <c r="AA13" i="75" s="1"/>
  <c r="G12" i="114"/>
  <c r="I12" i="114" s="1"/>
  <c r="O14" i="75" s="1"/>
  <c r="Z14" i="75" s="1"/>
  <c r="A12" i="114"/>
  <c r="A11" i="114"/>
  <c r="G10" i="114"/>
  <c r="I10" i="114" s="1"/>
  <c r="O12" i="75" s="1"/>
  <c r="AA12" i="75" s="1"/>
  <c r="A10" i="114"/>
  <c r="G9" i="114"/>
  <c r="I9" i="114" s="1"/>
  <c r="O11" i="75" s="1"/>
  <c r="AA11" i="75" s="1"/>
  <c r="A9" i="114"/>
  <c r="G8" i="114"/>
  <c r="I8" i="114" s="1"/>
  <c r="A8" i="114"/>
  <c r="G7" i="114"/>
  <c r="I7" i="114" s="1"/>
  <c r="A7" i="114"/>
  <c r="G6" i="114"/>
  <c r="I6" i="114" s="1"/>
  <c r="A6" i="114"/>
  <c r="G5" i="114"/>
  <c r="I5" i="114" s="1"/>
  <c r="A5" i="114"/>
  <c r="G4" i="114"/>
  <c r="I4" i="114" s="1"/>
  <c r="O6" i="75" s="1"/>
  <c r="AA6" i="75" s="1"/>
  <c r="A4" i="114"/>
  <c r="G5" i="113"/>
  <c r="I5" i="113" s="1"/>
  <c r="G6" i="113"/>
  <c r="I6" i="113"/>
  <c r="G7" i="113"/>
  <c r="I7" i="113" s="1"/>
  <c r="G8" i="113"/>
  <c r="I8" i="113" s="1"/>
  <c r="D13" i="85" s="1"/>
  <c r="K13" i="85" s="1"/>
  <c r="G9" i="113"/>
  <c r="I9" i="113" s="1"/>
  <c r="G10" i="113"/>
  <c r="I10" i="113" s="1"/>
  <c r="G11" i="113"/>
  <c r="I11" i="113"/>
  <c r="G12" i="113"/>
  <c r="I12" i="113"/>
  <c r="D17" i="85" s="1"/>
  <c r="K17" i="85" s="1"/>
  <c r="I4" i="113"/>
  <c r="D9" i="85" s="1"/>
  <c r="K9" i="85" s="1"/>
  <c r="G4" i="113"/>
  <c r="C13" i="113"/>
  <c r="A10" i="113"/>
  <c r="A11" i="113"/>
  <c r="A12" i="113"/>
  <c r="A5" i="113"/>
  <c r="A6" i="113"/>
  <c r="A7" i="113"/>
  <c r="A8" i="113"/>
  <c r="A9" i="113"/>
  <c r="A4" i="113"/>
  <c r="I10" i="91"/>
  <c r="F29" i="87"/>
  <c r="H14" i="86"/>
  <c r="A2" i="102"/>
  <c r="A2" i="89"/>
  <c r="C4" i="97"/>
  <c r="C3" i="98"/>
  <c r="A2" i="91"/>
  <c r="L24" i="98"/>
  <c r="U23" i="111"/>
  <c r="S23" i="111"/>
  <c r="F24" i="111"/>
  <c r="D24" i="111"/>
  <c r="R24" i="111" s="1"/>
  <c r="F23" i="111"/>
  <c r="D23" i="111"/>
  <c r="F19" i="111"/>
  <c r="D19" i="111"/>
  <c r="R19" i="111" s="1"/>
  <c r="F18" i="111"/>
  <c r="U18" i="111" s="1"/>
  <c r="D18" i="111"/>
  <c r="R18" i="111" s="1"/>
  <c r="S18" i="111" s="1"/>
  <c r="F14" i="111"/>
  <c r="D14" i="111"/>
  <c r="R14" i="111" s="1"/>
  <c r="F13" i="111"/>
  <c r="U13" i="111" s="1"/>
  <c r="D13" i="111"/>
  <c r="R13" i="111" s="1"/>
  <c r="S13" i="111" s="1"/>
  <c r="F9" i="111"/>
  <c r="U9" i="111" s="1"/>
  <c r="F8" i="111"/>
  <c r="F7" i="111"/>
  <c r="F6" i="111"/>
  <c r="F5" i="111"/>
  <c r="D6" i="111"/>
  <c r="R6" i="111" s="1"/>
  <c r="S6" i="111" s="1"/>
  <c r="D7" i="111"/>
  <c r="R7" i="111" s="1"/>
  <c r="S7" i="111" s="1"/>
  <c r="D8" i="111"/>
  <c r="R8" i="111" s="1"/>
  <c r="D9" i="111"/>
  <c r="R9" i="111" s="1"/>
  <c r="D5" i="111"/>
  <c r="S5" i="111" s="1"/>
  <c r="Y4" i="111"/>
  <c r="E37" i="106"/>
  <c r="E36" i="106"/>
  <c r="E35" i="106"/>
  <c r="E34" i="106"/>
  <c r="D10" i="110"/>
  <c r="D9" i="110"/>
  <c r="B9" i="110"/>
  <c r="L18" i="110"/>
  <c r="Q18" i="110" s="1"/>
  <c r="L17" i="110"/>
  <c r="Q17" i="110" s="1"/>
  <c r="L16" i="110"/>
  <c r="Q16" i="110" s="1"/>
  <c r="L15" i="110"/>
  <c r="Q15" i="110" s="1"/>
  <c r="S13" i="110"/>
  <c r="R13" i="110"/>
  <c r="T13" i="110" s="1"/>
  <c r="Q13" i="110"/>
  <c r="N13" i="110"/>
  <c r="O13" i="110" s="1"/>
  <c r="R12" i="110"/>
  <c r="Q12" i="110"/>
  <c r="N12" i="110"/>
  <c r="R11" i="110"/>
  <c r="Q11" i="110"/>
  <c r="M11" i="110"/>
  <c r="Q10" i="110"/>
  <c r="M10" i="110"/>
  <c r="R10" i="110" s="1"/>
  <c r="N9" i="110"/>
  <c r="N18" i="110" s="1"/>
  <c r="B10" i="110"/>
  <c r="N8" i="110" s="1"/>
  <c r="S8" i="110" s="1"/>
  <c r="M9" i="110"/>
  <c r="M15" i="110" s="1"/>
  <c r="M8" i="110"/>
  <c r="R8" i="110" s="1"/>
  <c r="E29" i="106"/>
  <c r="E30" i="106"/>
  <c r="E31" i="106"/>
  <c r="E28" i="106"/>
  <c r="D10" i="109"/>
  <c r="D9" i="109"/>
  <c r="M9" i="109" s="1"/>
  <c r="M15" i="109" s="1"/>
  <c r="B9" i="109"/>
  <c r="M8" i="109" s="1"/>
  <c r="R8" i="109" s="1"/>
  <c r="L18" i="109"/>
  <c r="Q18" i="109" s="1"/>
  <c r="Q17" i="109"/>
  <c r="L17" i="109"/>
  <c r="L16" i="109"/>
  <c r="Q16" i="109" s="1"/>
  <c r="L15" i="109"/>
  <c r="Q15" i="109" s="1"/>
  <c r="S13" i="109"/>
  <c r="R13" i="109"/>
  <c r="T13" i="109" s="1"/>
  <c r="Q13" i="109"/>
  <c r="N13" i="109"/>
  <c r="O13" i="109" s="1"/>
  <c r="R12" i="109"/>
  <c r="Q12" i="109"/>
  <c r="N12" i="109"/>
  <c r="S12" i="109" s="1"/>
  <c r="R11" i="109"/>
  <c r="Q11" i="109"/>
  <c r="M11" i="109"/>
  <c r="Q10" i="109"/>
  <c r="M10" i="109"/>
  <c r="R10" i="109" s="1"/>
  <c r="N9" i="109"/>
  <c r="N18" i="109" s="1"/>
  <c r="B10" i="109"/>
  <c r="N8" i="109" s="1"/>
  <c r="S8" i="109" s="1"/>
  <c r="E23" i="106"/>
  <c r="E24" i="106"/>
  <c r="E25" i="106"/>
  <c r="E22" i="106"/>
  <c r="D10" i="108"/>
  <c r="D9" i="108"/>
  <c r="B9" i="108"/>
  <c r="M8" i="108" s="1"/>
  <c r="R8" i="108" s="1"/>
  <c r="L18" i="108"/>
  <c r="Q18" i="108" s="1"/>
  <c r="L17" i="108"/>
  <c r="Q17" i="108" s="1"/>
  <c r="L16" i="108"/>
  <c r="Q16" i="108" s="1"/>
  <c r="L15" i="108"/>
  <c r="Q15" i="108" s="1"/>
  <c r="R13" i="108"/>
  <c r="Q13" i="108"/>
  <c r="N13" i="108"/>
  <c r="S13" i="108" s="1"/>
  <c r="R12" i="108"/>
  <c r="Q12" i="108"/>
  <c r="N12" i="108"/>
  <c r="S12" i="108" s="1"/>
  <c r="Q11" i="108"/>
  <c r="M11" i="108"/>
  <c r="R11" i="108" s="1"/>
  <c r="Q10" i="108"/>
  <c r="M10" i="108"/>
  <c r="R10" i="108" s="1"/>
  <c r="B10" i="108"/>
  <c r="N8" i="108" s="1"/>
  <c r="S8" i="108" s="1"/>
  <c r="N9" i="108"/>
  <c r="M9" i="108"/>
  <c r="M15" i="108" s="1"/>
  <c r="E14" i="106"/>
  <c r="E15" i="106"/>
  <c r="E16" i="106"/>
  <c r="E17" i="106"/>
  <c r="E18" i="106"/>
  <c r="E19" i="106"/>
  <c r="E13" i="106"/>
  <c r="E12" i="106"/>
  <c r="X9" i="107"/>
  <c r="X22" i="107" s="1"/>
  <c r="X8" i="107"/>
  <c r="X10" i="107"/>
  <c r="X11" i="107"/>
  <c r="X12" i="107"/>
  <c r="X21" i="107" s="1"/>
  <c r="X13" i="107"/>
  <c r="X14" i="107"/>
  <c r="X15" i="107"/>
  <c r="X24" i="107" s="1"/>
  <c r="X16" i="107"/>
  <c r="X25" i="107" s="1"/>
  <c r="X17" i="107"/>
  <c r="X26" i="107" s="1"/>
  <c r="X19" i="107"/>
  <c r="X20" i="107"/>
  <c r="D13" i="107"/>
  <c r="P9" i="107" s="1"/>
  <c r="P22" i="107" s="1"/>
  <c r="D12" i="107"/>
  <c r="O9" i="107" s="1"/>
  <c r="D11" i="107"/>
  <c r="N9" i="107" s="1"/>
  <c r="D10" i="107"/>
  <c r="M9" i="107" s="1"/>
  <c r="D9" i="107"/>
  <c r="L9" i="107" s="1"/>
  <c r="L19" i="107" s="1"/>
  <c r="B13" i="107"/>
  <c r="P8" i="107" s="1"/>
  <c r="B12" i="107"/>
  <c r="O8" i="107" s="1"/>
  <c r="W8" i="107" s="1"/>
  <c r="B11" i="107"/>
  <c r="N8" i="107" s="1"/>
  <c r="V8" i="107" s="1"/>
  <c r="B10" i="107"/>
  <c r="M8" i="107" s="1"/>
  <c r="U8" i="107" s="1"/>
  <c r="B9" i="107"/>
  <c r="L8" i="107" s="1"/>
  <c r="T8" i="107" s="1"/>
  <c r="A10" i="107"/>
  <c r="A11" i="107"/>
  <c r="A12" i="107"/>
  <c r="A13" i="107"/>
  <c r="A9" i="107"/>
  <c r="K26" i="107"/>
  <c r="K25" i="107"/>
  <c r="K24" i="107"/>
  <c r="K23" i="107"/>
  <c r="K22" i="107"/>
  <c r="K21" i="107"/>
  <c r="K20" i="107"/>
  <c r="K19" i="107"/>
  <c r="V17" i="107"/>
  <c r="U17" i="107"/>
  <c r="T17" i="107"/>
  <c r="S17" i="107"/>
  <c r="S26" i="107" s="1"/>
  <c r="W17" i="107"/>
  <c r="V16" i="107"/>
  <c r="U16" i="107"/>
  <c r="T16" i="107"/>
  <c r="S16" i="107"/>
  <c r="S25" i="107" s="1"/>
  <c r="U15" i="107"/>
  <c r="T15" i="107"/>
  <c r="S15" i="107"/>
  <c r="S24" i="107" s="1"/>
  <c r="V15" i="107"/>
  <c r="U14" i="107"/>
  <c r="T14" i="107"/>
  <c r="S14" i="107"/>
  <c r="S23" i="107" s="1"/>
  <c r="V14" i="107"/>
  <c r="U13" i="107"/>
  <c r="T13" i="107"/>
  <c r="S13" i="107"/>
  <c r="S22" i="107" s="1"/>
  <c r="V13" i="107"/>
  <c r="U12" i="107"/>
  <c r="T12" i="107"/>
  <c r="S12" i="107"/>
  <c r="S21" i="107" s="1"/>
  <c r="T11" i="107"/>
  <c r="S11" i="107"/>
  <c r="S20" i="107" s="1"/>
  <c r="N11" i="107"/>
  <c r="T10" i="107"/>
  <c r="S10" i="107"/>
  <c r="S19" i="107" s="1"/>
  <c r="M10" i="107"/>
  <c r="U10" i="107" s="1"/>
  <c r="I40" i="80"/>
  <c r="I39" i="80"/>
  <c r="I38" i="80"/>
  <c r="I37" i="80"/>
  <c r="I36" i="80"/>
  <c r="G40" i="80"/>
  <c r="G39" i="80"/>
  <c r="G38" i="80"/>
  <c r="G37" i="80"/>
  <c r="G36" i="80"/>
  <c r="E37" i="80"/>
  <c r="E38" i="80"/>
  <c r="E39" i="80"/>
  <c r="E40" i="80"/>
  <c r="E36" i="80"/>
  <c r="S11" i="79"/>
  <c r="S10" i="79"/>
  <c r="S9" i="79"/>
  <c r="S8" i="79"/>
  <c r="S7" i="79"/>
  <c r="Q11" i="79"/>
  <c r="Q10" i="79"/>
  <c r="Q9" i="79"/>
  <c r="Q8" i="79"/>
  <c r="Q7" i="79"/>
  <c r="O8" i="79"/>
  <c r="O9" i="79"/>
  <c r="O10" i="79"/>
  <c r="O11" i="79"/>
  <c r="O7" i="79"/>
  <c r="F27" i="105"/>
  <c r="F26" i="105"/>
  <c r="F23" i="105"/>
  <c r="F22" i="105"/>
  <c r="F19" i="105"/>
  <c r="F18" i="105"/>
  <c r="F12" i="105"/>
  <c r="F13" i="105"/>
  <c r="F14" i="105"/>
  <c r="F15" i="105"/>
  <c r="F11" i="105"/>
  <c r="D27" i="105"/>
  <c r="D23" i="105"/>
  <c r="D19" i="105"/>
  <c r="D15" i="105"/>
  <c r="I40" i="104"/>
  <c r="I15" i="104" s="1"/>
  <c r="G40" i="104"/>
  <c r="E40" i="104"/>
  <c r="C40" i="104"/>
  <c r="I39" i="104"/>
  <c r="G39" i="104"/>
  <c r="E39" i="104"/>
  <c r="K39" i="104" s="1"/>
  <c r="C39" i="104"/>
  <c r="I38" i="104"/>
  <c r="G38" i="104"/>
  <c r="G13" i="104" s="1"/>
  <c r="E38" i="104"/>
  <c r="K38" i="104" s="1"/>
  <c r="C38" i="104"/>
  <c r="K37" i="104"/>
  <c r="I37" i="104"/>
  <c r="G37" i="104"/>
  <c r="E37" i="104"/>
  <c r="C37" i="104"/>
  <c r="I36" i="104"/>
  <c r="I42" i="104" s="1"/>
  <c r="G36" i="104"/>
  <c r="G42" i="104" s="1"/>
  <c r="E36" i="104"/>
  <c r="E42" i="104" s="1"/>
  <c r="C36" i="104"/>
  <c r="I28" i="104"/>
  <c r="G28" i="104"/>
  <c r="G15" i="104" s="1"/>
  <c r="E28" i="104"/>
  <c r="K28" i="104" s="1"/>
  <c r="C28" i="104"/>
  <c r="K27" i="104"/>
  <c r="I27" i="104"/>
  <c r="G27" i="104"/>
  <c r="E27" i="104"/>
  <c r="C27" i="104"/>
  <c r="I26" i="104"/>
  <c r="I13" i="104" s="1"/>
  <c r="G26" i="104"/>
  <c r="E26" i="104"/>
  <c r="E13" i="104" s="1"/>
  <c r="K13" i="104" s="1"/>
  <c r="C26" i="104"/>
  <c r="I25" i="104"/>
  <c r="K25" i="104" s="1"/>
  <c r="G25" i="104"/>
  <c r="E25" i="104"/>
  <c r="C25" i="104"/>
  <c r="I24" i="104"/>
  <c r="I30" i="104" s="1"/>
  <c r="G24" i="104"/>
  <c r="G30" i="104" s="1"/>
  <c r="E24" i="104"/>
  <c r="E30" i="104" s="1"/>
  <c r="C24" i="104"/>
  <c r="I14" i="104"/>
  <c r="G14" i="104"/>
  <c r="K14" i="104" s="1"/>
  <c r="E14" i="104"/>
  <c r="G12" i="104"/>
  <c r="E12" i="104"/>
  <c r="I11" i="104"/>
  <c r="G11" i="104"/>
  <c r="K11" i="104" s="1"/>
  <c r="E11" i="104"/>
  <c r="O569" i="103"/>
  <c r="M569" i="103"/>
  <c r="K569" i="103"/>
  <c r="H569" i="103"/>
  <c r="O546" i="103"/>
  <c r="M546" i="103"/>
  <c r="K546" i="103"/>
  <c r="H546" i="103"/>
  <c r="O521" i="103"/>
  <c r="M521" i="103"/>
  <c r="K521" i="103"/>
  <c r="H521" i="103"/>
  <c r="O435" i="103"/>
  <c r="M435" i="103"/>
  <c r="K435" i="103"/>
  <c r="H435" i="103"/>
  <c r="M390" i="103"/>
  <c r="O386" i="103"/>
  <c r="M386" i="103"/>
  <c r="K386" i="103"/>
  <c r="H386" i="103"/>
  <c r="O83" i="103"/>
  <c r="M83" i="103"/>
  <c r="K83" i="103"/>
  <c r="H83" i="103"/>
  <c r="M56" i="103"/>
  <c r="K56" i="103"/>
  <c r="H56" i="103"/>
  <c r="H48" i="103"/>
  <c r="O37" i="103"/>
  <c r="M37" i="103"/>
  <c r="K37" i="103"/>
  <c r="H37" i="103"/>
  <c r="O26" i="103"/>
  <c r="M26" i="103"/>
  <c r="K26" i="103"/>
  <c r="H26" i="103"/>
  <c r="O21" i="103"/>
  <c r="K21" i="103"/>
  <c r="H21" i="103"/>
  <c r="M18" i="103"/>
  <c r="M17" i="103"/>
  <c r="M16" i="103"/>
  <c r="M15" i="103"/>
  <c r="M14" i="103"/>
  <c r="M13" i="103"/>
  <c r="M11" i="103"/>
  <c r="D15" i="85" l="1"/>
  <c r="K15" i="85" s="1"/>
  <c r="D14" i="85"/>
  <c r="K14" i="85" s="1"/>
  <c r="D10" i="85"/>
  <c r="K10" i="85" s="1"/>
  <c r="D12" i="85"/>
  <c r="K12" i="85" s="1"/>
  <c r="D11" i="85"/>
  <c r="K11" i="85" s="1"/>
  <c r="I13" i="113"/>
  <c r="D16" i="85"/>
  <c r="K16" i="85" s="1"/>
  <c r="O8" i="75"/>
  <c r="AA8" i="75" s="1"/>
  <c r="O7" i="75"/>
  <c r="AA7" i="75" s="1"/>
  <c r="R23" i="111"/>
  <c r="U6" i="111"/>
  <c r="U7" i="111"/>
  <c r="R5" i="111"/>
  <c r="Y5" i="111" s="1"/>
  <c r="Y6" i="111" s="1"/>
  <c r="AA6" i="111" s="1"/>
  <c r="U5" i="111"/>
  <c r="N17" i="110"/>
  <c r="M16" i="110"/>
  <c r="N10" i="110"/>
  <c r="O12" i="110"/>
  <c r="S12" i="110"/>
  <c r="N11" i="110"/>
  <c r="O11" i="110" s="1"/>
  <c r="O12" i="109"/>
  <c r="T12" i="109"/>
  <c r="M16" i="109"/>
  <c r="N10" i="109"/>
  <c r="N11" i="109"/>
  <c r="O11" i="109" s="1"/>
  <c r="N17" i="109"/>
  <c r="N18" i="108"/>
  <c r="N11" i="108"/>
  <c r="O11" i="108" s="1"/>
  <c r="N16" i="108"/>
  <c r="M16" i="108"/>
  <c r="T13" i="108"/>
  <c r="T12" i="108"/>
  <c r="N10" i="108"/>
  <c r="O12" i="108"/>
  <c r="N17" i="108"/>
  <c r="O13" i="108"/>
  <c r="S11" i="108"/>
  <c r="X23" i="107"/>
  <c r="P14" i="107"/>
  <c r="P15" i="107"/>
  <c r="P19" i="107"/>
  <c r="P16" i="107"/>
  <c r="P20" i="107"/>
  <c r="P21" i="107"/>
  <c r="P17" i="107"/>
  <c r="N20" i="107"/>
  <c r="U11" i="107"/>
  <c r="M26" i="107"/>
  <c r="M25" i="107"/>
  <c r="M24" i="107"/>
  <c r="M23" i="107"/>
  <c r="M22" i="107"/>
  <c r="M21" i="107"/>
  <c r="L20" i="107"/>
  <c r="Y17" i="107"/>
  <c r="N26" i="107"/>
  <c r="N25" i="107"/>
  <c r="V11" i="107"/>
  <c r="V12" i="107"/>
  <c r="W16" i="107"/>
  <c r="M19" i="107"/>
  <c r="M20" i="107"/>
  <c r="N21" i="107"/>
  <c r="N22" i="107"/>
  <c r="N23" i="107"/>
  <c r="N24" i="107"/>
  <c r="O25" i="107"/>
  <c r="O26" i="107"/>
  <c r="O13" i="107"/>
  <c r="Q13" i="107" s="1"/>
  <c r="N10" i="107"/>
  <c r="O11" i="107"/>
  <c r="Q11" i="107" s="1"/>
  <c r="O12" i="107"/>
  <c r="Q12" i="107" s="1"/>
  <c r="K40" i="104"/>
  <c r="E15" i="104"/>
  <c r="K15" i="104" s="1"/>
  <c r="E41" i="104"/>
  <c r="G41" i="104"/>
  <c r="I12" i="104"/>
  <c r="I16" i="104" s="1"/>
  <c r="E29" i="104"/>
  <c r="I41" i="104"/>
  <c r="K26" i="104"/>
  <c r="G29" i="104"/>
  <c r="K36" i="104"/>
  <c r="I29" i="104"/>
  <c r="G17" i="104"/>
  <c r="G16" i="104"/>
  <c r="K24" i="104"/>
  <c r="M21" i="103"/>
  <c r="M570" i="103" s="1"/>
  <c r="H570" i="103"/>
  <c r="K570" i="103"/>
  <c r="O570" i="103"/>
  <c r="AA5" i="111" l="1"/>
  <c r="AA7" i="111"/>
  <c r="N16" i="110"/>
  <c r="S11" i="110"/>
  <c r="S10" i="110"/>
  <c r="N15" i="110"/>
  <c r="O15" i="110" s="1"/>
  <c r="M17" i="110"/>
  <c r="O16" i="110"/>
  <c r="T12" i="110"/>
  <c r="N16" i="109"/>
  <c r="S11" i="109"/>
  <c r="M17" i="109"/>
  <c r="O16" i="109"/>
  <c r="S10" i="109"/>
  <c r="N15" i="109"/>
  <c r="O15" i="109" s="1"/>
  <c r="N15" i="108"/>
  <c r="O15" i="108" s="1"/>
  <c r="S10" i="108"/>
  <c r="T11" i="108"/>
  <c r="O16" i="108"/>
  <c r="M17" i="108"/>
  <c r="P26" i="107"/>
  <c r="Q17" i="107"/>
  <c r="P25" i="107"/>
  <c r="Q16" i="107"/>
  <c r="P24" i="107"/>
  <c r="Q15" i="107"/>
  <c r="P23" i="107"/>
  <c r="Q14" i="107"/>
  <c r="O24" i="107"/>
  <c r="W15" i="107"/>
  <c r="O20" i="107"/>
  <c r="Q20" i="107" s="1"/>
  <c r="W11" i="107"/>
  <c r="Y16" i="107"/>
  <c r="L21" i="107"/>
  <c r="W14" i="107"/>
  <c r="O23" i="107"/>
  <c r="N19" i="107"/>
  <c r="V10" i="107"/>
  <c r="W13" i="107"/>
  <c r="O22" i="107"/>
  <c r="O21" i="107"/>
  <c r="W12" i="107"/>
  <c r="O10" i="107"/>
  <c r="Q10" i="107" s="1"/>
  <c r="E16" i="104"/>
  <c r="K42" i="104"/>
  <c r="K43" i="104" s="1"/>
  <c r="K41" i="104"/>
  <c r="K12" i="104"/>
  <c r="I17" i="104"/>
  <c r="E17" i="104"/>
  <c r="K29" i="104"/>
  <c r="K30" i="104"/>
  <c r="K31" i="104" s="1"/>
  <c r="O17" i="110" l="1"/>
  <c r="M18" i="110"/>
  <c r="O18" i="110" s="1"/>
  <c r="T11" i="110"/>
  <c r="T11" i="109"/>
  <c r="O17" i="109"/>
  <c r="M18" i="109"/>
  <c r="O18" i="109" s="1"/>
  <c r="O17" i="108"/>
  <c r="M18" i="108"/>
  <c r="Y11" i="107"/>
  <c r="Y12" i="107"/>
  <c r="Y15" i="107"/>
  <c r="Y13" i="107"/>
  <c r="Y14" i="107"/>
  <c r="O19" i="107"/>
  <c r="Q19" i="107" s="1"/>
  <c r="W10" i="107"/>
  <c r="L22" i="107"/>
  <c r="Q21" i="107"/>
  <c r="K17" i="104"/>
  <c r="K18" i="104" s="1"/>
  <c r="K16" i="104"/>
  <c r="O18" i="108" l="1"/>
  <c r="Q22" i="107"/>
  <c r="L23" i="107"/>
  <c r="L24" i="107" l="1"/>
  <c r="Q23" i="107"/>
  <c r="L25" i="107" l="1"/>
  <c r="Q24" i="107"/>
  <c r="Q25" i="107" l="1"/>
  <c r="L26" i="107"/>
  <c r="Q26" i="107" l="1"/>
  <c r="W23" i="75" l="1"/>
  <c r="G88" i="102"/>
  <c r="C81" i="102"/>
  <c r="E77" i="102"/>
  <c r="D77" i="102"/>
  <c r="F77" i="102" s="1"/>
  <c r="C77" i="102"/>
  <c r="G75" i="102" s="1"/>
  <c r="E76" i="102"/>
  <c r="F76" i="102" s="1"/>
  <c r="K76" i="102" s="1"/>
  <c r="D76" i="102"/>
  <c r="F75" i="102"/>
  <c r="C68" i="102"/>
  <c r="E65" i="102"/>
  <c r="H9" i="102" s="1"/>
  <c r="E64" i="102"/>
  <c r="D64" i="102"/>
  <c r="C64" i="102"/>
  <c r="C69" i="102" s="1"/>
  <c r="E63" i="102"/>
  <c r="F63" i="102" s="1"/>
  <c r="D63" i="102"/>
  <c r="D65" i="102" s="1"/>
  <c r="D68" i="102" s="1"/>
  <c r="G62" i="102"/>
  <c r="F62" i="102"/>
  <c r="C56" i="102"/>
  <c r="E52" i="102"/>
  <c r="G52" i="102" s="1"/>
  <c r="G53" i="102" s="1"/>
  <c r="E57" i="102" s="1"/>
  <c r="D52" i="102"/>
  <c r="F52" i="102" s="1"/>
  <c r="C52" i="102"/>
  <c r="G50" i="102" s="1"/>
  <c r="E51" i="102"/>
  <c r="D51" i="102"/>
  <c r="F50" i="102"/>
  <c r="C44" i="102"/>
  <c r="E36" i="102"/>
  <c r="D36" i="102"/>
  <c r="I36" i="102" s="1"/>
  <c r="C36" i="102"/>
  <c r="J31" i="102" s="1"/>
  <c r="E35" i="102"/>
  <c r="D35" i="102"/>
  <c r="H35" i="102" s="1"/>
  <c r="E34" i="102"/>
  <c r="D34" i="102"/>
  <c r="G34" i="102" s="1"/>
  <c r="E33" i="102"/>
  <c r="D33" i="102"/>
  <c r="E32" i="102"/>
  <c r="F32" i="102" s="1"/>
  <c r="D32" i="102"/>
  <c r="I31" i="102"/>
  <c r="H31" i="102"/>
  <c r="G31" i="102"/>
  <c r="G36" i="102" s="1"/>
  <c r="F31" i="102"/>
  <c r="F64" i="102" s="1"/>
  <c r="I24" i="102"/>
  <c r="G13" i="102" s="1"/>
  <c r="I19" i="102"/>
  <c r="I11" i="102"/>
  <c r="D24" i="101"/>
  <c r="J23" i="101"/>
  <c r="J24" i="101" s="1"/>
  <c r="D20" i="101"/>
  <c r="J19" i="101"/>
  <c r="J20" i="101" s="1"/>
  <c r="D28" i="101"/>
  <c r="J27" i="101"/>
  <c r="J28" i="101" s="1"/>
  <c r="D16" i="101"/>
  <c r="J16" i="101" s="1"/>
  <c r="J15" i="101"/>
  <c r="J12" i="101"/>
  <c r="H36" i="102" l="1"/>
  <c r="D37" i="102"/>
  <c r="D40" i="102" s="1"/>
  <c r="D53" i="102"/>
  <c r="D56" i="102" s="1"/>
  <c r="E53" i="102"/>
  <c r="H8" i="102" s="1"/>
  <c r="F51" i="102"/>
  <c r="F53" i="102" s="1"/>
  <c r="E56" i="102" s="1"/>
  <c r="E58" i="102" s="1"/>
  <c r="H33" i="111" s="1"/>
  <c r="S12" i="111" s="1"/>
  <c r="S14" i="111" s="1"/>
  <c r="D45" i="102"/>
  <c r="G7" i="102" s="1"/>
  <c r="K63" i="102"/>
  <c r="F65" i="102"/>
  <c r="E68" i="102" s="1"/>
  <c r="E70" i="102" s="1"/>
  <c r="H34" i="111" s="1"/>
  <c r="S17" i="111" s="1"/>
  <c r="S19" i="111" s="1"/>
  <c r="G77" i="102"/>
  <c r="G78" i="102" s="1"/>
  <c r="E82" i="102" s="1"/>
  <c r="K32" i="102"/>
  <c r="K77" i="102"/>
  <c r="K78" i="102" s="1"/>
  <c r="G64" i="102"/>
  <c r="G65" i="102" s="1"/>
  <c r="E69" i="102" s="1"/>
  <c r="K64" i="102"/>
  <c r="D58" i="102"/>
  <c r="G8" i="102" s="1"/>
  <c r="D70" i="102"/>
  <c r="G9" i="102" s="1"/>
  <c r="K52" i="102"/>
  <c r="C82" i="102"/>
  <c r="E37" i="102"/>
  <c r="F34" i="102"/>
  <c r="F78" i="102"/>
  <c r="E81" i="102" s="1"/>
  <c r="E83" i="102" s="1"/>
  <c r="F35" i="102"/>
  <c r="I35" i="102" s="1"/>
  <c r="I37" i="102" s="1"/>
  <c r="E43" i="102" s="1"/>
  <c r="F33" i="102"/>
  <c r="G33" i="102" s="1"/>
  <c r="G35" i="102"/>
  <c r="C57" i="102"/>
  <c r="D78" i="102"/>
  <c r="D81" i="102" s="1"/>
  <c r="E78" i="102"/>
  <c r="K51" i="102"/>
  <c r="F36" i="102"/>
  <c r="S15" i="111" l="1"/>
  <c r="U14" i="111"/>
  <c r="U15" i="111" s="1"/>
  <c r="J33" i="111" s="1"/>
  <c r="H10" i="102"/>
  <c r="H35" i="111"/>
  <c r="S22" i="111" s="1"/>
  <c r="S24" i="111" s="1"/>
  <c r="F37" i="102"/>
  <c r="E40" i="102" s="1"/>
  <c r="S20" i="111"/>
  <c r="U19" i="111"/>
  <c r="U20" i="111" s="1"/>
  <c r="J34" i="111" s="1"/>
  <c r="G37" i="102"/>
  <c r="E41" i="102" s="1"/>
  <c r="K53" i="102"/>
  <c r="D83" i="102"/>
  <c r="G10" i="102" s="1"/>
  <c r="G12" i="102" s="1"/>
  <c r="G14" i="102" s="1"/>
  <c r="K65" i="102"/>
  <c r="J36" i="102"/>
  <c r="J37" i="102" s="1"/>
  <c r="E44" i="102" s="1"/>
  <c r="K33" i="102"/>
  <c r="H34" i="102"/>
  <c r="H37" i="102" s="1"/>
  <c r="E42" i="102" s="1"/>
  <c r="K35" i="102"/>
  <c r="S25" i="111" l="1"/>
  <c r="U24" i="111"/>
  <c r="U25" i="111" s="1"/>
  <c r="J35" i="111" s="1"/>
  <c r="K34" i="102"/>
  <c r="K36" i="102"/>
  <c r="K37" i="102" s="1"/>
  <c r="E45" i="102"/>
  <c r="H7" i="102" l="1"/>
  <c r="H12" i="102" s="1"/>
  <c r="H14" i="102" s="1"/>
  <c r="H32" i="111"/>
  <c r="S4" i="111" s="1"/>
  <c r="S8" i="111" s="1"/>
  <c r="E38" i="87"/>
  <c r="Q569" i="100"/>
  <c r="O564" i="100"/>
  <c r="M564" i="100"/>
  <c r="K564" i="100"/>
  <c r="H564" i="100"/>
  <c r="Q563" i="100"/>
  <c r="S563" i="100" s="1"/>
  <c r="Q562" i="100"/>
  <c r="S562" i="100" s="1"/>
  <c r="Q561" i="100"/>
  <c r="S561" i="100" s="1"/>
  <c r="S560" i="100"/>
  <c r="Q560" i="100"/>
  <c r="Q559" i="100"/>
  <c r="S559" i="100" s="1"/>
  <c r="Q558" i="100"/>
  <c r="S558" i="100" s="1"/>
  <c r="Q557" i="100"/>
  <c r="S557" i="100" s="1"/>
  <c r="Q556" i="100"/>
  <c r="S556" i="100" s="1"/>
  <c r="Q555" i="100"/>
  <c r="S555" i="100" s="1"/>
  <c r="Q554" i="100"/>
  <c r="S554" i="100" s="1"/>
  <c r="S553" i="100"/>
  <c r="Q553" i="100"/>
  <c r="Q552" i="100"/>
  <c r="S552" i="100" s="1"/>
  <c r="Q551" i="100"/>
  <c r="S551" i="100" s="1"/>
  <c r="Q550" i="100"/>
  <c r="S550" i="100" s="1"/>
  <c r="Q549" i="100"/>
  <c r="S549" i="100" s="1"/>
  <c r="Q548" i="100"/>
  <c r="S548" i="100" s="1"/>
  <c r="S547" i="100"/>
  <c r="Q547" i="100"/>
  <c r="S546" i="100"/>
  <c r="Q546" i="100"/>
  <c r="Q545" i="100"/>
  <c r="S545" i="100" s="1"/>
  <c r="Q544" i="100"/>
  <c r="S544" i="100" s="1"/>
  <c r="Q543" i="100"/>
  <c r="O541" i="100"/>
  <c r="M541" i="100"/>
  <c r="K541" i="100"/>
  <c r="H541" i="100"/>
  <c r="S540" i="100"/>
  <c r="Q540" i="100"/>
  <c r="Q539" i="100"/>
  <c r="S539" i="100" s="1"/>
  <c r="Q538" i="100"/>
  <c r="S538" i="100" s="1"/>
  <c r="Q537" i="100"/>
  <c r="S537" i="100" s="1"/>
  <c r="Q536" i="100"/>
  <c r="S536" i="100" s="1"/>
  <c r="Q535" i="100"/>
  <c r="S535" i="100" s="1"/>
  <c r="S534" i="100"/>
  <c r="Q534" i="100"/>
  <c r="S533" i="100"/>
  <c r="Q533" i="100"/>
  <c r="Q532" i="100"/>
  <c r="S532" i="100" s="1"/>
  <c r="S531" i="100"/>
  <c r="Q531" i="100"/>
  <c r="S530" i="100"/>
  <c r="Q530" i="100"/>
  <c r="Q529" i="100"/>
  <c r="S529" i="100" s="1"/>
  <c r="Q528" i="100"/>
  <c r="S528" i="100" s="1"/>
  <c r="Q527" i="100"/>
  <c r="S527" i="100" s="1"/>
  <c r="Q526" i="100"/>
  <c r="S526" i="100" s="1"/>
  <c r="Q525" i="100"/>
  <c r="S525" i="100" s="1"/>
  <c r="S524" i="100"/>
  <c r="Q524" i="100"/>
  <c r="S523" i="100"/>
  <c r="Q523" i="100"/>
  <c r="Q522" i="100"/>
  <c r="S522" i="100" s="1"/>
  <c r="Q521" i="100"/>
  <c r="S521" i="100" s="1"/>
  <c r="Q520" i="100"/>
  <c r="S520" i="100" s="1"/>
  <c r="S519" i="100"/>
  <c r="Q519" i="100"/>
  <c r="Q518" i="100"/>
  <c r="S518" i="100" s="1"/>
  <c r="O516" i="100"/>
  <c r="M516" i="100"/>
  <c r="K516" i="100"/>
  <c r="H516" i="100"/>
  <c r="Q515" i="100"/>
  <c r="S515" i="100" s="1"/>
  <c r="Q514" i="100"/>
  <c r="S514" i="100" s="1"/>
  <c r="Q513" i="100"/>
  <c r="S513" i="100" s="1"/>
  <c r="S512" i="100"/>
  <c r="Q512" i="100"/>
  <c r="Q511" i="100"/>
  <c r="S511" i="100" s="1"/>
  <c r="Q510" i="100"/>
  <c r="S510" i="100" s="1"/>
  <c r="Q509" i="100"/>
  <c r="S509" i="100" s="1"/>
  <c r="Q508" i="100"/>
  <c r="S508" i="100" s="1"/>
  <c r="Q507" i="100"/>
  <c r="S507" i="100" s="1"/>
  <c r="Q506" i="100"/>
  <c r="S506" i="100" s="1"/>
  <c r="S505" i="100"/>
  <c r="Q505" i="100"/>
  <c r="Q504" i="100"/>
  <c r="S504" i="100" s="1"/>
  <c r="Q503" i="100"/>
  <c r="S503" i="100" s="1"/>
  <c r="Q502" i="100"/>
  <c r="S502" i="100" s="1"/>
  <c r="Q501" i="100"/>
  <c r="S501" i="100" s="1"/>
  <c r="S500" i="100"/>
  <c r="Q500" i="100"/>
  <c r="S499" i="100"/>
  <c r="Q499" i="100"/>
  <c r="Q498" i="100"/>
  <c r="S498" i="100" s="1"/>
  <c r="Q497" i="100"/>
  <c r="S497" i="100" s="1"/>
  <c r="Q496" i="100"/>
  <c r="S496" i="100" s="1"/>
  <c r="Q495" i="100"/>
  <c r="S495" i="100" s="1"/>
  <c r="Q494" i="100"/>
  <c r="S494" i="100" s="1"/>
  <c r="S493" i="100"/>
  <c r="Q493" i="100"/>
  <c r="S492" i="100"/>
  <c r="Q492" i="100"/>
  <c r="Q491" i="100"/>
  <c r="S491" i="100" s="1"/>
  <c r="Q490" i="100"/>
  <c r="S490" i="100" s="1"/>
  <c r="S489" i="100"/>
  <c r="Q489" i="100"/>
  <c r="Q488" i="100"/>
  <c r="S488" i="100" s="1"/>
  <c r="Q487" i="100"/>
  <c r="S487" i="100" s="1"/>
  <c r="S486" i="100"/>
  <c r="Q486" i="100"/>
  <c r="Q485" i="100"/>
  <c r="S485" i="100" s="1"/>
  <c r="Q484" i="100"/>
  <c r="S484" i="100" s="1"/>
  <c r="Q483" i="100"/>
  <c r="S483" i="100" s="1"/>
  <c r="Q482" i="100"/>
  <c r="S482" i="100" s="1"/>
  <c r="Q481" i="100"/>
  <c r="S481" i="100" s="1"/>
  <c r="S480" i="100"/>
  <c r="Q480" i="100"/>
  <c r="Q479" i="100"/>
  <c r="S479" i="100" s="1"/>
  <c r="Q478" i="100"/>
  <c r="S478" i="100" s="1"/>
  <c r="Q477" i="100"/>
  <c r="S477" i="100" s="1"/>
  <c r="S476" i="100"/>
  <c r="Q476" i="100"/>
  <c r="Q475" i="100"/>
  <c r="S475" i="100" s="1"/>
  <c r="Q474" i="100"/>
  <c r="S474" i="100" s="1"/>
  <c r="Q473" i="100"/>
  <c r="S473" i="100" s="1"/>
  <c r="Q472" i="100"/>
  <c r="S472" i="100" s="1"/>
  <c r="Q471" i="100"/>
  <c r="S471" i="100" s="1"/>
  <c r="Q470" i="100"/>
  <c r="S470" i="100" s="1"/>
  <c r="S469" i="100"/>
  <c r="Q469" i="100"/>
  <c r="Q468" i="100"/>
  <c r="S468" i="100" s="1"/>
  <c r="Q467" i="100"/>
  <c r="S467" i="100" s="1"/>
  <c r="Q466" i="100"/>
  <c r="S466" i="100" s="1"/>
  <c r="Q465" i="100"/>
  <c r="S465" i="100" s="1"/>
  <c r="S464" i="100"/>
  <c r="Q464" i="100"/>
  <c r="S463" i="100"/>
  <c r="Q463" i="100"/>
  <c r="S462" i="100"/>
  <c r="Q462" i="100"/>
  <c r="Q461" i="100"/>
  <c r="S461" i="100" s="1"/>
  <c r="Q460" i="100"/>
  <c r="S460" i="100" s="1"/>
  <c r="Q459" i="100"/>
  <c r="S459" i="100" s="1"/>
  <c r="Q458" i="100"/>
  <c r="S458" i="100" s="1"/>
  <c r="S457" i="100"/>
  <c r="Q457" i="100"/>
  <c r="S456" i="100"/>
  <c r="Q456" i="100"/>
  <c r="Q455" i="100"/>
  <c r="S455" i="100" s="1"/>
  <c r="Q454" i="100"/>
  <c r="S454" i="100" s="1"/>
  <c r="Q453" i="100"/>
  <c r="S453" i="100" s="1"/>
  <c r="Q452" i="100"/>
  <c r="S452" i="100" s="1"/>
  <c r="Q451" i="100"/>
  <c r="S451" i="100" s="1"/>
  <c r="S450" i="100"/>
  <c r="Q450" i="100"/>
  <c r="Q449" i="100"/>
  <c r="S449" i="100" s="1"/>
  <c r="S448" i="100"/>
  <c r="Q448" i="100"/>
  <c r="Q447" i="100"/>
  <c r="S447" i="100" s="1"/>
  <c r="Q446" i="100"/>
  <c r="S446" i="100" s="1"/>
  <c r="Q445" i="100"/>
  <c r="S445" i="100" s="1"/>
  <c r="Q444" i="100"/>
  <c r="S444" i="100" s="1"/>
  <c r="Q443" i="100"/>
  <c r="S443" i="100" s="1"/>
  <c r="Q442" i="100"/>
  <c r="S442" i="100" s="1"/>
  <c r="Q441" i="100"/>
  <c r="S441" i="100" s="1"/>
  <c r="S440" i="100"/>
  <c r="Q440" i="100"/>
  <c r="Q439" i="100"/>
  <c r="S439" i="100" s="1"/>
  <c r="S438" i="100"/>
  <c r="Q438" i="100"/>
  <c r="Q437" i="100"/>
  <c r="S437" i="100" s="1"/>
  <c r="Q436" i="100"/>
  <c r="S436" i="100" s="1"/>
  <c r="S435" i="100"/>
  <c r="Q435" i="100"/>
  <c r="S434" i="100"/>
  <c r="Q434" i="100"/>
  <c r="S433" i="100"/>
  <c r="Q433" i="100"/>
  <c r="Q432" i="100"/>
  <c r="S432" i="100" s="1"/>
  <c r="O430" i="100"/>
  <c r="M430" i="100"/>
  <c r="K430" i="100"/>
  <c r="H430" i="100"/>
  <c r="S429" i="100"/>
  <c r="Q429" i="100"/>
  <c r="S428" i="100"/>
  <c r="Q428" i="100"/>
  <c r="S427" i="100"/>
  <c r="Q427" i="100"/>
  <c r="Q426" i="100"/>
  <c r="S426" i="100" s="1"/>
  <c r="Q425" i="100"/>
  <c r="S425" i="100" s="1"/>
  <c r="Q424" i="100"/>
  <c r="S424" i="100" s="1"/>
  <c r="Q423" i="100"/>
  <c r="S423" i="100" s="1"/>
  <c r="S422" i="100"/>
  <c r="Q422" i="100"/>
  <c r="S421" i="100"/>
  <c r="Q421" i="100"/>
  <c r="Q420" i="100"/>
  <c r="S420" i="100" s="1"/>
  <c r="Q419" i="100"/>
  <c r="S419" i="100" s="1"/>
  <c r="Q418" i="100"/>
  <c r="S418" i="100" s="1"/>
  <c r="Q417" i="100"/>
  <c r="S417" i="100" s="1"/>
  <c r="S416" i="100"/>
  <c r="Q416" i="100"/>
  <c r="Q415" i="100"/>
  <c r="S415" i="100" s="1"/>
  <c r="Q414" i="100"/>
  <c r="S414" i="100" s="1"/>
  <c r="Q413" i="100"/>
  <c r="S413" i="100" s="1"/>
  <c r="Q412" i="100"/>
  <c r="S412" i="100" s="1"/>
  <c r="S411" i="100"/>
  <c r="Q411" i="100"/>
  <c r="S410" i="100"/>
  <c r="Q410" i="100"/>
  <c r="Q409" i="100"/>
  <c r="S409" i="100" s="1"/>
  <c r="Q408" i="100"/>
  <c r="S408" i="100" s="1"/>
  <c r="Q407" i="100"/>
  <c r="S407" i="100" s="1"/>
  <c r="Q406" i="100"/>
  <c r="S406" i="100" s="1"/>
  <c r="Q405" i="100"/>
  <c r="S405" i="100" s="1"/>
  <c r="S404" i="100"/>
  <c r="Q404" i="100"/>
  <c r="Q403" i="100"/>
  <c r="S403" i="100" s="1"/>
  <c r="Q402" i="100"/>
  <c r="S402" i="100" s="1"/>
  <c r="Q401" i="100"/>
  <c r="S401" i="100" s="1"/>
  <c r="Q400" i="100"/>
  <c r="S400" i="100" s="1"/>
  <c r="Q399" i="100"/>
  <c r="S399" i="100" s="1"/>
  <c r="S398" i="100"/>
  <c r="Q398" i="100"/>
  <c r="S397" i="100"/>
  <c r="Q397" i="100"/>
  <c r="Q396" i="100"/>
  <c r="S396" i="100" s="1"/>
  <c r="Q395" i="100"/>
  <c r="S395" i="100" s="1"/>
  <c r="Q394" i="100"/>
  <c r="S394" i="100" s="1"/>
  <c r="Q393" i="100"/>
  <c r="S393" i="100" s="1"/>
  <c r="S392" i="100"/>
  <c r="Q392" i="100"/>
  <c r="Q391" i="100"/>
  <c r="S391" i="100" s="1"/>
  <c r="Q390" i="100"/>
  <c r="S390" i="100" s="1"/>
  <c r="Q389" i="100"/>
  <c r="S389" i="100" s="1"/>
  <c r="Q388" i="100"/>
  <c r="S388" i="100" s="1"/>
  <c r="M385" i="100"/>
  <c r="Q384" i="100"/>
  <c r="S384" i="100" s="1"/>
  <c r="Q383" i="100"/>
  <c r="O381" i="100"/>
  <c r="M381" i="100"/>
  <c r="K381" i="100"/>
  <c r="H381" i="100"/>
  <c r="Q380" i="100"/>
  <c r="S380" i="100" s="1"/>
  <c r="Q379" i="100"/>
  <c r="S379" i="100" s="1"/>
  <c r="Q378" i="100"/>
  <c r="S378" i="100" s="1"/>
  <c r="Q377" i="100"/>
  <c r="S377" i="100" s="1"/>
  <c r="S376" i="100"/>
  <c r="Q376" i="100"/>
  <c r="Q375" i="100"/>
  <c r="S375" i="100" s="1"/>
  <c r="Q374" i="100"/>
  <c r="S374" i="100" s="1"/>
  <c r="Q373" i="100"/>
  <c r="S373" i="100" s="1"/>
  <c r="Q372" i="100"/>
  <c r="S372" i="100" s="1"/>
  <c r="Q371" i="100"/>
  <c r="S371" i="100" s="1"/>
  <c r="Q370" i="100"/>
  <c r="S370" i="100" s="1"/>
  <c r="Q369" i="100"/>
  <c r="S369" i="100" s="1"/>
  <c r="Q368" i="100"/>
  <c r="S368" i="100" s="1"/>
  <c r="Q367" i="100"/>
  <c r="S367" i="100" s="1"/>
  <c r="Q366" i="100"/>
  <c r="S366" i="100" s="1"/>
  <c r="Q365" i="100"/>
  <c r="S365" i="100" s="1"/>
  <c r="Q364" i="100"/>
  <c r="S364" i="100" s="1"/>
  <c r="Q363" i="100"/>
  <c r="S363" i="100" s="1"/>
  <c r="Q362" i="100"/>
  <c r="S362" i="100" s="1"/>
  <c r="Q361" i="100"/>
  <c r="S361" i="100" s="1"/>
  <c r="Q360" i="100"/>
  <c r="S360" i="100" s="1"/>
  <c r="Q359" i="100"/>
  <c r="S359" i="100" s="1"/>
  <c r="Q358" i="100"/>
  <c r="S358" i="100" s="1"/>
  <c r="S357" i="100"/>
  <c r="Q357" i="100"/>
  <c r="Q356" i="100"/>
  <c r="S356" i="100" s="1"/>
  <c r="Q355" i="100"/>
  <c r="S355" i="100" s="1"/>
  <c r="Q354" i="100"/>
  <c r="S354" i="100" s="1"/>
  <c r="Q353" i="100"/>
  <c r="S353" i="100" s="1"/>
  <c r="Q352" i="100"/>
  <c r="S352" i="100" s="1"/>
  <c r="Q351" i="100"/>
  <c r="S351" i="100" s="1"/>
  <c r="Q350" i="100"/>
  <c r="S350" i="100" s="1"/>
  <c r="Q349" i="100"/>
  <c r="S349" i="100" s="1"/>
  <c r="Q348" i="100"/>
  <c r="S348" i="100" s="1"/>
  <c r="S347" i="100"/>
  <c r="Q347" i="100"/>
  <c r="Q346" i="100"/>
  <c r="S346" i="100" s="1"/>
  <c r="Q345" i="100"/>
  <c r="S345" i="100" s="1"/>
  <c r="Q344" i="100"/>
  <c r="S344" i="100" s="1"/>
  <c r="Q343" i="100"/>
  <c r="S343" i="100" s="1"/>
  <c r="Q342" i="100"/>
  <c r="S342" i="100" s="1"/>
  <c r="Q341" i="100"/>
  <c r="S341" i="100" s="1"/>
  <c r="Q340" i="100"/>
  <c r="S340" i="100" s="1"/>
  <c r="Q339" i="100"/>
  <c r="S339" i="100" s="1"/>
  <c r="Q338" i="100"/>
  <c r="S338" i="100" s="1"/>
  <c r="Q337" i="100"/>
  <c r="S337" i="100" s="1"/>
  <c r="Q336" i="100"/>
  <c r="S336" i="100" s="1"/>
  <c r="Q335" i="100"/>
  <c r="S335" i="100" s="1"/>
  <c r="Q334" i="100"/>
  <c r="S334" i="100" s="1"/>
  <c r="S333" i="100"/>
  <c r="Q333" i="100"/>
  <c r="Q332" i="100"/>
  <c r="S332" i="100" s="1"/>
  <c r="Q331" i="100"/>
  <c r="S331" i="100" s="1"/>
  <c r="Q330" i="100"/>
  <c r="S330" i="100" s="1"/>
  <c r="Q329" i="100"/>
  <c r="S329" i="100" s="1"/>
  <c r="Q328" i="100"/>
  <c r="S328" i="100" s="1"/>
  <c r="Q327" i="100"/>
  <c r="S327" i="100" s="1"/>
  <c r="Q326" i="100"/>
  <c r="S326" i="100" s="1"/>
  <c r="Q325" i="100"/>
  <c r="S325" i="100" s="1"/>
  <c r="Q324" i="100"/>
  <c r="S324" i="100" s="1"/>
  <c r="S323" i="100"/>
  <c r="Q323" i="100"/>
  <c r="Q322" i="100"/>
  <c r="S322" i="100" s="1"/>
  <c r="Q321" i="100"/>
  <c r="S321" i="100" s="1"/>
  <c r="Q320" i="100"/>
  <c r="S320" i="100" s="1"/>
  <c r="Q319" i="100"/>
  <c r="S319" i="100" s="1"/>
  <c r="Q318" i="100"/>
  <c r="S318" i="100" s="1"/>
  <c r="Q317" i="100"/>
  <c r="S317" i="100" s="1"/>
  <c r="Q316" i="100"/>
  <c r="S316" i="100" s="1"/>
  <c r="Q315" i="100"/>
  <c r="S315" i="100" s="1"/>
  <c r="Q314" i="100"/>
  <c r="S314" i="100" s="1"/>
  <c r="Q313" i="100"/>
  <c r="S313" i="100" s="1"/>
  <c r="Q312" i="100"/>
  <c r="S312" i="100" s="1"/>
  <c r="Q311" i="100"/>
  <c r="S311" i="100" s="1"/>
  <c r="Q310" i="100"/>
  <c r="S310" i="100" s="1"/>
  <c r="Q309" i="100"/>
  <c r="S309" i="100" s="1"/>
  <c r="Q308" i="100"/>
  <c r="S308" i="100" s="1"/>
  <c r="Q307" i="100"/>
  <c r="S307" i="100" s="1"/>
  <c r="Q306" i="100"/>
  <c r="S306" i="100" s="1"/>
  <c r="Q305" i="100"/>
  <c r="S305" i="100" s="1"/>
  <c r="S304" i="100"/>
  <c r="Q304" i="100"/>
  <c r="Q303" i="100"/>
  <c r="S303" i="100" s="1"/>
  <c r="Q302" i="100"/>
  <c r="S302" i="100" s="1"/>
  <c r="Q301" i="100"/>
  <c r="S301" i="100" s="1"/>
  <c r="Q300" i="100"/>
  <c r="S300" i="100" s="1"/>
  <c r="Q299" i="100"/>
  <c r="S299" i="100" s="1"/>
  <c r="Q298" i="100"/>
  <c r="S298" i="100" s="1"/>
  <c r="Q297" i="100"/>
  <c r="S297" i="100" s="1"/>
  <c r="Q296" i="100"/>
  <c r="S296" i="100" s="1"/>
  <c r="Q295" i="100"/>
  <c r="S295" i="100" s="1"/>
  <c r="Q294" i="100"/>
  <c r="S294" i="100" s="1"/>
  <c r="Q293" i="100"/>
  <c r="S293" i="100" s="1"/>
  <c r="Q292" i="100"/>
  <c r="S292" i="100" s="1"/>
  <c r="Q291" i="100"/>
  <c r="S291" i="100" s="1"/>
  <c r="Q290" i="100"/>
  <c r="S290" i="100" s="1"/>
  <c r="Q289" i="100"/>
  <c r="S289" i="100" s="1"/>
  <c r="Q288" i="100"/>
  <c r="S288" i="100" s="1"/>
  <c r="Q287" i="100"/>
  <c r="S287" i="100" s="1"/>
  <c r="S286" i="100"/>
  <c r="Q286" i="100"/>
  <c r="Q285" i="100"/>
  <c r="S285" i="100" s="1"/>
  <c r="Q284" i="100"/>
  <c r="S284" i="100" s="1"/>
  <c r="Q283" i="100"/>
  <c r="S283" i="100" s="1"/>
  <c r="Q282" i="100"/>
  <c r="S282" i="100" s="1"/>
  <c r="Q281" i="100"/>
  <c r="S281" i="100" s="1"/>
  <c r="Q280" i="100"/>
  <c r="S280" i="100" s="1"/>
  <c r="Q279" i="100"/>
  <c r="S279" i="100" s="1"/>
  <c r="Q278" i="100"/>
  <c r="S278" i="100" s="1"/>
  <c r="Q277" i="100"/>
  <c r="S277" i="100" s="1"/>
  <c r="Q276" i="100"/>
  <c r="S276" i="100" s="1"/>
  <c r="Q275" i="100"/>
  <c r="S275" i="100" s="1"/>
  <c r="Q274" i="100"/>
  <c r="S274" i="100" s="1"/>
  <c r="Q273" i="100"/>
  <c r="S273" i="100" s="1"/>
  <c r="Q272" i="100"/>
  <c r="S272" i="100" s="1"/>
  <c r="Q271" i="100"/>
  <c r="S271" i="100" s="1"/>
  <c r="Q270" i="100"/>
  <c r="S270" i="100" s="1"/>
  <c r="Q269" i="100"/>
  <c r="S269" i="100" s="1"/>
  <c r="Q268" i="100"/>
  <c r="S268" i="100" s="1"/>
  <c r="Q267" i="100"/>
  <c r="S267" i="100" s="1"/>
  <c r="Q266" i="100"/>
  <c r="S266" i="100" s="1"/>
  <c r="Q265" i="100"/>
  <c r="S265" i="100" s="1"/>
  <c r="Q264" i="100"/>
  <c r="S264" i="100" s="1"/>
  <c r="Q263" i="100"/>
  <c r="S263" i="100" s="1"/>
  <c r="Q262" i="100"/>
  <c r="S262" i="100" s="1"/>
  <c r="S261" i="100"/>
  <c r="Q261" i="100"/>
  <c r="Q260" i="100"/>
  <c r="S260" i="100" s="1"/>
  <c r="Q259" i="100"/>
  <c r="S259" i="100" s="1"/>
  <c r="Q258" i="100"/>
  <c r="S258" i="100" s="1"/>
  <c r="Q257" i="100"/>
  <c r="S257" i="100" s="1"/>
  <c r="Q256" i="100"/>
  <c r="S256" i="100" s="1"/>
  <c r="Q255" i="100"/>
  <c r="S255" i="100" s="1"/>
  <c r="Q254" i="100"/>
  <c r="S254" i="100" s="1"/>
  <c r="Q253" i="100"/>
  <c r="S253" i="100" s="1"/>
  <c r="Q252" i="100"/>
  <c r="S252" i="100" s="1"/>
  <c r="Q251" i="100"/>
  <c r="S251" i="100" s="1"/>
  <c r="Q250" i="100"/>
  <c r="S250" i="100" s="1"/>
  <c r="Q249" i="100"/>
  <c r="S249" i="100" s="1"/>
  <c r="Q248" i="100"/>
  <c r="S248" i="100" s="1"/>
  <c r="Q247" i="100"/>
  <c r="S247" i="100" s="1"/>
  <c r="Q246" i="100"/>
  <c r="S246" i="100" s="1"/>
  <c r="Q245" i="100"/>
  <c r="S245" i="100" s="1"/>
  <c r="Q244" i="100"/>
  <c r="S244" i="100" s="1"/>
  <c r="Q243" i="100"/>
  <c r="S243" i="100" s="1"/>
  <c r="Q242" i="100"/>
  <c r="S242" i="100" s="1"/>
  <c r="Q241" i="100"/>
  <c r="S241" i="100" s="1"/>
  <c r="Q240" i="100"/>
  <c r="S240" i="100" s="1"/>
  <c r="Q239" i="100"/>
  <c r="S239" i="100" s="1"/>
  <c r="S238" i="100"/>
  <c r="Q238" i="100"/>
  <c r="S237" i="100"/>
  <c r="Q237" i="100"/>
  <c r="Q236" i="100"/>
  <c r="S236" i="100" s="1"/>
  <c r="Q235" i="100"/>
  <c r="S235" i="100" s="1"/>
  <c r="Q234" i="100"/>
  <c r="S234" i="100" s="1"/>
  <c r="S233" i="100"/>
  <c r="Q233" i="100"/>
  <c r="Q232" i="100"/>
  <c r="S232" i="100" s="1"/>
  <c r="Q231" i="100"/>
  <c r="S231" i="100" s="1"/>
  <c r="Q230" i="100"/>
  <c r="S230" i="100" s="1"/>
  <c r="Q229" i="100"/>
  <c r="S229" i="100" s="1"/>
  <c r="Q228" i="100"/>
  <c r="S228" i="100" s="1"/>
  <c r="Q227" i="100"/>
  <c r="S227" i="100" s="1"/>
  <c r="Q226" i="100"/>
  <c r="S226" i="100" s="1"/>
  <c r="Q225" i="100"/>
  <c r="S225" i="100" s="1"/>
  <c r="Q224" i="100"/>
  <c r="S224" i="100" s="1"/>
  <c r="Q223" i="100"/>
  <c r="S223" i="100" s="1"/>
  <c r="Q222" i="100"/>
  <c r="S222" i="100" s="1"/>
  <c r="Q221" i="100"/>
  <c r="S221" i="100" s="1"/>
  <c r="Q220" i="100"/>
  <c r="S220" i="100" s="1"/>
  <c r="Q219" i="100"/>
  <c r="S219" i="100" s="1"/>
  <c r="Q218" i="100"/>
  <c r="S218" i="100" s="1"/>
  <c r="Q217" i="100"/>
  <c r="S217" i="100" s="1"/>
  <c r="Q216" i="100"/>
  <c r="S216" i="100" s="1"/>
  <c r="Q215" i="100"/>
  <c r="S215" i="100" s="1"/>
  <c r="Q214" i="100"/>
  <c r="S214" i="100" s="1"/>
  <c r="S213" i="100"/>
  <c r="Q213" i="100"/>
  <c r="Q212" i="100"/>
  <c r="S212" i="100" s="1"/>
  <c r="Q211" i="100"/>
  <c r="S211" i="100" s="1"/>
  <c r="Q210" i="100"/>
  <c r="S210" i="100" s="1"/>
  <c r="Q209" i="100"/>
  <c r="S209" i="100" s="1"/>
  <c r="Q208" i="100"/>
  <c r="S208" i="100" s="1"/>
  <c r="Q207" i="100"/>
  <c r="S207" i="100" s="1"/>
  <c r="Q206" i="100"/>
  <c r="S206" i="100" s="1"/>
  <c r="Q205" i="100"/>
  <c r="S205" i="100" s="1"/>
  <c r="Q204" i="100"/>
  <c r="S204" i="100" s="1"/>
  <c r="Q203" i="100"/>
  <c r="S203" i="100" s="1"/>
  <c r="Q202" i="100"/>
  <c r="S202" i="100" s="1"/>
  <c r="Q201" i="100"/>
  <c r="S201" i="100" s="1"/>
  <c r="Q200" i="100"/>
  <c r="S200" i="100" s="1"/>
  <c r="Q199" i="100"/>
  <c r="S199" i="100" s="1"/>
  <c r="Q198" i="100"/>
  <c r="S198" i="100" s="1"/>
  <c r="Q197" i="100"/>
  <c r="S197" i="100" s="1"/>
  <c r="Q196" i="100"/>
  <c r="S196" i="100" s="1"/>
  <c r="Q195" i="100"/>
  <c r="S195" i="100" s="1"/>
  <c r="Q194" i="100"/>
  <c r="S194" i="100" s="1"/>
  <c r="Q193" i="100"/>
  <c r="S193" i="100" s="1"/>
  <c r="Q192" i="100"/>
  <c r="S192" i="100" s="1"/>
  <c r="Q191" i="100"/>
  <c r="S191" i="100" s="1"/>
  <c r="S190" i="100"/>
  <c r="Q190" i="100"/>
  <c r="S189" i="100"/>
  <c r="Q189" i="100"/>
  <c r="Q188" i="100"/>
  <c r="S188" i="100" s="1"/>
  <c r="Q187" i="100"/>
  <c r="S187" i="100" s="1"/>
  <c r="Q186" i="100"/>
  <c r="S186" i="100" s="1"/>
  <c r="S185" i="100"/>
  <c r="Q185" i="100"/>
  <c r="Q184" i="100"/>
  <c r="S184" i="100" s="1"/>
  <c r="Q183" i="100"/>
  <c r="S183" i="100" s="1"/>
  <c r="Q182" i="100"/>
  <c r="S182" i="100" s="1"/>
  <c r="Q181" i="100"/>
  <c r="S181" i="100" s="1"/>
  <c r="Q180" i="100"/>
  <c r="S180" i="100" s="1"/>
  <c r="Q179" i="100"/>
  <c r="S179" i="100" s="1"/>
  <c r="Q178" i="100"/>
  <c r="S178" i="100" s="1"/>
  <c r="Q177" i="100"/>
  <c r="S177" i="100" s="1"/>
  <c r="S176" i="100"/>
  <c r="Q176" i="100"/>
  <c r="Q175" i="100"/>
  <c r="S175" i="100" s="1"/>
  <c r="Q174" i="100"/>
  <c r="S174" i="100" s="1"/>
  <c r="Q173" i="100"/>
  <c r="S173" i="100" s="1"/>
  <c r="Q172" i="100"/>
  <c r="S172" i="100" s="1"/>
  <c r="Q171" i="100"/>
  <c r="S171" i="100" s="1"/>
  <c r="Q170" i="100"/>
  <c r="S170" i="100" s="1"/>
  <c r="Q169" i="100"/>
  <c r="S169" i="100" s="1"/>
  <c r="Q168" i="100"/>
  <c r="S168" i="100" s="1"/>
  <c r="Q167" i="100"/>
  <c r="S167" i="100" s="1"/>
  <c r="S166" i="100"/>
  <c r="Q166" i="100"/>
  <c r="Q165" i="100"/>
  <c r="S165" i="100" s="1"/>
  <c r="Q164" i="100"/>
  <c r="S164" i="100" s="1"/>
  <c r="Q163" i="100"/>
  <c r="S163" i="100" s="1"/>
  <c r="Q162" i="100"/>
  <c r="S162" i="100" s="1"/>
  <c r="Q161" i="100"/>
  <c r="S161" i="100" s="1"/>
  <c r="Q160" i="100"/>
  <c r="S160" i="100" s="1"/>
  <c r="Q159" i="100"/>
  <c r="S159" i="100" s="1"/>
  <c r="S158" i="100"/>
  <c r="Q158" i="100"/>
  <c r="Q157" i="100"/>
  <c r="S157" i="100" s="1"/>
  <c r="Q156" i="100"/>
  <c r="S156" i="100" s="1"/>
  <c r="Q155" i="100"/>
  <c r="S155" i="100" s="1"/>
  <c r="Q154" i="100"/>
  <c r="S154" i="100" s="1"/>
  <c r="Q153" i="100"/>
  <c r="S153" i="100" s="1"/>
  <c r="Q152" i="100"/>
  <c r="S152" i="100" s="1"/>
  <c r="Q151" i="100"/>
  <c r="S151" i="100" s="1"/>
  <c r="Q150" i="100"/>
  <c r="S150" i="100" s="1"/>
  <c r="Q149" i="100"/>
  <c r="S149" i="100" s="1"/>
  <c r="Q148" i="100"/>
  <c r="S148" i="100" s="1"/>
  <c r="Q147" i="100"/>
  <c r="S147" i="100" s="1"/>
  <c r="Q146" i="100"/>
  <c r="S146" i="100" s="1"/>
  <c r="Q145" i="100"/>
  <c r="S145" i="100" s="1"/>
  <c r="Q144" i="100"/>
  <c r="S144" i="100" s="1"/>
  <c r="Q143" i="100"/>
  <c r="S143" i="100" s="1"/>
  <c r="Q142" i="100"/>
  <c r="S142" i="100" s="1"/>
  <c r="Q141" i="100"/>
  <c r="S141" i="100" s="1"/>
  <c r="S140" i="100"/>
  <c r="Q140" i="100"/>
  <c r="Q139" i="100"/>
  <c r="S139" i="100" s="1"/>
  <c r="Q138" i="100"/>
  <c r="S138" i="100" s="1"/>
  <c r="Q137" i="100"/>
  <c r="S137" i="100" s="1"/>
  <c r="S136" i="100"/>
  <c r="Q136" i="100"/>
  <c r="Q135" i="100"/>
  <c r="S135" i="100" s="1"/>
  <c r="Q134" i="100"/>
  <c r="S134" i="100" s="1"/>
  <c r="Q133" i="100"/>
  <c r="S133" i="100" s="1"/>
  <c r="Q132" i="100"/>
  <c r="S132" i="100" s="1"/>
  <c r="Q131" i="100"/>
  <c r="S131" i="100" s="1"/>
  <c r="Q130" i="100"/>
  <c r="S130" i="100" s="1"/>
  <c r="S129" i="100"/>
  <c r="Q129" i="100"/>
  <c r="Q128" i="100"/>
  <c r="S128" i="100" s="1"/>
  <c r="Q127" i="100"/>
  <c r="S127" i="100" s="1"/>
  <c r="Q126" i="100"/>
  <c r="S126" i="100" s="1"/>
  <c r="Q125" i="100"/>
  <c r="S125" i="100" s="1"/>
  <c r="Q124" i="100"/>
  <c r="S124" i="100" s="1"/>
  <c r="Q123" i="100"/>
  <c r="S123" i="100" s="1"/>
  <c r="Q122" i="100"/>
  <c r="S122" i="100" s="1"/>
  <c r="Q121" i="100"/>
  <c r="S121" i="100" s="1"/>
  <c r="Q120" i="100"/>
  <c r="S120" i="100" s="1"/>
  <c r="Q119" i="100"/>
  <c r="S119" i="100" s="1"/>
  <c r="Q118" i="100"/>
  <c r="S118" i="100" s="1"/>
  <c r="Q117" i="100"/>
  <c r="S117" i="100" s="1"/>
  <c r="Q116" i="100"/>
  <c r="S116" i="100" s="1"/>
  <c r="Q115" i="100"/>
  <c r="S115" i="100" s="1"/>
  <c r="Q114" i="100"/>
  <c r="S114" i="100" s="1"/>
  <c r="Q113" i="100"/>
  <c r="S113" i="100" s="1"/>
  <c r="Q112" i="100"/>
  <c r="S112" i="100" s="1"/>
  <c r="Q111" i="100"/>
  <c r="S111" i="100" s="1"/>
  <c r="Q110" i="100"/>
  <c r="S110" i="100" s="1"/>
  <c r="Q109" i="100"/>
  <c r="S109" i="100" s="1"/>
  <c r="Q108" i="100"/>
  <c r="S108" i="100" s="1"/>
  <c r="S107" i="100"/>
  <c r="Q107" i="100"/>
  <c r="Q106" i="100"/>
  <c r="S106" i="100" s="1"/>
  <c r="Q105" i="100"/>
  <c r="S105" i="100" s="1"/>
  <c r="Q104" i="100"/>
  <c r="S104" i="100" s="1"/>
  <c r="Q103" i="100"/>
  <c r="S103" i="100" s="1"/>
  <c r="Q102" i="100"/>
  <c r="S102" i="100" s="1"/>
  <c r="Q101" i="100"/>
  <c r="S101" i="100" s="1"/>
  <c r="Q100" i="100"/>
  <c r="S100" i="100" s="1"/>
  <c r="Q99" i="100"/>
  <c r="S99" i="100" s="1"/>
  <c r="Q98" i="100"/>
  <c r="S98" i="100" s="1"/>
  <c r="Q97" i="100"/>
  <c r="S97" i="100" s="1"/>
  <c r="Q96" i="100"/>
  <c r="S96" i="100" s="1"/>
  <c r="Q95" i="100"/>
  <c r="S95" i="100" s="1"/>
  <c r="Q94" i="100"/>
  <c r="S94" i="100" s="1"/>
  <c r="Q93" i="100"/>
  <c r="S93" i="100" s="1"/>
  <c r="Q92" i="100"/>
  <c r="S92" i="100" s="1"/>
  <c r="Q91" i="100"/>
  <c r="S91" i="100" s="1"/>
  <c r="Q90" i="100"/>
  <c r="S90" i="100" s="1"/>
  <c r="Q89" i="100"/>
  <c r="S89" i="100" s="1"/>
  <c r="Q88" i="100"/>
  <c r="S88" i="100" s="1"/>
  <c r="Q87" i="100"/>
  <c r="S87" i="100" s="1"/>
  <c r="S86" i="100"/>
  <c r="Q86" i="100"/>
  <c r="Q85" i="100"/>
  <c r="S85" i="100" s="1"/>
  <c r="Q84" i="100"/>
  <c r="S84" i="100" s="1"/>
  <c r="Q83" i="100"/>
  <c r="S83" i="100" s="1"/>
  <c r="Q82" i="100"/>
  <c r="S82" i="100" s="1"/>
  <c r="Q81" i="100"/>
  <c r="S78" i="100"/>
  <c r="Q78" i="100"/>
  <c r="O78" i="100"/>
  <c r="M78" i="100"/>
  <c r="K78" i="100"/>
  <c r="H78" i="100"/>
  <c r="M51" i="100"/>
  <c r="K51" i="100"/>
  <c r="H51" i="100"/>
  <c r="Q50" i="100"/>
  <c r="S50" i="100" s="1"/>
  <c r="Q49" i="100"/>
  <c r="S49" i="100" s="1"/>
  <c r="S48" i="100"/>
  <c r="Q48" i="100"/>
  <c r="S47" i="100"/>
  <c r="Q47" i="100"/>
  <c r="S46" i="100"/>
  <c r="Q46" i="100"/>
  <c r="Q51" i="100" s="1"/>
  <c r="H43" i="100"/>
  <c r="Q42" i="100"/>
  <c r="S42" i="100" s="1"/>
  <c r="Q41" i="100"/>
  <c r="S41" i="100" s="1"/>
  <c r="Q40" i="100"/>
  <c r="S40" i="100" s="1"/>
  <c r="Q39" i="100"/>
  <c r="S39" i="100" s="1"/>
  <c r="Q38" i="100"/>
  <c r="S38" i="100" s="1"/>
  <c r="Q37" i="100"/>
  <c r="S37" i="100" s="1"/>
  <c r="Q36" i="100"/>
  <c r="S36" i="100" s="1"/>
  <c r="Q35" i="100"/>
  <c r="S35" i="100" s="1"/>
  <c r="Q34" i="100"/>
  <c r="S34" i="100" s="1"/>
  <c r="O32" i="100"/>
  <c r="M32" i="100"/>
  <c r="K32" i="100"/>
  <c r="H32" i="100"/>
  <c r="Q31" i="100"/>
  <c r="S31" i="100" s="1"/>
  <c r="Q30" i="100"/>
  <c r="S30" i="100" s="1"/>
  <c r="Q29" i="100"/>
  <c r="S29" i="100" s="1"/>
  <c r="Q28" i="100"/>
  <c r="S28" i="100" s="1"/>
  <c r="Q27" i="100"/>
  <c r="S27" i="100" s="1"/>
  <c r="Q26" i="100"/>
  <c r="S26" i="100" s="1"/>
  <c r="Q25" i="100"/>
  <c r="Q32" i="100" s="1"/>
  <c r="Q24" i="100"/>
  <c r="S24" i="100" s="1"/>
  <c r="O21" i="100"/>
  <c r="M21" i="100"/>
  <c r="K21" i="100"/>
  <c r="H21" i="100"/>
  <c r="Q20" i="100"/>
  <c r="S20" i="100" s="1"/>
  <c r="Q19" i="100"/>
  <c r="Q21" i="100" s="1"/>
  <c r="O16" i="100"/>
  <c r="K16" i="100"/>
  <c r="H16" i="100"/>
  <c r="H565" i="100" s="1"/>
  <c r="Q15" i="100"/>
  <c r="S15" i="100" s="1"/>
  <c r="S14" i="100"/>
  <c r="Q14" i="100"/>
  <c r="Q13" i="100"/>
  <c r="S13" i="100" s="1"/>
  <c r="M13" i="100"/>
  <c r="Q12" i="100"/>
  <c r="S12" i="100" s="1"/>
  <c r="M12" i="100"/>
  <c r="Q11" i="100"/>
  <c r="M11" i="100"/>
  <c r="S11" i="100" s="1"/>
  <c r="Q10" i="100"/>
  <c r="S10" i="100" s="1"/>
  <c r="M10" i="100"/>
  <c r="Q9" i="100"/>
  <c r="S9" i="100" s="1"/>
  <c r="M9" i="100"/>
  <c r="Q8" i="100"/>
  <c r="S8" i="100" s="1"/>
  <c r="M8" i="100"/>
  <c r="Q7" i="100"/>
  <c r="S7" i="100" s="1"/>
  <c r="Q6" i="100"/>
  <c r="M6" i="100"/>
  <c r="S10" i="111" l="1"/>
  <c r="U8" i="111"/>
  <c r="U10" i="111" s="1"/>
  <c r="J32" i="111" s="1"/>
  <c r="O565" i="100"/>
  <c r="Q16" i="100"/>
  <c r="Q541" i="100"/>
  <c r="M16" i="100"/>
  <c r="M565" i="100" s="1"/>
  <c r="Q381" i="100"/>
  <c r="K565" i="100"/>
  <c r="S51" i="100"/>
  <c r="S43" i="100"/>
  <c r="S430" i="100"/>
  <c r="S541" i="100"/>
  <c r="S25" i="100"/>
  <c r="S32" i="100" s="1"/>
  <c r="Q430" i="100"/>
  <c r="S19" i="100"/>
  <c r="S21" i="100" s="1"/>
  <c r="S543" i="100"/>
  <c r="S564" i="100" s="1"/>
  <c r="Q564" i="100"/>
  <c r="S383" i="100"/>
  <c r="Q385" i="100"/>
  <c r="S385" i="100" s="1"/>
  <c r="S516" i="100"/>
  <c r="Q516" i="100"/>
  <c r="S6" i="100"/>
  <c r="S16" i="100" s="1"/>
  <c r="Q43" i="100"/>
  <c r="S81" i="100"/>
  <c r="S381" i="100" s="1"/>
  <c r="Q568" i="100" l="1"/>
  <c r="Q570" i="100" s="1"/>
  <c r="I51" i="93" s="1"/>
  <c r="Q573" i="100"/>
  <c r="Q565" i="100"/>
  <c r="Q572" i="100" s="1"/>
  <c r="Q574" i="100" s="1"/>
  <c r="I52" i="93" s="1"/>
  <c r="S565" i="100"/>
  <c r="D37" i="87" l="1"/>
  <c r="D36" i="87"/>
  <c r="D35" i="87"/>
  <c r="I34" i="93"/>
  <c r="C30" i="94"/>
  <c r="C32" i="94" s="1"/>
  <c r="C20" i="94"/>
  <c r="C25" i="94"/>
  <c r="C27" i="94" s="1"/>
  <c r="C17" i="94"/>
  <c r="E25" i="94"/>
  <c r="E27" i="94" s="1"/>
  <c r="E20" i="94"/>
  <c r="E22" i="94" s="1"/>
  <c r="E17" i="94"/>
  <c r="C9" i="94"/>
  <c r="I33" i="93"/>
  <c r="G36" i="95"/>
  <c r="G32" i="95"/>
  <c r="G27" i="95"/>
  <c r="G22" i="95"/>
  <c r="G17" i="95"/>
  <c r="E20" i="95"/>
  <c r="E22" i="95" s="1"/>
  <c r="E25" i="95"/>
  <c r="E27" i="95" s="1"/>
  <c r="E17" i="95"/>
  <c r="C30" i="95"/>
  <c r="C32" i="95" s="1"/>
  <c r="C25" i="95"/>
  <c r="C27" i="95" s="1"/>
  <c r="C17" i="95"/>
  <c r="C20" i="95"/>
  <c r="C22" i="95" s="1"/>
  <c r="C9" i="95"/>
  <c r="G13" i="89"/>
  <c r="I11" i="88"/>
  <c r="E77" i="88"/>
  <c r="E76" i="88"/>
  <c r="D77" i="88"/>
  <c r="D76" i="88"/>
  <c r="E64" i="88"/>
  <c r="E63" i="88"/>
  <c r="D64" i="88"/>
  <c r="D63" i="88"/>
  <c r="E52" i="88"/>
  <c r="E51" i="88"/>
  <c r="D52" i="88"/>
  <c r="D51" i="88"/>
  <c r="E36" i="88"/>
  <c r="E35" i="88"/>
  <c r="E34" i="88"/>
  <c r="E33" i="88"/>
  <c r="E32" i="88"/>
  <c r="D33" i="88"/>
  <c r="D34" i="88"/>
  <c r="D35" i="88"/>
  <c r="D36" i="88"/>
  <c r="D32" i="88"/>
  <c r="E79" i="89"/>
  <c r="E78" i="89"/>
  <c r="D79" i="89"/>
  <c r="D78" i="89"/>
  <c r="E66" i="89"/>
  <c r="E65" i="89"/>
  <c r="E54" i="89"/>
  <c r="E53" i="89"/>
  <c r="E38" i="89"/>
  <c r="E37" i="89"/>
  <c r="E36" i="89"/>
  <c r="E35" i="89"/>
  <c r="E34" i="89"/>
  <c r="I11" i="89"/>
  <c r="D66" i="89"/>
  <c r="D65" i="89"/>
  <c r="D54" i="89"/>
  <c r="D53" i="89"/>
  <c r="D38" i="89"/>
  <c r="D37" i="89"/>
  <c r="D36" i="89"/>
  <c r="D35" i="89"/>
  <c r="D34" i="89"/>
  <c r="D38" i="87" l="1"/>
  <c r="C22" i="94"/>
  <c r="G27" i="94"/>
  <c r="E30" i="94"/>
  <c r="E32" i="94" s="1"/>
  <c r="G32" i="94" s="1"/>
  <c r="G17" i="94"/>
  <c r="G22" i="94"/>
  <c r="C34" i="95"/>
  <c r="E30" i="95"/>
  <c r="E32" i="95" s="1"/>
  <c r="E34" i="95" s="1"/>
  <c r="G36" i="94" l="1"/>
  <c r="C34" i="94"/>
  <c r="E34" i="94"/>
  <c r="D54" i="91" l="1"/>
  <c r="E54" i="91"/>
  <c r="F21" i="96" l="1"/>
  <c r="F20" i="96"/>
  <c r="F19" i="96"/>
  <c r="F22" i="96" s="1"/>
  <c r="F16" i="96"/>
  <c r="I19" i="93" s="1"/>
  <c r="I12" i="91"/>
  <c r="F15" i="96"/>
  <c r="I18" i="93" s="1"/>
  <c r="M18" i="93" s="1"/>
  <c r="M15" i="93"/>
  <c r="G16" i="93"/>
  <c r="G21" i="93" s="1"/>
  <c r="F13" i="96"/>
  <c r="F16" i="87"/>
  <c r="F20" i="87" s="1"/>
  <c r="D16" i="87"/>
  <c r="G21" i="81"/>
  <c r="E15" i="81"/>
  <c r="G15" i="81" s="1"/>
  <c r="E16" i="81"/>
  <c r="G16" i="81" s="1"/>
  <c r="E17" i="81"/>
  <c r="G17" i="81" s="1"/>
  <c r="E18" i="81"/>
  <c r="G18" i="81" s="1"/>
  <c r="E19" i="81"/>
  <c r="G19" i="81" s="1"/>
  <c r="D21" i="85"/>
  <c r="M64" i="93"/>
  <c r="M63" i="93"/>
  <c r="M59" i="93"/>
  <c r="M56" i="93"/>
  <c r="G50" i="93"/>
  <c r="G54" i="93" s="1"/>
  <c r="M47" i="93"/>
  <c r="M46" i="93"/>
  <c r="M43" i="93"/>
  <c r="M42" i="93"/>
  <c r="M41" i="93"/>
  <c r="M31" i="93"/>
  <c r="M30" i="93"/>
  <c r="M49" i="93"/>
  <c r="M45" i="93"/>
  <c r="M44" i="93"/>
  <c r="M40" i="93"/>
  <c r="M39" i="93"/>
  <c r="M38" i="93"/>
  <c r="C7" i="93"/>
  <c r="I60" i="93" l="1"/>
  <c r="M62" i="93" s="1"/>
  <c r="L12" i="98" s="1"/>
  <c r="F23" i="96"/>
  <c r="I20" i="93" s="1"/>
  <c r="M20" i="93" s="1"/>
  <c r="L11" i="97" s="1"/>
  <c r="L12" i="97"/>
  <c r="L11" i="98"/>
  <c r="L13" i="98"/>
  <c r="L13" i="97"/>
  <c r="F19" i="87"/>
  <c r="C11" i="95"/>
  <c r="C11" i="94"/>
  <c r="F26" i="87"/>
  <c r="F30" i="87" s="1"/>
  <c r="D39" i="87" s="1"/>
  <c r="E39" i="87" s="1"/>
  <c r="F39" i="87" s="1"/>
  <c r="F38" i="87"/>
  <c r="G55" i="93"/>
  <c r="M52" i="93"/>
  <c r="L26" i="97" l="1"/>
  <c r="L26" i="98"/>
  <c r="F40" i="87"/>
  <c r="H3" i="68" s="1"/>
  <c r="D40" i="87"/>
  <c r="E40" i="87"/>
  <c r="I36" i="93" s="1"/>
  <c r="M36" i="93" s="1"/>
  <c r="G57" i="93"/>
  <c r="G65" i="93" s="1"/>
  <c r="I35" i="93" l="1"/>
  <c r="M35" i="93" s="1"/>
  <c r="D7" i="92"/>
  <c r="G89" i="91"/>
  <c r="C82" i="91"/>
  <c r="E79" i="91"/>
  <c r="D79" i="91"/>
  <c r="D82" i="91" s="1"/>
  <c r="D84" i="91" s="1"/>
  <c r="G9" i="91" s="1"/>
  <c r="C78" i="91"/>
  <c r="G76" i="91" s="1"/>
  <c r="F77" i="91"/>
  <c r="F76" i="91"/>
  <c r="C69" i="91"/>
  <c r="E66" i="91"/>
  <c r="H8" i="91" s="1"/>
  <c r="D66" i="91"/>
  <c r="D69" i="91" s="1"/>
  <c r="D71" i="91" s="1"/>
  <c r="G8" i="91" s="1"/>
  <c r="C65" i="91"/>
  <c r="C70" i="91" s="1"/>
  <c r="F64" i="91"/>
  <c r="K64" i="91" s="1"/>
  <c r="G63" i="91"/>
  <c r="F63" i="91"/>
  <c r="D57" i="91"/>
  <c r="D59" i="91" s="1"/>
  <c r="G7" i="91" s="1"/>
  <c r="C57" i="91"/>
  <c r="H7" i="91"/>
  <c r="F53" i="91"/>
  <c r="C53" i="91"/>
  <c r="G51" i="91" s="1"/>
  <c r="F52" i="91"/>
  <c r="K52" i="91" s="1"/>
  <c r="F51" i="91"/>
  <c r="F58" i="91"/>
  <c r="F70" i="91" s="1"/>
  <c r="C45" i="91"/>
  <c r="E38" i="91"/>
  <c r="D38" i="91"/>
  <c r="D41" i="91" s="1"/>
  <c r="D46" i="91" s="1"/>
  <c r="G6" i="91" s="1"/>
  <c r="I37" i="91"/>
  <c r="H37" i="91"/>
  <c r="G37" i="91"/>
  <c r="F37" i="91"/>
  <c r="C37" i="91"/>
  <c r="J32" i="91" s="1"/>
  <c r="G35" i="91"/>
  <c r="F35" i="91"/>
  <c r="K33" i="91"/>
  <c r="F33" i="91"/>
  <c r="I32" i="91"/>
  <c r="H32" i="91"/>
  <c r="H36" i="91" s="1"/>
  <c r="G32" i="91"/>
  <c r="G36" i="91" s="1"/>
  <c r="F32" i="91"/>
  <c r="F34" i="91" s="1"/>
  <c r="I23" i="91"/>
  <c r="I25" i="91" s="1"/>
  <c r="G12" i="91" s="1"/>
  <c r="I18" i="91"/>
  <c r="I24" i="89"/>
  <c r="F84" i="89"/>
  <c r="G90" i="89"/>
  <c r="C83" i="89"/>
  <c r="E80" i="89"/>
  <c r="D80" i="89"/>
  <c r="D83" i="89" s="1"/>
  <c r="C79" i="89"/>
  <c r="G77" i="89" s="1"/>
  <c r="F78" i="89"/>
  <c r="F77" i="89"/>
  <c r="C70" i="89"/>
  <c r="E67" i="89"/>
  <c r="H9" i="89" s="1"/>
  <c r="D67" i="89"/>
  <c r="D70" i="89" s="1"/>
  <c r="C66" i="89"/>
  <c r="G64" i="89" s="1"/>
  <c r="F65" i="89"/>
  <c r="K65" i="89" s="1"/>
  <c r="F64" i="89"/>
  <c r="C58" i="89"/>
  <c r="E55" i="89"/>
  <c r="H8" i="89" s="1"/>
  <c r="D55" i="89"/>
  <c r="D58" i="89" s="1"/>
  <c r="C54" i="89"/>
  <c r="C59" i="89" s="1"/>
  <c r="F53" i="89"/>
  <c r="K53" i="89" s="1"/>
  <c r="F52" i="89"/>
  <c r="C46" i="89"/>
  <c r="E39" i="89"/>
  <c r="D39" i="89"/>
  <c r="D42" i="89" s="1"/>
  <c r="D47" i="89" s="1"/>
  <c r="G7" i="89" s="1"/>
  <c r="C38" i="89"/>
  <c r="J33" i="89" s="1"/>
  <c r="F34" i="89"/>
  <c r="K34" i="89" s="1"/>
  <c r="I33" i="89"/>
  <c r="I38" i="89" s="1"/>
  <c r="H33" i="89"/>
  <c r="H37" i="89" s="1"/>
  <c r="G33" i="89"/>
  <c r="G38" i="89" s="1"/>
  <c r="F33" i="89"/>
  <c r="F38" i="89" s="1"/>
  <c r="I26" i="89"/>
  <c r="I19" i="89"/>
  <c r="I24" i="88"/>
  <c r="G13" i="88" s="1"/>
  <c r="F27" i="101"/>
  <c r="P27" i="101" s="1"/>
  <c r="F23" i="101"/>
  <c r="P23" i="101" s="1"/>
  <c r="F19" i="101"/>
  <c r="P19" i="101" s="1"/>
  <c r="F15" i="101"/>
  <c r="P15" i="101" s="1"/>
  <c r="F16" i="101"/>
  <c r="P16" i="101" s="1"/>
  <c r="F14" i="101"/>
  <c r="P14" i="101" s="1"/>
  <c r="F13" i="101"/>
  <c r="P13" i="101" s="1"/>
  <c r="F12" i="101"/>
  <c r="P12" i="101" s="1"/>
  <c r="L23" i="97" l="1"/>
  <c r="L23" i="98"/>
  <c r="G83" i="89"/>
  <c r="G69" i="91"/>
  <c r="G11" i="91"/>
  <c r="J37" i="91"/>
  <c r="J38" i="91" s="1"/>
  <c r="E45" i="91" s="1"/>
  <c r="G45" i="91" s="1"/>
  <c r="G34" i="91"/>
  <c r="G38" i="91" s="1"/>
  <c r="E42" i="91" s="1"/>
  <c r="G42" i="91" s="1"/>
  <c r="H35" i="91"/>
  <c r="H38" i="91" s="1"/>
  <c r="E43" i="91" s="1"/>
  <c r="G43" i="91" s="1"/>
  <c r="G41" i="91"/>
  <c r="F78" i="91"/>
  <c r="F54" i="91"/>
  <c r="E57" i="91" s="1"/>
  <c r="F83" i="91"/>
  <c r="G57" i="91"/>
  <c r="K77" i="91"/>
  <c r="C58" i="91"/>
  <c r="G82" i="91"/>
  <c r="F36" i="91"/>
  <c r="C83" i="91"/>
  <c r="G53" i="91"/>
  <c r="G54" i="91" s="1"/>
  <c r="E58" i="91" s="1"/>
  <c r="G58" i="91" s="1"/>
  <c r="F65" i="91"/>
  <c r="F36" i="89"/>
  <c r="F54" i="89"/>
  <c r="F55" i="89" s="1"/>
  <c r="E58" i="89" s="1"/>
  <c r="G36" i="89"/>
  <c r="H38" i="89"/>
  <c r="J38" i="89" s="1"/>
  <c r="J39" i="89" s="1"/>
  <c r="E46" i="89" s="1"/>
  <c r="G46" i="89" s="1"/>
  <c r="I19" i="88"/>
  <c r="D60" i="89"/>
  <c r="G8" i="89" s="1"/>
  <c r="G58" i="89"/>
  <c r="G70" i="89"/>
  <c r="D72" i="89"/>
  <c r="G9" i="89" s="1"/>
  <c r="D85" i="89"/>
  <c r="G10" i="89" s="1"/>
  <c r="K78" i="89"/>
  <c r="F66" i="89"/>
  <c r="G42" i="89"/>
  <c r="C71" i="89"/>
  <c r="F35" i="89"/>
  <c r="G52" i="89"/>
  <c r="F79" i="89"/>
  <c r="F80" i="89" s="1"/>
  <c r="E83" i="89" s="1"/>
  <c r="F37" i="89"/>
  <c r="F59" i="89"/>
  <c r="F71" i="89" s="1"/>
  <c r="C84" i="89"/>
  <c r="G37" i="89"/>
  <c r="G13" i="91" l="1"/>
  <c r="H4" i="68"/>
  <c r="H5" i="68" s="1"/>
  <c r="G12" i="89"/>
  <c r="G14" i="89" s="1"/>
  <c r="G54" i="89"/>
  <c r="G55" i="89" s="1"/>
  <c r="E59" i="89" s="1"/>
  <c r="G59" i="89" s="1"/>
  <c r="G60" i="89" s="1"/>
  <c r="I8" i="89" s="1"/>
  <c r="K37" i="91"/>
  <c r="G65" i="91"/>
  <c r="G66" i="91" s="1"/>
  <c r="E70" i="91" s="1"/>
  <c r="G70" i="91" s="1"/>
  <c r="G71" i="91" s="1"/>
  <c r="I8" i="91" s="1"/>
  <c r="K65" i="91"/>
  <c r="K66" i="91" s="1"/>
  <c r="I36" i="91"/>
  <c r="I38" i="91" s="1"/>
  <c r="E44" i="91" s="1"/>
  <c r="G44" i="91" s="1"/>
  <c r="G46" i="91" s="1"/>
  <c r="I6" i="91" s="1"/>
  <c r="F38" i="91"/>
  <c r="E41" i="91" s="1"/>
  <c r="G59" i="91"/>
  <c r="I7" i="91" s="1"/>
  <c r="E59" i="91"/>
  <c r="K53" i="91"/>
  <c r="K54" i="91" s="1"/>
  <c r="K34" i="91"/>
  <c r="K35" i="91"/>
  <c r="F66" i="91"/>
  <c r="E69" i="91" s="1"/>
  <c r="G78" i="91"/>
  <c r="G79" i="91" s="1"/>
  <c r="E83" i="91" s="1"/>
  <c r="G83" i="91" s="1"/>
  <c r="G84" i="91" s="1"/>
  <c r="I9" i="91" s="1"/>
  <c r="F79" i="91"/>
  <c r="E82" i="91" s="1"/>
  <c r="E84" i="91" s="1"/>
  <c r="H9" i="91" s="1"/>
  <c r="H36" i="89"/>
  <c r="K54" i="89"/>
  <c r="K55" i="89" s="1"/>
  <c r="G35" i="89"/>
  <c r="G39" i="89" s="1"/>
  <c r="E43" i="89" s="1"/>
  <c r="G43" i="89" s="1"/>
  <c r="F39" i="89"/>
  <c r="E42" i="89" s="1"/>
  <c r="K38" i="89"/>
  <c r="I37" i="89"/>
  <c r="I39" i="89" s="1"/>
  <c r="E45" i="89" s="1"/>
  <c r="G45" i="89" s="1"/>
  <c r="F67" i="89"/>
  <c r="E70" i="89" s="1"/>
  <c r="G66" i="89"/>
  <c r="G67" i="89" s="1"/>
  <c r="E71" i="89" s="1"/>
  <c r="G71" i="89" s="1"/>
  <c r="G72" i="89" s="1"/>
  <c r="I9" i="89" s="1"/>
  <c r="G79" i="89"/>
  <c r="G80" i="89" s="1"/>
  <c r="E84" i="89" s="1"/>
  <c r="G84" i="89" s="1"/>
  <c r="G85" i="89" s="1"/>
  <c r="I10" i="89" s="1"/>
  <c r="E60" i="89"/>
  <c r="K78" i="91" l="1"/>
  <c r="K79" i="91" s="1"/>
  <c r="E71" i="91"/>
  <c r="E46" i="91"/>
  <c r="H6" i="91" s="1"/>
  <c r="H11" i="91" s="1"/>
  <c r="H13" i="91" s="1"/>
  <c r="K79" i="89"/>
  <c r="K80" i="89" s="1"/>
  <c r="I11" i="91"/>
  <c r="I13" i="89" s="1"/>
  <c r="K36" i="91"/>
  <c r="K38" i="91" s="1"/>
  <c r="H39" i="89"/>
  <c r="E44" i="89" s="1"/>
  <c r="G44" i="89" s="1"/>
  <c r="G47" i="89" s="1"/>
  <c r="I7" i="89" s="1"/>
  <c r="K36" i="89"/>
  <c r="E72" i="89"/>
  <c r="E47" i="89"/>
  <c r="H7" i="89" s="1"/>
  <c r="E85" i="89"/>
  <c r="H10" i="89" s="1"/>
  <c r="K37" i="89"/>
  <c r="K35" i="89"/>
  <c r="K66" i="89"/>
  <c r="K67" i="89" s="1"/>
  <c r="I13" i="91" l="1"/>
  <c r="I12" i="93" s="1"/>
  <c r="K39" i="89"/>
  <c r="I12" i="89"/>
  <c r="I13" i="88" s="1"/>
  <c r="H12" i="89"/>
  <c r="H14" i="89" s="1"/>
  <c r="I14" i="89" l="1"/>
  <c r="I13" i="93" s="1"/>
  <c r="G88" i="88"/>
  <c r="F82" i="88"/>
  <c r="F28" i="101" s="1"/>
  <c r="P28" i="101" s="1"/>
  <c r="C81" i="88"/>
  <c r="E78" i="88"/>
  <c r="D78" i="88"/>
  <c r="D81" i="88" s="1"/>
  <c r="C77" i="88"/>
  <c r="C82" i="88" s="1"/>
  <c r="F76" i="88"/>
  <c r="K76" i="88" s="1"/>
  <c r="F75" i="88"/>
  <c r="C68" i="88"/>
  <c r="E65" i="88"/>
  <c r="H9" i="88" s="1"/>
  <c r="D65" i="88"/>
  <c r="D68" i="88" s="1"/>
  <c r="C64" i="88"/>
  <c r="C69" i="88" s="1"/>
  <c r="F63" i="88"/>
  <c r="K63" i="88" s="1"/>
  <c r="F62" i="88"/>
  <c r="F57" i="88"/>
  <c r="C56" i="88"/>
  <c r="E53" i="88"/>
  <c r="H8" i="88" s="1"/>
  <c r="D53" i="88"/>
  <c r="D56" i="88" s="1"/>
  <c r="C52" i="88"/>
  <c r="C57" i="88" s="1"/>
  <c r="F51" i="88"/>
  <c r="K51" i="88" s="1"/>
  <c r="F50" i="88"/>
  <c r="C44" i="88"/>
  <c r="E37" i="88"/>
  <c r="D37" i="88"/>
  <c r="D40" i="88" s="1"/>
  <c r="G40" i="88" s="1"/>
  <c r="C36" i="88"/>
  <c r="J31" i="88" s="1"/>
  <c r="F32" i="88"/>
  <c r="K32" i="88" s="1"/>
  <c r="I31" i="88"/>
  <c r="I36" i="88" s="1"/>
  <c r="H31" i="88"/>
  <c r="H35" i="88" s="1"/>
  <c r="G31" i="88"/>
  <c r="G34" i="88" s="1"/>
  <c r="F31" i="88"/>
  <c r="F64" i="88" s="1"/>
  <c r="F65" i="88" s="1"/>
  <c r="E68" i="88" s="1"/>
  <c r="D13" i="86"/>
  <c r="D18" i="86" s="1"/>
  <c r="H12" i="86"/>
  <c r="H11" i="86"/>
  <c r="H10" i="86"/>
  <c r="H9" i="86"/>
  <c r="H8" i="86"/>
  <c r="H7" i="86"/>
  <c r="H6" i="86"/>
  <c r="F69" i="88" l="1"/>
  <c r="F24" i="101" s="1"/>
  <c r="P24" i="101" s="1"/>
  <c r="F20" i="101"/>
  <c r="P20" i="101" s="1"/>
  <c r="F36" i="88"/>
  <c r="G36" i="88"/>
  <c r="H36" i="88"/>
  <c r="F77" i="88"/>
  <c r="F78" i="88" s="1"/>
  <c r="E81" i="88" s="1"/>
  <c r="J36" i="88"/>
  <c r="J37" i="88" s="1"/>
  <c r="E44" i="88" s="1"/>
  <c r="G44" i="88" s="1"/>
  <c r="F33" i="88"/>
  <c r="G33" i="88" s="1"/>
  <c r="F52" i="88"/>
  <c r="F53" i="88" s="1"/>
  <c r="E56" i="88" s="1"/>
  <c r="F34" i="88"/>
  <c r="F35" i="88"/>
  <c r="H34" i="88"/>
  <c r="H37" i="88" s="1"/>
  <c r="E42" i="88" s="1"/>
  <c r="G42" i="88" s="1"/>
  <c r="D58" i="88"/>
  <c r="G8" i="88" s="1"/>
  <c r="G56" i="88"/>
  <c r="D83" i="88"/>
  <c r="G10" i="88" s="1"/>
  <c r="G81" i="88"/>
  <c r="D70" i="88"/>
  <c r="G9" i="88" s="1"/>
  <c r="G68" i="88"/>
  <c r="G50" i="88"/>
  <c r="G62" i="88"/>
  <c r="G75" i="88"/>
  <c r="G77" i="88"/>
  <c r="G78" i="88" s="1"/>
  <c r="E82" i="88" s="1"/>
  <c r="G82" i="88" s="1"/>
  <c r="K33" i="88"/>
  <c r="D45" i="88"/>
  <c r="G7" i="88" s="1"/>
  <c r="G35" i="88"/>
  <c r="G64" i="88"/>
  <c r="G65" i="88" s="1"/>
  <c r="E69" i="88" s="1"/>
  <c r="G69" i="88" s="1"/>
  <c r="H13" i="86"/>
  <c r="H15" i="86" s="1"/>
  <c r="I27" i="93" s="1"/>
  <c r="M27" i="93" s="1"/>
  <c r="D15" i="86"/>
  <c r="D18" i="85"/>
  <c r="K36" i="88" l="1"/>
  <c r="G12" i="88"/>
  <c r="G14" i="88" s="1"/>
  <c r="D20" i="85"/>
  <c r="D22" i="85" s="1"/>
  <c r="I29" i="93" s="1"/>
  <c r="M29" i="93" s="1"/>
  <c r="E83" i="88"/>
  <c r="H10" i="88" s="1"/>
  <c r="G52" i="88"/>
  <c r="G53" i="88" s="1"/>
  <c r="E57" i="88" s="1"/>
  <c r="G57" i="88" s="1"/>
  <c r="G58" i="88" s="1"/>
  <c r="I8" i="88" s="1"/>
  <c r="G37" i="88"/>
  <c r="E41" i="88" s="1"/>
  <c r="G41" i="88" s="1"/>
  <c r="F37" i="88"/>
  <c r="E40" i="88" s="1"/>
  <c r="E70" i="88"/>
  <c r="K64" i="88"/>
  <c r="K65" i="88" s="1"/>
  <c r="K77" i="88"/>
  <c r="K78" i="88" s="1"/>
  <c r="I35" i="88"/>
  <c r="I37" i="88" s="1"/>
  <c r="E43" i="88" s="1"/>
  <c r="G43" i="88" s="1"/>
  <c r="G83" i="88"/>
  <c r="I10" i="88" s="1"/>
  <c r="G70" i="88"/>
  <c r="I9" i="88" s="1"/>
  <c r="K34" i="88"/>
  <c r="K52" i="88" l="1"/>
  <c r="K53" i="88" s="1"/>
  <c r="E58" i="88"/>
  <c r="G45" i="88"/>
  <c r="I7" i="88" s="1"/>
  <c r="I12" i="88" s="1"/>
  <c r="I14" i="88" s="1"/>
  <c r="I14" i="93" s="1"/>
  <c r="E45" i="88"/>
  <c r="H7" i="88" s="1"/>
  <c r="H12" i="88" s="1"/>
  <c r="H14" i="88" s="1"/>
  <c r="K35" i="88"/>
  <c r="K37" i="88" s="1"/>
  <c r="I16" i="93" l="1"/>
  <c r="I21" i="93" s="1"/>
  <c r="M14" i="93"/>
  <c r="M16" i="93" l="1"/>
  <c r="L15" i="97" s="1"/>
  <c r="W39" i="75"/>
  <c r="W32" i="75"/>
  <c r="M21" i="93" l="1"/>
  <c r="L15" i="98"/>
  <c r="S7" i="75" l="1"/>
  <c r="S8" i="75"/>
  <c r="S9" i="75"/>
  <c r="S10" i="75"/>
  <c r="S11" i="75"/>
  <c r="S12" i="75"/>
  <c r="S13" i="75"/>
  <c r="S14" i="75"/>
  <c r="S6" i="75"/>
  <c r="G12" i="80" l="1"/>
  <c r="G14" i="80"/>
  <c r="G13" i="80"/>
  <c r="K37" i="80"/>
  <c r="I28" i="80"/>
  <c r="I15" i="80" s="1"/>
  <c r="I27" i="80"/>
  <c r="I14" i="80" s="1"/>
  <c r="I26" i="80"/>
  <c r="I13" i="80" s="1"/>
  <c r="I25" i="80"/>
  <c r="I12" i="80" s="1"/>
  <c r="I24" i="80"/>
  <c r="I30" i="80" s="1"/>
  <c r="G28" i="80"/>
  <c r="G29" i="80" s="1"/>
  <c r="G27" i="80"/>
  <c r="G26" i="80"/>
  <c r="G25" i="80"/>
  <c r="G24" i="80"/>
  <c r="E25" i="80"/>
  <c r="E12" i="80" s="1"/>
  <c r="E26" i="80"/>
  <c r="E13" i="80" s="1"/>
  <c r="E27" i="80"/>
  <c r="E14" i="80" s="1"/>
  <c r="E28" i="80"/>
  <c r="E15" i="80" s="1"/>
  <c r="E24" i="80"/>
  <c r="E11" i="80" s="1"/>
  <c r="E42" i="80"/>
  <c r="K40" i="80"/>
  <c r="C40" i="80"/>
  <c r="C39" i="80"/>
  <c r="K38" i="80"/>
  <c r="C38" i="80"/>
  <c r="C37" i="80"/>
  <c r="C36" i="80"/>
  <c r="C28" i="80"/>
  <c r="K27" i="80"/>
  <c r="C27" i="80"/>
  <c r="K26" i="80"/>
  <c r="C26" i="80"/>
  <c r="C25" i="80"/>
  <c r="E29" i="80"/>
  <c r="C24" i="80"/>
  <c r="G12" i="79"/>
  <c r="E12" i="79"/>
  <c r="C12" i="79"/>
  <c r="U11" i="79"/>
  <c r="I11" i="79"/>
  <c r="U10" i="79"/>
  <c r="I10" i="79"/>
  <c r="U9" i="79"/>
  <c r="I9" i="79"/>
  <c r="I8" i="79"/>
  <c r="K7" i="79"/>
  <c r="K8" i="79" s="1"/>
  <c r="K9" i="79" s="1"/>
  <c r="K10" i="79" s="1"/>
  <c r="K11" i="79" s="1"/>
  <c r="I7" i="79"/>
  <c r="G17" i="78"/>
  <c r="E17" i="78"/>
  <c r="C17" i="78"/>
  <c r="I16" i="78"/>
  <c r="I15" i="78"/>
  <c r="I14" i="78"/>
  <c r="I13" i="78"/>
  <c r="I12" i="78"/>
  <c r="S11" i="78"/>
  <c r="Q11" i="78"/>
  <c r="O11" i="78"/>
  <c r="U11" i="78" s="1"/>
  <c r="I11" i="78"/>
  <c r="S10" i="78"/>
  <c r="Q10" i="78"/>
  <c r="O10" i="78"/>
  <c r="U10" i="78" s="1"/>
  <c r="I10" i="78"/>
  <c r="S9" i="78"/>
  <c r="Q9" i="78"/>
  <c r="O9" i="78"/>
  <c r="U9" i="78" s="1"/>
  <c r="I9" i="78"/>
  <c r="S8" i="78"/>
  <c r="Q8" i="78"/>
  <c r="O8" i="78"/>
  <c r="I8" i="78"/>
  <c r="S7" i="78"/>
  <c r="Q7" i="78"/>
  <c r="O7" i="78"/>
  <c r="K7" i="78"/>
  <c r="K8" i="78" s="1"/>
  <c r="K9" i="78" s="1"/>
  <c r="K10" i="78" s="1"/>
  <c r="K11" i="78" s="1"/>
  <c r="K12" i="78" s="1"/>
  <c r="K13" i="78" s="1"/>
  <c r="K14" i="78" s="1"/>
  <c r="K15" i="78" s="1"/>
  <c r="K16" i="78" s="1"/>
  <c r="I7" i="78"/>
  <c r="G11" i="80" l="1"/>
  <c r="G15" i="80"/>
  <c r="I11" i="80"/>
  <c r="K28" i="80"/>
  <c r="K36" i="80"/>
  <c r="I41" i="80"/>
  <c r="G41" i="80"/>
  <c r="K13" i="80"/>
  <c r="K15" i="80"/>
  <c r="E17" i="80"/>
  <c r="K12" i="80"/>
  <c r="E16" i="80"/>
  <c r="K14" i="80"/>
  <c r="K24" i="80"/>
  <c r="G42" i="80"/>
  <c r="E30" i="80"/>
  <c r="K39" i="80"/>
  <c r="I42" i="80"/>
  <c r="G30" i="80"/>
  <c r="I29" i="80"/>
  <c r="K25" i="80"/>
  <c r="E41" i="80"/>
  <c r="U8" i="79"/>
  <c r="I12" i="79"/>
  <c r="U7" i="79"/>
  <c r="U8" i="78"/>
  <c r="O12" i="78"/>
  <c r="I17" i="78"/>
  <c r="Q12" i="78"/>
  <c r="S12" i="78"/>
  <c r="U7" i="78"/>
  <c r="K41" i="80" l="1"/>
  <c r="K42" i="80"/>
  <c r="K43" i="80" s="1"/>
  <c r="K30" i="80"/>
  <c r="K31" i="80" s="1"/>
  <c r="K29" i="80"/>
  <c r="G17" i="80"/>
  <c r="L9" i="98" s="1"/>
  <c r="G16" i="80"/>
  <c r="K11" i="80"/>
  <c r="I17" i="80"/>
  <c r="I16" i="80"/>
  <c r="U12" i="78"/>
  <c r="K17" i="80" l="1"/>
  <c r="L8" i="97" s="1"/>
  <c r="L24" i="97" s="1"/>
  <c r="K16" i="80"/>
  <c r="K18" i="80" l="1"/>
  <c r="L9" i="97" s="1"/>
  <c r="I46" i="77"/>
  <c r="I45" i="77"/>
  <c r="I44" i="77"/>
  <c r="I43" i="77"/>
  <c r="I42" i="77"/>
  <c r="I41" i="77"/>
  <c r="I40" i="77"/>
  <c r="I39" i="77"/>
  <c r="I36" i="77"/>
  <c r="I35" i="77"/>
  <c r="I34" i="77"/>
  <c r="I33" i="77"/>
  <c r="I32" i="77"/>
  <c r="I31" i="77"/>
  <c r="I30" i="77"/>
  <c r="I29" i="77"/>
  <c r="I26" i="77"/>
  <c r="I25" i="77"/>
  <c r="I22" i="77"/>
  <c r="I21" i="77"/>
  <c r="I20" i="77"/>
  <c r="I17" i="77"/>
  <c r="I16" i="77"/>
  <c r="I15" i="77"/>
  <c r="I14" i="77"/>
  <c r="I13" i="77"/>
  <c r="I12" i="77"/>
  <c r="I11" i="77"/>
  <c r="S15" i="75" l="1"/>
  <c r="S16" i="75"/>
  <c r="S17" i="75"/>
  <c r="S18" i="75"/>
  <c r="S19" i="75"/>
  <c r="Q19" i="75"/>
  <c r="U19" i="75" s="1"/>
  <c r="Q18" i="75"/>
  <c r="U18" i="75" s="1"/>
  <c r="Q17" i="75"/>
  <c r="U17" i="75" s="1"/>
  <c r="Q16" i="75"/>
  <c r="U16" i="75" s="1"/>
  <c r="Q15" i="75"/>
  <c r="U15" i="75" s="1"/>
  <c r="Q14" i="75"/>
  <c r="U14" i="75" s="1"/>
  <c r="Q13" i="75"/>
  <c r="U13" i="75" s="1"/>
  <c r="Q12" i="75"/>
  <c r="U12" i="75" s="1"/>
  <c r="Q11" i="75"/>
  <c r="U11" i="75" s="1"/>
  <c r="Q10" i="75"/>
  <c r="U10" i="75" s="1"/>
  <c r="Q9" i="75"/>
  <c r="U9" i="75" s="1"/>
  <c r="Q8" i="75"/>
  <c r="U8" i="75" s="1"/>
  <c r="Q7" i="75"/>
  <c r="U7" i="75" s="1"/>
  <c r="Q6" i="75"/>
  <c r="U6" i="75" s="1"/>
  <c r="W19" i="75" l="1"/>
  <c r="W18" i="75"/>
  <c r="W17" i="75"/>
  <c r="W16" i="75"/>
  <c r="W15" i="75"/>
  <c r="W10" i="75"/>
  <c r="W14" i="75"/>
  <c r="W12" i="75"/>
  <c r="W11" i="75"/>
  <c r="W8" i="75"/>
  <c r="W13" i="75"/>
  <c r="W9" i="75"/>
  <c r="W6" i="75"/>
  <c r="W7" i="75"/>
  <c r="E8" i="81" l="1"/>
  <c r="G8" i="81" s="1"/>
  <c r="E13" i="81"/>
  <c r="G13" i="81" s="1"/>
  <c r="E9" i="81"/>
  <c r="G9" i="81" s="1"/>
  <c r="E6" i="81"/>
  <c r="G6" i="81" s="1"/>
  <c r="E7" i="81"/>
  <c r="G7" i="81" s="1"/>
  <c r="E11" i="81"/>
  <c r="G11" i="81" s="1"/>
  <c r="E12" i="81"/>
  <c r="G12" i="81" s="1"/>
  <c r="E10" i="81"/>
  <c r="G10" i="81" s="1"/>
  <c r="E14" i="81"/>
  <c r="G14" i="81" s="1"/>
  <c r="W20" i="75"/>
  <c r="W22" i="75" s="1"/>
  <c r="W24" i="75" s="1"/>
  <c r="I25" i="93" s="1"/>
  <c r="M25" i="93" s="1"/>
  <c r="G20" i="81" l="1"/>
  <c r="G22" i="81" s="1"/>
  <c r="E20" i="81"/>
  <c r="W34" i="75"/>
  <c r="W36" i="75" s="1"/>
  <c r="W38" i="75" s="1"/>
  <c r="W40" i="75" s="1"/>
  <c r="I53" i="93" s="1"/>
  <c r="M53" i="93" s="1"/>
  <c r="I32" i="93" l="1"/>
  <c r="M32" i="93" l="1"/>
  <c r="F5" i="70" l="1"/>
  <c r="F7" i="70" s="1"/>
  <c r="I48" i="93" l="1"/>
  <c r="M48" i="93" l="1"/>
  <c r="M50" i="93" s="1"/>
  <c r="M54" i="93" s="1"/>
  <c r="I50" i="93"/>
  <c r="I54" i="93" s="1"/>
  <c r="I55" i="93" s="1"/>
  <c r="I57" i="93" s="1"/>
  <c r="I65" i="93" s="1"/>
  <c r="L6" i="98" l="1"/>
  <c r="M55" i="93"/>
  <c r="M57" i="93" s="1"/>
  <c r="M65" i="93" s="1"/>
  <c r="L7" i="97"/>
  <c r="L22" i="97" l="1"/>
  <c r="L10" i="97"/>
  <c r="L14" i="97" s="1"/>
  <c r="L22" i="98"/>
  <c r="L8" i="98"/>
  <c r="L10" i="98" s="1"/>
  <c r="L14" i="98" s="1"/>
  <c r="L21" i="98" l="1"/>
  <c r="L25" i="98" s="1"/>
  <c r="L27" i="98" s="1"/>
  <c r="L21" i="97"/>
  <c r="L25" i="97" s="1"/>
  <c r="L27" i="97" s="1"/>
  <c r="L16" i="97"/>
  <c r="L17" i="97" s="1"/>
  <c r="R4" i="101" s="1"/>
  <c r="L16" i="98" l="1"/>
  <c r="L17" i="98" s="1"/>
  <c r="R5" i="101" s="1"/>
  <c r="I13" i="102"/>
  <c r="Q14" i="101"/>
  <c r="S14" i="101" s="1"/>
  <c r="L14" i="101" s="1"/>
  <c r="I13" i="116" s="1"/>
  <c r="Q13" i="101"/>
  <c r="S13" i="101" s="1"/>
  <c r="L13" i="101" s="1"/>
  <c r="I12" i="116" s="1"/>
  <c r="Q19" i="101"/>
  <c r="S19" i="101" s="1"/>
  <c r="L19" i="101" s="1"/>
  <c r="I18" i="116" s="1"/>
  <c r="Q15" i="101"/>
  <c r="S15" i="101" s="1"/>
  <c r="L15" i="101" s="1"/>
  <c r="I14" i="116" s="1"/>
  <c r="Q20" i="101"/>
  <c r="S20" i="101" s="1"/>
  <c r="L20" i="101" s="1"/>
  <c r="I19" i="116" s="1"/>
  <c r="Q16" i="101" l="1"/>
  <c r="S16" i="101" s="1"/>
  <c r="L16" i="101" s="1"/>
  <c r="Q31" i="101"/>
  <c r="S31" i="101" s="1"/>
  <c r="L31" i="101" s="1"/>
  <c r="Q27" i="101"/>
  <c r="S27" i="101" s="1"/>
  <c r="L27" i="101" s="1"/>
  <c r="Q28" i="101"/>
  <c r="S28" i="101" s="1"/>
  <c r="Q23" i="101"/>
  <c r="S23" i="101" s="1"/>
  <c r="L23" i="101" s="1"/>
  <c r="F57" i="102"/>
  <c r="G57" i="102" s="1"/>
  <c r="I19" i="105"/>
  <c r="F42" i="102"/>
  <c r="G42" i="102" s="1"/>
  <c r="I13" i="105"/>
  <c r="F81" i="102"/>
  <c r="G81" i="102" s="1"/>
  <c r="F43" i="102"/>
  <c r="G43" i="102" s="1"/>
  <c r="I14" i="105"/>
  <c r="F41" i="102"/>
  <c r="G41" i="102" s="1"/>
  <c r="I12" i="105"/>
  <c r="F56" i="102"/>
  <c r="G56" i="102" s="1"/>
  <c r="I18" i="105"/>
  <c r="Q24" i="101"/>
  <c r="S24" i="101" s="1"/>
  <c r="L24" i="101" s="1"/>
  <c r="I23" i="116" s="1"/>
  <c r="Q12" i="101"/>
  <c r="S12" i="101" s="1"/>
  <c r="L12" i="101" s="1"/>
  <c r="I11" i="116" s="1"/>
  <c r="L28" i="101"/>
  <c r="I27" i="116" s="1"/>
  <c r="F44" i="102"/>
  <c r="G44" i="102" s="1"/>
  <c r="F68" i="102" l="1"/>
  <c r="G68" i="102" s="1"/>
  <c r="I22" i="116"/>
  <c r="I26" i="105"/>
  <c r="I26" i="116"/>
  <c r="I30" i="105"/>
  <c r="I30" i="116"/>
  <c r="I15" i="105"/>
  <c r="I15" i="116"/>
  <c r="I22" i="105"/>
  <c r="G9" i="109" s="1"/>
  <c r="R9" i="109" s="1"/>
  <c r="R15" i="109" s="1"/>
  <c r="R16" i="109" s="1"/>
  <c r="R17" i="109" s="1"/>
  <c r="G58" i="102"/>
  <c r="I8" i="102" s="1"/>
  <c r="J6" i="111"/>
  <c r="G10" i="107"/>
  <c r="U9" i="107" s="1"/>
  <c r="J8" i="111"/>
  <c r="G12" i="107"/>
  <c r="W9" i="107" s="1"/>
  <c r="J14" i="111"/>
  <c r="G10" i="108"/>
  <c r="S9" i="108" s="1"/>
  <c r="G9" i="110"/>
  <c r="R9" i="110" s="1"/>
  <c r="R15" i="110" s="1"/>
  <c r="R16" i="110" s="1"/>
  <c r="R17" i="110" s="1"/>
  <c r="J23" i="111"/>
  <c r="J7" i="111"/>
  <c r="G11" i="107"/>
  <c r="V9" i="107" s="1"/>
  <c r="G9" i="108"/>
  <c r="R9" i="108" s="1"/>
  <c r="R15" i="108" s="1"/>
  <c r="R16" i="108" s="1"/>
  <c r="J13" i="111"/>
  <c r="F82" i="102"/>
  <c r="G82" i="102" s="1"/>
  <c r="G83" i="102" s="1"/>
  <c r="I10" i="102" s="1"/>
  <c r="I27" i="105"/>
  <c r="F69" i="102"/>
  <c r="G69" i="102" s="1"/>
  <c r="G70" i="102" s="1"/>
  <c r="I9" i="102" s="1"/>
  <c r="I23" i="105"/>
  <c r="F40" i="102"/>
  <c r="G40" i="102" s="1"/>
  <c r="G45" i="102" s="1"/>
  <c r="I7" i="102" s="1"/>
  <c r="I11" i="105"/>
  <c r="J9" i="111" l="1"/>
  <c r="G13" i="107"/>
  <c r="J18" i="111"/>
  <c r="N18" i="111" s="1"/>
  <c r="P18" i="111" s="1"/>
  <c r="I12" i="102"/>
  <c r="I14" i="102" s="1"/>
  <c r="V7" i="111"/>
  <c r="N7" i="111"/>
  <c r="P7" i="111" s="1"/>
  <c r="J5" i="111"/>
  <c r="G9" i="107"/>
  <c r="T9" i="107" s="1"/>
  <c r="T19" i="107" s="1"/>
  <c r="T20" i="107" s="1"/>
  <c r="T21" i="107" s="1"/>
  <c r="R18" i="110"/>
  <c r="G10" i="109"/>
  <c r="S9" i="109" s="1"/>
  <c r="J19" i="111"/>
  <c r="V18" i="111"/>
  <c r="J24" i="111"/>
  <c r="G10" i="110"/>
  <c r="S9" i="110" s="1"/>
  <c r="N14" i="111"/>
  <c r="P14" i="111" s="1"/>
  <c r="V14" i="111"/>
  <c r="N8" i="111"/>
  <c r="P8" i="111" s="1"/>
  <c r="V8" i="111"/>
  <c r="V23" i="107"/>
  <c r="V26" i="107"/>
  <c r="V24" i="107"/>
  <c r="V22" i="107"/>
  <c r="V25" i="107"/>
  <c r="V21" i="107"/>
  <c r="V20" i="107"/>
  <c r="V19" i="107"/>
  <c r="V23" i="111"/>
  <c r="N23" i="111"/>
  <c r="P23" i="111" s="1"/>
  <c r="R18" i="109"/>
  <c r="S18" i="108"/>
  <c r="S17" i="108"/>
  <c r="S16" i="108"/>
  <c r="T16" i="108" s="1"/>
  <c r="G23" i="106" s="1"/>
  <c r="I23" i="106" s="1"/>
  <c r="K23" i="106" s="1"/>
  <c r="S15" i="108"/>
  <c r="T15" i="108" s="1"/>
  <c r="G22" i="106" s="1"/>
  <c r="I22" i="106" s="1"/>
  <c r="K22" i="106" s="1"/>
  <c r="N13" i="111"/>
  <c r="P13" i="111" s="1"/>
  <c r="V13" i="111"/>
  <c r="V15" i="111" s="1"/>
  <c r="U24" i="107"/>
  <c r="U26" i="107"/>
  <c r="U21" i="107"/>
  <c r="U23" i="107"/>
  <c r="U19" i="107"/>
  <c r="U22" i="107"/>
  <c r="U25" i="107"/>
  <c r="U20" i="107"/>
  <c r="W26" i="107"/>
  <c r="W25" i="107"/>
  <c r="W21" i="107"/>
  <c r="W20" i="107"/>
  <c r="W22" i="107"/>
  <c r="W23" i="107"/>
  <c r="W24" i="107"/>
  <c r="W19" i="107"/>
  <c r="R17" i="108"/>
  <c r="N6" i="111"/>
  <c r="P6" i="111" s="1"/>
  <c r="V6" i="111"/>
  <c r="AB6" i="111"/>
  <c r="V9" i="111" l="1"/>
  <c r="N9" i="111"/>
  <c r="P9" i="111" s="1"/>
  <c r="Y20" i="107"/>
  <c r="G13" i="106" s="1"/>
  <c r="I13" i="106" s="1"/>
  <c r="K13" i="106" s="1"/>
  <c r="S18" i="110"/>
  <c r="T18" i="110" s="1"/>
  <c r="G37" i="106" s="1"/>
  <c r="I37" i="106" s="1"/>
  <c r="K37" i="106" s="1"/>
  <c r="S17" i="110"/>
  <c r="T17" i="110" s="1"/>
  <c r="G36" i="106" s="1"/>
  <c r="I36" i="106" s="1"/>
  <c r="K36" i="106" s="1"/>
  <c r="S15" i="110"/>
  <c r="T15" i="110" s="1"/>
  <c r="G34" i="106" s="1"/>
  <c r="I34" i="106" s="1"/>
  <c r="K34" i="106" s="1"/>
  <c r="S16" i="110"/>
  <c r="T16" i="110" s="1"/>
  <c r="G35" i="106" s="1"/>
  <c r="I35" i="106" s="1"/>
  <c r="K35" i="106" s="1"/>
  <c r="V19" i="111"/>
  <c r="V20" i="111" s="1"/>
  <c r="N19" i="111"/>
  <c r="P19" i="111" s="1"/>
  <c r="S18" i="109"/>
  <c r="T18" i="109" s="1"/>
  <c r="G31" i="106" s="1"/>
  <c r="I31" i="106" s="1"/>
  <c r="K31" i="106" s="1"/>
  <c r="S17" i="109"/>
  <c r="T17" i="109" s="1"/>
  <c r="G30" i="106" s="1"/>
  <c r="I30" i="106" s="1"/>
  <c r="K30" i="106" s="1"/>
  <c r="S15" i="109"/>
  <c r="T15" i="109" s="1"/>
  <c r="G28" i="106" s="1"/>
  <c r="I28" i="106" s="1"/>
  <c r="K28" i="106" s="1"/>
  <c r="S16" i="109"/>
  <c r="T16" i="109" s="1"/>
  <c r="G29" i="106" s="1"/>
  <c r="I29" i="106" s="1"/>
  <c r="K29" i="106" s="1"/>
  <c r="T22" i="107"/>
  <c r="Y21" i="107"/>
  <c r="G14" i="106" s="1"/>
  <c r="I14" i="106" s="1"/>
  <c r="K14" i="106" s="1"/>
  <c r="R18" i="108"/>
  <c r="T18" i="108" s="1"/>
  <c r="G25" i="106" s="1"/>
  <c r="I25" i="106" s="1"/>
  <c r="K25" i="106" s="1"/>
  <c r="T17" i="108"/>
  <c r="G24" i="106" s="1"/>
  <c r="I24" i="106" s="1"/>
  <c r="K24" i="106" s="1"/>
  <c r="V5" i="111"/>
  <c r="AB5" i="111" s="1"/>
  <c r="AB7" i="111" s="1"/>
  <c r="AC7" i="111" s="1"/>
  <c r="AD7" i="111" s="1"/>
  <c r="N5" i="111"/>
  <c r="P5" i="111" s="1"/>
  <c r="V24" i="111"/>
  <c r="V25" i="111" s="1"/>
  <c r="N24" i="111"/>
  <c r="P24" i="111" s="1"/>
  <c r="Y19" i="107"/>
  <c r="G12" i="106" s="1"/>
  <c r="I12" i="106" s="1"/>
  <c r="K12" i="106" s="1"/>
  <c r="W15" i="111"/>
  <c r="X15" i="111" s="1"/>
  <c r="L33" i="111"/>
  <c r="N33" i="111" s="1"/>
  <c r="P33" i="111" s="1"/>
  <c r="W25" i="111" l="1"/>
  <c r="X25" i="111" s="1"/>
  <c r="L35" i="111"/>
  <c r="N35" i="111" s="1"/>
  <c r="P35" i="111" s="1"/>
  <c r="L34" i="111"/>
  <c r="N34" i="111" s="1"/>
  <c r="P34" i="111" s="1"/>
  <c r="W20" i="111"/>
  <c r="X20" i="111" s="1"/>
  <c r="T23" i="107"/>
  <c r="Y22" i="107"/>
  <c r="G15" i="106" s="1"/>
  <c r="I15" i="106" s="1"/>
  <c r="K15" i="106" s="1"/>
  <c r="V10" i="111"/>
  <c r="L32" i="111" l="1"/>
  <c r="N32" i="111" s="1"/>
  <c r="P32" i="111" s="1"/>
  <c r="W10" i="111"/>
  <c r="X10" i="111" s="1"/>
  <c r="Y23" i="107"/>
  <c r="G16" i="106" s="1"/>
  <c r="I16" i="106" s="1"/>
  <c r="K16" i="106" s="1"/>
  <c r="T24" i="107"/>
  <c r="Y24" i="107" l="1"/>
  <c r="G17" i="106" s="1"/>
  <c r="I17" i="106" s="1"/>
  <c r="K17" i="106" s="1"/>
  <c r="T25" i="107"/>
  <c r="Y25" i="107" l="1"/>
  <c r="G18" i="106" s="1"/>
  <c r="I18" i="106" s="1"/>
  <c r="K18" i="106" s="1"/>
  <c r="T26" i="107"/>
  <c r="Y26" i="107" s="1"/>
  <c r="G19" i="106" s="1"/>
  <c r="I19" i="106" s="1"/>
  <c r="K19" i="10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tc={F247597A-B006-4B46-ABBA-718AB7240109}</author>
  </authors>
  <commentList>
    <comment ref="F1" authorId="0" shapeId="0" xr:uid="{F247597A-B006-4B46-ABBA-718AB7240109}">
      <text>
        <t>[Threaded comment]
Your version of Excel allows you to read this threaded comment; however, any edits to it will get removed if the file is opened in a newer version of Excel. Learn more: https://go.microsoft.com/fwlink/?linkid=870924
Comment:
    Incorrect Utility Name
Reply:
    Forgot to Change the reference point on the SAO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tc={531EDC4E-2554-47D6-B775-DAF5F310D272}</author>
  </authors>
  <commentList>
    <comment ref="C4" authorId="0" shapeId="0" xr:uid="{531EDC4E-2554-47D6-B775-DAF5F310D272}">
      <text>
        <t>[Threaded comment]
Your version of Excel allows you to read this threaded comment; however, any edits to it will get removed if the file is opened in a newer version of Excel. Learn more: https://go.microsoft.com/fwlink/?linkid=870924
Comment:
    Incorrect Utility Name
Reply:
    Corrected</t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tc={1D6AA200-A94C-4928-9F0A-A293540B943A}</author>
  </authors>
  <commentList>
    <comment ref="C3" authorId="0" shapeId="0" xr:uid="{1D6AA200-A94C-4928-9F0A-A293540B943A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Incorrect Utility Name
Reply:
    See Explanation on the SAO
</t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tc={AD410F0E-C99A-49E3-9C8C-9E5A56CCBDE4}</author>
  </authors>
  <commentList>
    <comment ref="A2" authorId="0" shapeId="0" xr:uid="{AD410F0E-C99A-49E3-9C8C-9E5A56CCBDE4}">
      <text>
        <t xml:space="preserve">[Threaded comment]
Your version of Excel allows you to read this threaded comment; however, any edits to it will get removed if the file is opened in a newer version of Excel. Learn more: https://go.microsoft.com/fwlink/?linkid=870924
Comment:
    Incorrect Utility Name
Reply:
    Changed								
</t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tc={2ADEC03D-6E2F-4B52-A888-F39ECA66BDD6}</author>
  </authors>
  <commentList>
    <comment ref="A2" authorId="0" shapeId="0" xr:uid="{2ADEC03D-6E2F-4B52-A888-F39ECA66BDD6}">
      <text>
        <t>[Threaded comment]
Your version of Excel allows you to read this threaded comment; however, any edits to it will get removed if the file is opened in a newer version of Excel. Learn more: https://go.microsoft.com/fwlink/?linkid=870924
Comment:
    Incorrect Utility Name
Reply:
    See explanation on SAO</t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Frost</author>
  </authors>
  <commentList>
    <comment ref="C25" authorId="0" shapeId="0" xr:uid="{32F0DDDF-A852-46AA-9ECA-0735DB574143}">
      <text>
        <r>
          <rPr>
            <b/>
            <sz val="9"/>
            <color indexed="81"/>
            <rFont val="Tahoma"/>
            <family val="2"/>
          </rPr>
          <t>Mark Frost: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5" authorId="0" shapeId="0" xr:uid="{52873C99-FC4D-424B-B69C-81B138E7AF02}">
      <text>
        <r>
          <rPr>
            <b/>
            <sz val="9"/>
            <color indexed="81"/>
            <rFont val="Tahoma"/>
            <family val="2"/>
          </rPr>
          <t>Mark Frost: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Mark Frost</author>
  </authors>
  <commentList>
    <comment ref="C25" authorId="0" shapeId="0" xr:uid="{F24838F1-82D2-4A96-8C0F-0C8485EC61BD}">
      <text>
        <r>
          <rPr>
            <b/>
            <sz val="9"/>
            <color indexed="81"/>
            <rFont val="Tahoma"/>
            <family val="2"/>
          </rPr>
          <t>Mark Frost: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5" authorId="0" shapeId="0" xr:uid="{D0B35CA6-092B-49D9-BC06-9221B947EC42}">
      <text>
        <r>
          <rPr>
            <b/>
            <sz val="9"/>
            <color indexed="81"/>
            <rFont val="Tahoma"/>
            <family val="2"/>
          </rPr>
          <t>Mark Frost: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tc={8984C583-A9AE-460B-9CC2-B9ADE0A48854}</author>
  </authors>
  <commentList>
    <comment ref="C12" authorId="0" shapeId="0" xr:uid="{8984C583-A9AE-460B-9CC2-B9ADE0A48854}">
      <text>
        <t>[Threaded comment]
Your version of Excel allows you to read this threaded comment; however, any edits to it will get removed if the file is opened in a newer version of Excel. Learn more: https://go.microsoft.com/fwlink/?linkid=870924
Comment:
    Recommend breaking all links to NWCWD Rate Model
Reply:
    All links broken</t>
      </text>
    </comment>
  </commentList>
</comments>
</file>

<file path=xl/sharedStrings.xml><?xml version="1.0" encoding="utf-8"?>
<sst xmlns="http://schemas.openxmlformats.org/spreadsheetml/2006/main" count="4905" uniqueCount="1034">
  <si>
    <t>Proposed</t>
  </si>
  <si>
    <t>Total</t>
  </si>
  <si>
    <t>Gallons</t>
  </si>
  <si>
    <t>Less:</t>
  </si>
  <si>
    <t>Existing</t>
  </si>
  <si>
    <t>Change</t>
  </si>
  <si>
    <t>Table A</t>
  </si>
  <si>
    <t>Test Year</t>
  </si>
  <si>
    <t>Adjustments</t>
  </si>
  <si>
    <t>CURRENT AND PROPOSED RATES</t>
  </si>
  <si>
    <t>Current</t>
  </si>
  <si>
    <t>Total Revenue Requirement</t>
  </si>
  <si>
    <t>Required Revenue Increase</t>
  </si>
  <si>
    <t>Difference</t>
  </si>
  <si>
    <t>Bill</t>
  </si>
  <si>
    <t>Percentage</t>
  </si>
  <si>
    <t>TOTALS</t>
  </si>
  <si>
    <t>Pro Forma</t>
  </si>
  <si>
    <t>Employee</t>
  </si>
  <si>
    <t>DEBT SERVICE SCHDULE</t>
  </si>
  <si>
    <t>Interest</t>
  </si>
  <si>
    <t>Principal</t>
  </si>
  <si>
    <t>First</t>
  </si>
  <si>
    <t>Over</t>
  </si>
  <si>
    <t>Operating Expenses</t>
  </si>
  <si>
    <t>Next</t>
  </si>
  <si>
    <t>Materials and Supplies</t>
  </si>
  <si>
    <t>Purchased Water</t>
  </si>
  <si>
    <t>Transportation</t>
  </si>
  <si>
    <t>Purchased Power</t>
  </si>
  <si>
    <t>Operating Revenues</t>
  </si>
  <si>
    <t>Total Operating Revenues</t>
  </si>
  <si>
    <t>Total Operating Expenses</t>
  </si>
  <si>
    <t>Interest Income</t>
  </si>
  <si>
    <t>Net Income</t>
  </si>
  <si>
    <t>Purchased</t>
  </si>
  <si>
    <t>Sold</t>
  </si>
  <si>
    <t>Uses:</t>
  </si>
  <si>
    <t xml:space="preserve">  water loss percentage</t>
  </si>
  <si>
    <t xml:space="preserve">  allowable in rates</t>
  </si>
  <si>
    <t xml:space="preserve">  adjustment percentage</t>
  </si>
  <si>
    <t>Costs Subject to Water Loss Adjustment</t>
  </si>
  <si>
    <t>Adjustment</t>
  </si>
  <si>
    <t>Computation of Water Loss Surcharge</t>
  </si>
  <si>
    <t>Monthly Surcharge Amount if Rate Increase &gt; 0</t>
  </si>
  <si>
    <t>Amortization Years</t>
  </si>
  <si>
    <t>Average</t>
  </si>
  <si>
    <t>Expense</t>
  </si>
  <si>
    <t>Service</t>
  </si>
  <si>
    <t>General Plant</t>
  </si>
  <si>
    <t>Office Furniture &amp; Equipment</t>
  </si>
  <si>
    <t>Supply Mains</t>
  </si>
  <si>
    <t>Pumping Plant</t>
  </si>
  <si>
    <t>Pumping Equipment</t>
  </si>
  <si>
    <t>Hydrants</t>
  </si>
  <si>
    <t>Transmission &amp; Distribution Mains</t>
  </si>
  <si>
    <t>Meters</t>
  </si>
  <si>
    <t>Services</t>
  </si>
  <si>
    <t>Reservoirs &amp; Tanks</t>
  </si>
  <si>
    <t>Transportation Equipment</t>
  </si>
  <si>
    <t>Asset</t>
  </si>
  <si>
    <t>Life</t>
  </si>
  <si>
    <t>Annual</t>
  </si>
  <si>
    <t>Meter Installations</t>
  </si>
  <si>
    <t>Premium</t>
  </si>
  <si>
    <t>Monthly</t>
  </si>
  <si>
    <t>Attorney</t>
  </si>
  <si>
    <t>Bulk Station Sales</t>
  </si>
  <si>
    <t>Bulk Sales</t>
  </si>
  <si>
    <t>Garrard County Water Association</t>
  </si>
  <si>
    <t>Miscellaneous Service Revenues</t>
  </si>
  <si>
    <t>Bad Debt</t>
  </si>
  <si>
    <t>5/8-Inch x 3/4-Inch Meter</t>
  </si>
  <si>
    <t>1-Inch Meter</t>
  </si>
  <si>
    <t>1 1/2-Inch Meter</t>
  </si>
  <si>
    <t>2-Inch Meter</t>
  </si>
  <si>
    <t>Pro Forma Employ Salaries &amp; Wages</t>
  </si>
  <si>
    <t>Pro Forma Salaries and Wages</t>
  </si>
  <si>
    <t>Employee Name</t>
  </si>
  <si>
    <t>Payment</t>
  </si>
  <si>
    <t>Test-Year Employee Hours</t>
  </si>
  <si>
    <t>Salaries &amp; Wages</t>
  </si>
  <si>
    <t>Job Title</t>
  </si>
  <si>
    <t>Type</t>
  </si>
  <si>
    <t>Regular</t>
  </si>
  <si>
    <t>Overtime</t>
  </si>
  <si>
    <t>Employee 1</t>
  </si>
  <si>
    <t>N/A</t>
  </si>
  <si>
    <t>Hourly</t>
  </si>
  <si>
    <t>Employee 2</t>
  </si>
  <si>
    <t>Employee 3</t>
  </si>
  <si>
    <t>Employee 4</t>
  </si>
  <si>
    <t>Employee 5</t>
  </si>
  <si>
    <t>Employee 6</t>
  </si>
  <si>
    <t>Employee 7</t>
  </si>
  <si>
    <t>Employee 8</t>
  </si>
  <si>
    <t>Employee 9</t>
  </si>
  <si>
    <t>Employee 10</t>
  </si>
  <si>
    <t>Employee 11</t>
  </si>
  <si>
    <t>Employee 12</t>
  </si>
  <si>
    <t>Employee 13</t>
  </si>
  <si>
    <t>Employee 14</t>
  </si>
  <si>
    <t>Pro Forma Emp. Salaries &amp; Wages Expense</t>
  </si>
  <si>
    <t>Less:  Test-Year Emp. Salaries &amp; Wages Exp</t>
  </si>
  <si>
    <t>Pro Forma Adjustment</t>
  </si>
  <si>
    <t>Salaries &amp; Wages subject to FICA</t>
  </si>
  <si>
    <t>Multipled by:  FICA Tax Rate</t>
  </si>
  <si>
    <t>Pro Forma Payroll Tax</t>
  </si>
  <si>
    <t>Terminated Positions (2024 or 2025)</t>
  </si>
  <si>
    <t>Employee 21</t>
  </si>
  <si>
    <t>New Employees (Hired Mid-2024 or 2025) *</t>
  </si>
  <si>
    <t>Employee 22</t>
  </si>
  <si>
    <t>Employee 23</t>
  </si>
  <si>
    <r>
      <rPr>
        <b/>
        <sz val="11"/>
        <color theme="1"/>
        <rFont val="Calibri"/>
        <family val="2"/>
        <scheme val="minor"/>
      </rPr>
      <t>*</t>
    </r>
    <r>
      <rPr>
        <sz val="12"/>
        <rFont val="Arial"/>
        <family val="2"/>
      </rPr>
      <t xml:space="preserve"> Employees Hired Mid-2024 or in 2025:  Assumed 40 Hour work weeks or 2,080 Annual Hours</t>
    </r>
  </si>
  <si>
    <t>McCoy</t>
  </si>
  <si>
    <t>Porter</t>
  </si>
  <si>
    <t>Hayden</t>
  </si>
  <si>
    <t>Hampton</t>
  </si>
  <si>
    <t>Lewis</t>
  </si>
  <si>
    <t>Howard</t>
  </si>
  <si>
    <t>Kazee</t>
  </si>
  <si>
    <t>Bays</t>
  </si>
  <si>
    <t>Opell</t>
  </si>
  <si>
    <t>VanHoose</t>
  </si>
  <si>
    <t>Stone</t>
  </si>
  <si>
    <t>Hicks</t>
  </si>
  <si>
    <t>McQuire</t>
  </si>
  <si>
    <t>Suttles</t>
  </si>
  <si>
    <t>McCalvin</t>
  </si>
  <si>
    <t>Webb</t>
  </si>
  <si>
    <t>`</t>
  </si>
  <si>
    <t>Meter Reader</t>
  </si>
  <si>
    <t>Meter</t>
  </si>
  <si>
    <t>Less:  Test-Year Payroll Tax (2024 Trial Balance)</t>
  </si>
  <si>
    <t>NARUC</t>
  </si>
  <si>
    <t>Mid-Point</t>
  </si>
  <si>
    <t>Account</t>
  </si>
  <si>
    <t>Average Service</t>
  </si>
  <si>
    <t>Number</t>
  </si>
  <si>
    <t>Class of Plant</t>
  </si>
  <si>
    <t>Life Range</t>
  </si>
  <si>
    <t>Source of Supply &amp; Pumping Plant</t>
  </si>
  <si>
    <t>Structures and Improvements</t>
  </si>
  <si>
    <t>Collecting &amp; Impounding Res.</t>
  </si>
  <si>
    <t>Lake, River and Other Intakes</t>
  </si>
  <si>
    <t>Wells and Springs</t>
  </si>
  <si>
    <t>Galleries and Tunnels</t>
  </si>
  <si>
    <t>Other Source of Water Supply Plant</t>
  </si>
  <si>
    <t>Other Pumping Plant</t>
  </si>
  <si>
    <t/>
  </si>
  <si>
    <t>Water Treatment Plant</t>
  </si>
  <si>
    <t>Water Treatment Equipment</t>
  </si>
  <si>
    <t>Transmission &amp; Dist. Plant</t>
  </si>
  <si>
    <t>Fire Mains</t>
  </si>
  <si>
    <t>Structures and Improvements-General</t>
  </si>
  <si>
    <t>Stores Equipment</t>
  </si>
  <si>
    <t>Tools, Shop and Garage Equip.</t>
  </si>
  <si>
    <t>Laboratory Equipment</t>
  </si>
  <si>
    <t>Power Equipment</t>
  </si>
  <si>
    <t>Communication Equipment</t>
  </si>
  <si>
    <t>KIA F07-09 DWSRF #3</t>
  </si>
  <si>
    <t>Fee</t>
  </si>
  <si>
    <t>Outstanding</t>
  </si>
  <si>
    <t>Month</t>
  </si>
  <si>
    <t>Debt Service</t>
  </si>
  <si>
    <t>Balance</t>
  </si>
  <si>
    <t>C.Y.</t>
  </si>
  <si>
    <t>CY 2026 - 2030</t>
  </si>
  <si>
    <t>Debt Summary</t>
  </si>
  <si>
    <t>5 Year Avg</t>
  </si>
  <si>
    <t>DSC - 0.2x</t>
  </si>
  <si>
    <t>Individual Debt Amortization Schedules</t>
  </si>
  <si>
    <t>5-Year Avg</t>
  </si>
  <si>
    <t>KIA</t>
  </si>
  <si>
    <t>RD</t>
  </si>
  <si>
    <t>Salary</t>
  </si>
  <si>
    <t>Participate</t>
  </si>
  <si>
    <t>Y/N</t>
  </si>
  <si>
    <t>N</t>
  </si>
  <si>
    <t>Y</t>
  </si>
  <si>
    <t>PAYROLL TAXES</t>
  </si>
  <si>
    <t>INSURANCE UNEMPLOYMENT</t>
  </si>
  <si>
    <t>PSC ASSESSMENT</t>
  </si>
  <si>
    <t>Property tax on rental</t>
  </si>
  <si>
    <t xml:space="preserve">  Taxes</t>
  </si>
  <si>
    <t>Pro Forma Employ Salaries &amp; Wages and Employee Benefits</t>
  </si>
  <si>
    <t>Austin Dailey</t>
  </si>
  <si>
    <t>Elizabeth Geers</t>
  </si>
  <si>
    <t>Hagan Poynter</t>
  </si>
  <si>
    <t>Missy Lawson</t>
  </si>
  <si>
    <t>Sam Bottom</t>
  </si>
  <si>
    <t>Sara Coffman</t>
  </si>
  <si>
    <t>Sean Smith</t>
  </si>
  <si>
    <t xml:space="preserve">Zach Speake </t>
  </si>
  <si>
    <t>Health Insurance</t>
  </si>
  <si>
    <t>GARRARD COUNTY WATER ASSOCIATION</t>
  </si>
  <si>
    <t>DIRECTORS FEES</t>
  </si>
  <si>
    <t xml:space="preserve">NAME   </t>
  </si>
  <si>
    <t>WILLIAM OLIVER (Missed March meeting.)</t>
  </si>
  <si>
    <t>ROBERT BALLARD</t>
  </si>
  <si>
    <t>BILLY DOOLIN</t>
  </si>
  <si>
    <t>JENNY LYNN WHITTAKER</t>
  </si>
  <si>
    <t>GARY CLARK</t>
  </si>
  <si>
    <t xml:space="preserve">  TOTAL</t>
  </si>
  <si>
    <t>Per books</t>
  </si>
  <si>
    <t>Prior year</t>
  </si>
  <si>
    <t>*</t>
  </si>
  <si>
    <t>*Monthly rate without the extra training incentive is $300.</t>
  </si>
  <si>
    <t>Beginning with the September 2022 meeting Bill Oliver and Sean Smith began receiving $500 per meeting.</t>
  </si>
  <si>
    <t>Beginning in September 2023, Billy Doolin and Jenny Lynn Whittaker began receiving $500 per meeting.</t>
  </si>
  <si>
    <t>Robert Ballard, who missed the September 2023 meeting, began receiving $500 in October 2023.</t>
  </si>
  <si>
    <t>Gary Clark began receiving $500 in September 2024.</t>
  </si>
  <si>
    <t>Any director can qualify for the extra $200 per meeting by obtaining six hours of training per year.</t>
  </si>
  <si>
    <t>It appears that Felix is the only remaining member without the training.</t>
  </si>
  <si>
    <t>Member 1</t>
  </si>
  <si>
    <t>Member 2</t>
  </si>
  <si>
    <t>Member 3</t>
  </si>
  <si>
    <t>Member 4</t>
  </si>
  <si>
    <t>Member 5</t>
  </si>
  <si>
    <t>Member 6</t>
  </si>
  <si>
    <t>Member 7</t>
  </si>
  <si>
    <t>Test-Period</t>
  </si>
  <si>
    <t>Salaries</t>
  </si>
  <si>
    <t>Pro Forma Emp Salaries &amp; Wages</t>
  </si>
  <si>
    <t>Less: Capitalized Salaries &amp; Wages</t>
  </si>
  <si>
    <t>Net Salaries &amp; Wages</t>
  </si>
  <si>
    <t>Reported Net Salaries and Wages</t>
  </si>
  <si>
    <t>Meter Size:</t>
  </si>
  <si>
    <t>Usage</t>
  </si>
  <si>
    <t>Bills</t>
  </si>
  <si>
    <t>Totals</t>
  </si>
  <si>
    <t>Rates</t>
  </si>
  <si>
    <t>Revenue</t>
  </si>
  <si>
    <t>BILLING ANALYSIS - 2024 USAGE &amp;  EXISTING WATER RATES</t>
  </si>
  <si>
    <t xml:space="preserve">  SUMMARY  </t>
  </si>
  <si>
    <t>My Billing Analysis</t>
  </si>
  <si>
    <t>Meter Size</t>
  </si>
  <si>
    <t># of Bills</t>
  </si>
  <si>
    <t>Gallons Sold</t>
  </si>
  <si>
    <t>5/8-Inch x 3/4_Inch Meter</t>
  </si>
  <si>
    <t>Less Adjustments - Residential</t>
  </si>
  <si>
    <t>NET RETAIL</t>
  </si>
  <si>
    <t>FROM PSC ANNUAL REPORT</t>
  </si>
  <si>
    <t>Total adjustment</t>
  </si>
  <si>
    <t>2022 Annual Report</t>
  </si>
  <si>
    <t>Late Fees</t>
  </si>
  <si>
    <t>Other Operating Revenues</t>
  </si>
  <si>
    <t>Revenue Water Sales - Annual Report</t>
  </si>
  <si>
    <t>Number of Bills</t>
  </si>
  <si>
    <t>Multiplied by: 12 Months</t>
  </si>
  <si>
    <t>Average Number of Bills</t>
  </si>
  <si>
    <t>Residential Customers</t>
  </si>
  <si>
    <t>Commercial Customers</t>
  </si>
  <si>
    <t>End-of-Period Customers</t>
  </si>
  <si>
    <t>Multiplied by:  12-Months</t>
  </si>
  <si>
    <t>Debit Adjustments</t>
  </si>
  <si>
    <t>Credit Adjustments</t>
  </si>
  <si>
    <t>Net Adjustments</t>
  </si>
  <si>
    <t>Utility Name:</t>
  </si>
  <si>
    <t>SCHEDULE OF ADJUSTED OPERATIONS</t>
  </si>
  <si>
    <t>Ref.</t>
  </si>
  <si>
    <t>A</t>
  </si>
  <si>
    <t>Billing Analysis</t>
  </si>
  <si>
    <t>Other Water Revenues:</t>
  </si>
  <si>
    <t>Operation and Maintenance</t>
  </si>
  <si>
    <t>Salaries and Wages - Employees</t>
  </si>
  <si>
    <t>B</t>
  </si>
  <si>
    <t>C</t>
  </si>
  <si>
    <t>D</t>
  </si>
  <si>
    <t>Contractual Services - Acct.</t>
  </si>
  <si>
    <t>Contractual Services - -Other</t>
  </si>
  <si>
    <t>E</t>
  </si>
  <si>
    <t>Insurance - Gen. Liability</t>
  </si>
  <si>
    <t>Amort - Rate Case</t>
  </si>
  <si>
    <t>F</t>
  </si>
  <si>
    <t>Amortize Rate Case Cost over Three Years</t>
  </si>
  <si>
    <t>Miscellaneous Expenses</t>
  </si>
  <si>
    <t>Total Operation and Mnt. Expenses</t>
  </si>
  <si>
    <t>Depreciation Expense</t>
  </si>
  <si>
    <t>G</t>
  </si>
  <si>
    <t>H</t>
  </si>
  <si>
    <t>Taxes Other Than Income</t>
  </si>
  <si>
    <t>Net Utility Operating Income</t>
  </si>
  <si>
    <t>Gains (Losses) Sale of Utility Property</t>
  </si>
  <si>
    <t>Total Utility Operating Income</t>
  </si>
  <si>
    <t>I</t>
  </si>
  <si>
    <t>Other Income and Deductions:</t>
  </si>
  <si>
    <t>Nonutility Income</t>
  </si>
  <si>
    <t>J</t>
  </si>
  <si>
    <t>Interest Expense</t>
  </si>
  <si>
    <t>Salaries and Wages - Directors</t>
  </si>
  <si>
    <t>Employee - Health Insurance</t>
  </si>
  <si>
    <t>Employee - Life</t>
  </si>
  <si>
    <t>Employee - Other Benefits</t>
  </si>
  <si>
    <t>Employee Pensions &amp; Benefits:</t>
  </si>
  <si>
    <t>Pensions</t>
  </si>
  <si>
    <t>Contractual Services - Legal</t>
  </si>
  <si>
    <t>Contractual Services - Water Testing</t>
  </si>
  <si>
    <t>Insurance - Workers' Compensation</t>
  </si>
  <si>
    <t>Insurance - Other</t>
  </si>
  <si>
    <t>K</t>
  </si>
  <si>
    <t>L</t>
  </si>
  <si>
    <t>P Forma</t>
  </si>
  <si>
    <t>Cont Rate</t>
  </si>
  <si>
    <t>Annual Report Page 52</t>
  </si>
  <si>
    <t>Purchases</t>
  </si>
  <si>
    <t>Sales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</si>
  <si>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</si>
  <si>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</si>
  <si>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</si>
  <si>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</si>
  <si>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</si>
  <si>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</si>
  <si>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</si>
  <si>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</si>
  <si>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</si>
  <si>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</si>
  <si>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</si>
  <si>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</si>
  <si>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Produced &amp; Purchased</t>
  </si>
  <si>
    <t xml:space="preserve">  WTP</t>
  </si>
  <si>
    <t xml:space="preserve">  Flushing</t>
  </si>
  <si>
    <t xml:space="preserve">  Fire</t>
  </si>
  <si>
    <t xml:space="preserve">  Other:  Office, Shop, Sampling</t>
  </si>
  <si>
    <t>Total Water Loss</t>
  </si>
  <si>
    <t xml:space="preserve">  adjustment excess water cost</t>
  </si>
  <si>
    <t>Water</t>
  </si>
  <si>
    <t>Power</t>
  </si>
  <si>
    <t>Miscellaneous Nonutility Expenses</t>
  </si>
  <si>
    <t>Retail Metered Sales</t>
  </si>
  <si>
    <t>Fire Protection</t>
  </si>
  <si>
    <t>Forffeited Discounts</t>
  </si>
  <si>
    <t>Service Charges</t>
  </si>
  <si>
    <t>Labor Charges</t>
  </si>
  <si>
    <t>Machine Hire (Backhoe)</t>
  </si>
  <si>
    <t>Collection Fees</t>
  </si>
  <si>
    <t>Miscellaneous Income</t>
  </si>
  <si>
    <t>911 Processing Fee</t>
  </si>
  <si>
    <t>Penalties</t>
  </si>
  <si>
    <t>Return Check Fee</t>
  </si>
  <si>
    <t>Total Miscellaneous Service Revenues</t>
  </si>
  <si>
    <t>Forfieted Discounts</t>
  </si>
  <si>
    <t>Non Utility Income</t>
  </si>
  <si>
    <t>RevenueRequirement - DSC</t>
  </si>
  <si>
    <t>Pro Forma Operating Expenses</t>
  </si>
  <si>
    <t>Avg. Annual Principal and Interest Payments</t>
  </si>
  <si>
    <t>Five Year Debt Service Average</t>
  </si>
  <si>
    <t>Additional Working Capital - 0.2x DSC</t>
  </si>
  <si>
    <t>0.20 X DSC</t>
  </si>
  <si>
    <t>Other Operating Revenue</t>
  </si>
  <si>
    <t>Revenue from Sales at Present Rates</t>
  </si>
  <si>
    <t>Working Capital</t>
  </si>
  <si>
    <t>Cost of Excess Water Loss</t>
  </si>
  <si>
    <t>Average Debt Service</t>
  </si>
  <si>
    <t>Subtotal</t>
  </si>
  <si>
    <t>Add:</t>
  </si>
  <si>
    <t>Non Cash Items:  Depreciation Exp.</t>
  </si>
  <si>
    <t>Gallons Purchased - Lancaster</t>
  </si>
  <si>
    <t>gallons Purchased - Danville</t>
  </si>
  <si>
    <t>Lancaster</t>
  </si>
  <si>
    <t>Purchases - Gallons</t>
  </si>
  <si>
    <t>Rate per 1,000 Gallons</t>
  </si>
  <si>
    <t>Purchases over 325,000 Gallons</t>
  </si>
  <si>
    <t>Kentucky River Association</t>
  </si>
  <si>
    <t>Danville</t>
  </si>
  <si>
    <t>Increase Purchased Water expense</t>
  </si>
  <si>
    <t>Revenue Requirement - Operaing Ratio</t>
  </si>
  <si>
    <t>Divide by:</t>
  </si>
  <si>
    <t>Operating Ratio</t>
  </si>
  <si>
    <t>Add:  Average Annual Interest Expense</t>
  </si>
  <si>
    <t>Five Year Average Interest Expense</t>
  </si>
  <si>
    <t>Revenue Required from Rates</t>
  </si>
  <si>
    <t>Normalized Revenues from Water Sales</t>
  </si>
  <si>
    <t>Percentage Increase</t>
  </si>
  <si>
    <t>WORKING CAPITLAL</t>
  </si>
  <si>
    <r>
      <rPr>
        <sz val="9"/>
        <rFont val="Arial"/>
        <family val="2"/>
      </rPr>
      <t>Book Current</t>
    </r>
  </si>
  <si>
    <r>
      <rPr>
        <sz val="9"/>
        <rFont val="Arial"/>
        <family val="2"/>
      </rPr>
      <t>Date In</t>
    </r>
  </si>
  <si>
    <r>
      <rPr>
        <sz val="9"/>
        <rFont val="Arial"/>
        <family val="2"/>
      </rPr>
      <t>Book</t>
    </r>
  </si>
  <si>
    <t>Accum. Dep.</t>
  </si>
  <si>
    <t>NAURC</t>
  </si>
  <si>
    <t>GCWA</t>
  </si>
  <si>
    <r>
      <rPr>
        <sz val="9"/>
        <rFont val="Arial"/>
        <family val="2"/>
      </rPr>
      <t>Depreciation</t>
    </r>
  </si>
  <si>
    <t>Property Description</t>
  </si>
  <si>
    <t> Service</t>
  </si>
  <si>
    <r>
      <rPr>
        <sz val="9"/>
        <rFont val="Arial"/>
        <family val="2"/>
      </rPr>
      <t>Cost</t>
    </r>
  </si>
  <si>
    <t>12/31/2024</t>
  </si>
  <si>
    <t>Dep Exp</t>
  </si>
  <si>
    <t>12/31/2025</t>
  </si>
  <si>
    <t>Dep. Exp.</t>
  </si>
  <si>
    <t>Method</t>
  </si>
  <si>
    <t>Dep Lives</t>
  </si>
  <si>
    <r>
      <rPr>
        <sz val="9"/>
        <rFont val="Times New Roman"/>
        <family val="1"/>
      </rPr>
      <t>Office renovation</t>
    </r>
  </si>
  <si>
    <r>
      <rPr>
        <sz val="9"/>
        <rFont val="Times New Roman"/>
        <family val="1"/>
      </rPr>
      <t>S/L</t>
    </r>
  </si>
  <si>
    <r>
      <rPr>
        <sz val="9"/>
        <rFont val="Times New Roman"/>
        <family val="1"/>
      </rPr>
      <t>OFFICE/SHOP BUILDING</t>
    </r>
  </si>
  <si>
    <r>
      <rPr>
        <sz val="9"/>
        <rFont val="Times New Roman"/>
        <family val="1"/>
      </rPr>
      <t>FURNACE</t>
    </r>
  </si>
  <si>
    <r>
      <rPr>
        <sz val="9"/>
        <rFont val="Times New Roman"/>
        <family val="1"/>
      </rPr>
      <t>309 Lexington rental Building boug</t>
    </r>
  </si>
  <si>
    <r>
      <rPr>
        <sz val="9"/>
        <rFont val="Times New Roman"/>
        <family val="1"/>
      </rPr>
      <t>Improvements 309 Lexington Rd Bl</t>
    </r>
  </si>
  <si>
    <r>
      <rPr>
        <sz val="9"/>
        <rFont val="Times New Roman"/>
        <family val="1"/>
      </rPr>
      <t>Furnace 309 Lexington Street</t>
    </r>
  </si>
  <si>
    <r>
      <rPr>
        <sz val="9"/>
        <rFont val="Times New Roman"/>
        <family val="1"/>
      </rPr>
      <t>3 glass partitions for reception area</t>
    </r>
  </si>
  <si>
    <r>
      <rPr>
        <sz val="9"/>
        <rFont val="Times New Roman"/>
        <family val="1"/>
      </rPr>
      <t>309 Lexington rental 3 ton A/C &amp; 3</t>
    </r>
  </si>
  <si>
    <r>
      <rPr>
        <sz val="9"/>
        <rFont val="Times New Roman"/>
        <family val="1"/>
      </rPr>
      <t>Sign by highway at entry to office</t>
    </r>
  </si>
  <si>
    <r>
      <rPr>
        <sz val="9"/>
        <rFont val="Times New Roman"/>
        <family val="1"/>
      </rPr>
      <t>309 Lex concrete steps, ramp &amp; rail</t>
    </r>
  </si>
  <si>
    <r>
      <rPr>
        <b/>
        <sz val="9"/>
        <rFont val="Times New Roman"/>
        <family val="1"/>
      </rPr>
      <t>BUILDINGS</t>
    </r>
  </si>
  <si>
    <r>
      <rPr>
        <b/>
        <u/>
        <sz val="9"/>
        <rFont val="Times New Roman"/>
        <family val="1"/>
      </rPr>
      <t>Group:  EQUIPMENT POWER OPERATED</t>
    </r>
  </si>
  <si>
    <r>
      <rPr>
        <sz val="9"/>
        <rFont val="Times New Roman"/>
        <family val="1"/>
      </rPr>
      <t>827    CAT 306 excavator</t>
    </r>
  </si>
  <si>
    <r>
      <rPr>
        <sz val="9"/>
        <rFont val="Times New Roman"/>
        <family val="1"/>
      </rPr>
      <t>829    420F Cat Backhoe</t>
    </r>
  </si>
  <si>
    <r>
      <rPr>
        <b/>
        <u/>
        <sz val="9"/>
        <rFont val="Times New Roman"/>
        <family val="1"/>
      </rPr>
      <t>Group:  EQUIPMENT SHOP TOOLS ETC</t>
    </r>
  </si>
  <si>
    <r>
      <rPr>
        <sz val="9"/>
        <rFont val="Times New Roman"/>
        <family val="1"/>
      </rPr>
      <t>831    TOOL BOX</t>
    </r>
  </si>
  <si>
    <r>
      <rPr>
        <sz val="9"/>
        <rFont val="Times New Roman"/>
        <family val="1"/>
      </rPr>
      <t>834    TOOL BOX FOR 200 F150</t>
    </r>
  </si>
  <si>
    <r>
      <rPr>
        <sz val="9"/>
        <rFont val="Times New Roman"/>
        <family val="1"/>
      </rPr>
      <t>835    SAW</t>
    </r>
  </si>
  <si>
    <r>
      <rPr>
        <sz val="9"/>
        <rFont val="Times New Roman"/>
        <family val="1"/>
      </rPr>
      <t>836    Pressure Recorder Cartersville Rd</t>
    </r>
  </si>
  <si>
    <r>
      <rPr>
        <sz val="9"/>
        <rFont val="Times New Roman"/>
        <family val="1"/>
      </rPr>
      <t>837    Portable pump</t>
    </r>
  </si>
  <si>
    <r>
      <rPr>
        <sz val="9"/>
        <rFont val="Times New Roman"/>
        <family val="1"/>
      </rPr>
      <t>839    R2 GPS data collector unit with acc</t>
    </r>
  </si>
  <si>
    <r>
      <rPr>
        <sz val="9"/>
        <rFont val="Times New Roman"/>
        <family val="1"/>
      </rPr>
      <t>840    iPad Mini 6th generation for R2 GP</t>
    </r>
  </si>
  <si>
    <r>
      <rPr>
        <sz val="9"/>
        <rFont val="Times New Roman"/>
        <family val="1"/>
      </rPr>
      <t>841    Leak detector</t>
    </r>
  </si>
  <si>
    <r>
      <rPr>
        <b/>
        <sz val="9"/>
        <rFont val="Times New Roman"/>
        <family val="1"/>
      </rPr>
      <t>EQUIPMENT SHOP TOOLS ETC</t>
    </r>
  </si>
  <si>
    <r>
      <rPr>
        <b/>
        <u/>
        <sz val="9"/>
        <rFont val="Times New Roman"/>
        <family val="1"/>
      </rPr>
      <t>Group:  EQUIPMENT TRANSPORTATION</t>
    </r>
  </si>
  <si>
    <r>
      <rPr>
        <sz val="9"/>
        <rFont val="Times New Roman"/>
        <family val="1"/>
      </rPr>
      <t>Diamond T Dual Tandem Goosenec</t>
    </r>
  </si>
  <si>
    <r>
      <rPr>
        <sz val="9"/>
        <rFont val="Times New Roman"/>
        <family val="1"/>
      </rPr>
      <t>2016 Ford F650</t>
    </r>
  </si>
  <si>
    <r>
      <rPr>
        <sz val="9"/>
        <rFont val="Times New Roman"/>
        <family val="1"/>
      </rPr>
      <t>2019 Dodge Ram T25 Utility Truck</t>
    </r>
  </si>
  <si>
    <r>
      <rPr>
        <sz val="9"/>
        <rFont val="Times New Roman"/>
        <family val="1"/>
      </rPr>
      <t>2022 Nissan Frontier</t>
    </r>
  </si>
  <si>
    <r>
      <rPr>
        <sz val="9"/>
        <rFont val="Times New Roman"/>
        <family val="1"/>
      </rPr>
      <t>2022 Dodge Ram 1500</t>
    </r>
  </si>
  <si>
    <r>
      <rPr>
        <sz val="9"/>
        <rFont val="Times New Roman"/>
        <family val="1"/>
      </rPr>
      <t>2024 Dodge Truck</t>
    </r>
  </si>
  <si>
    <r>
      <rPr>
        <sz val="9"/>
        <rFont val="Times New Roman"/>
        <family val="1"/>
      </rPr>
      <t>New transmission for 2019 Dodge</t>
    </r>
  </si>
  <si>
    <r>
      <rPr>
        <sz val="9"/>
        <rFont val="Times New Roman"/>
        <family val="1"/>
      </rPr>
      <t>2025 Doddge Ram</t>
    </r>
  </si>
  <si>
    <r>
      <rPr>
        <b/>
        <sz val="9"/>
        <rFont val="Times New Roman"/>
        <family val="1"/>
      </rPr>
      <t>EQUIPMENT TRANSPORTATION</t>
    </r>
  </si>
  <si>
    <r>
      <rPr>
        <b/>
        <u/>
        <sz val="9"/>
        <rFont val="Times New Roman"/>
        <family val="1"/>
      </rPr>
      <t>Group:  HYDRANTS</t>
    </r>
  </si>
  <si>
    <t xml:space="preserve"> HYDRANTS</t>
  </si>
  <si>
    <t>HYDRANTS-NEW LINE</t>
  </si>
  <si>
    <t>HYDRANT-DANVILLE ROAD</t>
  </si>
  <si>
    <t>6 - 6" flushing hydrants - Eastland A</t>
  </si>
  <si>
    <r>
      <rPr>
        <b/>
        <sz val="9"/>
        <rFont val="Times New Roman"/>
        <family val="1"/>
      </rPr>
      <t>HYDRANTS</t>
    </r>
  </si>
  <si>
    <r>
      <rPr>
        <b/>
        <u/>
        <sz val="9"/>
        <rFont val="Times New Roman"/>
        <family val="1"/>
      </rPr>
      <t>Group:  LAND &amp; EASEMENTS</t>
    </r>
  </si>
  <si>
    <r>
      <rPr>
        <sz val="9"/>
        <rFont val="Times New Roman"/>
        <family val="1"/>
      </rPr>
      <t>LAND &amp; LAND RIGHTS</t>
    </r>
  </si>
  <si>
    <r>
      <rPr>
        <sz val="9"/>
        <rFont val="Times New Roman"/>
        <family val="1"/>
      </rPr>
      <t>LOT FOR SHOP</t>
    </r>
  </si>
  <si>
    <r>
      <rPr>
        <sz val="9"/>
        <rFont val="Times New Roman"/>
        <family val="1"/>
      </rPr>
      <t>LAND &amp; RIGHTS</t>
    </r>
  </si>
  <si>
    <r>
      <rPr>
        <sz val="9"/>
        <rFont val="Times New Roman"/>
        <family val="1"/>
      </rPr>
      <t>Easements -1991 FMHA Project I</t>
    </r>
  </si>
  <si>
    <r>
      <rPr>
        <sz val="9"/>
        <rFont val="Times New Roman"/>
        <family val="1"/>
      </rPr>
      <t>Easements-1991 FMHA Project I</t>
    </r>
  </si>
  <si>
    <r>
      <rPr>
        <sz val="9"/>
        <rFont val="Times New Roman"/>
        <family val="1"/>
      </rPr>
      <t>Land - Bryants. Standpipe-FmHA II</t>
    </r>
  </si>
  <si>
    <r>
      <rPr>
        <sz val="9"/>
        <rFont val="Times New Roman"/>
        <family val="1"/>
      </rPr>
      <t>Land-Buckeye Standpipe-FmHA II</t>
    </r>
  </si>
  <si>
    <r>
      <rPr>
        <sz val="9"/>
        <rFont val="Times New Roman"/>
        <family val="1"/>
      </rPr>
      <t>Land-Pump Station-FmHA II</t>
    </r>
  </si>
  <si>
    <r>
      <rPr>
        <sz val="9"/>
        <rFont val="Times New Roman"/>
        <family val="1"/>
      </rPr>
      <t>Right of ways -FmHA II</t>
    </r>
  </si>
  <si>
    <r>
      <rPr>
        <sz val="9"/>
        <rFont val="Times New Roman"/>
        <family val="1"/>
      </rPr>
      <t>ROW's - White Oak/Calico Rd</t>
    </r>
  </si>
  <si>
    <r>
      <rPr>
        <sz val="9"/>
        <rFont val="Times New Roman"/>
        <family val="1"/>
      </rPr>
      <t>RIGHT OF WAYS-FMHA II</t>
    </r>
  </si>
  <si>
    <r>
      <rPr>
        <sz val="9"/>
        <rFont val="Times New Roman"/>
        <family val="1"/>
      </rPr>
      <t>RIGHT OF WAYS - FmHA III</t>
    </r>
  </si>
  <si>
    <r>
      <rPr>
        <sz val="9"/>
        <rFont val="Times New Roman"/>
        <family val="1"/>
      </rPr>
      <t>ROW's US 27 Service line</t>
    </r>
  </si>
  <si>
    <r>
      <rPr>
        <sz val="9"/>
        <rFont val="Times New Roman"/>
        <family val="1"/>
      </rPr>
      <t>ROW's FmHA IV</t>
    </r>
  </si>
  <si>
    <r>
      <rPr>
        <sz val="9"/>
        <rFont val="Times New Roman"/>
        <family val="1"/>
      </rPr>
      <t>.734 ACRES NEXT TO OFFICE</t>
    </r>
  </si>
  <si>
    <r>
      <rPr>
        <sz val="9"/>
        <rFont val="Times New Roman"/>
        <family val="1"/>
      </rPr>
      <t>ROW HWY 52 PH 1 Relocation</t>
    </r>
  </si>
  <si>
    <r>
      <rPr>
        <sz val="9"/>
        <rFont val="Times New Roman"/>
        <family val="1"/>
      </rPr>
      <t>Site for Buena Vista tank</t>
    </r>
  </si>
  <si>
    <r>
      <rPr>
        <sz val="9"/>
        <rFont val="Times New Roman"/>
        <family val="1"/>
      </rPr>
      <t>ROW's HWY 52 relocation PH II</t>
    </r>
  </si>
  <si>
    <r>
      <rPr>
        <sz val="9"/>
        <rFont val="Times New Roman"/>
        <family val="1"/>
      </rPr>
      <t>Land for Fall Lick tank</t>
    </r>
  </si>
  <si>
    <r>
      <rPr>
        <sz val="9"/>
        <rFont val="Times New Roman"/>
        <family val="1"/>
      </rPr>
      <t>Fall Lick pump station site</t>
    </r>
  </si>
  <si>
    <r>
      <rPr>
        <sz val="9"/>
        <rFont val="Times New Roman"/>
        <family val="1"/>
      </rPr>
      <t>Lot adjacent to GCWA office</t>
    </r>
  </si>
  <si>
    <r>
      <rPr>
        <sz val="9"/>
        <rFont val="Times New Roman"/>
        <family val="1"/>
      </rPr>
      <t>Land next to Lane tank</t>
    </r>
  </si>
  <si>
    <r>
      <rPr>
        <sz val="9"/>
        <rFont val="Times New Roman"/>
        <family val="1"/>
      </rPr>
      <t>Lot for Gabbard Tank</t>
    </r>
  </si>
  <si>
    <r>
      <rPr>
        <b/>
        <sz val="9"/>
        <rFont val="Times New Roman"/>
        <family val="1"/>
      </rPr>
      <t>LAND &amp; EASEMENTS</t>
    </r>
  </si>
  <si>
    <r>
      <rPr>
        <b/>
        <u/>
        <sz val="9"/>
        <rFont val="Times New Roman"/>
        <family val="1"/>
      </rPr>
      <t>Group:  MAINS &amp; LINES</t>
    </r>
  </si>
  <si>
    <r>
      <rPr>
        <sz val="9"/>
        <rFont val="Times New Roman"/>
        <family val="1"/>
      </rPr>
      <t>22.2 miles transmission &amp; distrib m</t>
    </r>
  </si>
  <si>
    <r>
      <rPr>
        <sz val="9"/>
        <rFont val="Times New Roman"/>
        <family val="1"/>
      </rPr>
      <t>15.8 miles Transmission &amp; distrib m</t>
    </r>
  </si>
  <si>
    <r>
      <rPr>
        <sz val="9"/>
        <rFont val="Times New Roman"/>
        <family val="1"/>
      </rPr>
      <t>22.5 miles Transmission &amp; distrib m</t>
    </r>
  </si>
  <si>
    <r>
      <rPr>
        <sz val="9"/>
        <rFont val="Times New Roman"/>
        <family val="1"/>
      </rPr>
      <t>MAYWOODS LINE</t>
    </r>
  </si>
  <si>
    <r>
      <rPr>
        <sz val="9"/>
        <rFont val="Times New Roman"/>
        <family val="1"/>
      </rPr>
      <t>31.8 miles Transmission &amp; distrib m</t>
    </r>
  </si>
  <si>
    <r>
      <rPr>
        <sz val="9"/>
        <rFont val="Times New Roman"/>
        <family val="1"/>
      </rPr>
      <t>Transmission &amp; distrib mains</t>
    </r>
  </si>
  <si>
    <r>
      <rPr>
        <sz val="9"/>
        <rFont val="Times New Roman"/>
        <family val="1"/>
      </rPr>
      <t>LINES-WHISPERING HILLS</t>
    </r>
  </si>
  <si>
    <r>
      <rPr>
        <sz val="9"/>
        <rFont val="Times New Roman"/>
        <family val="1"/>
      </rPr>
      <t>LINES-HIDEAWAY</t>
    </r>
  </si>
  <si>
    <r>
      <rPr>
        <sz val="9"/>
        <rFont val="Times New Roman"/>
        <family val="1"/>
      </rPr>
      <t>LINES-ROGERS ROAD</t>
    </r>
  </si>
  <si>
    <r>
      <rPr>
        <sz val="9"/>
        <rFont val="Times New Roman"/>
        <family val="1"/>
      </rPr>
      <t>COLLINS LINE</t>
    </r>
  </si>
  <si>
    <r>
      <rPr>
        <sz val="9"/>
        <rFont val="Times New Roman"/>
        <family val="1"/>
      </rPr>
      <t>MASON LINE</t>
    </r>
  </si>
  <si>
    <r>
      <rPr>
        <sz val="9"/>
        <rFont val="Times New Roman"/>
        <family val="1"/>
      </rPr>
      <t>STONE HERITAGE LINE</t>
    </r>
  </si>
  <si>
    <r>
      <rPr>
        <sz val="9"/>
        <rFont val="Times New Roman"/>
        <family val="1"/>
      </rPr>
      <t>HOUSE LINE</t>
    </r>
  </si>
  <si>
    <r>
      <rPr>
        <sz val="9"/>
        <rFont val="Times New Roman"/>
        <family val="1"/>
      </rPr>
      <t>HIDDEN VALLEY LINE</t>
    </r>
  </si>
  <si>
    <r>
      <rPr>
        <sz val="9"/>
        <rFont val="Times New Roman"/>
        <family val="1"/>
      </rPr>
      <t>Lancashire Line</t>
    </r>
  </si>
  <si>
    <r>
      <rPr>
        <sz val="9"/>
        <rFont val="Times New Roman"/>
        <family val="1"/>
      </rPr>
      <t>WOODLAWN LINE</t>
    </r>
  </si>
  <si>
    <r>
      <rPr>
        <sz val="9"/>
        <rFont val="Times New Roman"/>
        <family val="1"/>
      </rPr>
      <t>DELBAR LINE</t>
    </r>
  </si>
  <si>
    <r>
      <rPr>
        <sz val="9"/>
        <rFont val="Times New Roman"/>
        <family val="1"/>
      </rPr>
      <t>Pressure reducing station</t>
    </r>
  </si>
  <si>
    <r>
      <rPr>
        <sz val="9"/>
        <rFont val="Times New Roman"/>
        <family val="1"/>
      </rPr>
      <t>LAUGHLIN LINE</t>
    </r>
  </si>
  <si>
    <r>
      <rPr>
        <sz val="9"/>
        <rFont val="Times New Roman"/>
        <family val="1"/>
      </rPr>
      <t>SAYLOR LINE</t>
    </r>
  </si>
  <si>
    <r>
      <rPr>
        <sz val="9"/>
        <rFont val="Times New Roman"/>
        <family val="1"/>
      </rPr>
      <t>MARSEE LINE</t>
    </r>
  </si>
  <si>
    <r>
      <rPr>
        <sz val="9"/>
        <rFont val="Times New Roman"/>
        <family val="1"/>
      </rPr>
      <t>KIRBY LINE 3,911' 4"</t>
    </r>
  </si>
  <si>
    <r>
      <rPr>
        <sz val="9"/>
        <rFont val="Times New Roman"/>
        <family val="1"/>
      </rPr>
      <t>KINNIARD LINE</t>
    </r>
  </si>
  <si>
    <r>
      <rPr>
        <sz val="9"/>
        <rFont val="Times New Roman"/>
        <family val="1"/>
      </rPr>
      <t>Transmission line 1991 FMHA</t>
    </r>
  </si>
  <si>
    <r>
      <rPr>
        <sz val="9"/>
        <rFont val="Times New Roman"/>
        <family val="1"/>
      </rPr>
      <t>SPLITTER</t>
    </r>
  </si>
  <si>
    <r>
      <rPr>
        <sz val="9"/>
        <rFont val="Times New Roman"/>
        <family val="1"/>
      </rPr>
      <t>KEITH COMBS LINE</t>
    </r>
  </si>
  <si>
    <r>
      <rPr>
        <sz val="9"/>
        <rFont val="Times New Roman"/>
        <family val="1"/>
      </rPr>
      <t>SUNRISE ESTATES LINE</t>
    </r>
  </si>
  <si>
    <r>
      <rPr>
        <sz val="9"/>
        <rFont val="Times New Roman"/>
        <family val="1"/>
      </rPr>
      <t>Ballard Bro Subdivision Line</t>
    </r>
  </si>
  <si>
    <r>
      <rPr>
        <sz val="9"/>
        <rFont val="Times New Roman"/>
        <family val="1"/>
      </rPr>
      <t>NEW HAVEN LINE</t>
    </r>
  </si>
  <si>
    <r>
      <rPr>
        <sz val="9"/>
        <rFont val="Times New Roman"/>
        <family val="1"/>
      </rPr>
      <t>WOODLAWN PHASE II</t>
    </r>
  </si>
  <si>
    <r>
      <rPr>
        <sz val="9"/>
        <rFont val="Times New Roman"/>
        <family val="1"/>
      </rPr>
      <t>Hideaway Cove Metcalf/Tudor</t>
    </r>
  </si>
  <si>
    <r>
      <rPr>
        <sz val="9"/>
        <rFont val="Times New Roman"/>
        <family val="1"/>
      </rPr>
      <t>Lines-127,333 FT-FmHA II</t>
    </r>
  </si>
  <si>
    <r>
      <rPr>
        <sz val="9"/>
        <rFont val="Times New Roman"/>
        <family val="1"/>
      </rPr>
      <t>Lines -10,200 FT White Oak/</t>
    </r>
  </si>
  <si>
    <r>
      <rPr>
        <sz val="9"/>
        <rFont val="Times New Roman"/>
        <family val="1"/>
      </rPr>
      <t>Montgomery-Sugar CK-275 Ft</t>
    </r>
  </si>
  <si>
    <r>
      <rPr>
        <sz val="9"/>
        <rFont val="Times New Roman"/>
        <family val="1"/>
      </rPr>
      <t>CAP-Camp Nelson  398 FT</t>
    </r>
  </si>
  <si>
    <r>
      <rPr>
        <sz val="9"/>
        <rFont val="Times New Roman"/>
        <family val="1"/>
      </rPr>
      <t>Homestead Herrington II-3780 Ft</t>
    </r>
  </si>
  <si>
    <r>
      <rPr>
        <sz val="9"/>
        <rFont val="Times New Roman"/>
        <family val="1"/>
      </rPr>
      <t>PLEASANT VIEW-1050 FEET</t>
    </r>
  </si>
  <si>
    <r>
      <rPr>
        <sz val="9"/>
        <rFont val="Times New Roman"/>
        <family val="1"/>
      </rPr>
      <t>HAMM HILL ROAD-920 FEET</t>
    </r>
  </si>
  <si>
    <r>
      <rPr>
        <sz val="9"/>
        <rFont val="Times New Roman"/>
        <family val="1"/>
      </rPr>
      <t>WOODFIN PHASE I-2587 FEET</t>
    </r>
  </si>
  <si>
    <r>
      <rPr>
        <sz val="9"/>
        <rFont val="Times New Roman"/>
        <family val="1"/>
      </rPr>
      <t>Pressure reducing sta-Stanford Rd</t>
    </r>
  </si>
  <si>
    <r>
      <rPr>
        <sz val="9"/>
        <rFont val="Times New Roman"/>
        <family val="1"/>
      </rPr>
      <t>Pressure reducing station HWY 954</t>
    </r>
  </si>
  <si>
    <r>
      <rPr>
        <sz val="9"/>
        <rFont val="Times New Roman"/>
        <family val="1"/>
      </rPr>
      <t>RIDGE RUNNER - 1640 FT</t>
    </r>
  </si>
  <si>
    <r>
      <rPr>
        <sz val="9"/>
        <rFont val="Times New Roman"/>
        <family val="1"/>
      </rPr>
      <t>LINES 29,702 FT FMHA II</t>
    </r>
  </si>
  <si>
    <r>
      <rPr>
        <sz val="9"/>
        <rFont val="Times New Roman"/>
        <family val="1"/>
      </rPr>
      <t>LINES 157,180 FT FMHA III</t>
    </r>
  </si>
  <si>
    <r>
      <rPr>
        <sz val="9"/>
        <rFont val="Times New Roman"/>
        <family val="1"/>
      </rPr>
      <t>Service Lines-311 FT- White Oak/</t>
    </r>
  </si>
  <si>
    <r>
      <rPr>
        <sz val="9"/>
        <rFont val="Times New Roman"/>
        <family val="1"/>
      </rPr>
      <t>Service lines- labor only-7,413 ft</t>
    </r>
  </si>
  <si>
    <r>
      <rPr>
        <sz val="9"/>
        <rFont val="Times New Roman"/>
        <family val="1"/>
      </rPr>
      <t>Service lines 5,312 ft FmHA III</t>
    </r>
  </si>
  <si>
    <r>
      <rPr>
        <sz val="9"/>
        <rFont val="Times New Roman"/>
        <family val="1"/>
      </rPr>
      <t>Service lines 1518 ft FmHA II</t>
    </r>
  </si>
  <si>
    <r>
      <rPr>
        <sz val="9"/>
        <rFont val="Times New Roman"/>
        <family val="1"/>
      </rPr>
      <t>Woodlawn III 8,740' - 4" line</t>
    </r>
  </si>
  <si>
    <r>
      <rPr>
        <sz val="9"/>
        <rFont val="Times New Roman"/>
        <family val="1"/>
      </rPr>
      <t>Shane Good Ext 280' - 3" line</t>
    </r>
  </si>
  <si>
    <r>
      <rPr>
        <sz val="9"/>
        <rFont val="Times New Roman"/>
        <family val="1"/>
      </rPr>
      <t>Bright Leaf Est 4140'  4" &amp; 120' 3"</t>
    </r>
  </si>
  <si>
    <r>
      <rPr>
        <sz val="9"/>
        <rFont val="Times New Roman"/>
        <family val="1"/>
      </rPr>
      <t>Helton Est Ext 2950' - 4" line</t>
    </r>
  </si>
  <si>
    <r>
      <rPr>
        <sz val="9"/>
        <rFont val="Times New Roman"/>
        <family val="1"/>
      </rPr>
      <t>3.1 mi - 10" Supply line US 27</t>
    </r>
  </si>
  <si>
    <r>
      <rPr>
        <sz val="9"/>
        <rFont val="Times New Roman"/>
        <family val="1"/>
      </rPr>
      <t>Copper CK 4,920' 6" Parallel Line</t>
    </r>
  </si>
  <si>
    <r>
      <rPr>
        <sz val="9"/>
        <rFont val="Times New Roman"/>
        <family val="1"/>
      </rPr>
      <t>Copper CK telemetry system</t>
    </r>
  </si>
  <si>
    <r>
      <rPr>
        <sz val="9"/>
        <rFont val="Times New Roman"/>
        <family val="1"/>
      </rPr>
      <t>HWY 34 Relocation improvements</t>
    </r>
  </si>
  <si>
    <r>
      <rPr>
        <sz val="9"/>
        <rFont val="Times New Roman"/>
        <family val="1"/>
      </rPr>
      <t>6600 ft service line FmHA IV</t>
    </r>
  </si>
  <si>
    <r>
      <rPr>
        <sz val="9"/>
        <rFont val="Times New Roman"/>
        <family val="1"/>
      </rPr>
      <t>164,090 ft 3  main lines FmHA IV</t>
    </r>
  </si>
  <si>
    <r>
      <rPr>
        <sz val="9"/>
        <rFont val="Times New Roman"/>
        <family val="1"/>
      </rPr>
      <t>66,416 FT 4  main lines FmHA IV</t>
    </r>
  </si>
  <si>
    <r>
      <rPr>
        <sz val="9"/>
        <rFont val="Times New Roman"/>
        <family val="1"/>
      </rPr>
      <t>COUNTRY AYR EX 1660 FT 3in</t>
    </r>
  </si>
  <si>
    <r>
      <rPr>
        <sz val="9"/>
        <rFont val="Times New Roman"/>
        <family val="1"/>
      </rPr>
      <t>SMITH WILSON EXT 450 FT 4</t>
    </r>
  </si>
  <si>
    <r>
      <rPr>
        <sz val="9"/>
        <rFont val="Times New Roman"/>
        <family val="1"/>
      </rPr>
      <t>HAMPTON EXT 266 FT 4</t>
    </r>
  </si>
  <si>
    <r>
      <rPr>
        <sz val="9"/>
        <rFont val="Times New Roman"/>
        <family val="1"/>
      </rPr>
      <t>Indian Springs ext 2450 ft 3</t>
    </r>
  </si>
  <si>
    <r>
      <rPr>
        <sz val="9"/>
        <rFont val="Times New Roman"/>
        <family val="1"/>
      </rPr>
      <t>RAINES EXTESION 400 FT 3</t>
    </r>
  </si>
  <si>
    <r>
      <rPr>
        <sz val="9"/>
        <rFont val="Times New Roman"/>
        <family val="1"/>
      </rPr>
      <t>Bo Lane ext 280 ft 4  560 ft 3</t>
    </r>
  </si>
  <si>
    <r>
      <rPr>
        <sz val="9"/>
        <rFont val="Times New Roman"/>
        <family val="1"/>
      </rPr>
      <t>Woodard ext  540 FT 3</t>
    </r>
  </si>
  <si>
    <r>
      <rPr>
        <sz val="9"/>
        <rFont val="Times New Roman"/>
        <family val="1"/>
      </rPr>
      <t>PERKINS LANE EXT 880 FT 3</t>
    </r>
  </si>
  <si>
    <r>
      <rPr>
        <sz val="9"/>
        <rFont val="Times New Roman"/>
        <family val="1"/>
      </rPr>
      <t>HWY 39 LINE RELOCATION</t>
    </r>
  </si>
  <si>
    <r>
      <rPr>
        <sz val="9"/>
        <rFont val="Times New Roman"/>
        <family val="1"/>
      </rPr>
      <t>Line relocation US 27 920 ft 6</t>
    </r>
  </si>
  <si>
    <r>
      <rPr>
        <sz val="9"/>
        <rFont val="Times New Roman"/>
        <family val="1"/>
      </rPr>
      <t>Riley/Anderson Maupin Rd 1,900' 4</t>
    </r>
  </si>
  <si>
    <r>
      <rPr>
        <sz val="9"/>
        <rFont val="Times New Roman"/>
        <family val="1"/>
      </rPr>
      <t>LAKERIDGE EXT 168 FT 3</t>
    </r>
  </si>
  <si>
    <r>
      <rPr>
        <sz val="9"/>
        <rFont val="Times New Roman"/>
        <family val="1"/>
      </rPr>
      <t>BO LANE II EXT 780 FT 3</t>
    </r>
  </si>
  <si>
    <r>
      <rPr>
        <sz val="9"/>
        <rFont val="Times New Roman"/>
        <family val="1"/>
      </rPr>
      <t>Banta Rogers Rd ext 516 FT 4</t>
    </r>
  </si>
  <si>
    <r>
      <rPr>
        <sz val="9"/>
        <rFont val="Times New Roman"/>
        <family val="1"/>
      </rPr>
      <t>Day Ridge Runner Rd ext 540 ft 3</t>
    </r>
  </si>
  <si>
    <r>
      <rPr>
        <sz val="9"/>
        <rFont val="Times New Roman"/>
        <family val="1"/>
      </rPr>
      <t>164,090 FT 3  Main FmHA IV chg</t>
    </r>
  </si>
  <si>
    <r>
      <rPr>
        <sz val="9"/>
        <rFont val="Times New Roman"/>
        <family val="1"/>
      </rPr>
      <t>CHEMICAL PUMP</t>
    </r>
  </si>
  <si>
    <r>
      <rPr>
        <sz val="9"/>
        <rFont val="Times New Roman"/>
        <family val="1"/>
      </rPr>
      <t>HIGHVIEW EXT 1680 FT 3 in</t>
    </r>
  </si>
  <si>
    <r>
      <rPr>
        <sz val="9"/>
        <rFont val="Times New Roman"/>
        <family val="1"/>
      </rPr>
      <t>OAKWOOD CT EXT 295 FT 3 in</t>
    </r>
  </si>
  <si>
    <r>
      <rPr>
        <sz val="9"/>
        <rFont val="Times New Roman"/>
        <family val="1"/>
      </rPr>
      <t>LAKE RIDGE EXT 1224 FT 3 in</t>
    </r>
  </si>
  <si>
    <r>
      <rPr>
        <sz val="9"/>
        <rFont val="Times New Roman"/>
        <family val="1"/>
      </rPr>
      <t>MAUPIN RD EXT 160 FT 3 in</t>
    </r>
  </si>
  <si>
    <r>
      <rPr>
        <sz val="9"/>
        <rFont val="Times New Roman"/>
        <family val="1"/>
      </rPr>
      <t>Lake Valley ext 2520 ft 3 in</t>
    </r>
  </si>
  <si>
    <r>
      <rPr>
        <sz val="9"/>
        <rFont val="Times New Roman"/>
        <family val="1"/>
      </rPr>
      <t>Bright Leaf PH II 3760 ft 3in</t>
    </r>
  </si>
  <si>
    <r>
      <rPr>
        <sz val="9"/>
        <rFont val="Times New Roman"/>
        <family val="1"/>
      </rPr>
      <t>High Bridge Est 3,304' 4"</t>
    </r>
  </si>
  <si>
    <r>
      <rPr>
        <sz val="9"/>
        <rFont val="Times New Roman"/>
        <family val="1"/>
      </rPr>
      <t>Sea Cadet Ext 135' 4" &amp; 1024" 3"</t>
    </r>
  </si>
  <si>
    <r>
      <rPr>
        <sz val="9"/>
        <rFont val="Times New Roman"/>
        <family val="1"/>
      </rPr>
      <t>CHEEK EXT 120 FT 3 IN</t>
    </r>
  </si>
  <si>
    <r>
      <rPr>
        <sz val="9"/>
        <rFont val="Times New Roman"/>
        <family val="1"/>
      </rPr>
      <t>3022' 6" &amp; 170' 3"in Rolling Meado</t>
    </r>
  </si>
  <si>
    <r>
      <rPr>
        <sz val="9"/>
        <rFont val="Times New Roman"/>
        <family val="1"/>
      </rPr>
      <t>W Berea Est 1580' 4" &amp; 3220' 3 "</t>
    </r>
  </si>
  <si>
    <r>
      <rPr>
        <sz val="9"/>
        <rFont val="Times New Roman"/>
        <family val="1"/>
      </rPr>
      <t>HIGH VIEW EXT 3000 FT 3 IN</t>
    </r>
  </si>
  <si>
    <r>
      <rPr>
        <sz val="9"/>
        <rFont val="Times New Roman"/>
        <family val="1"/>
      </rPr>
      <t>Davis ext Buckeye Rd 1500 ft 3 in</t>
    </r>
  </si>
  <si>
    <r>
      <rPr>
        <sz val="9"/>
        <rFont val="Times New Roman"/>
        <family val="1"/>
      </rPr>
      <t>Johnson ext Bettis Ln 340 ft 4 in</t>
    </r>
  </si>
  <si>
    <r>
      <rPr>
        <sz val="9"/>
        <rFont val="Times New Roman"/>
        <family val="1"/>
      </rPr>
      <t>Day Crest ext Kennedy Br 2,100' 4"</t>
    </r>
  </si>
  <si>
    <r>
      <rPr>
        <sz val="9"/>
        <rFont val="Times New Roman"/>
        <family val="1"/>
      </rPr>
      <t>Cummins ext Coper Cr 4416' 3 "</t>
    </r>
  </si>
  <si>
    <r>
      <rPr>
        <sz val="9"/>
        <rFont val="Times New Roman"/>
        <family val="1"/>
      </rPr>
      <t>Donnell ext Swope Ln 340' 3 "</t>
    </r>
  </si>
  <si>
    <r>
      <rPr>
        <sz val="9"/>
        <rFont val="Times New Roman"/>
        <family val="1"/>
      </rPr>
      <t>Metz ext Wolf Trail 140' - 3"</t>
    </r>
  </si>
  <si>
    <r>
      <rPr>
        <sz val="9"/>
        <rFont val="Times New Roman"/>
        <family val="1"/>
      </rPr>
      <t>Natures Trace on site ext 6,715' 4"</t>
    </r>
  </si>
  <si>
    <r>
      <rPr>
        <sz val="9"/>
        <rFont val="Times New Roman"/>
        <family val="1"/>
      </rPr>
      <t>Natures Trace off site ext 2,787' 4"</t>
    </r>
  </si>
  <si>
    <r>
      <rPr>
        <sz val="9"/>
        <rFont val="Times New Roman"/>
        <family val="1"/>
      </rPr>
      <t>Natures Trace off site ext 2,002' 6"</t>
    </r>
  </si>
  <si>
    <r>
      <rPr>
        <sz val="9"/>
        <rFont val="Times New Roman"/>
        <family val="1"/>
      </rPr>
      <t>2008' - 10" PVC line HWY 52 PH 1</t>
    </r>
  </si>
  <si>
    <r>
      <rPr>
        <sz val="9"/>
        <rFont val="Times New Roman"/>
        <family val="1"/>
      </rPr>
      <t>2338' - 8" PVC line HWY 52 reloca</t>
    </r>
  </si>
  <si>
    <r>
      <rPr>
        <sz val="9"/>
        <rFont val="Times New Roman"/>
        <family val="1"/>
      </rPr>
      <t>4578' - 6" PVC line HWY 52 reloca</t>
    </r>
  </si>
  <si>
    <r>
      <rPr>
        <sz val="9"/>
        <rFont val="Times New Roman"/>
        <family val="1"/>
      </rPr>
      <t>2701' - 3" PVC line HWY 52 reloca</t>
    </r>
  </si>
  <si>
    <r>
      <rPr>
        <sz val="9"/>
        <rFont val="Times New Roman"/>
        <family val="1"/>
      </rPr>
      <t>9774' - 8" PVC Danville supply line</t>
    </r>
  </si>
  <si>
    <r>
      <rPr>
        <sz val="9"/>
        <rFont val="Times New Roman"/>
        <family val="1"/>
      </rPr>
      <t>630' - 2" service line to Miller Prop</t>
    </r>
  </si>
  <si>
    <r>
      <rPr>
        <sz val="9"/>
        <rFont val="Times New Roman"/>
        <family val="1"/>
      </rPr>
      <t>880' - 4" Svc Ridgecrest Subdivisio</t>
    </r>
  </si>
  <si>
    <r>
      <rPr>
        <sz val="9"/>
        <rFont val="Times New Roman"/>
        <family val="1"/>
      </rPr>
      <t>1220' - 3" Svc Ridge Crest Subdivis</t>
    </r>
  </si>
  <si>
    <r>
      <rPr>
        <sz val="9"/>
        <rFont val="Times New Roman"/>
        <family val="1"/>
      </rPr>
      <t>1780' 6" SVC Rolling Meadows PH</t>
    </r>
  </si>
  <si>
    <r>
      <rPr>
        <sz val="9"/>
        <rFont val="Times New Roman"/>
        <family val="1"/>
      </rPr>
      <t>620' - 3" SVC Rolling Meadows PH</t>
    </r>
  </si>
  <si>
    <r>
      <rPr>
        <sz val="9"/>
        <rFont val="Times New Roman"/>
        <family val="1"/>
      </rPr>
      <t>2820' - 3" Bean Ext on Fisher Ford</t>
    </r>
  </si>
  <si>
    <r>
      <rPr>
        <sz val="9"/>
        <rFont val="Times New Roman"/>
        <family val="1"/>
      </rPr>
      <t>3325' 3" SVC Riverside Estates</t>
    </r>
  </si>
  <si>
    <r>
      <rPr>
        <sz val="9"/>
        <rFont val="Times New Roman"/>
        <family val="1"/>
      </rPr>
      <t>3960' - 3" SVC Edgington ext Burd</t>
    </r>
  </si>
  <si>
    <r>
      <rPr>
        <sz val="9"/>
        <rFont val="Times New Roman"/>
        <family val="1"/>
      </rPr>
      <t>360' - 3" SVC Doolin ext Nicole Rd</t>
    </r>
  </si>
  <si>
    <r>
      <rPr>
        <sz val="9"/>
        <rFont val="Times New Roman"/>
        <family val="1"/>
      </rPr>
      <t>1540' - 3" SVC Boones Ck Estates</t>
    </r>
  </si>
  <si>
    <r>
      <rPr>
        <sz val="9"/>
        <rFont val="Times New Roman"/>
        <family val="1"/>
      </rPr>
      <t>380' - 4" SVC Realty Unltd Sea Cad</t>
    </r>
  </si>
  <si>
    <r>
      <rPr>
        <sz val="9"/>
        <rFont val="Times New Roman"/>
        <family val="1"/>
      </rPr>
      <t>307' - 3" SVC Green ext Tom Murp</t>
    </r>
  </si>
  <si>
    <r>
      <rPr>
        <sz val="9"/>
        <rFont val="Times New Roman"/>
        <family val="1"/>
      </rPr>
      <t>407' 4" SVC Simpson et al Sea Cad</t>
    </r>
  </si>
  <si>
    <r>
      <rPr>
        <sz val="9"/>
        <rFont val="Times New Roman"/>
        <family val="1"/>
      </rPr>
      <t>2070' - 3" SVC Swaffer-Rogers P R</t>
    </r>
  </si>
  <si>
    <r>
      <rPr>
        <sz val="9"/>
        <rFont val="Times New Roman"/>
        <family val="1"/>
      </rPr>
      <t>600' 3" SVC Day Ridge Sub - Suga</t>
    </r>
  </si>
  <si>
    <r>
      <rPr>
        <sz val="9"/>
        <rFont val="Times New Roman"/>
        <family val="1"/>
      </rPr>
      <t>1900' - 3" SVC Rocky Ck Sub High</t>
    </r>
  </si>
  <si>
    <r>
      <rPr>
        <sz val="9"/>
        <rFont val="Times New Roman"/>
        <family val="1"/>
      </rPr>
      <t>260' - 3" SVC Anderson ext - Lane</t>
    </r>
  </si>
  <si>
    <r>
      <rPr>
        <sz val="9"/>
        <rFont val="Times New Roman"/>
        <family val="1"/>
      </rPr>
      <t>610' - 3" SVC Helton ext - Lane Rd</t>
    </r>
  </si>
  <si>
    <r>
      <rPr>
        <sz val="9"/>
        <rFont val="Times New Roman"/>
        <family val="1"/>
      </rPr>
      <t>1740' - 3" Rogers - Perry Rogers Rd</t>
    </r>
  </si>
  <si>
    <r>
      <rPr>
        <sz val="9"/>
        <rFont val="Times New Roman"/>
        <family val="1"/>
      </rPr>
      <t>1680' - 4" Ridge crest PH 2</t>
    </r>
  </si>
  <si>
    <r>
      <rPr>
        <sz val="9"/>
        <rFont val="Times New Roman"/>
        <family val="1"/>
      </rPr>
      <t>800' - 4" Smith - Perry Rogers Rd</t>
    </r>
  </si>
  <si>
    <r>
      <rPr>
        <sz val="9"/>
        <rFont val="Times New Roman"/>
        <family val="1"/>
      </rPr>
      <t>1600' 3" Rolling Meadows PH 4</t>
    </r>
  </si>
  <si>
    <r>
      <rPr>
        <sz val="9"/>
        <rFont val="Times New Roman"/>
        <family val="1"/>
      </rPr>
      <t>1940' - 4" Daycrest PH 2</t>
    </r>
  </si>
  <si>
    <r>
      <rPr>
        <sz val="9"/>
        <rFont val="Times New Roman"/>
        <family val="1"/>
      </rPr>
      <t>840' - 4" Pleasant Retreat - Irvin</t>
    </r>
  </si>
  <si>
    <r>
      <rPr>
        <sz val="9"/>
        <rFont val="Times New Roman"/>
        <family val="1"/>
      </rPr>
      <t>180' - 2" Osborne - Sunset Lodge</t>
    </r>
  </si>
  <si>
    <r>
      <rPr>
        <sz val="9"/>
        <rFont val="Times New Roman"/>
        <family val="1"/>
      </rPr>
      <t>2350' - 6" Rolling Meadows PH 3 &amp;</t>
    </r>
  </si>
  <si>
    <r>
      <rPr>
        <sz val="9"/>
        <rFont val="Times New Roman"/>
        <family val="1"/>
      </rPr>
      <t>2140' - 4" Rolling Meadows PH 3 &amp;</t>
    </r>
  </si>
  <si>
    <r>
      <rPr>
        <sz val="9"/>
        <rFont val="Times New Roman"/>
        <family val="1"/>
      </rPr>
      <t>250' - 3" Rolling Meadows PH 3 &amp;</t>
    </r>
  </si>
  <si>
    <r>
      <rPr>
        <sz val="9"/>
        <rFont val="Times New Roman"/>
        <family val="1"/>
      </rPr>
      <t>5771' - 6" River Run</t>
    </r>
  </si>
  <si>
    <r>
      <rPr>
        <sz val="9"/>
        <rFont val="Times New Roman"/>
        <family val="1"/>
      </rPr>
      <t>740' - 4" River Run</t>
    </r>
  </si>
  <si>
    <r>
      <rPr>
        <sz val="9"/>
        <rFont val="Times New Roman"/>
        <family val="1"/>
      </rPr>
      <t>1040' - 3" River Run</t>
    </r>
  </si>
  <si>
    <r>
      <rPr>
        <sz val="9"/>
        <rFont val="Times New Roman"/>
        <family val="1"/>
      </rPr>
      <t>2627' 4" Zanes Trace</t>
    </r>
  </si>
  <si>
    <r>
      <rPr>
        <sz val="9"/>
        <rFont val="Times New Roman"/>
        <family val="1"/>
      </rPr>
      <t>100' - 3" Zanes Trace</t>
    </r>
  </si>
  <si>
    <r>
      <rPr>
        <sz val="9"/>
        <rFont val="Times New Roman"/>
        <family val="1"/>
      </rPr>
      <t>3814' - 4" River Run PH 2</t>
    </r>
  </si>
  <si>
    <r>
      <rPr>
        <sz val="9"/>
        <rFont val="Times New Roman"/>
        <family val="1"/>
      </rPr>
      <t>780' - 3" River Run PH 2</t>
    </r>
  </si>
  <si>
    <r>
      <rPr>
        <sz val="9"/>
        <rFont val="Times New Roman"/>
        <family val="1"/>
      </rPr>
      <t>640' - 3" G. Wilson Dr</t>
    </r>
  </si>
  <si>
    <r>
      <rPr>
        <sz val="9"/>
        <rFont val="Times New Roman"/>
        <family val="1"/>
      </rPr>
      <t>573' - 4" Tanyard Estates PH II</t>
    </r>
  </si>
  <si>
    <r>
      <rPr>
        <sz val="9"/>
        <rFont val="Times New Roman"/>
        <family val="1"/>
      </rPr>
      <t>2290' - 3" Tanyard Estates PH II</t>
    </r>
  </si>
  <si>
    <r>
      <rPr>
        <sz val="9"/>
        <rFont val="Times New Roman"/>
        <family val="1"/>
      </rPr>
      <t>3370' - 6" Camp Dick Acres</t>
    </r>
  </si>
  <si>
    <r>
      <rPr>
        <sz val="9"/>
        <rFont val="Times New Roman"/>
        <family val="1"/>
      </rPr>
      <t>1840' - 3" Camp Dick Acres</t>
    </r>
  </si>
  <si>
    <r>
      <rPr>
        <sz val="9"/>
        <rFont val="Times New Roman"/>
        <family val="1"/>
      </rPr>
      <t>1670' - 4" Woodsprings Subdivision</t>
    </r>
  </si>
  <si>
    <r>
      <rPr>
        <sz val="9"/>
        <rFont val="Times New Roman"/>
        <family val="1"/>
      </rPr>
      <t>1380' - 3" Gulley et al Fuzzy Duck</t>
    </r>
  </si>
  <si>
    <r>
      <rPr>
        <sz val="9"/>
        <rFont val="Times New Roman"/>
        <family val="1"/>
      </rPr>
      <t>9560' - 6" Herrington Hills offsite</t>
    </r>
  </si>
  <si>
    <r>
      <rPr>
        <sz val="9"/>
        <rFont val="Times New Roman"/>
        <family val="1"/>
      </rPr>
      <t>11,960' -4" Herrington Hills on site</t>
    </r>
  </si>
  <si>
    <r>
      <rPr>
        <sz val="9"/>
        <rFont val="Times New Roman"/>
        <family val="1"/>
      </rPr>
      <t>1,620' - 3" Herrington Hill on site</t>
    </r>
  </si>
  <si>
    <r>
      <rPr>
        <sz val="9"/>
        <rFont val="Times New Roman"/>
        <family val="1"/>
      </rPr>
      <t>280' - 4" J Hampton on Sea Cadet</t>
    </r>
  </si>
  <si>
    <r>
      <rPr>
        <sz val="9"/>
        <rFont val="Times New Roman"/>
        <family val="1"/>
      </rPr>
      <t>2,140' - 3" Chris Hill Subdivision</t>
    </r>
  </si>
  <si>
    <r>
      <rPr>
        <sz val="9"/>
        <rFont val="Times New Roman"/>
        <family val="1"/>
      </rPr>
      <t>420' - 3" Rogers at Paint Lick</t>
    </r>
  </si>
  <si>
    <r>
      <rPr>
        <sz val="9"/>
        <rFont val="Times New Roman"/>
        <family val="1"/>
      </rPr>
      <t>1,575' - 8" HWY 52 Relaocation PH</t>
    </r>
  </si>
  <si>
    <r>
      <rPr>
        <sz val="9"/>
        <rFont val="Times New Roman"/>
        <family val="1"/>
      </rPr>
      <t>6,683' - 6" HWY 52 relocation PH I</t>
    </r>
  </si>
  <si>
    <r>
      <rPr>
        <sz val="9"/>
        <rFont val="Times New Roman"/>
        <family val="1"/>
      </rPr>
      <t>230' - 4" HWY 52 relocation PH II</t>
    </r>
  </si>
  <si>
    <r>
      <rPr>
        <sz val="9"/>
        <rFont val="Times New Roman"/>
        <family val="1"/>
      </rPr>
      <t>1,480' - 3" HWY 52 relocation PH I</t>
    </r>
  </si>
  <si>
    <r>
      <rPr>
        <sz val="9"/>
        <rFont val="Times New Roman"/>
        <family val="1"/>
      </rPr>
      <t>Richmond Rd Master Meter</t>
    </r>
  </si>
  <si>
    <r>
      <rPr>
        <sz val="9"/>
        <rFont val="Times New Roman"/>
        <family val="1"/>
      </rPr>
      <t>1364' - 3" Ridgecrest III</t>
    </r>
  </si>
  <si>
    <r>
      <rPr>
        <sz val="9"/>
        <rFont val="Times New Roman"/>
        <family val="1"/>
      </rPr>
      <t>460' - 3" Prewitt - Manse Rd</t>
    </r>
  </si>
  <si>
    <r>
      <rPr>
        <sz val="9"/>
        <rFont val="Times New Roman"/>
        <family val="1"/>
      </rPr>
      <t>2440' - 4" Colts Run</t>
    </r>
  </si>
  <si>
    <r>
      <rPr>
        <sz val="9"/>
        <rFont val="Times New Roman"/>
        <family val="1"/>
      </rPr>
      <t>1800" - 3" Ridgecrest IV</t>
    </r>
  </si>
  <si>
    <r>
      <rPr>
        <sz val="9"/>
        <rFont val="Times New Roman"/>
        <family val="1"/>
      </rPr>
      <t>700' 4" &amp; 5840' 3" Cades Cove</t>
    </r>
  </si>
  <si>
    <r>
      <rPr>
        <sz val="9"/>
        <rFont val="Times New Roman"/>
        <family val="1"/>
      </rPr>
      <t>1540' 4" &amp; 300" 6" North Ridge</t>
    </r>
  </si>
  <si>
    <r>
      <rPr>
        <sz val="9"/>
        <rFont val="Times New Roman"/>
        <family val="1"/>
      </rPr>
      <t>650' 6" &amp; 310' 3" Camp Dick Acres</t>
    </r>
  </si>
  <si>
    <r>
      <rPr>
        <sz val="9"/>
        <rFont val="Times New Roman"/>
        <family val="1"/>
      </rPr>
      <t>4300' 3" Trails End - Jim Clark Rd</t>
    </r>
  </si>
  <si>
    <r>
      <rPr>
        <sz val="9"/>
        <rFont val="Times New Roman"/>
        <family val="1"/>
      </rPr>
      <t>3200' 6" Fall Lick line</t>
    </r>
  </si>
  <si>
    <r>
      <rPr>
        <sz val="9"/>
        <rFont val="Times New Roman"/>
        <family val="1"/>
      </rPr>
      <t>4660' 4" HWY 1972 line</t>
    </r>
  </si>
  <si>
    <r>
      <rPr>
        <sz val="9"/>
        <rFont val="Times New Roman"/>
        <family val="1"/>
      </rPr>
      <t>1040' 8" line to Fall Lick tank</t>
    </r>
  </si>
  <si>
    <r>
      <rPr>
        <sz val="9"/>
        <rFont val="Times New Roman"/>
        <family val="1"/>
      </rPr>
      <t>Fall Lick pump station</t>
    </r>
  </si>
  <si>
    <r>
      <rPr>
        <sz val="9"/>
        <rFont val="Times New Roman"/>
        <family val="1"/>
      </rPr>
      <t>11,895' 3" Extesion 8</t>
    </r>
  </si>
  <si>
    <r>
      <rPr>
        <sz val="9"/>
        <rFont val="Times New Roman"/>
        <family val="1"/>
      </rPr>
      <t>7,564' 4" Extension 8</t>
    </r>
  </si>
  <si>
    <r>
      <rPr>
        <sz val="9"/>
        <rFont val="Times New Roman"/>
        <family val="1"/>
      </rPr>
      <t>1,870' 3" Bastin Rd - Crace</t>
    </r>
  </si>
  <si>
    <r>
      <rPr>
        <sz val="9"/>
        <rFont val="Times New Roman"/>
        <family val="1"/>
      </rPr>
      <t>3,150' 3" Bastin Rd</t>
    </r>
  </si>
  <si>
    <r>
      <rPr>
        <sz val="9"/>
        <rFont val="Times New Roman"/>
        <family val="1"/>
      </rPr>
      <t>1,260' 3" Herrington Hills Ph II</t>
    </r>
  </si>
  <si>
    <r>
      <rPr>
        <sz val="9"/>
        <rFont val="Times New Roman"/>
        <family val="1"/>
      </rPr>
      <t>3,700' 3" Daycrest Ph III</t>
    </r>
  </si>
  <si>
    <r>
      <rPr>
        <sz val="9"/>
        <rFont val="Times New Roman"/>
        <family val="1"/>
      </rPr>
      <t>3,990' 3" Poor House Rd. (Fiscal Ct</t>
    </r>
  </si>
  <si>
    <r>
      <rPr>
        <sz val="9"/>
        <rFont val="Times New Roman"/>
        <family val="1"/>
      </rPr>
      <t>270' 3" Poor House Rd. - David Lan</t>
    </r>
  </si>
  <si>
    <r>
      <rPr>
        <sz val="9"/>
        <rFont val="Times New Roman"/>
        <family val="1"/>
      </rPr>
      <t>1,320' 3" Jeff Hester line</t>
    </r>
  </si>
  <si>
    <r>
      <rPr>
        <sz val="9"/>
        <rFont val="Times New Roman"/>
        <family val="1"/>
      </rPr>
      <t>Backup pump</t>
    </r>
  </si>
  <si>
    <r>
      <rPr>
        <sz val="9"/>
        <rFont val="Times New Roman"/>
        <family val="1"/>
      </rPr>
      <t>150' 2" Lakeview Dr. - Akers line</t>
    </r>
  </si>
  <si>
    <r>
      <rPr>
        <sz val="9"/>
        <rFont val="Times New Roman"/>
        <family val="1"/>
      </rPr>
      <t>2062' 6" Camp Dick Acres III line</t>
    </r>
  </si>
  <si>
    <r>
      <rPr>
        <sz val="9"/>
        <rFont val="Times New Roman"/>
        <family val="1"/>
      </rPr>
      <t>3039' 4" Angela's Corner line</t>
    </r>
  </si>
  <si>
    <r>
      <rPr>
        <sz val="9"/>
        <rFont val="Times New Roman"/>
        <family val="1"/>
      </rPr>
      <t>1072' 3" Angela's Corner line</t>
    </r>
  </si>
  <si>
    <r>
      <rPr>
        <sz val="9"/>
        <rFont val="Times New Roman"/>
        <family val="1"/>
      </rPr>
      <t>220' 2" Mast - Hamilton Valley line</t>
    </r>
  </si>
  <si>
    <r>
      <rPr>
        <sz val="9"/>
        <rFont val="Times New Roman"/>
        <family val="1"/>
      </rPr>
      <t>2637' 3" Woodsprings II line</t>
    </r>
  </si>
  <si>
    <r>
      <rPr>
        <sz val="9"/>
        <rFont val="Times New Roman"/>
        <family val="1"/>
      </rPr>
      <t>590" 4" Woodsprings II line</t>
    </r>
  </si>
  <si>
    <r>
      <rPr>
        <sz val="9"/>
        <rFont val="Times New Roman"/>
        <family val="1"/>
      </rPr>
      <t>620' 3"  Gibson - Perkins Lane line</t>
    </r>
  </si>
  <si>
    <r>
      <rPr>
        <sz val="9"/>
        <rFont val="Times New Roman"/>
        <family val="1"/>
      </rPr>
      <t>150' 3"  Lakeridge line</t>
    </r>
  </si>
  <si>
    <r>
      <rPr>
        <sz val="9"/>
        <rFont val="Times New Roman"/>
        <family val="1"/>
      </rPr>
      <t>2050' 3" Elmore Stinetorf line</t>
    </r>
  </si>
  <si>
    <r>
      <rPr>
        <sz val="9"/>
        <rFont val="Times New Roman"/>
        <family val="1"/>
      </rPr>
      <t>1300' 4" Colt's Run II line</t>
    </r>
  </si>
  <si>
    <r>
      <rPr>
        <sz val="9"/>
        <rFont val="Times New Roman"/>
        <family val="1"/>
      </rPr>
      <t>600' 3" Colt's Run II line</t>
    </r>
  </si>
  <si>
    <r>
      <rPr>
        <sz val="9"/>
        <rFont val="Times New Roman"/>
        <family val="1"/>
      </rPr>
      <t>857 ft 3" line Extension 9</t>
    </r>
  </si>
  <si>
    <r>
      <rPr>
        <sz val="9"/>
        <rFont val="Times New Roman"/>
        <family val="1"/>
      </rPr>
      <t>26,320 ft 3" line - Extension 10</t>
    </r>
  </si>
  <si>
    <r>
      <rPr>
        <sz val="9"/>
        <rFont val="Times New Roman"/>
        <family val="1"/>
      </rPr>
      <t>67 ft 3" loop line Gastineau Road</t>
    </r>
  </si>
  <si>
    <r>
      <rPr>
        <sz val="9"/>
        <rFont val="Times New Roman"/>
        <family val="1"/>
      </rPr>
      <t>2,485 ft 3"  line Landmasters on Cla</t>
    </r>
  </si>
  <si>
    <r>
      <rPr>
        <sz val="9"/>
        <rFont val="Times New Roman"/>
        <family val="1"/>
      </rPr>
      <t>3,185 ft 4" line Meadow View Estat</t>
    </r>
  </si>
  <si>
    <r>
      <rPr>
        <sz val="9"/>
        <rFont val="Times New Roman"/>
        <family val="1"/>
      </rPr>
      <t>2,472 ft 6" Covereed Bridge Subdiv</t>
    </r>
  </si>
  <si>
    <r>
      <rPr>
        <sz val="9"/>
        <rFont val="Times New Roman"/>
        <family val="1"/>
      </rPr>
      <t>700 ft 6" Camp Dick Acres Ph IV</t>
    </r>
  </si>
  <si>
    <r>
      <rPr>
        <sz val="9"/>
        <rFont val="Times New Roman"/>
        <family val="1"/>
      </rPr>
      <t>154 Ft 2" Dotson Extension Hamilt</t>
    </r>
  </si>
  <si>
    <r>
      <rPr>
        <sz val="9"/>
        <rFont val="Times New Roman"/>
        <family val="1"/>
      </rPr>
      <t>810 ft 3" Meadowview Estates PH I</t>
    </r>
  </si>
  <si>
    <r>
      <rPr>
        <sz val="9"/>
        <rFont val="Times New Roman"/>
        <family val="1"/>
      </rPr>
      <t>718 ft 4" Preston on Sugar Ck Rd</t>
    </r>
  </si>
  <si>
    <r>
      <rPr>
        <sz val="9"/>
        <rFont val="Times New Roman"/>
        <family val="1"/>
      </rPr>
      <t>730 ft 4" Gifford Bowmans Bottom</t>
    </r>
  </si>
  <si>
    <r>
      <rPr>
        <sz val="9"/>
        <rFont val="Times New Roman"/>
        <family val="1"/>
      </rPr>
      <t>1080 ft 3" Marshall on Tankersley R</t>
    </r>
  </si>
  <si>
    <r>
      <rPr>
        <sz val="9"/>
        <rFont val="Times New Roman"/>
        <family val="1"/>
      </rPr>
      <t>2,368 ft 4" Peninsula Golf</t>
    </r>
  </si>
  <si>
    <r>
      <rPr>
        <sz val="9"/>
        <rFont val="Times New Roman"/>
        <family val="1"/>
      </rPr>
      <t>867 ft 3" Ridge Crest PH V</t>
    </r>
  </si>
  <si>
    <r>
      <rPr>
        <sz val="9"/>
        <rFont val="Times New Roman"/>
        <family val="1"/>
      </rPr>
      <t>176 ft 4" Preston Sugar Ck Rd Ph II</t>
    </r>
  </si>
  <si>
    <r>
      <rPr>
        <sz val="9"/>
        <rFont val="Times New Roman"/>
        <family val="1"/>
      </rPr>
      <t>460 ft 3" Meadowview Estates</t>
    </r>
  </si>
  <si>
    <r>
      <rPr>
        <sz val="9"/>
        <rFont val="Times New Roman"/>
        <family val="1"/>
      </rPr>
      <t>6,140 ft 4" Covered Bridge Subdivi</t>
    </r>
  </si>
  <si>
    <r>
      <rPr>
        <sz val="9"/>
        <rFont val="Times New Roman"/>
        <family val="1"/>
      </rPr>
      <t>1,225 ft 4" Camp Dick Acres Ph IV</t>
    </r>
  </si>
  <si>
    <r>
      <rPr>
        <sz val="9"/>
        <rFont val="Times New Roman"/>
        <family val="1"/>
      </rPr>
      <t>1,332 ft 3" Camp Dick Acres Ph IV</t>
    </r>
  </si>
  <si>
    <r>
      <rPr>
        <sz val="9"/>
        <rFont val="Times New Roman"/>
        <family val="1"/>
      </rPr>
      <t>12,096 ft 3" Extension 11 on Jack B</t>
    </r>
  </si>
  <si>
    <r>
      <rPr>
        <sz val="9"/>
        <rFont val="Times New Roman"/>
        <family val="1"/>
      </rPr>
      <t>210 ft 4" Carrier on Bettis Lane</t>
    </r>
  </si>
  <si>
    <r>
      <rPr>
        <sz val="9"/>
        <rFont val="Times New Roman"/>
        <family val="1"/>
      </rPr>
      <t>4,354 ft 6" Angus Home Pastor Sub</t>
    </r>
  </si>
  <si>
    <r>
      <rPr>
        <sz val="9"/>
        <rFont val="Times New Roman"/>
        <family val="1"/>
      </rPr>
      <t>2,178 ft 4" Angus Home Pastor Sub</t>
    </r>
  </si>
  <si>
    <r>
      <rPr>
        <sz val="9"/>
        <rFont val="Times New Roman"/>
        <family val="1"/>
      </rPr>
      <t>552 ft 3" Angus Home Pastor Subdi</t>
    </r>
  </si>
  <si>
    <r>
      <rPr>
        <sz val="9"/>
        <rFont val="Times New Roman"/>
        <family val="1"/>
      </rPr>
      <t>1230 ft 3" Bradford Place Subdivisi</t>
    </r>
  </si>
  <si>
    <r>
      <rPr>
        <sz val="9"/>
        <rFont val="Times New Roman"/>
        <family val="1"/>
      </rPr>
      <t>550 ft 4" Naylor - Sugar Creek</t>
    </r>
  </si>
  <si>
    <r>
      <rPr>
        <sz val="9"/>
        <rFont val="Times New Roman"/>
        <family val="1"/>
      </rPr>
      <t>1,820 ft 3" Brenda Way - George L</t>
    </r>
  </si>
  <si>
    <r>
      <rPr>
        <sz val="9"/>
        <rFont val="Times New Roman"/>
        <family val="1"/>
      </rPr>
      <t>1,540 ft 4" Woods Pointe Subdivisi</t>
    </r>
  </si>
  <si>
    <r>
      <rPr>
        <sz val="9"/>
        <rFont val="Times New Roman"/>
        <family val="1"/>
      </rPr>
      <t>2,955 ft 3" Woods Pointe Subdivisi</t>
    </r>
  </si>
  <si>
    <r>
      <rPr>
        <sz val="9"/>
        <rFont val="Times New Roman"/>
        <family val="1"/>
      </rPr>
      <t>305 ft 3" Drakes Creek - Rice Prope</t>
    </r>
  </si>
  <si>
    <r>
      <rPr>
        <sz val="9"/>
        <rFont val="Times New Roman"/>
        <family val="1"/>
      </rPr>
      <t>3,260 ft 6" Cobblestone Trace Subd</t>
    </r>
  </si>
  <si>
    <r>
      <rPr>
        <sz val="9"/>
        <rFont val="Times New Roman"/>
        <family val="1"/>
      </rPr>
      <t>2,755 ft 3" Cobblestone Trace Subd</t>
    </r>
  </si>
  <si>
    <r>
      <rPr>
        <sz val="9"/>
        <rFont val="Times New Roman"/>
        <family val="1"/>
      </rPr>
      <t>4,470 ft 3" Gooch Pike Ext 10, Phas</t>
    </r>
  </si>
  <si>
    <r>
      <rPr>
        <sz val="9"/>
        <rFont val="Times New Roman"/>
        <family val="1"/>
      </rPr>
      <t>2,660 ft 3", Goose Pond Subdivisio</t>
    </r>
  </si>
  <si>
    <r>
      <rPr>
        <sz val="9"/>
        <rFont val="Times New Roman"/>
        <family val="1"/>
      </rPr>
      <t>760 ft 4" Rogers Road connector ex</t>
    </r>
  </si>
  <si>
    <r>
      <rPr>
        <sz val="9"/>
        <rFont val="Times New Roman"/>
        <family val="1"/>
      </rPr>
      <t>3,061 ft 10" HWY 27 relocation lin</t>
    </r>
  </si>
  <si>
    <r>
      <rPr>
        <sz val="9"/>
        <rFont val="Times New Roman"/>
        <family val="1"/>
      </rPr>
      <t>286 ft 8" HWY 27 relocation line</t>
    </r>
  </si>
  <si>
    <r>
      <rPr>
        <sz val="9"/>
        <rFont val="Times New Roman"/>
        <family val="1"/>
      </rPr>
      <t>5,996 ft 6" HWY 27 relocation line</t>
    </r>
  </si>
  <si>
    <r>
      <rPr>
        <sz val="9"/>
        <rFont val="Times New Roman"/>
        <family val="1"/>
      </rPr>
      <t>683 ft 3" HWY 27 relocation line</t>
    </r>
  </si>
  <si>
    <r>
      <rPr>
        <sz val="9"/>
        <rFont val="Times New Roman"/>
        <family val="1"/>
      </rPr>
      <t>1,880 ft 3" Harmons Lick - Drakes</t>
    </r>
  </si>
  <si>
    <r>
      <rPr>
        <sz val="9"/>
        <rFont val="Times New Roman"/>
        <family val="1"/>
      </rPr>
      <t>9,800 ft 3" Lamb B &amp; Tyrone Sch E</t>
    </r>
  </si>
  <si>
    <r>
      <rPr>
        <sz val="9"/>
        <rFont val="Times New Roman"/>
        <family val="1"/>
      </rPr>
      <t>4,585 ft 10" HWY 27 Relocation</t>
    </r>
  </si>
  <si>
    <r>
      <rPr>
        <sz val="9"/>
        <rFont val="Times New Roman"/>
        <family val="1"/>
      </rPr>
      <t>3,698 ft 8" HWY 27 relocation</t>
    </r>
  </si>
  <si>
    <r>
      <rPr>
        <sz val="9"/>
        <rFont val="Times New Roman"/>
        <family val="1"/>
      </rPr>
      <t>7,004 ft 6" HWY 27 Relocation</t>
    </r>
  </si>
  <si>
    <r>
      <rPr>
        <sz val="9"/>
        <rFont val="Times New Roman"/>
        <family val="1"/>
      </rPr>
      <t>272 ft 4" HWY 27 Relocation</t>
    </r>
  </si>
  <si>
    <r>
      <rPr>
        <sz val="9"/>
        <rFont val="Times New Roman"/>
        <family val="1"/>
      </rPr>
      <t>2,767 ft 3" HWY 27 Relocation</t>
    </r>
  </si>
  <si>
    <r>
      <rPr>
        <sz val="9"/>
        <rFont val="Times New Roman"/>
        <family val="1"/>
      </rPr>
      <t>460 ft 2"  PE HWY 27 Relocation</t>
    </r>
  </si>
  <si>
    <r>
      <rPr>
        <sz val="9"/>
        <rFont val="Times New Roman"/>
        <family val="1"/>
      </rPr>
      <t>Pressure reducer Sutton Ln HWY 2</t>
    </r>
  </si>
  <si>
    <r>
      <rPr>
        <sz val="9"/>
        <rFont val="Times New Roman"/>
        <family val="1"/>
      </rPr>
      <t>Pressure reducer Mt Hebron HWY</t>
    </r>
  </si>
  <si>
    <r>
      <rPr>
        <sz val="9"/>
        <rFont val="Times New Roman"/>
        <family val="1"/>
      </rPr>
      <t>Pressure switch upgrade Lex Rd pu</t>
    </r>
  </si>
  <si>
    <r>
      <rPr>
        <sz val="9"/>
        <rFont val="Times New Roman"/>
        <family val="1"/>
      </rPr>
      <t>Ballard Rd pump station</t>
    </r>
  </si>
  <si>
    <r>
      <rPr>
        <sz val="9"/>
        <rFont val="Times New Roman"/>
        <family val="1"/>
      </rPr>
      <t>12600 ft 8 in - Ballard Rd supply lin</t>
    </r>
  </si>
  <si>
    <r>
      <rPr>
        <sz val="9"/>
        <rFont val="Times New Roman"/>
        <family val="1"/>
      </rPr>
      <t>7740 ft 3in Kelly Ridge &amp; Simpson</t>
    </r>
  </si>
  <si>
    <r>
      <rPr>
        <sz val="9"/>
        <rFont val="Times New Roman"/>
        <family val="1"/>
      </rPr>
      <t>6720' 3" Oscar Ray Rd Ext 12 Ph IV</t>
    </r>
  </si>
  <si>
    <r>
      <rPr>
        <sz val="9"/>
        <rFont val="Times New Roman"/>
        <family val="1"/>
      </rPr>
      <t>760ft 3" Old Richmond Rd S. Clark</t>
    </r>
  </si>
  <si>
    <r>
      <rPr>
        <sz val="9"/>
        <rFont val="Times New Roman"/>
        <family val="1"/>
      </rPr>
      <t>164 ft 8" HDPE HWY 52 relocation</t>
    </r>
  </si>
  <si>
    <r>
      <rPr>
        <sz val="9"/>
        <rFont val="Times New Roman"/>
        <family val="1"/>
      </rPr>
      <t>260 ft 6" HDPE HWY 52 relocation</t>
    </r>
  </si>
  <si>
    <r>
      <rPr>
        <sz val="9"/>
        <rFont val="Times New Roman"/>
        <family val="1"/>
      </rPr>
      <t>8327 ft 6" PVC HWY 52 relocation</t>
    </r>
  </si>
  <si>
    <r>
      <rPr>
        <sz val="9"/>
        <rFont val="Times New Roman"/>
        <family val="1"/>
      </rPr>
      <t>2680 ft 4" PVC HWY 52 relocation</t>
    </r>
  </si>
  <si>
    <r>
      <rPr>
        <sz val="9"/>
        <rFont val="Times New Roman"/>
        <family val="1"/>
      </rPr>
      <t>8383 ft 3" PVC HWY 52 relocation</t>
    </r>
  </si>
  <si>
    <r>
      <rPr>
        <sz val="9"/>
        <rFont val="Times New Roman"/>
        <family val="1"/>
      </rPr>
      <t>HWY 52 relocation additional costs</t>
    </r>
  </si>
  <si>
    <r>
      <rPr>
        <sz val="9"/>
        <rFont val="Times New Roman"/>
        <family val="1"/>
      </rPr>
      <t>Paper Mill - dotson Ext 360' of 4"</t>
    </r>
  </si>
  <si>
    <r>
      <rPr>
        <sz val="9"/>
        <rFont val="Times New Roman"/>
        <family val="1"/>
      </rPr>
      <t>Vest-Doolin Way Ext 376' of 3"</t>
    </r>
  </si>
  <si>
    <r>
      <rPr>
        <sz val="9"/>
        <rFont val="Times New Roman"/>
        <family val="1"/>
      </rPr>
      <t>Herbert Grubbs Road Ext 1680' 3" l</t>
    </r>
  </si>
  <si>
    <r>
      <rPr>
        <sz val="9"/>
        <rFont val="Times New Roman"/>
        <family val="1"/>
      </rPr>
      <t>560" of 3" line Arnold ext Perkins L</t>
    </r>
  </si>
  <si>
    <r>
      <rPr>
        <sz val="9"/>
        <rFont val="Times New Roman"/>
        <family val="1"/>
      </rPr>
      <t>Pump station relocation Copper Ck</t>
    </r>
  </si>
  <si>
    <r>
      <rPr>
        <sz val="9"/>
        <rFont val="Times New Roman"/>
        <family val="1"/>
      </rPr>
      <t>Pump station Cooper Creek G&amp;W</t>
    </r>
  </si>
  <si>
    <r>
      <rPr>
        <sz val="9"/>
        <rFont val="Times New Roman"/>
        <family val="1"/>
      </rPr>
      <t>17,788 ft 10 in main US 27 Kemper</t>
    </r>
  </si>
  <si>
    <r>
      <rPr>
        <sz val="9"/>
        <rFont val="Times New Roman"/>
        <family val="1"/>
      </rPr>
      <t>35,755 ft 8 in HWY52 Eastland A -</t>
    </r>
  </si>
  <si>
    <r>
      <rPr>
        <sz val="9"/>
        <rFont val="Times New Roman"/>
        <family val="1"/>
      </rPr>
      <t>7,137 ft 4in Brock Rd to Harmons L</t>
    </r>
  </si>
  <si>
    <r>
      <rPr>
        <sz val="9"/>
        <rFont val="Times New Roman"/>
        <family val="1"/>
      </rPr>
      <t>3063 ft 3 in Hidden Hills - Carlotta</t>
    </r>
  </si>
  <si>
    <r>
      <rPr>
        <sz val="9"/>
        <rFont val="Times New Roman"/>
        <family val="1"/>
      </rPr>
      <t>6,619 ft 3 in Tom Murphy Road</t>
    </r>
  </si>
  <si>
    <r>
      <rPr>
        <sz val="9"/>
        <rFont val="Times New Roman"/>
        <family val="1"/>
      </rPr>
      <t>7,777 ft 3 in Old Danville Rd - Cath</t>
    </r>
  </si>
  <si>
    <r>
      <rPr>
        <sz val="9"/>
        <rFont val="Times New Roman"/>
        <family val="1"/>
      </rPr>
      <t>2,084 ft 3 in Edwards Lane</t>
    </r>
  </si>
  <si>
    <r>
      <rPr>
        <sz val="9"/>
        <rFont val="Times New Roman"/>
        <family val="1"/>
      </rPr>
      <t>15,825 ft 6 in US27 Lancaster to Ke</t>
    </r>
  </si>
  <si>
    <r>
      <rPr>
        <sz val="9"/>
        <rFont val="Times New Roman"/>
        <family val="1"/>
      </rPr>
      <t>9,690 ft 6 in Cartersville Rd Harmo</t>
    </r>
  </si>
  <si>
    <r>
      <rPr>
        <sz val="9"/>
        <rFont val="Times New Roman"/>
        <family val="1"/>
      </rPr>
      <t>Final 2017 improvement project cos</t>
    </r>
  </si>
  <si>
    <r>
      <rPr>
        <sz val="9"/>
        <rFont val="Times New Roman"/>
        <family val="1"/>
      </rPr>
      <t>2360 ft 3" Paint Lick Dollar Store e</t>
    </r>
  </si>
  <si>
    <r>
      <rPr>
        <sz val="9"/>
        <rFont val="Times New Roman"/>
        <family val="1"/>
      </rPr>
      <t>800 ft replacement line Buckeye Ro</t>
    </r>
  </si>
  <si>
    <r>
      <rPr>
        <sz val="9"/>
        <rFont val="Times New Roman"/>
        <family val="1"/>
      </rPr>
      <t>Pressure Reducing Valve on Hwy 5</t>
    </r>
  </si>
  <si>
    <r>
      <rPr>
        <sz val="9"/>
        <rFont val="Times New Roman"/>
        <family val="1"/>
      </rPr>
      <t>Pressure reducing valve Copper Cre</t>
    </r>
  </si>
  <si>
    <r>
      <rPr>
        <sz val="9"/>
        <rFont val="Times New Roman"/>
        <family val="1"/>
      </rPr>
      <t>1820 ft 4" PVC Merriwood Block D</t>
    </r>
  </si>
  <si>
    <r>
      <rPr>
        <sz val="9"/>
        <rFont val="Times New Roman"/>
        <family val="1"/>
      </rPr>
      <t>2210 ft 4" PVC Sugar Creek Wome</t>
    </r>
  </si>
  <si>
    <r>
      <rPr>
        <sz val="9"/>
        <rFont val="Times New Roman"/>
        <family val="1"/>
      </rPr>
      <t>1770' of 4" main HWY 52 west relo</t>
    </r>
  </si>
  <si>
    <r>
      <rPr>
        <sz val="9"/>
        <rFont val="Times New Roman"/>
        <family val="1"/>
      </rPr>
      <t>16,034' of 6"main System improve</t>
    </r>
  </si>
  <si>
    <r>
      <rPr>
        <sz val="9"/>
        <rFont val="Times New Roman"/>
        <family val="1"/>
      </rPr>
      <t>13,105' of 4"main System improve</t>
    </r>
  </si>
  <si>
    <r>
      <rPr>
        <sz val="9"/>
        <rFont val="Times New Roman"/>
        <family val="1"/>
      </rPr>
      <t>2,499' of 3" main System improv pr</t>
    </r>
  </si>
  <si>
    <r>
      <rPr>
        <sz val="9"/>
        <rFont val="Times New Roman"/>
        <family val="1"/>
      </rPr>
      <t>410' of 4" Class 350 main System i</t>
    </r>
  </si>
  <si>
    <r>
      <rPr>
        <sz val="9"/>
        <rFont val="Times New Roman"/>
        <family val="1"/>
      </rPr>
      <t>8,317' - 6" main Richmond Rd Loop</t>
    </r>
  </si>
  <si>
    <r>
      <rPr>
        <sz val="9"/>
        <rFont val="Times New Roman"/>
        <family val="1"/>
      </rPr>
      <t>1,146' - 3" main Richmond Rd Loop</t>
    </r>
  </si>
  <si>
    <r>
      <rPr>
        <sz val="9"/>
        <rFont val="Times New Roman"/>
        <family val="1"/>
      </rPr>
      <t>1,763' - 4" main Starnes Rd - Sys Im</t>
    </r>
  </si>
  <si>
    <r>
      <rPr>
        <sz val="9"/>
        <rFont val="Times New Roman"/>
        <family val="1"/>
      </rPr>
      <t>4,178' - 4" main Boones Creek Rd</t>
    </r>
  </si>
  <si>
    <r>
      <rPr>
        <sz val="9"/>
        <rFont val="Times New Roman"/>
        <family val="1"/>
      </rPr>
      <t>3,606' - 6" US 27 to Canoe Creek -S</t>
    </r>
  </si>
  <si>
    <r>
      <rPr>
        <sz val="9"/>
        <rFont val="Times New Roman"/>
        <family val="1"/>
      </rPr>
      <t>3,794' - 4"  main Nina Ridge -Syst I</t>
    </r>
  </si>
  <si>
    <r>
      <rPr>
        <sz val="9"/>
        <rFont val="Times New Roman"/>
        <family val="1"/>
      </rPr>
      <t>5,537' - 3" main Bell Lane - Syst Im</t>
    </r>
  </si>
  <si>
    <r>
      <rPr>
        <sz val="9"/>
        <rFont val="Times New Roman"/>
        <family val="1"/>
      </rPr>
      <t>3,794' - 3" Hamm Hill Rd - System</t>
    </r>
  </si>
  <si>
    <r>
      <rPr>
        <sz val="9"/>
        <rFont val="Times New Roman"/>
        <family val="1"/>
      </rPr>
      <t>5,972' - 8" main Eastland Acres - SI</t>
    </r>
  </si>
  <si>
    <r>
      <rPr>
        <sz val="9"/>
        <rFont val="Times New Roman"/>
        <family val="1"/>
      </rPr>
      <t>2,295' - 6" main Eastland Acres - SI</t>
    </r>
  </si>
  <si>
    <r>
      <rPr>
        <sz val="9"/>
        <rFont val="Times New Roman"/>
        <family val="1"/>
      </rPr>
      <t>4,933' - 3" main Eastland Acres - SI</t>
    </r>
  </si>
  <si>
    <r>
      <rPr>
        <sz val="9"/>
        <rFont val="Times New Roman"/>
        <family val="1"/>
      </rPr>
      <t>2,100' - 3" main Sugar Creek Rd - S</t>
    </r>
  </si>
  <si>
    <r>
      <rPr>
        <sz val="9"/>
        <rFont val="Times New Roman"/>
        <family val="1"/>
      </rPr>
      <t>Pressure Reducing Valve Bryants C</t>
    </r>
  </si>
  <si>
    <r>
      <rPr>
        <sz val="9"/>
        <rFont val="Times New Roman"/>
        <family val="1"/>
      </rPr>
      <t>Variable Flow Device- Fall Lick Pu</t>
    </r>
  </si>
  <si>
    <r>
      <rPr>
        <sz val="9"/>
        <rFont val="Times New Roman"/>
        <family val="1"/>
      </rPr>
      <t>Pressure reducing valve Kelly Ridg</t>
    </r>
  </si>
  <si>
    <r>
      <rPr>
        <sz val="9"/>
        <rFont val="Times New Roman"/>
        <family val="1"/>
      </rPr>
      <t>Pump station and SCADA at Marks</t>
    </r>
  </si>
  <si>
    <r>
      <rPr>
        <sz val="9"/>
        <rFont val="Times New Roman"/>
        <family val="1"/>
      </rPr>
      <t>PRV Kemper Lane</t>
    </r>
  </si>
  <si>
    <r>
      <rPr>
        <sz val="9"/>
        <rFont val="Times New Roman"/>
        <family val="1"/>
      </rPr>
      <t>650' of 6" PVC Paint Lick Creek cr</t>
    </r>
  </si>
  <si>
    <r>
      <rPr>
        <sz val="9"/>
        <rFont val="Times New Roman"/>
        <family val="1"/>
      </rPr>
      <t>1220' of 3"PVC Dripping Springs C</t>
    </r>
  </si>
  <si>
    <r>
      <rPr>
        <sz val="9"/>
        <rFont val="Times New Roman"/>
        <family val="1"/>
      </rPr>
      <t>PRV Mt Hebron</t>
    </r>
  </si>
  <si>
    <t>Total Mains &amp; Lines</t>
  </si>
  <si>
    <r>
      <rPr>
        <b/>
        <u/>
        <sz val="9"/>
        <rFont val="Times New Roman"/>
        <family val="1"/>
      </rPr>
      <t>Group:  MAINS - FIRE</t>
    </r>
  </si>
  <si>
    <r>
      <rPr>
        <sz val="9"/>
        <rFont val="Times New Roman"/>
        <family val="1"/>
      </rPr>
      <t>1401    FIRE MAINS</t>
    </r>
  </si>
  <si>
    <r>
      <rPr>
        <sz val="9"/>
        <rFont val="Times New Roman"/>
        <family val="1"/>
      </rPr>
      <t>1402    FIRE MAINS</t>
    </r>
  </si>
  <si>
    <r>
      <rPr>
        <b/>
        <sz val="9"/>
        <rFont val="Times New Roman"/>
        <family val="1"/>
      </rPr>
      <t>MAINS - FIRE</t>
    </r>
  </si>
  <si>
    <r>
      <rPr>
        <b/>
        <u/>
        <sz val="9"/>
        <rFont val="Times New Roman"/>
        <family val="1"/>
      </rPr>
      <t>Group:  METER INSTALLATION</t>
    </r>
  </si>
  <si>
    <r>
      <rPr>
        <sz val="9"/>
        <rFont val="Times New Roman"/>
        <family val="1"/>
      </rPr>
      <t>METER INST-NEW LINE</t>
    </r>
  </si>
  <si>
    <r>
      <rPr>
        <sz val="9"/>
        <rFont val="Times New Roman"/>
        <family val="1"/>
      </rPr>
      <t>METER INST-ADDITIONS</t>
    </r>
  </si>
  <si>
    <r>
      <rPr>
        <sz val="9"/>
        <rFont val="Times New Roman"/>
        <family val="1"/>
      </rPr>
      <t>METER INSTALLATION</t>
    </r>
  </si>
  <si>
    <r>
      <rPr>
        <sz val="9"/>
        <rFont val="Times New Roman"/>
        <family val="1"/>
      </rPr>
      <t>METERS-CAPITALIZED LABOR</t>
    </r>
  </si>
  <si>
    <r>
      <rPr>
        <sz val="9"/>
        <rFont val="Times New Roman"/>
        <family val="1"/>
      </rPr>
      <t>41 meters capitalized labor</t>
    </r>
  </si>
  <si>
    <r>
      <rPr>
        <sz val="9"/>
        <rFont val="Times New Roman"/>
        <family val="1"/>
      </rPr>
      <t>103 METERS CAPITALIZED LA</t>
    </r>
  </si>
  <si>
    <r>
      <rPr>
        <sz val="9"/>
        <rFont val="Times New Roman"/>
        <family val="1"/>
      </rPr>
      <t>179 METERS CAPITALIZED LA</t>
    </r>
  </si>
  <si>
    <r>
      <rPr>
        <sz val="9"/>
        <rFont val="Times New Roman"/>
        <family val="1"/>
      </rPr>
      <t>203 METERS CAPITALIZED LA</t>
    </r>
  </si>
  <si>
    <r>
      <rPr>
        <sz val="9"/>
        <rFont val="Times New Roman"/>
        <family val="1"/>
      </rPr>
      <t>193 METERS CAPITALIZED LA</t>
    </r>
  </si>
  <si>
    <r>
      <rPr>
        <sz val="9"/>
        <rFont val="Times New Roman"/>
        <family val="1"/>
      </rPr>
      <t>223 METERS CAPITALIZED LA</t>
    </r>
  </si>
  <si>
    <r>
      <rPr>
        <sz val="9"/>
        <rFont val="Times New Roman"/>
        <family val="1"/>
      </rPr>
      <t>223 METERS SET CAPITALIZED</t>
    </r>
  </si>
  <si>
    <r>
      <rPr>
        <sz val="9"/>
        <rFont val="Times New Roman"/>
        <family val="1"/>
      </rPr>
      <t>190 METERS SET CAPITALIZED</t>
    </r>
  </si>
  <si>
    <r>
      <rPr>
        <sz val="9"/>
        <rFont val="Times New Roman"/>
        <family val="1"/>
      </rPr>
      <t>167 meters - capitalized labor</t>
    </r>
  </si>
  <si>
    <r>
      <rPr>
        <sz val="9"/>
        <rFont val="Times New Roman"/>
        <family val="1"/>
      </rPr>
      <t>156 meters -captialized labor</t>
    </r>
  </si>
  <si>
    <r>
      <rPr>
        <sz val="9"/>
        <rFont val="Times New Roman"/>
        <family val="1"/>
      </rPr>
      <t>193 meters - capitalized labor</t>
    </r>
  </si>
  <si>
    <r>
      <rPr>
        <sz val="9"/>
        <rFont val="Times New Roman"/>
        <family val="1"/>
      </rPr>
      <t>171 meters - capitalized labor</t>
    </r>
  </si>
  <si>
    <r>
      <rPr>
        <sz val="9"/>
        <rFont val="Times New Roman"/>
        <family val="1"/>
      </rPr>
      <t>178 meters labor</t>
    </r>
  </si>
  <si>
    <r>
      <rPr>
        <sz val="9"/>
        <rFont val="Times New Roman"/>
        <family val="1"/>
      </rPr>
      <t>104 meters labor</t>
    </r>
  </si>
  <si>
    <r>
      <rPr>
        <sz val="9"/>
        <rFont val="Times New Roman"/>
        <family val="1"/>
      </rPr>
      <t>63 meters labor</t>
    </r>
  </si>
  <si>
    <r>
      <rPr>
        <sz val="9"/>
        <rFont val="Times New Roman"/>
        <family val="1"/>
      </rPr>
      <t>47 meters labor</t>
    </r>
  </si>
  <si>
    <r>
      <rPr>
        <sz val="9"/>
        <rFont val="Times New Roman"/>
        <family val="1"/>
      </rPr>
      <t>50 meters labor</t>
    </r>
  </si>
  <si>
    <r>
      <rPr>
        <sz val="9"/>
        <rFont val="Times New Roman"/>
        <family val="1"/>
      </rPr>
      <t>32 meter set labor</t>
    </r>
  </si>
  <si>
    <r>
      <rPr>
        <sz val="9"/>
        <rFont val="Times New Roman"/>
        <family val="1"/>
      </rPr>
      <t>41 meter set labor</t>
    </r>
  </si>
  <si>
    <r>
      <rPr>
        <sz val="9"/>
        <rFont val="Times New Roman"/>
        <family val="1"/>
      </rPr>
      <t>30 meter set labo</t>
    </r>
  </si>
  <si>
    <r>
      <rPr>
        <sz val="9"/>
        <rFont val="Times New Roman"/>
        <family val="1"/>
      </rPr>
      <t>31 meters set labor</t>
    </r>
  </si>
  <si>
    <r>
      <rPr>
        <sz val="9"/>
        <rFont val="Times New Roman"/>
        <family val="1"/>
      </rPr>
      <t>33 meters - Labor</t>
    </r>
  </si>
  <si>
    <r>
      <rPr>
        <sz val="9"/>
        <rFont val="Times New Roman"/>
        <family val="1"/>
      </rPr>
      <t>55 meter set labor</t>
    </r>
  </si>
  <si>
    <r>
      <rPr>
        <sz val="9"/>
        <rFont val="Times New Roman"/>
        <family val="1"/>
      </rPr>
      <t>44 meter set labor</t>
    </r>
  </si>
  <si>
    <r>
      <rPr>
        <sz val="9"/>
        <rFont val="Times New Roman"/>
        <family val="1"/>
      </rPr>
      <t>77 meters labor</t>
    </r>
  </si>
  <si>
    <r>
      <rPr>
        <sz val="9"/>
        <rFont val="Times New Roman"/>
        <family val="1"/>
      </rPr>
      <t>88 meters set labor</t>
    </r>
  </si>
  <si>
    <r>
      <rPr>
        <sz val="9"/>
        <rFont val="Times New Roman"/>
        <family val="1"/>
      </rPr>
      <t>81 meters set labor</t>
    </r>
  </si>
  <si>
    <r>
      <rPr>
        <sz val="9"/>
        <rFont val="Times New Roman"/>
        <family val="1"/>
      </rPr>
      <t>82 meters set labor</t>
    </r>
  </si>
  <si>
    <r>
      <rPr>
        <sz val="9"/>
        <rFont val="Times New Roman"/>
        <family val="1"/>
      </rPr>
      <t>94 meters labor</t>
    </r>
  </si>
  <si>
    <r>
      <rPr>
        <sz val="9"/>
        <rFont val="Times New Roman"/>
        <family val="1"/>
      </rPr>
      <t>111 meters labor</t>
    </r>
  </si>
  <si>
    <r>
      <rPr>
        <sz val="9"/>
        <rFont val="Times New Roman"/>
        <family val="1"/>
      </rPr>
      <t>82 meters labor</t>
    </r>
  </si>
  <si>
    <r>
      <rPr>
        <b/>
        <sz val="9"/>
        <rFont val="Times New Roman"/>
        <family val="1"/>
      </rPr>
      <t>METER INSTALLATION</t>
    </r>
  </si>
  <si>
    <r>
      <rPr>
        <b/>
        <u/>
        <sz val="9"/>
        <rFont val="Times New Roman"/>
        <family val="1"/>
      </rPr>
      <t>Group:  METERS</t>
    </r>
  </si>
  <si>
    <r>
      <rPr>
        <sz val="9"/>
        <rFont val="Times New Roman"/>
        <family val="1"/>
      </rPr>
      <t>METERS-NEW LINE</t>
    </r>
  </si>
  <si>
    <r>
      <rPr>
        <sz val="9"/>
        <rFont val="Times New Roman"/>
        <family val="1"/>
      </rPr>
      <t>METERS-ADDITIONS</t>
    </r>
  </si>
  <si>
    <r>
      <rPr>
        <sz val="9"/>
        <rFont val="Times New Roman"/>
        <family val="1"/>
      </rPr>
      <t>METERS-ADDITION</t>
    </r>
  </si>
  <si>
    <r>
      <rPr>
        <sz val="9"/>
        <rFont val="Times New Roman"/>
        <family val="1"/>
      </rPr>
      <t>METERS</t>
    </r>
  </si>
  <si>
    <r>
      <rPr>
        <sz val="9"/>
        <rFont val="Times New Roman"/>
        <family val="1"/>
      </rPr>
      <t>METERS-1991 FMHA PROJECT</t>
    </r>
  </si>
  <si>
    <r>
      <rPr>
        <sz val="9"/>
        <rFont val="Times New Roman"/>
        <family val="1"/>
      </rPr>
      <t>METERS-EXISTING LINES</t>
    </r>
  </si>
  <si>
    <r>
      <rPr>
        <sz val="9"/>
        <rFont val="Times New Roman"/>
        <family val="1"/>
      </rPr>
      <t>METER-FMHA 1991 EXT</t>
    </r>
  </si>
  <si>
    <r>
      <rPr>
        <sz val="9"/>
        <rFont val="Times New Roman"/>
        <family val="1"/>
      </rPr>
      <t>METER ADDITIONS-FmHA II</t>
    </r>
  </si>
  <si>
    <r>
      <rPr>
        <sz val="9"/>
        <rFont val="Times New Roman"/>
        <family val="1"/>
      </rPr>
      <t>19-METER ADDITIONS-WHITE</t>
    </r>
  </si>
  <si>
    <r>
      <rPr>
        <sz val="9"/>
        <rFont val="Times New Roman"/>
        <family val="1"/>
      </rPr>
      <t>METERS-EXISTING LINES-MAT</t>
    </r>
  </si>
  <si>
    <r>
      <rPr>
        <sz val="9"/>
        <rFont val="Times New Roman"/>
        <family val="1"/>
      </rPr>
      <t>METERS - EXISTING LINES - M</t>
    </r>
  </si>
  <si>
    <r>
      <rPr>
        <sz val="9"/>
        <rFont val="Times New Roman"/>
        <family val="1"/>
      </rPr>
      <t>59-METER ADDITIONS - FMHA</t>
    </r>
  </si>
  <si>
    <r>
      <rPr>
        <sz val="9"/>
        <rFont val="Times New Roman"/>
        <family val="1"/>
      </rPr>
      <t>196 METER ADDITIONS - FMHA</t>
    </r>
  </si>
  <si>
    <r>
      <rPr>
        <sz val="9"/>
        <rFont val="Times New Roman"/>
        <family val="1"/>
      </rPr>
      <t>103 METER ADDITIONS MATER</t>
    </r>
  </si>
  <si>
    <r>
      <rPr>
        <sz val="9"/>
        <rFont val="Times New Roman"/>
        <family val="1"/>
      </rPr>
      <t>276 METERS FmHA IV</t>
    </r>
  </si>
  <si>
    <r>
      <rPr>
        <sz val="9"/>
        <rFont val="Times New Roman"/>
        <family val="1"/>
      </rPr>
      <t>179 METER ADDITIONS MATER</t>
    </r>
  </si>
  <si>
    <r>
      <rPr>
        <sz val="9"/>
        <rFont val="Times New Roman"/>
        <family val="1"/>
      </rPr>
      <t>203 METER ADDITIONS MATER</t>
    </r>
  </si>
  <si>
    <r>
      <rPr>
        <sz val="9"/>
        <rFont val="Times New Roman"/>
        <family val="1"/>
      </rPr>
      <t>22 METERS FmHA IV CHG ORD</t>
    </r>
  </si>
  <si>
    <r>
      <rPr>
        <sz val="9"/>
        <rFont val="Times New Roman"/>
        <family val="1"/>
      </rPr>
      <t>193 METER ADDITIONS MATER</t>
    </r>
  </si>
  <si>
    <r>
      <rPr>
        <sz val="9"/>
        <rFont val="Times New Roman"/>
        <family val="1"/>
      </rPr>
      <t>223 METERS MATERIALS</t>
    </r>
  </si>
  <si>
    <r>
      <rPr>
        <sz val="9"/>
        <rFont val="Times New Roman"/>
        <family val="1"/>
      </rPr>
      <t>190 METERS MATERIALS</t>
    </r>
  </si>
  <si>
    <r>
      <rPr>
        <sz val="9"/>
        <rFont val="Times New Roman"/>
        <family val="1"/>
      </rPr>
      <t>167 meter materials</t>
    </r>
  </si>
  <si>
    <r>
      <rPr>
        <sz val="9"/>
        <rFont val="Times New Roman"/>
        <family val="1"/>
      </rPr>
      <t>156 meters -materials</t>
    </r>
  </si>
  <si>
    <r>
      <rPr>
        <sz val="9"/>
        <rFont val="Times New Roman"/>
        <family val="1"/>
      </rPr>
      <t>193 meters - materials</t>
    </r>
  </si>
  <si>
    <r>
      <rPr>
        <sz val="9"/>
        <rFont val="Times New Roman"/>
        <family val="1"/>
      </rPr>
      <t>57 meters - Ext 8 Brock Rd &amp; Daug</t>
    </r>
  </si>
  <si>
    <r>
      <rPr>
        <sz val="9"/>
        <rFont val="Times New Roman"/>
        <family val="1"/>
      </rPr>
      <t>171 meters - materials</t>
    </r>
  </si>
  <si>
    <r>
      <rPr>
        <sz val="9"/>
        <rFont val="Times New Roman"/>
        <family val="1"/>
      </rPr>
      <t>27 meters Extension 9</t>
    </r>
  </si>
  <si>
    <r>
      <rPr>
        <sz val="9"/>
        <rFont val="Times New Roman"/>
        <family val="1"/>
      </rPr>
      <t>14 meters Extension 10</t>
    </r>
  </si>
  <si>
    <r>
      <rPr>
        <sz val="9"/>
        <rFont val="Times New Roman"/>
        <family val="1"/>
      </rPr>
      <t>178 meters materials</t>
    </r>
  </si>
  <si>
    <r>
      <rPr>
        <sz val="9"/>
        <rFont val="Times New Roman"/>
        <family val="1"/>
      </rPr>
      <t>3 meters Extension 11</t>
    </r>
  </si>
  <si>
    <r>
      <rPr>
        <sz val="9"/>
        <rFont val="Times New Roman"/>
        <family val="1"/>
      </rPr>
      <t>104 meters materials</t>
    </r>
  </si>
  <si>
    <r>
      <rPr>
        <sz val="9"/>
        <rFont val="Times New Roman"/>
        <family val="1"/>
      </rPr>
      <t>63 meters materials</t>
    </r>
  </si>
  <si>
    <r>
      <rPr>
        <sz val="9"/>
        <rFont val="Times New Roman"/>
        <family val="1"/>
      </rPr>
      <t>47 meters materials</t>
    </r>
  </si>
  <si>
    <r>
      <rPr>
        <sz val="9"/>
        <rFont val="Times New Roman"/>
        <family val="1"/>
      </rPr>
      <t>50 meters materials</t>
    </r>
  </si>
  <si>
    <r>
      <rPr>
        <sz val="9"/>
        <rFont val="Times New Roman"/>
        <family val="1"/>
      </rPr>
      <t>10 meters Lamb Black &amp; Tyrone Sc</t>
    </r>
  </si>
  <si>
    <r>
      <rPr>
        <sz val="9"/>
        <rFont val="Times New Roman"/>
        <family val="1"/>
      </rPr>
      <t>32 meter set materials</t>
    </r>
  </si>
  <si>
    <r>
      <rPr>
        <sz val="9"/>
        <rFont val="Times New Roman"/>
        <family val="1"/>
      </rPr>
      <t>6 meters Kelly Ridge &amp; Simpson R</t>
    </r>
  </si>
  <si>
    <r>
      <rPr>
        <sz val="9"/>
        <rFont val="Times New Roman"/>
        <family val="1"/>
      </rPr>
      <t>7 meters Oscar Ray Rd Ext 12 Ph I</t>
    </r>
  </si>
  <si>
    <r>
      <rPr>
        <sz val="9"/>
        <rFont val="Times New Roman"/>
        <family val="1"/>
      </rPr>
      <t>41 meter set materials</t>
    </r>
  </si>
  <si>
    <r>
      <rPr>
        <sz val="9"/>
        <rFont val="Times New Roman"/>
        <family val="1"/>
      </rPr>
      <t>30 meter set materials</t>
    </r>
  </si>
  <si>
    <r>
      <rPr>
        <sz val="9"/>
        <rFont val="Times New Roman"/>
        <family val="1"/>
      </rPr>
      <t>Meter set materials 31 meters</t>
    </r>
  </si>
  <si>
    <r>
      <rPr>
        <sz val="9"/>
        <rFont val="Times New Roman"/>
        <family val="1"/>
      </rPr>
      <t>33  meter set material</t>
    </r>
  </si>
  <si>
    <r>
      <rPr>
        <sz val="9"/>
        <rFont val="Times New Roman"/>
        <family val="1"/>
      </rPr>
      <t>55 meter set materials</t>
    </r>
  </si>
  <si>
    <r>
      <rPr>
        <sz val="9"/>
        <rFont val="Times New Roman"/>
        <family val="1"/>
      </rPr>
      <t>Computer &amp; software auto meter re</t>
    </r>
  </si>
  <si>
    <r>
      <rPr>
        <sz val="9"/>
        <rFont val="Times New Roman"/>
        <family val="1"/>
      </rPr>
      <t>44 meter set materials</t>
    </r>
  </si>
  <si>
    <r>
      <rPr>
        <sz val="9"/>
        <rFont val="Times New Roman"/>
        <family val="1"/>
      </rPr>
      <t>77 meter set materials</t>
    </r>
  </si>
  <si>
    <r>
      <rPr>
        <sz val="9"/>
        <rFont val="Times New Roman"/>
        <family val="1"/>
      </rPr>
      <t>G&amp;W Construction cost 22 meters</t>
    </r>
  </si>
  <si>
    <r>
      <rPr>
        <sz val="9"/>
        <rFont val="Times New Roman"/>
        <family val="1"/>
      </rPr>
      <t>500 Automatic meter readers</t>
    </r>
  </si>
  <si>
    <r>
      <rPr>
        <sz val="9"/>
        <rFont val="Times New Roman"/>
        <family val="1"/>
      </rPr>
      <t>2 meters Paint Lick Dollar Store ext</t>
    </r>
  </si>
  <si>
    <r>
      <rPr>
        <sz val="9"/>
        <rFont val="Times New Roman"/>
        <family val="1"/>
      </rPr>
      <t>153 Automatic meter readers</t>
    </r>
  </si>
  <si>
    <r>
      <rPr>
        <sz val="9"/>
        <rFont val="Times New Roman"/>
        <family val="1"/>
      </rPr>
      <t>88 meters set materials</t>
    </r>
  </si>
  <si>
    <r>
      <rPr>
        <sz val="9"/>
        <rFont val="Times New Roman"/>
        <family val="1"/>
      </rPr>
      <t>80 Automatic Meter Readers</t>
    </r>
  </si>
  <si>
    <r>
      <rPr>
        <sz val="9"/>
        <rFont val="Times New Roman"/>
        <family val="1"/>
      </rPr>
      <t>24 Automatic Meter Readers</t>
    </r>
  </si>
  <si>
    <r>
      <rPr>
        <sz val="9"/>
        <rFont val="Times New Roman"/>
        <family val="1"/>
      </rPr>
      <t>180 Automatic Meter Readers</t>
    </r>
  </si>
  <si>
    <r>
      <rPr>
        <sz val="9"/>
        <rFont val="Times New Roman"/>
        <family val="1"/>
      </rPr>
      <t>220 Automatic Meter Readers</t>
    </r>
  </si>
  <si>
    <r>
      <rPr>
        <sz val="9"/>
        <rFont val="Times New Roman"/>
        <family val="1"/>
      </rPr>
      <t>4 Automatic Meter Readers 1"</t>
    </r>
  </si>
  <si>
    <r>
      <rPr>
        <sz val="9"/>
        <rFont val="Times New Roman"/>
        <family val="1"/>
      </rPr>
      <t>600 Automatic Meter Readers</t>
    </r>
  </si>
  <si>
    <r>
      <rPr>
        <sz val="9"/>
        <rFont val="Times New Roman"/>
        <family val="1"/>
      </rPr>
      <t>81 meters set materials</t>
    </r>
  </si>
  <si>
    <r>
      <rPr>
        <sz val="9"/>
        <rFont val="Times New Roman"/>
        <family val="1"/>
      </rPr>
      <t>54 replacement meters</t>
    </r>
  </si>
  <si>
    <r>
      <rPr>
        <sz val="9"/>
        <rFont val="Times New Roman"/>
        <family val="1"/>
      </rPr>
      <t>47 Automatic Meter Readers</t>
    </r>
  </si>
  <si>
    <r>
      <rPr>
        <sz val="9"/>
        <rFont val="Times New Roman"/>
        <family val="1"/>
      </rPr>
      <t>1 2" meter</t>
    </r>
  </si>
  <si>
    <r>
      <rPr>
        <sz val="9"/>
        <rFont val="Times New Roman"/>
        <family val="1"/>
      </rPr>
      <t>1 1" meter</t>
    </r>
  </si>
  <si>
    <r>
      <rPr>
        <sz val="9"/>
        <rFont val="Times New Roman"/>
        <family val="1"/>
      </rPr>
      <t>400 Automatic Meter Readers</t>
    </r>
  </si>
  <si>
    <r>
      <rPr>
        <sz val="9"/>
        <rFont val="Times New Roman"/>
        <family val="1"/>
      </rPr>
      <t>82 meters set materials</t>
    </r>
  </si>
  <si>
    <r>
      <rPr>
        <sz val="9"/>
        <rFont val="Times New Roman"/>
        <family val="1"/>
      </rPr>
      <t>94 meters materials</t>
    </r>
  </si>
  <si>
    <r>
      <rPr>
        <sz val="9"/>
        <rFont val="Times New Roman"/>
        <family val="1"/>
      </rPr>
      <t>111 meters material</t>
    </r>
  </si>
  <si>
    <r>
      <rPr>
        <sz val="9"/>
        <rFont val="Times New Roman"/>
        <family val="1"/>
      </rPr>
      <t>21 meters - System improve base co</t>
    </r>
  </si>
  <si>
    <r>
      <rPr>
        <sz val="9"/>
        <rFont val="Times New Roman"/>
        <family val="1"/>
      </rPr>
      <t>2 - 4" Magnetic Drive Turbine Mast</t>
    </r>
  </si>
  <si>
    <r>
      <rPr>
        <sz val="9"/>
        <rFont val="Times New Roman"/>
        <family val="1"/>
      </rPr>
      <t>10 meters - SIP Richmond Rd Loop</t>
    </r>
  </si>
  <si>
    <r>
      <rPr>
        <sz val="9"/>
        <rFont val="Times New Roman"/>
        <family val="1"/>
      </rPr>
      <t>6 meters -Bell Lane - System Impro</t>
    </r>
  </si>
  <si>
    <r>
      <rPr>
        <sz val="9"/>
        <rFont val="Times New Roman"/>
        <family val="1"/>
      </rPr>
      <t>2 meters Hamm Hill Rd - System I</t>
    </r>
  </si>
  <si>
    <r>
      <rPr>
        <sz val="9"/>
        <rFont val="Times New Roman"/>
        <family val="1"/>
      </rPr>
      <t>21 meters Eastland Acres - System</t>
    </r>
  </si>
  <si>
    <r>
      <rPr>
        <sz val="9"/>
        <rFont val="Times New Roman"/>
        <family val="1"/>
      </rPr>
      <t>12 meters Sugar Creek Rd - Sys Im</t>
    </r>
  </si>
  <si>
    <r>
      <rPr>
        <sz val="9"/>
        <rFont val="Times New Roman"/>
        <family val="1"/>
      </rPr>
      <t>3 Tandem meter boxes Papermill R</t>
    </r>
  </si>
  <si>
    <r>
      <rPr>
        <sz val="9"/>
        <rFont val="Times New Roman"/>
        <family val="1"/>
      </rPr>
      <t>100 AMRs</t>
    </r>
  </si>
  <si>
    <r>
      <rPr>
        <sz val="9"/>
        <rFont val="Times New Roman"/>
        <family val="1"/>
      </rPr>
      <t>30 AMRs</t>
    </r>
  </si>
  <si>
    <r>
      <rPr>
        <sz val="9"/>
        <rFont val="Times New Roman"/>
        <family val="1"/>
      </rPr>
      <t>115 AMR nodes</t>
    </r>
  </si>
  <si>
    <r>
      <rPr>
        <sz val="9"/>
        <rFont val="Times New Roman"/>
        <family val="1"/>
      </rPr>
      <t>82 meter set materials</t>
    </r>
  </si>
  <si>
    <r>
      <rPr>
        <b/>
        <u/>
        <sz val="9"/>
        <rFont val="Times New Roman"/>
        <family val="1"/>
      </rPr>
      <t>Group:  OFFICE EQP, FURN &amp; FIX</t>
    </r>
  </si>
  <si>
    <r>
      <rPr>
        <sz val="9"/>
        <rFont val="Times New Roman"/>
        <family val="1"/>
      </rPr>
      <t>1005    OFFICE FURNITURE</t>
    </r>
  </si>
  <si>
    <t>OFFICE FURNITURE</t>
  </si>
  <si>
    <r>
      <rPr>
        <sz val="9"/>
        <rFont val="Times New Roman"/>
        <family val="1"/>
      </rPr>
      <t>1006    FILE CABINET</t>
    </r>
  </si>
  <si>
    <t>File Cabinet</t>
  </si>
  <si>
    <r>
      <rPr>
        <sz val="9"/>
        <rFont val="Times New Roman"/>
        <family val="1"/>
      </rPr>
      <t>1007    TABLE &amp; CHAIRS</t>
    </r>
  </si>
  <si>
    <t>Table &amp; Chairs</t>
  </si>
  <si>
    <r>
      <rPr>
        <sz val="9"/>
        <rFont val="Times New Roman"/>
        <family val="1"/>
      </rPr>
      <t>1011    FURNITURE FOR COMPUTER</t>
    </r>
  </si>
  <si>
    <t>Furniture &amp; Computer</t>
  </si>
  <si>
    <r>
      <rPr>
        <sz val="9"/>
        <rFont val="Times New Roman"/>
        <family val="1"/>
      </rPr>
      <t>KITCHEN CABINETS &amp; APPLIA</t>
    </r>
  </si>
  <si>
    <r>
      <rPr>
        <sz val="9"/>
        <rFont val="Times New Roman"/>
        <family val="1"/>
      </rPr>
      <t>8 DIRECTORS CHAIRS</t>
    </r>
  </si>
  <si>
    <r>
      <rPr>
        <sz val="9"/>
        <rFont val="Times New Roman"/>
        <family val="1"/>
      </rPr>
      <t>COMPUTER TABLES</t>
    </r>
  </si>
  <si>
    <r>
      <rPr>
        <sz val="9"/>
        <rFont val="Times New Roman"/>
        <family val="1"/>
      </rPr>
      <t>CAMP NELSON PRINT</t>
    </r>
  </si>
  <si>
    <r>
      <rPr>
        <sz val="9"/>
        <rFont val="Times New Roman"/>
        <family val="1"/>
      </rPr>
      <t>FOLDING CHAIRS &amp; CART</t>
    </r>
  </si>
  <si>
    <r>
      <rPr>
        <sz val="9"/>
        <rFont val="Times New Roman"/>
        <family val="1"/>
      </rPr>
      <t>SAFE</t>
    </r>
  </si>
  <si>
    <r>
      <rPr>
        <sz val="9"/>
        <rFont val="Times New Roman"/>
        <family val="1"/>
      </rPr>
      <t>SYSTEM MAP FILING CABINET</t>
    </r>
  </si>
  <si>
    <r>
      <rPr>
        <sz val="9"/>
        <rFont val="Times New Roman"/>
        <family val="1"/>
      </rPr>
      <t>FILING CABINET</t>
    </r>
  </si>
  <si>
    <r>
      <rPr>
        <sz val="9"/>
        <rFont val="Times New Roman"/>
        <family val="1"/>
      </rPr>
      <t>Refrigerator</t>
    </r>
  </si>
  <si>
    <r>
      <rPr>
        <sz val="9"/>
        <rFont val="Times New Roman"/>
        <family val="1"/>
      </rPr>
      <t>Security System</t>
    </r>
  </si>
  <si>
    <r>
      <rPr>
        <sz val="9"/>
        <rFont val="Times New Roman"/>
        <family val="1"/>
      </rPr>
      <t>HP Laserjet Pro P1102w Printer</t>
    </r>
  </si>
  <si>
    <r>
      <rPr>
        <sz val="9"/>
        <rFont val="Times New Roman"/>
        <family val="1"/>
      </rPr>
      <t>Intel Sever</t>
    </r>
  </si>
  <si>
    <r>
      <rPr>
        <sz val="9"/>
        <rFont val="Times New Roman"/>
        <family val="1"/>
      </rPr>
      <t>Ampstun Billing Software</t>
    </r>
  </si>
  <si>
    <r>
      <rPr>
        <sz val="9"/>
        <rFont val="Times New Roman"/>
        <family val="1"/>
      </rPr>
      <t>Lenovo Thinksystem ST50 tower se</t>
    </r>
  </si>
  <si>
    <r>
      <rPr>
        <sz val="9"/>
        <rFont val="Times New Roman"/>
        <family val="1"/>
      </rPr>
      <t>HP Color Laserjet Pro M479fdn las</t>
    </r>
  </si>
  <si>
    <r>
      <rPr>
        <sz val="9"/>
        <rFont val="Times New Roman"/>
        <family val="1"/>
      </rPr>
      <t>5 Lenovo ThinkCenter M720 SFF P</t>
    </r>
  </si>
  <si>
    <r>
      <rPr>
        <sz val="9"/>
        <rFont val="Times New Roman"/>
        <family val="1"/>
      </rPr>
      <t>Firewall "Dream machine"</t>
    </r>
  </si>
  <si>
    <r>
      <rPr>
        <sz val="9"/>
        <rFont val="Times New Roman"/>
        <family val="1"/>
      </rPr>
      <t>Server in process of construction</t>
    </r>
  </si>
  <si>
    <r>
      <rPr>
        <b/>
        <sz val="9"/>
        <rFont val="Times New Roman"/>
        <family val="1"/>
      </rPr>
      <t>OFFICE EQP, FURN &amp; FIX</t>
    </r>
  </si>
  <si>
    <r>
      <rPr>
        <b/>
        <u/>
        <sz val="9"/>
        <rFont val="Times New Roman"/>
        <family val="1"/>
      </rPr>
      <t>Group:  STANDPIPES &amp; TANKS</t>
    </r>
  </si>
  <si>
    <r>
      <rPr>
        <sz val="9"/>
        <rFont val="Times New Roman"/>
        <family val="1"/>
      </rPr>
      <t>DISTRIB RESERVE &amp; STANDPIP</t>
    </r>
  </si>
  <si>
    <r>
      <rPr>
        <sz val="9"/>
        <rFont val="Times New Roman"/>
        <family val="1"/>
      </rPr>
      <t>282,000 GAL STANDPIPE BRYA</t>
    </r>
  </si>
  <si>
    <r>
      <rPr>
        <sz val="9"/>
        <rFont val="Times New Roman"/>
        <family val="1"/>
      </rPr>
      <t>132,000 GAL STANDPIPE-BUCK</t>
    </r>
  </si>
  <si>
    <r>
      <rPr>
        <sz val="9"/>
        <rFont val="Times New Roman"/>
        <family val="1"/>
      </rPr>
      <t>Ballard Rd Tank - 311,000 gal</t>
    </r>
  </si>
  <si>
    <r>
      <rPr>
        <sz val="9"/>
        <rFont val="Times New Roman"/>
        <family val="1"/>
      </rPr>
      <t>Security system at Buckeye Tank</t>
    </r>
  </si>
  <si>
    <r>
      <rPr>
        <sz val="9"/>
        <rFont val="Times New Roman"/>
        <family val="1"/>
      </rPr>
      <t>Security System at Ballard Rd Tank</t>
    </r>
  </si>
  <si>
    <r>
      <rPr>
        <sz val="9"/>
        <rFont val="Times New Roman"/>
        <family val="1"/>
      </rPr>
      <t>Fall Lick tank</t>
    </r>
  </si>
  <si>
    <r>
      <rPr>
        <sz val="9"/>
        <rFont val="Times New Roman"/>
        <family val="1"/>
      </rPr>
      <t>Fence for Fall Lick tank</t>
    </r>
  </si>
  <si>
    <r>
      <rPr>
        <sz val="9"/>
        <rFont val="Times New Roman"/>
        <family val="1"/>
      </rPr>
      <t>Painting for Gabbard Road Tank</t>
    </r>
  </si>
  <si>
    <r>
      <rPr>
        <sz val="9"/>
        <rFont val="Times New Roman"/>
        <family val="1"/>
      </rPr>
      <t>Cathodic protection Buckeye Road</t>
    </r>
  </si>
  <si>
    <r>
      <rPr>
        <sz val="9"/>
        <rFont val="Times New Roman"/>
        <family val="1"/>
      </rPr>
      <t>Cathodic protection system - Bryant</t>
    </r>
  </si>
  <si>
    <r>
      <rPr>
        <sz val="9"/>
        <rFont val="Times New Roman"/>
        <family val="1"/>
      </rPr>
      <t>Telemetry unit Copper Creek</t>
    </r>
  </si>
  <si>
    <r>
      <rPr>
        <sz val="9"/>
        <rFont val="Times New Roman"/>
        <family val="1"/>
      </rPr>
      <t>Telemetry unit Harmons Lick</t>
    </r>
  </si>
  <si>
    <r>
      <rPr>
        <sz val="9"/>
        <rFont val="Times New Roman"/>
        <family val="1"/>
      </rPr>
      <t>Cathodic bars for Ballard Tank</t>
    </r>
  </si>
  <si>
    <r>
      <rPr>
        <sz val="9"/>
        <rFont val="Times New Roman"/>
        <family val="1"/>
      </rPr>
      <t>Manse 250,000 gallon elevated tank</t>
    </r>
  </si>
  <si>
    <r>
      <rPr>
        <sz val="9"/>
        <rFont val="Times New Roman"/>
        <family val="1"/>
      </rPr>
      <t>Bryantsville Tank Rehab</t>
    </r>
  </si>
  <si>
    <r>
      <rPr>
        <sz val="9"/>
        <rFont val="Times New Roman"/>
        <family val="1"/>
      </rPr>
      <t>Ballard Rd tank altitude valve</t>
    </r>
  </si>
  <si>
    <r>
      <rPr>
        <sz val="9"/>
        <rFont val="Times New Roman"/>
        <family val="1"/>
      </rPr>
      <t>Bryantsville Tank Hydrolic Improv</t>
    </r>
  </si>
  <si>
    <r>
      <rPr>
        <sz val="9"/>
        <rFont val="Times New Roman"/>
        <family val="1"/>
      </rPr>
      <t>SCADA tank monitoring system</t>
    </r>
  </si>
  <si>
    <r>
      <rPr>
        <sz val="9"/>
        <rFont val="Times New Roman"/>
        <family val="1"/>
      </rPr>
      <t>50,000 gallon storage tank Gabbard</t>
    </r>
  </si>
  <si>
    <r>
      <rPr>
        <sz val="9"/>
        <rFont val="Times New Roman"/>
        <family val="1"/>
      </rPr>
      <t>Fall Lick Tank Rehabilitation</t>
    </r>
  </si>
  <si>
    <r>
      <rPr>
        <b/>
        <sz val="9"/>
        <rFont val="Times New Roman"/>
        <family val="1"/>
      </rPr>
      <t>STANDPIPES &amp; TANKS</t>
    </r>
  </si>
  <si>
    <t>Grand Totals</t>
  </si>
  <si>
    <t>Depreciation - 2025</t>
  </si>
  <si>
    <t>Less:  2024 Deprec iation</t>
  </si>
  <si>
    <t xml:space="preserve">Pro Forma Adjustment </t>
  </si>
  <si>
    <t>NARUC Depreciation 2025</t>
  </si>
  <si>
    <t>Misclassified Penalties - 2024 Trial Balance</t>
  </si>
  <si>
    <t>Misclassified Nonutility Income (Labor, Machine Hire &amp;911 Processing Fees) - 2024 - Trial Balance</t>
  </si>
  <si>
    <t>Current Staff &amp; Wage Rates at 2024 Work Hours</t>
  </si>
  <si>
    <t>Current Board of Directors Fees</t>
  </si>
  <si>
    <t>Current Employee Premiums for the employees that participate.</t>
  </si>
  <si>
    <t>M</t>
  </si>
  <si>
    <t>O</t>
  </si>
  <si>
    <t>Cost of Water Loss in Excess of Allowable 15% limitation</t>
  </si>
  <si>
    <t>PWA Wholesale Rates CN 2024-00263</t>
  </si>
  <si>
    <t>PWA Wholesale Rates CN 2025-00326</t>
  </si>
  <si>
    <t>PWA RetailRates CN 2024-00263</t>
  </si>
  <si>
    <t>PWA Retail CN 2025-00326</t>
  </si>
  <si>
    <t>5% Employer Contribution Rate at Pro Forma Salaries for Participating Employees</t>
  </si>
  <si>
    <t>Depreciation 2025 Schedule</t>
  </si>
  <si>
    <t>NAEUC Depreciation Lives</t>
  </si>
  <si>
    <t>Total Revenue Water Sales</t>
  </si>
  <si>
    <t>Removed Unrealized Gain on Investment - Nonrecurring</t>
  </si>
  <si>
    <t>Removed Realized Gain on Investment - Nonrecurring</t>
  </si>
  <si>
    <t>Reported Purchased Water Expense</t>
  </si>
  <si>
    <t>Adjustment J - CN 2024-00263</t>
  </si>
  <si>
    <t>Adjustment K - CN 2025-00326</t>
  </si>
  <si>
    <t>Total Excess Water Loss Adjustment</t>
  </si>
  <si>
    <t>Divide by:  Number of Bills BA</t>
  </si>
  <si>
    <t>KRWA - Contract</t>
  </si>
  <si>
    <t>Annual Rate Case Amortization</t>
  </si>
  <si>
    <t>Rate Case Amortization</t>
  </si>
  <si>
    <t>Table C</t>
  </si>
  <si>
    <t>Revenue Requirement Method:</t>
  </si>
  <si>
    <t>DSC</t>
  </si>
  <si>
    <t>OR</t>
  </si>
  <si>
    <t>Current Rate Schedule</t>
  </si>
  <si>
    <t>Proposed Rate Schedule</t>
  </si>
  <si>
    <t>Min. Bill</t>
  </si>
  <si>
    <t>per Gallon</t>
  </si>
  <si>
    <t>All Usage per Gallon</t>
  </si>
  <si>
    <t>Group:  BUILDINGS</t>
  </si>
  <si>
    <t>Table B</t>
  </si>
  <si>
    <t>Table D</t>
  </si>
  <si>
    <t>Existing and Proposed Bills</t>
  </si>
  <si>
    <t>5/8-Inch Meter</t>
  </si>
  <si>
    <t>Existing Rates</t>
  </si>
  <si>
    <t>Differences</t>
  </si>
  <si>
    <t>3/4-Inch x 5/8-Inch Meter</t>
  </si>
  <si>
    <t>Current Monthly Rates</t>
  </si>
  <si>
    <t>Proposed Monthly Rates</t>
  </si>
  <si>
    <t>Dollar</t>
  </si>
  <si>
    <t>Current and Proposed Customer Bills</t>
  </si>
  <si>
    <t>\</t>
  </si>
  <si>
    <t>BILLING ANALYSIS - 2025 USAGE &amp;  EXISTING WATER RATES</t>
  </si>
  <si>
    <t>BILLING ANALYSIS - 2025 USAGE &amp;  CN 2024-00263 Rates</t>
  </si>
  <si>
    <t>BILLING ANALYSIS - 2025 USAGE &amp;  CN 2025-00326 Rates</t>
  </si>
  <si>
    <t>P</t>
  </si>
  <si>
    <t>Q</t>
  </si>
  <si>
    <t>R</t>
  </si>
  <si>
    <t>Pro Forma Emp. Salaries &amp; Wages expense</t>
  </si>
  <si>
    <t>Add:  Director Fees</t>
  </si>
  <si>
    <t>Jessica Fyfe</t>
  </si>
  <si>
    <t>President</t>
  </si>
  <si>
    <t>Vice-Chair</t>
  </si>
  <si>
    <t>Secertay/Treaser</t>
  </si>
  <si>
    <t>Employe</t>
  </si>
  <si>
    <t>Identification</t>
  </si>
  <si>
    <t>Premiums</t>
  </si>
  <si>
    <t>Premium Increase</t>
  </si>
  <si>
    <t>%</t>
  </si>
  <si>
    <t>$</t>
  </si>
  <si>
    <t>Wage Rates</t>
  </si>
  <si>
    <t>Miscellaneous Service Revenues:</t>
  </si>
  <si>
    <t>D - Total Reclassified - Nonutility Income</t>
  </si>
  <si>
    <t>E - Miscellaneous Service Revenues</t>
  </si>
  <si>
    <t>Buildings</t>
  </si>
  <si>
    <t>Various</t>
  </si>
  <si>
    <t>Equipment Power Operated</t>
  </si>
  <si>
    <t>Date In</t>
  </si>
  <si>
    <t>Book</t>
  </si>
  <si>
    <t>Cost</t>
  </si>
  <si>
    <t>Equipment Shop Tools Etc</t>
  </si>
  <si>
    <t>Equipment Transportation</t>
  </si>
  <si>
    <t>10-15</t>
  </si>
  <si>
    <t>7-10</t>
  </si>
  <si>
    <t>40-50</t>
  </si>
  <si>
    <t>Land and Easements</t>
  </si>
  <si>
    <t>Mains and Lines</t>
  </si>
  <si>
    <t>Mains- Fire</t>
  </si>
  <si>
    <t>Meter Instalations</t>
  </si>
  <si>
    <t>20-40</t>
  </si>
  <si>
    <t>Office Equipment and Furniture</t>
  </si>
  <si>
    <t>Standpipes and Tanks</t>
  </si>
  <si>
    <t>Appendix A</t>
  </si>
  <si>
    <t>FICA Pro Forma Salaries &amp; Wges (Employees and Board)</t>
  </si>
  <si>
    <t>2026 Wage Rates</t>
  </si>
  <si>
    <t>Date Hired</t>
  </si>
  <si>
    <t>Termination</t>
  </si>
  <si>
    <t>Date</t>
  </si>
  <si>
    <t>Test-Period Revenues Water Sales</t>
  </si>
  <si>
    <t>Add:  Revenue Increase - Water Rates</t>
  </si>
  <si>
    <t>Total Pro Forma Revenue and Income</t>
  </si>
  <si>
    <t>Less:  Pro Forma Operating Expenses</t>
  </si>
  <si>
    <t>Less:  Debt Service</t>
  </si>
  <si>
    <t>Less:  Cost of Excess Water Loss</t>
  </si>
  <si>
    <t>Coverage</t>
  </si>
  <si>
    <t>Revenue Requirement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</si>
</sst>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_(* #,##0_);_(* \(#,##0\);_(* &quot;-&quot;??_);_(@_)"/>
    <numFmt numFmtId="166" formatCode="0.0%"/>
    <numFmt numFmtId="167" formatCode="_(&quot;$&quot;* #,##0.00000_);_(&quot;$&quot;* \(#,##0.00000\);_(&quot;$&quot;* &quot;-&quot;??_);_(@_)"/>
    <numFmt numFmtId="168" formatCode="mm/dd/yy;@"/>
    <numFmt numFmtId="169" formatCode="0.0"/>
    <numFmt numFmtId="170" formatCode="0_);\(0\)"/>
    <numFmt numFmtId="171" formatCode="#,##0.0_);\(#,##0.0\)"/>
    <numFmt numFmtId="172" formatCode="&quot;$&quot;#,##0.00"/>
    <numFmt numFmtId="173" formatCode="#,##0.00000_);\(#,##0.00000\)"/>
    <numFmt numFmtId="174" formatCode="0.000%"/>
    <numFmt numFmtId="175" formatCode="m/dd/yy;@"/>
    <numFmt numFmtId="176" formatCode="_(&quot;$&quot;* #,##0.000000_);_(&quot;$&quot;* \(#,##0.000000\);_(&quot;$&quot;* &quot;-&quot;??_);_(@_)"/>
    <numFmt numFmtId="177" formatCode="0.00000"/>
  </numFmts>
  <fonts count="47" x14ac:knownFonts="1">
    <font>
      <sz val="12"/>
      <name val="Arial"/>
    </font>
    <font>
      <sz val="12"/>
      <name val="Arial"/>
      <family val="2"/>
    </font>
    <font>
      <sz val="12"/>
      <name val="Arial"/>
      <family val="2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1"/>
      <name val="Calibri"/>
      <family val="2"/>
      <scheme val="minor"/>
    </font>
    <font>
      <u val="singleAccounting"/>
      <sz val="11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2"/>
      <name val="Courier"/>
    </font>
    <font>
      <u/>
      <sz val="12"/>
      <name val="Arial"/>
      <family val="2"/>
    </font>
    <font>
      <sz val="12"/>
      <color rgb="FFFF0000"/>
      <name val="Arial"/>
      <family val="2"/>
    </font>
    <font>
      <b/>
      <sz val="14"/>
      <name val="Arial"/>
      <family val="2"/>
    </font>
    <font>
      <u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b/>
      <u/>
      <sz val="12"/>
      <name val="Arial"/>
      <family val="2"/>
    </font>
    <font>
      <u val="singleAccounting"/>
      <sz val="12"/>
      <name val="Arial"/>
      <family val="2"/>
    </font>
    <font>
      <u val="singleAccounting"/>
      <sz val="12"/>
      <color rgb="FFFF0000"/>
      <name val="Arial"/>
      <family val="2"/>
    </font>
    <font>
      <sz val="12"/>
      <color theme="3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name val="Calibri"/>
      <family val="2"/>
      <scheme val="minor"/>
    </font>
    <font>
      <sz val="12"/>
      <name val="Times New Roman"/>
      <family val="1"/>
    </font>
    <font>
      <b/>
      <u val="singleAccounting"/>
      <sz val="12"/>
      <name val="Arial"/>
      <family val="2"/>
    </font>
    <font>
      <sz val="9"/>
      <color rgb="FF000000"/>
      <name val="Times New Roman"/>
      <family val="2"/>
    </font>
    <font>
      <sz val="9"/>
      <name val="Arial"/>
      <family val="2"/>
    </font>
    <font>
      <u/>
      <sz val="9"/>
      <name val="Arial"/>
      <family val="2"/>
    </font>
    <font>
      <sz val="10"/>
      <color rgb="FF000000"/>
      <name val="Times New Roman"/>
      <family val="1"/>
    </font>
    <font>
      <sz val="9"/>
      <name val="Times New Roman"/>
      <family val="1"/>
    </font>
    <font>
      <b/>
      <sz val="9"/>
      <name val="Times New Roman"/>
      <family val="1"/>
    </font>
    <font>
      <b/>
      <u/>
      <sz val="9"/>
      <name val="Times New Roman"/>
      <family val="1"/>
    </font>
    <font>
      <u/>
      <sz val="9"/>
      <color rgb="FF000000"/>
      <name val="Times New Roman"/>
      <family val="2"/>
    </font>
    <font>
      <b/>
      <sz val="10"/>
      <color rgb="FF000000"/>
      <name val="Times New Roman"/>
      <family val="1"/>
    </font>
    <font>
      <sz val="8"/>
      <name val="Arial"/>
      <family val="2"/>
    </font>
    <font>
      <sz val="12"/>
      <color rgb="FFFF0000"/>
      <name val="Calibri"/>
      <family val="2"/>
      <scheme val="minor"/>
    </font>
    <font>
      <b/>
      <sz val="18"/>
      <name val="Calibri"/>
      <family val="2"/>
      <scheme val="minor"/>
    </font>
    <font>
      <sz val="16"/>
      <name val="Calibri"/>
      <family val="2"/>
      <scheme val="minor"/>
    </font>
    <font>
      <sz val="18"/>
      <name val="Arial"/>
      <family val="2"/>
    </font>
    <font>
      <u/>
      <sz val="18"/>
      <name val="Arial"/>
      <family val="2"/>
    </font>
    <font>
      <u/>
      <sz val="12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11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14" fillId="0" borderId="0"/>
  </cellStyleXfs>
  <cellXfs count="462">
    <xf numFmtId="0" fontId="0" fillId="0" borderId="0" xfId="0"/>
    <xf numFmtId="0" fontId="3" fillId="0" borderId="0" xfId="0" applyFont="1"/>
    <xf numFmtId="0" fontId="3" fillId="0" borderId="0" xfId="0" applyFont="1" applyAlignment="1">
      <alignment horizontal="center"/>
    </xf>
    <xf numFmtId="165" fontId="3" fillId="0" borderId="0" xfId="4" applyNumberFormat="1" applyFont="1" applyBorder="1"/>
    <xf numFmtId="165" fontId="3" fillId="0" borderId="1" xfId="0" applyNumberFormat="1" applyFont="1" applyBorder="1"/>
    <xf numFmtId="3" fontId="7" fillId="0" borderId="0" xfId="0" applyNumberFormat="1" applyFont="1" applyAlignment="1">
      <alignment horizontal="center" vertical="center"/>
    </xf>
    <xf numFmtId="3" fontId="7" fillId="0" borderId="8" xfId="0" applyNumberFormat="1" applyFont="1" applyBorder="1" applyAlignment="1">
      <alignment horizontal="center" vertical="center"/>
    </xf>
    <xf numFmtId="44" fontId="3" fillId="0" borderId="0" xfId="4" applyNumberFormat="1" applyFont="1" applyBorder="1"/>
    <xf numFmtId="0" fontId="9" fillId="0" borderId="0" xfId="0" applyFont="1"/>
    <xf numFmtId="164" fontId="3" fillId="0" borderId="0" xfId="4" applyNumberFormat="1" applyFont="1" applyBorder="1"/>
    <xf numFmtId="165" fontId="3" fillId="0" borderId="1" xfId="4" applyNumberFormat="1" applyFont="1" applyBorder="1"/>
    <xf numFmtId="0" fontId="0" fillId="0" borderId="8" xfId="0" applyBorder="1"/>
    <xf numFmtId="0" fontId="0" fillId="0" borderId="2" xfId="0" applyBorder="1"/>
    <xf numFmtId="165" fontId="10" fillId="0" borderId="0" xfId="4" applyNumberFormat="1" applyFont="1"/>
    <xf numFmtId="0" fontId="10" fillId="0" borderId="0" xfId="0" applyFont="1"/>
    <xf numFmtId="165" fontId="10" fillId="0" borderId="0" xfId="4" applyNumberFormat="1" applyFont="1" applyBorder="1"/>
    <xf numFmtId="44" fontId="3" fillId="0" borderId="0" xfId="0" applyNumberFormat="1" applyFont="1"/>
    <xf numFmtId="43" fontId="9" fillId="0" borderId="0" xfId="1" applyFont="1"/>
    <xf numFmtId="165" fontId="9" fillId="0" borderId="1" xfId="1" applyNumberFormat="1" applyFont="1" applyBorder="1"/>
    <xf numFmtId="0" fontId="1" fillId="0" borderId="0" xfId="0" applyFont="1"/>
    <xf numFmtId="43" fontId="9" fillId="0" borderId="1" xfId="1" applyFont="1" applyFill="1" applyBorder="1"/>
    <xf numFmtId="3" fontId="3" fillId="0" borderId="0" xfId="0" applyNumberFormat="1" applyFont="1"/>
    <xf numFmtId="39" fontId="0" fillId="0" borderId="0" xfId="0" applyNumberFormat="1"/>
    <xf numFmtId="39" fontId="1" fillId="0" borderId="0" xfId="0" applyNumberFormat="1" applyFont="1"/>
    <xf numFmtId="39" fontId="0" fillId="0" borderId="0" xfId="0" applyNumberFormat="1" applyAlignment="1">
      <alignment horizontal="center"/>
    </xf>
    <xf numFmtId="39" fontId="0" fillId="0" borderId="1" xfId="0" applyNumberFormat="1" applyBorder="1" applyAlignment="1">
      <alignment horizontal="center"/>
    </xf>
    <xf numFmtId="168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37" fontId="0" fillId="0" borderId="0" xfId="0" applyNumberFormat="1"/>
    <xf numFmtId="2" fontId="0" fillId="0" borderId="0" xfId="0" applyNumberFormat="1"/>
    <xf numFmtId="37" fontId="0" fillId="0" borderId="1" xfId="0" applyNumberFormat="1" applyBorder="1"/>
    <xf numFmtId="37" fontId="0" fillId="0" borderId="11" xfId="0" applyNumberFormat="1" applyBorder="1"/>
    <xf numFmtId="10" fontId="0" fillId="0" borderId="1" xfId="6" applyNumberFormat="1" applyFont="1" applyFill="1" applyBorder="1"/>
    <xf numFmtId="168" fontId="0" fillId="0" borderId="0" xfId="0" applyNumberFormat="1"/>
    <xf numFmtId="169" fontId="13" fillId="0" borderId="0" xfId="0" applyNumberFormat="1" applyFont="1"/>
    <xf numFmtId="0" fontId="13" fillId="0" borderId="0" xfId="0" applyFont="1"/>
    <xf numFmtId="0" fontId="1" fillId="0" borderId="0" xfId="10" applyFont="1" applyAlignment="1">
      <alignment horizontal="left"/>
    </xf>
    <xf numFmtId="0" fontId="15" fillId="0" borderId="0" xfId="0" applyFont="1"/>
    <xf numFmtId="169" fontId="1" fillId="0" borderId="0" xfId="0" applyNumberFormat="1" applyFont="1"/>
    <xf numFmtId="169" fontId="1" fillId="0" borderId="0" xfId="10" applyNumberFormat="1" applyFont="1" applyAlignment="1">
      <alignment horizontal="center"/>
    </xf>
    <xf numFmtId="0" fontId="1" fillId="0" borderId="0" xfId="10" applyFont="1" applyAlignment="1">
      <alignment horizontal="center"/>
    </xf>
    <xf numFmtId="0" fontId="1" fillId="0" borderId="0" xfId="10" applyFont="1"/>
    <xf numFmtId="9" fontId="1" fillId="0" borderId="0" xfId="6" applyFont="1" applyAlignment="1">
      <alignment horizontal="center"/>
    </xf>
    <xf numFmtId="169" fontId="1" fillId="0" borderId="1" xfId="10" applyNumberFormat="1" applyFont="1" applyBorder="1" applyAlignment="1">
      <alignment horizontal="center"/>
    </xf>
    <xf numFmtId="0" fontId="1" fillId="0" borderId="1" xfId="10" applyFont="1" applyBorder="1" applyAlignment="1">
      <alignment horizontal="center"/>
    </xf>
    <xf numFmtId="169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/>
    </xf>
    <xf numFmtId="0" fontId="16" fillId="0" borderId="0" xfId="0" applyFont="1" applyAlignment="1">
      <alignment horizontal="left" indent="2"/>
    </xf>
    <xf numFmtId="2" fontId="17" fillId="0" borderId="0" xfId="0" applyNumberFormat="1" applyFont="1" applyAlignment="1">
      <alignment horizontal="center"/>
    </xf>
    <xf numFmtId="9" fontId="17" fillId="0" borderId="0" xfId="6" applyFont="1" applyAlignment="1">
      <alignment horizontal="center"/>
    </xf>
    <xf numFmtId="9" fontId="1" fillId="0" borderId="0" xfId="6" applyFont="1" applyFill="1" applyAlignment="1">
      <alignment horizontal="center"/>
    </xf>
    <xf numFmtId="0" fontId="16" fillId="0" borderId="0" xfId="0" applyFont="1" applyAlignment="1">
      <alignment horizontal="center"/>
    </xf>
    <xf numFmtId="169" fontId="15" fillId="0" borderId="0" xfId="0" applyNumberFormat="1" applyFont="1"/>
    <xf numFmtId="168" fontId="1" fillId="0" borderId="0" xfId="0" applyNumberFormat="1" applyFont="1" applyAlignment="1">
      <alignment horizontal="center"/>
    </xf>
    <xf numFmtId="37" fontId="0" fillId="0" borderId="0" xfId="0" applyNumberFormat="1" applyAlignment="1">
      <alignment horizontal="center"/>
    </xf>
    <xf numFmtId="165" fontId="10" fillId="0" borderId="0" xfId="4" applyNumberFormat="1" applyFont="1" applyBorder="1" applyAlignment="1">
      <alignment horizontal="center"/>
    </xf>
    <xf numFmtId="168" fontId="1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center"/>
    </xf>
    <xf numFmtId="10" fontId="0" fillId="0" borderId="1" xfId="0" applyNumberFormat="1" applyBorder="1" applyAlignment="1">
      <alignment horizontal="center"/>
    </xf>
    <xf numFmtId="165" fontId="10" fillId="0" borderId="1" xfId="4" applyNumberFormat="1" applyFont="1" applyBorder="1" applyAlignment="1">
      <alignment horizontal="center"/>
    </xf>
    <xf numFmtId="37" fontId="0" fillId="0" borderId="1" xfId="0" applyNumberFormat="1" applyBorder="1" applyAlignment="1">
      <alignment horizontal="center"/>
    </xf>
    <xf numFmtId="10" fontId="0" fillId="0" borderId="0" xfId="0" applyNumberFormat="1" applyAlignment="1">
      <alignment horizontal="center"/>
    </xf>
    <xf numFmtId="170" fontId="10" fillId="0" borderId="0" xfId="4" quotePrefix="1" applyNumberFormat="1" applyFont="1" applyBorder="1" applyAlignment="1">
      <alignment horizontal="center"/>
    </xf>
    <xf numFmtId="164" fontId="10" fillId="0" borderId="0" xfId="5" quotePrefix="1" applyNumberFormat="1" applyFont="1" applyBorder="1" applyAlignment="1">
      <alignment horizontal="center"/>
    </xf>
    <xf numFmtId="165" fontId="10" fillId="0" borderId="0" xfId="4" quotePrefix="1" applyNumberFormat="1" applyFont="1" applyBorder="1" applyAlignment="1">
      <alignment horizontal="center"/>
    </xf>
    <xf numFmtId="165" fontId="10" fillId="0" borderId="0" xfId="4" applyNumberFormat="1" applyFont="1" applyBorder="1" applyAlignment="1">
      <alignment horizontal="left"/>
    </xf>
    <xf numFmtId="165" fontId="10" fillId="0" borderId="11" xfId="4" applyNumberFormat="1" applyFont="1" applyBorder="1"/>
    <xf numFmtId="42" fontId="10" fillId="0" borderId="0" xfId="4" applyNumberFormat="1" applyFont="1" applyBorder="1" applyAlignment="1">
      <alignment horizontal="center"/>
    </xf>
    <xf numFmtId="0" fontId="1" fillId="0" borderId="3" xfId="0" applyFont="1" applyBorder="1"/>
    <xf numFmtId="165" fontId="10" fillId="0" borderId="2" xfId="4" applyNumberFormat="1" applyFont="1" applyBorder="1"/>
    <xf numFmtId="165" fontId="10" fillId="0" borderId="4" xfId="4" applyNumberFormat="1" applyFont="1" applyBorder="1"/>
    <xf numFmtId="0" fontId="1" fillId="0" borderId="7" xfId="0" applyFont="1" applyBorder="1"/>
    <xf numFmtId="165" fontId="10" fillId="0" borderId="8" xfId="4" applyNumberFormat="1" applyFont="1" applyBorder="1"/>
    <xf numFmtId="165" fontId="10" fillId="0" borderId="7" xfId="4" applyNumberFormat="1" applyFont="1" applyBorder="1"/>
    <xf numFmtId="165" fontId="10" fillId="0" borderId="1" xfId="4" applyNumberFormat="1" applyFont="1" applyBorder="1"/>
    <xf numFmtId="42" fontId="10" fillId="0" borderId="10" xfId="4" applyNumberFormat="1" applyFont="1" applyBorder="1" applyAlignment="1">
      <alignment horizontal="center"/>
    </xf>
    <xf numFmtId="42" fontId="10" fillId="0" borderId="10" xfId="4" applyNumberFormat="1" applyFont="1" applyBorder="1"/>
    <xf numFmtId="42" fontId="10" fillId="0" borderId="0" xfId="4" applyNumberFormat="1" applyFont="1" applyBorder="1"/>
    <xf numFmtId="165" fontId="10" fillId="0" borderId="12" xfId="4" applyNumberFormat="1" applyFont="1" applyBorder="1" applyAlignment="1">
      <alignment horizontal="center"/>
    </xf>
    <xf numFmtId="168" fontId="1" fillId="0" borderId="0" xfId="0" applyNumberFormat="1" applyFont="1" applyAlignment="1">
      <alignment horizontal="left"/>
    </xf>
    <xf numFmtId="37" fontId="0" fillId="0" borderId="13" xfId="0" applyNumberFormat="1" applyBorder="1"/>
    <xf numFmtId="42" fontId="10" fillId="0" borderId="14" xfId="4" applyNumberFormat="1" applyFont="1" applyBorder="1"/>
    <xf numFmtId="165" fontId="10" fillId="0" borderId="5" xfId="4" applyNumberFormat="1" applyFont="1" applyBorder="1"/>
    <xf numFmtId="165" fontId="10" fillId="0" borderId="6" xfId="4" applyNumberFormat="1" applyFont="1" applyBorder="1"/>
    <xf numFmtId="171" fontId="0" fillId="0" borderId="0" xfId="0" applyNumberFormat="1"/>
    <xf numFmtId="0" fontId="4" fillId="0" borderId="0" xfId="0" applyFont="1" applyAlignment="1">
      <alignment horizontal="center"/>
    </xf>
    <xf numFmtId="43" fontId="14" fillId="0" borderId="0" xfId="1" applyFont="1"/>
    <xf numFmtId="0" fontId="14" fillId="0" borderId="0" xfId="0" applyFont="1"/>
    <xf numFmtId="39" fontId="1" fillId="0" borderId="0" xfId="0" applyNumberFormat="1" applyFont="1" applyAlignment="1">
      <alignment horizontal="center"/>
    </xf>
    <xf numFmtId="37" fontId="1" fillId="0" borderId="1" xfId="0" applyNumberFormat="1" applyFont="1" applyBorder="1" applyAlignment="1">
      <alignment horizontal="center"/>
    </xf>
    <xf numFmtId="37" fontId="1" fillId="0" borderId="0" xfId="0" applyNumberFormat="1" applyFont="1"/>
    <xf numFmtId="39" fontId="0" fillId="2" borderId="0" xfId="0" applyNumberFormat="1" applyFill="1"/>
    <xf numFmtId="172" fontId="0" fillId="0" borderId="0" xfId="0" applyNumberFormat="1" applyAlignment="1">
      <alignment horizontal="left"/>
    </xf>
    <xf numFmtId="172" fontId="19" fillId="0" borderId="0" xfId="0" applyNumberFormat="1" applyFont="1" applyAlignment="1">
      <alignment horizontal="left"/>
    </xf>
    <xf numFmtId="37" fontId="1" fillId="0" borderId="1" xfId="0" applyNumberFormat="1" applyFont="1" applyBorder="1"/>
    <xf numFmtId="37" fontId="1" fillId="0" borderId="0" xfId="0" applyNumberFormat="1" applyFont="1" applyAlignment="1">
      <alignment horizontal="center"/>
    </xf>
    <xf numFmtId="37" fontId="1" fillId="0" borderId="0" xfId="3" applyNumberFormat="1"/>
    <xf numFmtId="37" fontId="13" fillId="0" borderId="0" xfId="3" applyNumberFormat="1" applyFont="1"/>
    <xf numFmtId="37" fontId="1" fillId="0" borderId="0" xfId="3" applyNumberFormat="1" applyAlignment="1">
      <alignment horizontal="left"/>
    </xf>
    <xf numFmtId="37" fontId="1" fillId="0" borderId="0" xfId="3" applyNumberFormat="1" applyAlignment="1">
      <alignment horizontal="center"/>
    </xf>
    <xf numFmtId="37" fontId="16" fillId="0" borderId="0" xfId="3" applyNumberFormat="1" applyFont="1"/>
    <xf numFmtId="37" fontId="1" fillId="0" borderId="1" xfId="3" applyNumberFormat="1" applyBorder="1" applyAlignment="1">
      <alignment horizontal="center"/>
    </xf>
    <xf numFmtId="37" fontId="1" fillId="0" borderId="0" xfId="4" applyNumberFormat="1" applyFont="1" applyFill="1"/>
    <xf numFmtId="37" fontId="1" fillId="0" borderId="1" xfId="4" applyNumberFormat="1" applyFont="1" applyFill="1" applyBorder="1"/>
    <xf numFmtId="37" fontId="13" fillId="0" borderId="0" xfId="4" applyNumberFormat="1" applyFont="1" applyFill="1" applyBorder="1"/>
    <xf numFmtId="37" fontId="1" fillId="0" borderId="11" xfId="3" applyNumberFormat="1" applyBorder="1"/>
    <xf numFmtId="39" fontId="1" fillId="0" borderId="1" xfId="0" applyNumberFormat="1" applyFont="1" applyBorder="1" applyAlignment="1">
      <alignment horizontal="center"/>
    </xf>
    <xf numFmtId="0" fontId="1" fillId="0" borderId="0" xfId="0" applyFont="1" applyAlignment="1">
      <alignment horizontal="center"/>
    </xf>
    <xf numFmtId="37" fontId="16" fillId="0" borderId="0" xfId="0" applyNumberFormat="1" applyFont="1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37" fontId="0" fillId="0" borderId="0" xfId="0" applyNumberFormat="1" applyAlignment="1">
      <alignment vertical="center"/>
    </xf>
    <xf numFmtId="37" fontId="1" fillId="0" borderId="0" xfId="0" applyNumberFormat="1" applyFont="1" applyAlignment="1">
      <alignment vertical="center"/>
    </xf>
    <xf numFmtId="165" fontId="0" fillId="0" borderId="11" xfId="0" applyNumberFormat="1" applyBorder="1"/>
    <xf numFmtId="165" fontId="0" fillId="0" borderId="0" xfId="0" applyNumberFormat="1"/>
    <xf numFmtId="173" fontId="0" fillId="0" borderId="0" xfId="0" applyNumberFormat="1"/>
    <xf numFmtId="0" fontId="19" fillId="0" borderId="0" xfId="0" applyFont="1"/>
    <xf numFmtId="0" fontId="20" fillId="0" borderId="0" xfId="0" applyFont="1" applyAlignment="1">
      <alignment horizontal="center"/>
    </xf>
    <xf numFmtId="0" fontId="3" fillId="0" borderId="7" xfId="0" applyFont="1" applyBorder="1" applyAlignment="1">
      <alignment horizontal="center"/>
    </xf>
    <xf numFmtId="39" fontId="21" fillId="0" borderId="0" xfId="0" applyNumberFormat="1" applyFont="1"/>
    <xf numFmtId="165" fontId="0" fillId="0" borderId="1" xfId="4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44" fontId="0" fillId="0" borderId="0" xfId="4" applyNumberFormat="1" applyFont="1" applyAlignment="1">
      <alignment horizontal="center" vertical="center"/>
    </xf>
    <xf numFmtId="44" fontId="4" fillId="0" borderId="0" xfId="0" applyNumberFormat="1" applyFont="1" applyAlignment="1">
      <alignment horizontal="center"/>
    </xf>
    <xf numFmtId="0" fontId="0" fillId="0" borderId="0" xfId="0" applyAlignment="1">
      <alignment horizontal="left" vertical="center"/>
    </xf>
    <xf numFmtId="37" fontId="0" fillId="0" borderId="0" xfId="4" applyNumberFormat="1" applyFont="1" applyAlignment="1">
      <alignment vertical="center"/>
    </xf>
    <xf numFmtId="37" fontId="0" fillId="0" borderId="1" xfId="4" applyNumberFormat="1" applyFont="1" applyBorder="1" applyAlignment="1">
      <alignment vertical="center"/>
    </xf>
    <xf numFmtId="0" fontId="0" fillId="0" borderId="0" xfId="0" applyAlignment="1">
      <alignment horizontal="left"/>
    </xf>
    <xf numFmtId="37" fontId="0" fillId="0" borderId="11" xfId="4" applyNumberFormat="1" applyFont="1" applyBorder="1" applyAlignment="1">
      <alignment vertical="center"/>
    </xf>
    <xf numFmtId="42" fontId="0" fillId="0" borderId="11" xfId="4" applyNumberFormat="1" applyFont="1" applyBorder="1" applyAlignment="1">
      <alignment vertical="center"/>
    </xf>
    <xf numFmtId="10" fontId="0" fillId="0" borderId="0" xfId="6" applyNumberFormat="1" applyFont="1"/>
    <xf numFmtId="164" fontId="0" fillId="0" borderId="0" xfId="4" applyNumberFormat="1" applyFont="1" applyAlignment="1">
      <alignment horizontal="center" vertical="center"/>
    </xf>
    <xf numFmtId="165" fontId="0" fillId="0" borderId="0" xfId="4" applyNumberFormat="1" applyFont="1"/>
    <xf numFmtId="165" fontId="0" fillId="0" borderId="1" xfId="0" applyNumberFormat="1" applyBorder="1" applyAlignment="1">
      <alignment horizontal="center" vertical="center"/>
    </xf>
    <xf numFmtId="42" fontId="0" fillId="0" borderId="0" xfId="4" applyNumberFormat="1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39" fontId="0" fillId="0" borderId="0" xfId="4" applyNumberFormat="1" applyFont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Alignment="1">
      <alignment horizontal="center"/>
    </xf>
    <xf numFmtId="3" fontId="17" fillId="0" borderId="0" xfId="0" applyNumberFormat="1" applyFont="1"/>
    <xf numFmtId="165" fontId="17" fillId="0" borderId="0" xfId="4" applyNumberFormat="1" applyFont="1" applyAlignment="1"/>
    <xf numFmtId="165" fontId="1" fillId="0" borderId="0" xfId="4" applyNumberFormat="1" applyFont="1" applyAlignment="1"/>
    <xf numFmtId="3" fontId="1" fillId="0" borderId="2" xfId="0" applyNumberFormat="1" applyFont="1" applyBorder="1"/>
    <xf numFmtId="3" fontId="1" fillId="0" borderId="2" xfId="0" applyNumberFormat="1" applyFont="1" applyBorder="1" applyAlignment="1">
      <alignment horizontal="center"/>
    </xf>
    <xf numFmtId="3" fontId="1" fillId="0" borderId="4" xfId="0" applyNumberFormat="1" applyFont="1" applyBorder="1"/>
    <xf numFmtId="3" fontId="13" fillId="0" borderId="0" xfId="0" applyNumberFormat="1" applyFont="1" applyAlignment="1">
      <alignment horizontal="center" vertical="center"/>
    </xf>
    <xf numFmtId="3" fontId="1" fillId="0" borderId="8" xfId="0" applyNumberFormat="1" applyFont="1" applyBorder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3" fontId="17" fillId="0" borderId="0" xfId="0" applyNumberFormat="1" applyFont="1" applyAlignment="1">
      <alignment vertical="center"/>
    </xf>
    <xf numFmtId="165" fontId="17" fillId="0" borderId="0" xfId="4" applyNumberFormat="1" applyFont="1" applyAlignment="1">
      <alignment vertical="center"/>
    </xf>
    <xf numFmtId="165" fontId="1" fillId="0" borderId="0" xfId="4" applyNumberFormat="1" applyFont="1" applyAlignment="1">
      <alignment vertical="center"/>
    </xf>
    <xf numFmtId="3" fontId="1" fillId="0" borderId="0" xfId="0" applyNumberFormat="1" applyFont="1" applyAlignment="1">
      <alignment vertical="center"/>
    </xf>
    <xf numFmtId="3" fontId="13" fillId="0" borderId="8" xfId="0" applyNumberFormat="1" applyFont="1" applyBorder="1" applyAlignment="1">
      <alignment horizontal="center" vertical="center"/>
    </xf>
    <xf numFmtId="0" fontId="17" fillId="0" borderId="0" xfId="0" applyFont="1"/>
    <xf numFmtId="0" fontId="1" fillId="0" borderId="5" xfId="0" applyFont="1" applyBorder="1"/>
    <xf numFmtId="3" fontId="13" fillId="0" borderId="1" xfId="0" applyNumberFormat="1" applyFont="1" applyBorder="1" applyAlignment="1">
      <alignment horizontal="center" vertical="center"/>
    </xf>
    <xf numFmtId="3" fontId="13" fillId="0" borderId="6" xfId="0" applyNumberFormat="1" applyFont="1" applyBorder="1" applyAlignment="1">
      <alignment horizontal="center" vertical="center"/>
    </xf>
    <xf numFmtId="3" fontId="22" fillId="0" borderId="0" xfId="0" applyNumberFormat="1" applyFont="1" applyAlignment="1">
      <alignment horizontal="center" vertical="center"/>
    </xf>
    <xf numFmtId="3" fontId="22" fillId="0" borderId="8" xfId="0" applyNumberFormat="1" applyFont="1" applyBorder="1" applyAlignment="1">
      <alignment horizontal="center" vertical="center"/>
    </xf>
    <xf numFmtId="3" fontId="16" fillId="0" borderId="0" xfId="0" applyNumberFormat="1" applyFont="1" applyAlignment="1">
      <alignment vertical="center"/>
    </xf>
    <xf numFmtId="3" fontId="1" fillId="0" borderId="8" xfId="0" applyNumberFormat="1" applyFont="1" applyBorder="1" applyAlignment="1">
      <alignment vertical="center"/>
    </xf>
    <xf numFmtId="42" fontId="10" fillId="0" borderId="0" xfId="0" applyNumberFormat="1" applyFont="1" applyAlignment="1">
      <alignment vertical="center"/>
    </xf>
    <xf numFmtId="164" fontId="10" fillId="0" borderId="0" xfId="0" applyNumberFormat="1" applyFont="1" applyAlignment="1">
      <alignment vertical="center"/>
    </xf>
    <xf numFmtId="3" fontId="14" fillId="0" borderId="0" xfId="0" applyNumberFormat="1" applyFont="1" applyAlignment="1">
      <alignment horizontal="center" vertical="center"/>
    </xf>
    <xf numFmtId="164" fontId="1" fillId="0" borderId="8" xfId="0" applyNumberFormat="1" applyFont="1" applyBorder="1" applyAlignment="1">
      <alignment vertical="center"/>
    </xf>
    <xf numFmtId="164" fontId="1" fillId="0" borderId="0" xfId="0" applyNumberFormat="1" applyFont="1" applyAlignment="1">
      <alignment vertical="center"/>
    </xf>
    <xf numFmtId="37" fontId="10" fillId="0" borderId="0" xfId="0" applyNumberFormat="1" applyFont="1" applyAlignment="1">
      <alignment vertical="center"/>
    </xf>
    <xf numFmtId="37" fontId="10" fillId="0" borderId="0" xfId="4" applyNumberFormat="1" applyFont="1" applyBorder="1" applyAlignment="1">
      <alignment vertical="center"/>
    </xf>
    <xf numFmtId="37" fontId="14" fillId="0" borderId="0" xfId="0" applyNumberFormat="1" applyFont="1" applyAlignment="1">
      <alignment horizontal="center" vertical="center"/>
    </xf>
    <xf numFmtId="37" fontId="10" fillId="0" borderId="1" xfId="4" applyNumberFormat="1" applyFont="1" applyBorder="1" applyAlignment="1">
      <alignment vertical="center"/>
    </xf>
    <xf numFmtId="165" fontId="23" fillId="0" borderId="8" xfId="4" applyNumberFormat="1" applyFont="1" applyBorder="1" applyAlignment="1">
      <alignment vertical="center"/>
    </xf>
    <xf numFmtId="165" fontId="23" fillId="0" borderId="0" xfId="4" applyNumberFormat="1" applyFont="1" applyBorder="1" applyAlignment="1">
      <alignment vertical="center"/>
    </xf>
    <xf numFmtId="10" fontId="1" fillId="3" borderId="0" xfId="6" applyNumberFormat="1" applyFont="1" applyFill="1" applyAlignment="1">
      <alignment vertical="center"/>
    </xf>
    <xf numFmtId="165" fontId="1" fillId="3" borderId="0" xfId="4" applyNumberFormat="1" applyFont="1" applyFill="1" applyAlignment="1">
      <alignment vertical="center"/>
    </xf>
    <xf numFmtId="3" fontId="13" fillId="0" borderId="0" xfId="0" applyNumberFormat="1" applyFont="1" applyAlignment="1">
      <alignment vertical="center"/>
    </xf>
    <xf numFmtId="37" fontId="10" fillId="0" borderId="9" xfId="0" applyNumberFormat="1" applyFont="1" applyBorder="1" applyAlignment="1">
      <alignment vertical="center"/>
    </xf>
    <xf numFmtId="37" fontId="1" fillId="0" borderId="8" xfId="0" applyNumberFormat="1" applyFont="1" applyBorder="1" applyAlignment="1">
      <alignment vertical="center"/>
    </xf>
    <xf numFmtId="165" fontId="23" fillId="3" borderId="0" xfId="4" applyNumberFormat="1" applyFont="1" applyFill="1" applyAlignment="1">
      <alignment vertical="center"/>
    </xf>
    <xf numFmtId="165" fontId="24" fillId="0" borderId="0" xfId="4" applyNumberFormat="1" applyFont="1" applyAlignment="1">
      <alignment vertical="center"/>
    </xf>
    <xf numFmtId="164" fontId="1" fillId="3" borderId="0" xfId="5" applyNumberFormat="1" applyFont="1" applyFill="1" applyAlignment="1">
      <alignment vertical="center"/>
    </xf>
    <xf numFmtId="10" fontId="1" fillId="0" borderId="0" xfId="6" applyNumberFormat="1" applyFont="1" applyAlignment="1">
      <alignment vertical="center"/>
    </xf>
    <xf numFmtId="37" fontId="14" fillId="0" borderId="0" xfId="0" applyNumberFormat="1" applyFont="1" applyAlignment="1">
      <alignment horizontal="center"/>
    </xf>
    <xf numFmtId="165" fontId="25" fillId="0" borderId="0" xfId="4" applyNumberFormat="1" applyFont="1" applyAlignment="1">
      <alignment vertical="center"/>
    </xf>
    <xf numFmtId="165" fontId="17" fillId="0" borderId="0" xfId="4" applyNumberFormat="1" applyFont="1"/>
    <xf numFmtId="165" fontId="1" fillId="0" borderId="0" xfId="4" applyNumberFormat="1" applyFont="1"/>
    <xf numFmtId="37" fontId="10" fillId="0" borderId="1" xfId="4" applyNumberFormat="1" applyFont="1" applyBorder="1" applyAlignment="1"/>
    <xf numFmtId="37" fontId="10" fillId="0" borderId="0" xfId="4" applyNumberFormat="1" applyFont="1" applyBorder="1" applyAlignment="1"/>
    <xf numFmtId="37" fontId="10" fillId="0" borderId="1" xfId="0" applyNumberFormat="1" applyFont="1" applyBorder="1" applyAlignment="1">
      <alignment vertical="center"/>
    </xf>
    <xf numFmtId="164" fontId="1" fillId="0" borderId="11" xfId="0" applyNumberFormat="1" applyFont="1" applyBorder="1" applyAlignment="1">
      <alignment vertical="center"/>
    </xf>
    <xf numFmtId="3" fontId="1" fillId="0" borderId="1" xfId="0" applyNumberFormat="1" applyFont="1" applyBorder="1"/>
    <xf numFmtId="3" fontId="1" fillId="0" borderId="1" xfId="0" applyNumberFormat="1" applyFont="1" applyBorder="1" applyAlignment="1">
      <alignment horizontal="center"/>
    </xf>
    <xf numFmtId="3" fontId="1" fillId="0" borderId="6" xfId="0" applyNumberFormat="1" applyFont="1" applyBorder="1"/>
    <xf numFmtId="3" fontId="1" fillId="0" borderId="0" xfId="0" applyNumberFormat="1" applyFont="1" applyAlignment="1">
      <alignment horizontal="left" vertical="center" indent="1"/>
    </xf>
    <xf numFmtId="39" fontId="0" fillId="0" borderId="11" xfId="0" applyNumberFormat="1" applyBorder="1"/>
    <xf numFmtId="39" fontId="0" fillId="0" borderId="1" xfId="0" applyNumberFormat="1" applyBorder="1"/>
    <xf numFmtId="9" fontId="0" fillId="0" borderId="1" xfId="2" applyFont="1" applyBorder="1" applyAlignment="1">
      <alignment horizontal="center"/>
    </xf>
    <xf numFmtId="165" fontId="3" fillId="0" borderId="0" xfId="4" applyNumberFormat="1" applyFont="1" applyAlignment="1">
      <alignment horizontal="center"/>
    </xf>
    <xf numFmtId="165" fontId="3" fillId="0" borderId="0" xfId="4" applyNumberFormat="1" applyFont="1"/>
    <xf numFmtId="165" fontId="3" fillId="0" borderId="9" xfId="4" applyNumberFormat="1" applyFont="1" applyBorder="1" applyAlignment="1">
      <alignment horizontal="center"/>
    </xf>
    <xf numFmtId="165" fontId="3" fillId="0" borderId="10" xfId="4" applyNumberFormat="1" applyFont="1" applyBorder="1"/>
    <xf numFmtId="165" fontId="6" fillId="0" borderId="0" xfId="4" applyNumberFormat="1" applyFont="1" applyBorder="1"/>
    <xf numFmtId="174" fontId="3" fillId="0" borderId="1" xfId="6" applyNumberFormat="1" applyFont="1" applyBorder="1"/>
    <xf numFmtId="3" fontId="5" fillId="0" borderId="0" xfId="0" applyNumberFormat="1" applyFont="1"/>
    <xf numFmtId="174" fontId="3" fillId="0" borderId="10" xfId="6" applyNumberFormat="1" applyFont="1" applyBorder="1"/>
    <xf numFmtId="0" fontId="3" fillId="0" borderId="1" xfId="0" applyFont="1" applyBorder="1" applyAlignment="1">
      <alignment horizontal="center"/>
    </xf>
    <xf numFmtId="37" fontId="3" fillId="0" borderId="0" xfId="0" applyNumberFormat="1" applyFont="1"/>
    <xf numFmtId="174" fontId="3" fillId="0" borderId="1" xfId="0" applyNumberFormat="1" applyFont="1" applyBorder="1"/>
    <xf numFmtId="37" fontId="3" fillId="0" borderId="10" xfId="0" applyNumberFormat="1" applyFont="1" applyBorder="1"/>
    <xf numFmtId="37" fontId="10" fillId="0" borderId="0" xfId="4" applyNumberFormat="1" applyFont="1" applyBorder="1" applyAlignment="1">
      <alignment horizontal="center" vertical="center"/>
    </xf>
    <xf numFmtId="37" fontId="1" fillId="0" borderId="0" xfId="0" applyNumberFormat="1" applyFont="1" applyAlignment="1">
      <alignment horizontal="left" indent="1"/>
    </xf>
    <xf numFmtId="37" fontId="1" fillId="0" borderId="0" xfId="0" applyNumberFormat="1" applyFont="1" applyAlignment="1">
      <alignment horizontal="left" indent="2"/>
    </xf>
    <xf numFmtId="165" fontId="1" fillId="0" borderId="8" xfId="4" applyNumberFormat="1" applyFont="1" applyBorder="1"/>
    <xf numFmtId="165" fontId="1" fillId="0" borderId="0" xfId="4" applyNumberFormat="1" applyFont="1" applyBorder="1"/>
    <xf numFmtId="165" fontId="1" fillId="0" borderId="1" xfId="4" applyNumberFormat="1" applyFont="1" applyBorder="1"/>
    <xf numFmtId="37" fontId="1" fillId="0" borderId="0" xfId="4" quotePrefix="1" applyNumberFormat="1" applyFont="1" applyBorder="1" applyAlignment="1">
      <alignment vertical="center"/>
    </xf>
    <xf numFmtId="165" fontId="1" fillId="0" borderId="8" xfId="4" quotePrefix="1" applyNumberFormat="1" applyFont="1" applyBorder="1" applyAlignment="1">
      <alignment vertical="center"/>
    </xf>
    <xf numFmtId="165" fontId="1" fillId="0" borderId="0" xfId="4" quotePrefix="1" applyNumberFormat="1" applyFont="1" applyBorder="1" applyAlignment="1">
      <alignment vertical="center"/>
    </xf>
    <xf numFmtId="165" fontId="1" fillId="0" borderId="0" xfId="4" applyNumberFormat="1" applyFont="1" applyAlignment="1">
      <alignment horizontal="right" vertical="center"/>
    </xf>
    <xf numFmtId="164" fontId="1" fillId="0" borderId="0" xfId="5" applyNumberFormat="1" applyFont="1" applyBorder="1" applyAlignment="1">
      <alignment vertical="center"/>
    </xf>
    <xf numFmtId="164" fontId="1" fillId="0" borderId="8" xfId="5" applyNumberFormat="1" applyFont="1" applyBorder="1" applyAlignment="1">
      <alignment vertical="center"/>
    </xf>
    <xf numFmtId="165" fontId="1" fillId="0" borderId="1" xfId="4" applyNumberFormat="1" applyFont="1" applyBorder="1" applyAlignment="1">
      <alignment vertical="center"/>
    </xf>
    <xf numFmtId="164" fontId="1" fillId="0" borderId="10" xfId="0" applyNumberFormat="1" applyFont="1" applyBorder="1" applyAlignment="1">
      <alignment vertical="center"/>
    </xf>
    <xf numFmtId="10" fontId="1" fillId="0" borderId="10" xfId="6" applyNumberFormat="1" applyFont="1" applyBorder="1"/>
    <xf numFmtId="0" fontId="1" fillId="0" borderId="8" xfId="0" applyFont="1" applyBorder="1"/>
    <xf numFmtId="3" fontId="1" fillId="0" borderId="8" xfId="0" applyNumberFormat="1" applyFont="1" applyBorder="1"/>
    <xf numFmtId="42" fontId="1" fillId="0" borderId="0" xfId="0" applyNumberFormat="1" applyFont="1"/>
    <xf numFmtId="44" fontId="0" fillId="0" borderId="0" xfId="4" applyNumberFormat="1" applyFont="1" applyAlignment="1">
      <alignment vertical="center"/>
    </xf>
    <xf numFmtId="44" fontId="0" fillId="0" borderId="1" xfId="4" applyNumberFormat="1" applyFont="1" applyBorder="1" applyAlignment="1">
      <alignment vertical="center"/>
    </xf>
    <xf numFmtId="39" fontId="0" fillId="0" borderId="1" xfId="4" applyNumberFormat="1" applyFont="1" applyBorder="1" applyAlignment="1">
      <alignment vertical="center"/>
    </xf>
    <xf numFmtId="44" fontId="0" fillId="0" borderId="0" xfId="0" applyNumberFormat="1"/>
    <xf numFmtId="44" fontId="0" fillId="0" borderId="1" xfId="0" applyNumberFormat="1" applyBorder="1"/>
    <xf numFmtId="37" fontId="0" fillId="0" borderId="10" xfId="0" applyNumberFormat="1" applyBorder="1"/>
    <xf numFmtId="174" fontId="3" fillId="0" borderId="0" xfId="6" applyNumberFormat="1" applyFont="1" applyBorder="1"/>
    <xf numFmtId="3" fontId="28" fillId="0" borderId="0" xfId="0" applyNumberFormat="1" applyFont="1" applyAlignment="1">
      <alignment vertical="center"/>
    </xf>
    <xf numFmtId="164" fontId="28" fillId="0" borderId="0" xfId="0" applyNumberFormat="1" applyFont="1" applyAlignment="1">
      <alignment vertical="center"/>
    </xf>
    <xf numFmtId="3" fontId="28" fillId="0" borderId="0" xfId="0" applyNumberFormat="1" applyFont="1"/>
    <xf numFmtId="3" fontId="29" fillId="0" borderId="0" xfId="0" applyNumberFormat="1" applyFont="1" applyAlignment="1">
      <alignment horizontal="center" vertical="center"/>
    </xf>
    <xf numFmtId="0" fontId="28" fillId="0" borderId="0" xfId="0" applyFont="1"/>
    <xf numFmtId="9" fontId="1" fillId="0" borderId="0" xfId="0" applyNumberFormat="1" applyFont="1"/>
    <xf numFmtId="0" fontId="29" fillId="0" borderId="0" xfId="0" applyFont="1" applyAlignment="1">
      <alignment horizontal="center"/>
    </xf>
    <xf numFmtId="9" fontId="1" fillId="0" borderId="1" xfId="0" applyNumberFormat="1" applyFont="1" applyBorder="1"/>
    <xf numFmtId="37" fontId="1" fillId="0" borderId="0" xfId="0" applyNumberFormat="1" applyFont="1" applyAlignment="1">
      <alignment horizontal="left"/>
    </xf>
    <xf numFmtId="165" fontId="17" fillId="0" borderId="0" xfId="4" quotePrefix="1" applyNumberFormat="1" applyFont="1" applyAlignment="1">
      <alignment vertical="center"/>
    </xf>
    <xf numFmtId="165" fontId="28" fillId="0" borderId="0" xfId="4" applyNumberFormat="1" applyFont="1" applyBorder="1" applyAlignment="1"/>
    <xf numFmtId="165" fontId="28" fillId="0" borderId="0" xfId="4" applyNumberFormat="1" applyFont="1" applyBorder="1" applyAlignment="1">
      <alignment vertical="center"/>
    </xf>
    <xf numFmtId="42" fontId="1" fillId="0" borderId="10" xfId="0" applyNumberFormat="1" applyFont="1" applyBorder="1"/>
    <xf numFmtId="37" fontId="17" fillId="0" borderId="0" xfId="0" applyNumberFormat="1" applyFont="1" applyAlignment="1">
      <alignment vertical="center"/>
    </xf>
    <xf numFmtId="10" fontId="1" fillId="0" borderId="0" xfId="6" applyNumberFormat="1" applyFont="1" applyBorder="1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39" fontId="0" fillId="0" borderId="0" xfId="0" applyNumberFormat="1" applyAlignment="1">
      <alignment wrapText="1"/>
    </xf>
    <xf numFmtId="0" fontId="0" fillId="0" borderId="0" xfId="0" applyAlignment="1">
      <alignment horizontal="left" wrapText="1"/>
    </xf>
    <xf numFmtId="39" fontId="0" fillId="0" borderId="0" xfId="0" applyNumberFormat="1" applyAlignment="1">
      <alignment horizontal="left"/>
    </xf>
    <xf numFmtId="0" fontId="32" fillId="0" borderId="0" xfId="0" applyFont="1" applyAlignment="1">
      <alignment horizontal="right" wrapText="1"/>
    </xf>
    <xf numFmtId="0" fontId="32" fillId="0" borderId="0" xfId="0" applyFont="1" applyAlignment="1">
      <alignment horizontal="center" wrapText="1"/>
    </xf>
    <xf numFmtId="0" fontId="32" fillId="0" borderId="0" xfId="0" applyFont="1" applyAlignment="1">
      <alignment wrapText="1"/>
    </xf>
    <xf numFmtId="39" fontId="32" fillId="0" borderId="0" xfId="0" applyNumberFormat="1" applyFont="1" applyAlignment="1">
      <alignment horizontal="center" wrapText="1"/>
    </xf>
    <xf numFmtId="39" fontId="32" fillId="0" borderId="0" xfId="0" applyNumberFormat="1" applyFont="1" applyAlignment="1">
      <alignment horizontal="left" wrapText="1"/>
    </xf>
    <xf numFmtId="0" fontId="32" fillId="0" borderId="0" xfId="0" applyFont="1" applyAlignment="1">
      <alignment horizontal="left" wrapText="1"/>
    </xf>
    <xf numFmtId="0" fontId="32" fillId="0" borderId="15" xfId="0" applyFont="1" applyBorder="1" applyAlignment="1">
      <alignment horizontal="right" wrapText="1"/>
    </xf>
    <xf numFmtId="0" fontId="32" fillId="0" borderId="1" xfId="0" applyFont="1" applyBorder="1" applyAlignment="1">
      <alignment wrapText="1"/>
    </xf>
    <xf numFmtId="0" fontId="33" fillId="0" borderId="0" xfId="0" applyFont="1" applyAlignment="1">
      <alignment wrapText="1"/>
    </xf>
    <xf numFmtId="0" fontId="34" fillId="0" borderId="1" xfId="0" applyFont="1" applyBorder="1" applyAlignment="1">
      <alignment horizontal="center" wrapText="1"/>
    </xf>
    <xf numFmtId="0" fontId="34" fillId="0" borderId="0" xfId="0" applyFont="1" applyAlignment="1">
      <alignment horizontal="center" wrapText="1"/>
    </xf>
    <xf numFmtId="0" fontId="32" fillId="0" borderId="1" xfId="0" applyFont="1" applyBorder="1" applyAlignment="1">
      <alignment horizontal="center" wrapText="1"/>
    </xf>
    <xf numFmtId="39" fontId="32" fillId="0" borderId="15" xfId="0" applyNumberFormat="1" applyFont="1" applyBorder="1" applyAlignment="1">
      <alignment horizontal="center" wrapText="1"/>
    </xf>
    <xf numFmtId="39" fontId="32" fillId="0" borderId="15" xfId="0" quotePrefix="1" applyNumberFormat="1" applyFont="1" applyBorder="1" applyAlignment="1">
      <alignment horizontal="center" wrapText="1"/>
    </xf>
    <xf numFmtId="39" fontId="32" fillId="0" borderId="0" xfId="0" applyNumberFormat="1" applyFont="1" applyAlignment="1">
      <alignment horizontal="right" wrapText="1"/>
    </xf>
    <xf numFmtId="39" fontId="32" fillId="0" borderId="1" xfId="0" applyNumberFormat="1" applyFont="1" applyBorder="1" applyAlignment="1">
      <alignment horizontal="right" wrapText="1"/>
    </xf>
    <xf numFmtId="39" fontId="32" fillId="0" borderId="1" xfId="0" applyNumberFormat="1" applyFont="1" applyBorder="1" applyAlignment="1">
      <alignment horizontal="center" wrapText="1"/>
    </xf>
    <xf numFmtId="0" fontId="0" fillId="0" borderId="16" xfId="0" applyBorder="1" applyAlignment="1">
      <alignment horizontal="left" wrapText="1"/>
    </xf>
    <xf numFmtId="1" fontId="31" fillId="0" borderId="0" xfId="0" applyNumberFormat="1" applyFont="1" applyAlignment="1">
      <alignment horizontal="center" shrinkToFit="1"/>
    </xf>
    <xf numFmtId="0" fontId="35" fillId="0" borderId="0" xfId="0" applyFont="1" applyAlignment="1">
      <alignment horizontal="left" wrapText="1"/>
    </xf>
    <xf numFmtId="175" fontId="31" fillId="0" borderId="0" xfId="0" applyNumberFormat="1" applyFont="1" applyAlignment="1">
      <alignment shrinkToFit="1"/>
    </xf>
    <xf numFmtId="39" fontId="31" fillId="0" borderId="0" xfId="0" applyNumberFormat="1" applyFont="1" applyAlignment="1">
      <alignment horizontal="right" shrinkToFit="1"/>
    </xf>
    <xf numFmtId="39" fontId="31" fillId="0" borderId="0" xfId="0" applyNumberFormat="1" applyFont="1" applyAlignment="1">
      <alignment shrinkToFit="1"/>
    </xf>
    <xf numFmtId="4" fontId="31" fillId="0" borderId="0" xfId="0" applyNumberFormat="1" applyFont="1" applyAlignment="1">
      <alignment horizontal="right" shrinkToFit="1"/>
    </xf>
    <xf numFmtId="0" fontId="35" fillId="0" borderId="0" xfId="0" applyFont="1" applyAlignment="1">
      <alignment horizontal="center" wrapText="1"/>
    </xf>
    <xf numFmtId="0" fontId="35" fillId="0" borderId="0" xfId="0" applyFont="1" applyAlignment="1">
      <alignment wrapText="1"/>
    </xf>
    <xf numFmtId="2" fontId="31" fillId="0" borderId="0" xfId="0" applyNumberFormat="1" applyFont="1" applyAlignment="1">
      <alignment horizontal="center" shrinkToFit="1"/>
    </xf>
    <xf numFmtId="2" fontId="31" fillId="0" borderId="0" xfId="0" applyNumberFormat="1" applyFont="1" applyAlignment="1">
      <alignment horizontal="right" shrinkToFit="1"/>
    </xf>
    <xf numFmtId="39" fontId="31" fillId="0" borderId="1" xfId="0" applyNumberFormat="1" applyFont="1" applyBorder="1" applyAlignment="1">
      <alignment horizontal="right" shrinkToFit="1"/>
    </xf>
    <xf numFmtId="39" fontId="31" fillId="0" borderId="15" xfId="0" applyNumberFormat="1" applyFont="1" applyBorder="1" applyAlignment="1">
      <alignment horizontal="right" shrinkToFit="1"/>
    </xf>
    <xf numFmtId="2" fontId="31" fillId="0" borderId="15" xfId="0" applyNumberFormat="1" applyFont="1" applyBorder="1" applyAlignment="1">
      <alignment horizontal="right" shrinkToFit="1"/>
    </xf>
    <xf numFmtId="0" fontId="36" fillId="0" borderId="0" xfId="0" applyFont="1" applyAlignment="1">
      <alignment wrapText="1"/>
    </xf>
    <xf numFmtId="4" fontId="31" fillId="0" borderId="17" xfId="0" applyNumberFormat="1" applyFont="1" applyBorder="1" applyAlignment="1">
      <alignment horizontal="right" shrinkToFit="1"/>
    </xf>
    <xf numFmtId="39" fontId="0" fillId="0" borderId="0" xfId="0" applyNumberFormat="1" applyAlignment="1">
      <alignment horizontal="left" wrapText="1"/>
    </xf>
    <xf numFmtId="4" fontId="31" fillId="0" borderId="16" xfId="0" applyNumberFormat="1" applyFont="1" applyBorder="1" applyAlignment="1">
      <alignment horizontal="right" shrinkToFit="1"/>
    </xf>
    <xf numFmtId="0" fontId="36" fillId="0" borderId="0" xfId="0" applyFont="1" applyAlignment="1">
      <alignment horizontal="center" wrapText="1"/>
    </xf>
    <xf numFmtId="39" fontId="31" fillId="0" borderId="15" xfId="0" applyNumberFormat="1" applyFont="1" applyBorder="1" applyAlignment="1">
      <alignment shrinkToFit="1"/>
    </xf>
    <xf numFmtId="4" fontId="31" fillId="0" borderId="15" xfId="0" applyNumberFormat="1" applyFont="1" applyBorder="1" applyAlignment="1">
      <alignment horizontal="right" shrinkToFit="1"/>
    </xf>
    <xf numFmtId="39" fontId="31" fillId="0" borderId="18" xfId="0" applyNumberFormat="1" applyFont="1" applyBorder="1" applyAlignment="1">
      <alignment horizontal="right" shrinkToFit="1"/>
    </xf>
    <xf numFmtId="39" fontId="31" fillId="0" borderId="17" xfId="0" applyNumberFormat="1" applyFont="1" applyBorder="1" applyAlignment="1">
      <alignment horizontal="right" shrinkToFit="1"/>
    </xf>
    <xf numFmtId="169" fontId="31" fillId="0" borderId="0" xfId="0" applyNumberFormat="1" applyFont="1" applyAlignment="1">
      <alignment horizontal="center" shrinkToFit="1"/>
    </xf>
    <xf numFmtId="2" fontId="31" fillId="0" borderId="17" xfId="0" applyNumberFormat="1" applyFont="1" applyBorder="1" applyAlignment="1">
      <alignment horizontal="right" shrinkToFit="1"/>
    </xf>
    <xf numFmtId="39" fontId="0" fillId="0" borderId="16" xfId="0" applyNumberFormat="1" applyBorder="1" applyAlignment="1">
      <alignment horizontal="left" wrapText="1"/>
    </xf>
    <xf numFmtId="39" fontId="0" fillId="0" borderId="16" xfId="0" applyNumberFormat="1" applyBorder="1" applyAlignment="1">
      <alignment wrapText="1"/>
    </xf>
    <xf numFmtId="39" fontId="31" fillId="0" borderId="17" xfId="0" applyNumberFormat="1" applyFont="1" applyBorder="1" applyAlignment="1">
      <alignment shrinkToFit="1"/>
    </xf>
    <xf numFmtId="175" fontId="31" fillId="0" borderId="0" xfId="0" applyNumberFormat="1" applyFont="1" applyAlignment="1">
      <alignment horizontal="center" shrinkToFit="1"/>
    </xf>
    <xf numFmtId="2" fontId="31" fillId="0" borderId="0" xfId="0" applyNumberFormat="1" applyFont="1" applyAlignment="1">
      <alignment shrinkToFit="1"/>
    </xf>
    <xf numFmtId="4" fontId="31" fillId="0" borderId="0" xfId="0" applyNumberFormat="1" applyFont="1" applyAlignment="1">
      <alignment shrinkToFit="1"/>
    </xf>
    <xf numFmtId="39" fontId="0" fillId="0" borderId="9" xfId="0" applyNumberFormat="1" applyBorder="1" applyAlignment="1">
      <alignment wrapText="1"/>
    </xf>
    <xf numFmtId="4" fontId="38" fillId="0" borderId="0" xfId="0" applyNumberFormat="1" applyFont="1" applyAlignment="1">
      <alignment horizontal="center" shrinkToFit="1"/>
    </xf>
    <xf numFmtId="4" fontId="31" fillId="0" borderId="0" xfId="0" applyNumberFormat="1" applyFont="1" applyAlignment="1">
      <alignment horizontal="center" shrinkToFit="1"/>
    </xf>
    <xf numFmtId="39" fontId="31" fillId="0" borderId="1" xfId="0" applyNumberFormat="1" applyFont="1" applyBorder="1" applyAlignment="1">
      <alignment shrinkToFit="1"/>
    </xf>
    <xf numFmtId="4" fontId="38" fillId="0" borderId="0" xfId="0" applyNumberFormat="1" applyFont="1" applyAlignment="1">
      <alignment shrinkToFit="1"/>
    </xf>
    <xf numFmtId="4" fontId="38" fillId="0" borderId="0" xfId="0" applyNumberFormat="1" applyFont="1" applyAlignment="1">
      <alignment horizontal="right" shrinkToFit="1"/>
    </xf>
    <xf numFmtId="175" fontId="31" fillId="0" borderId="0" xfId="0" applyNumberFormat="1" applyFont="1" applyAlignment="1">
      <alignment horizontal="right" shrinkToFit="1"/>
    </xf>
    <xf numFmtId="0" fontId="39" fillId="0" borderId="0" xfId="0" applyFont="1" applyAlignment="1">
      <alignment horizontal="left" wrapText="1"/>
    </xf>
    <xf numFmtId="0" fontId="36" fillId="0" borderId="0" xfId="0" applyFont="1" applyAlignment="1">
      <alignment horizontal="right" wrapText="1"/>
    </xf>
    <xf numFmtId="39" fontId="31" fillId="0" borderId="9" xfId="0" applyNumberFormat="1" applyFont="1" applyBorder="1" applyAlignment="1">
      <alignment shrinkToFit="1"/>
    </xf>
    <xf numFmtId="39" fontId="38" fillId="0" borderId="0" xfId="0" applyNumberFormat="1" applyFont="1" applyAlignment="1">
      <alignment shrinkToFit="1"/>
    </xf>
    <xf numFmtId="39" fontId="31" fillId="0" borderId="11" xfId="0" applyNumberFormat="1" applyFont="1" applyBorder="1" applyAlignment="1">
      <alignment shrinkToFit="1"/>
    </xf>
    <xf numFmtId="37" fontId="3" fillId="0" borderId="1" xfId="0" applyNumberFormat="1" applyFont="1" applyBorder="1"/>
    <xf numFmtId="44" fontId="3" fillId="0" borderId="11" xfId="0" applyNumberFormat="1" applyFont="1" applyBorder="1"/>
    <xf numFmtId="43" fontId="9" fillId="0" borderId="11" xfId="1" applyFont="1" applyBorder="1"/>
    <xf numFmtId="0" fontId="28" fillId="0" borderId="3" xfId="0" applyFont="1" applyBorder="1"/>
    <xf numFmtId="0" fontId="28" fillId="0" borderId="2" xfId="0" applyFont="1" applyBorder="1"/>
    <xf numFmtId="0" fontId="41" fillId="0" borderId="2" xfId="0" applyFont="1" applyBorder="1"/>
    <xf numFmtId="0" fontId="28" fillId="0" borderId="4" xfId="0" applyFont="1" applyBorder="1"/>
    <xf numFmtId="0" fontId="28" fillId="0" borderId="7" xfId="0" applyFont="1" applyBorder="1"/>
    <xf numFmtId="0" fontId="28" fillId="0" borderId="8" xfId="0" applyFont="1" applyBorder="1"/>
    <xf numFmtId="10" fontId="28" fillId="0" borderId="0" xfId="0" applyNumberFormat="1" applyFont="1"/>
    <xf numFmtId="0" fontId="28" fillId="0" borderId="5" xfId="0" applyFont="1" applyBorder="1"/>
    <xf numFmtId="0" fontId="28" fillId="0" borderId="1" xfId="0" applyFont="1" applyBorder="1"/>
    <xf numFmtId="0" fontId="41" fillId="0" borderId="1" xfId="0" applyFont="1" applyBorder="1"/>
    <xf numFmtId="0" fontId="28" fillId="0" borderId="6" xfId="0" applyFont="1" applyBorder="1"/>
    <xf numFmtId="0" fontId="41" fillId="0" borderId="0" xfId="0" applyFont="1"/>
    <xf numFmtId="44" fontId="0" fillId="0" borderId="0" xfId="5" applyFont="1" applyBorder="1"/>
    <xf numFmtId="165" fontId="28" fillId="0" borderId="8" xfId="4" applyNumberFormat="1" applyFont="1" applyBorder="1" applyAlignment="1"/>
    <xf numFmtId="165" fontId="28" fillId="0" borderId="0" xfId="4" applyNumberFormat="1" applyFont="1" applyAlignment="1"/>
    <xf numFmtId="43" fontId="28" fillId="0" borderId="0" xfId="4" applyFont="1" applyAlignment="1"/>
    <xf numFmtId="166" fontId="28" fillId="0" borderId="0" xfId="6" applyNumberFormat="1" applyFont="1" applyAlignment="1"/>
    <xf numFmtId="167" fontId="0" fillId="0" borderId="0" xfId="5" applyNumberFormat="1" applyFont="1" applyBorder="1"/>
    <xf numFmtId="176" fontId="0" fillId="0" borderId="0" xfId="5" applyNumberFormat="1" applyFont="1" applyBorder="1"/>
    <xf numFmtId="39" fontId="32" fillId="0" borderId="0" xfId="0" quotePrefix="1" applyNumberFormat="1" applyFont="1" applyAlignment="1">
      <alignment horizontal="center" wrapText="1"/>
    </xf>
    <xf numFmtId="0" fontId="1" fillId="0" borderId="1" xfId="0" applyFont="1" applyBorder="1" applyAlignment="1">
      <alignment horizontal="center"/>
    </xf>
    <xf numFmtId="0" fontId="43" fillId="0" borderId="1" xfId="0" applyFont="1" applyBorder="1"/>
    <xf numFmtId="0" fontId="43" fillId="0" borderId="0" xfId="0" applyFont="1"/>
    <xf numFmtId="0" fontId="0" fillId="0" borderId="3" xfId="0" applyBorder="1"/>
    <xf numFmtId="0" fontId="0" fillId="0" borderId="4" xfId="0" applyBorder="1"/>
    <xf numFmtId="0" fontId="0" fillId="0" borderId="7" xfId="0" applyBorder="1"/>
    <xf numFmtId="37" fontId="44" fillId="0" borderId="0" xfId="0" applyNumberFormat="1" applyFont="1" applyAlignment="1">
      <alignment horizontal="center"/>
    </xf>
    <xf numFmtId="44" fontId="0" fillId="0" borderId="0" xfId="0" applyNumberFormat="1" applyAlignment="1">
      <alignment horizontal="center"/>
    </xf>
    <xf numFmtId="10" fontId="0" fillId="0" borderId="0" xfId="6" applyNumberFormat="1" applyFont="1" applyBorder="1" applyAlignment="1">
      <alignment horizontal="center"/>
    </xf>
    <xf numFmtId="44" fontId="0" fillId="0" borderId="1" xfId="0" applyNumberFormat="1" applyBorder="1" applyAlignment="1">
      <alignment horizontal="center"/>
    </xf>
    <xf numFmtId="10" fontId="1" fillId="0" borderId="1" xfId="6" applyNumberFormat="1" applyFont="1" applyBorder="1" applyAlignment="1">
      <alignment horizontal="center"/>
    </xf>
    <xf numFmtId="10" fontId="0" fillId="0" borderId="0" xfId="6" applyNumberFormat="1" applyFont="1" applyBorder="1"/>
    <xf numFmtId="10" fontId="0" fillId="0" borderId="0" xfId="0" applyNumberFormat="1"/>
    <xf numFmtId="0" fontId="0" fillId="0" borderId="5" xfId="0" applyBorder="1"/>
    <xf numFmtId="0" fontId="0" fillId="0" borderId="1" xfId="0" applyBorder="1"/>
    <xf numFmtId="0" fontId="0" fillId="0" borderId="6" xfId="0" applyBorder="1"/>
    <xf numFmtId="43" fontId="0" fillId="0" borderId="0" xfId="4" applyFont="1"/>
    <xf numFmtId="0" fontId="22" fillId="0" borderId="0" xfId="0" applyFont="1"/>
    <xf numFmtId="0" fontId="46" fillId="0" borderId="0" xfId="0" applyFont="1" applyAlignment="1">
      <alignment horizontal="center"/>
    </xf>
    <xf numFmtId="44" fontId="1" fillId="0" borderId="0" xfId="5" applyFont="1" applyBorder="1" applyAlignment="1"/>
    <xf numFmtId="44" fontId="1" fillId="0" borderId="0" xfId="0" applyNumberFormat="1" applyFont="1"/>
    <xf numFmtId="177" fontId="1" fillId="0" borderId="0" xfId="0" applyNumberFormat="1" applyFont="1"/>
    <xf numFmtId="165" fontId="1" fillId="0" borderId="0" xfId="0" applyNumberFormat="1" applyFont="1" applyAlignment="1">
      <alignment horizontal="left" vertical="center"/>
    </xf>
    <xf numFmtId="37" fontId="0" fillId="0" borderId="0" xfId="0" applyNumberFormat="1" applyAlignment="1">
      <alignment horizontal="center" vertical="center"/>
    </xf>
    <xf numFmtId="0" fontId="1" fillId="0" borderId="2" xfId="0" applyFont="1" applyBorder="1"/>
    <xf numFmtId="0" fontId="1" fillId="0" borderId="4" xfId="0" applyFont="1" applyBorder="1"/>
    <xf numFmtId="166" fontId="1" fillId="0" borderId="8" xfId="6" applyNumberFormat="1" applyFont="1" applyBorder="1" applyAlignment="1"/>
    <xf numFmtId="44" fontId="1" fillId="0" borderId="0" xfId="5" applyFont="1" applyBorder="1"/>
    <xf numFmtId="10" fontId="1" fillId="0" borderId="0" xfId="6" applyNumberFormat="1" applyFont="1" applyBorder="1" applyAlignment="1">
      <alignment horizontal="center"/>
    </xf>
    <xf numFmtId="173" fontId="1" fillId="0" borderId="0" xfId="5" applyNumberFormat="1" applyFont="1" applyBorder="1"/>
    <xf numFmtId="167" fontId="1" fillId="0" borderId="0" xfId="5" applyNumberFormat="1" applyFont="1" applyBorder="1"/>
    <xf numFmtId="165" fontId="1" fillId="0" borderId="0" xfId="4" applyNumberFormat="1" applyFont="1" applyBorder="1" applyAlignment="1"/>
    <xf numFmtId="165" fontId="1" fillId="0" borderId="0" xfId="0" applyNumberFormat="1" applyFont="1"/>
    <xf numFmtId="166" fontId="1" fillId="0" borderId="0" xfId="6" applyNumberFormat="1" applyFont="1"/>
    <xf numFmtId="176" fontId="1" fillId="0" borderId="0" xfId="5" applyNumberFormat="1" applyFont="1" applyBorder="1"/>
    <xf numFmtId="10" fontId="1" fillId="0" borderId="0" xfId="6" applyNumberFormat="1" applyFont="1"/>
    <xf numFmtId="0" fontId="1" fillId="0" borderId="1" xfId="0" applyFont="1" applyBorder="1"/>
    <xf numFmtId="44" fontId="1" fillId="0" borderId="1" xfId="0" applyNumberFormat="1" applyFont="1" applyBorder="1"/>
    <xf numFmtId="167" fontId="1" fillId="0" borderId="1" xfId="5" applyNumberFormat="1" applyFont="1" applyBorder="1"/>
    <xf numFmtId="44" fontId="1" fillId="0" borderId="1" xfId="5" applyFont="1" applyBorder="1"/>
    <xf numFmtId="9" fontId="1" fillId="0" borderId="1" xfId="6" applyFont="1" applyBorder="1" applyAlignment="1">
      <alignment horizontal="center"/>
    </xf>
    <xf numFmtId="0" fontId="1" fillId="0" borderId="6" xfId="0" applyFont="1" applyBorder="1"/>
    <xf numFmtId="43" fontId="1" fillId="0" borderId="0" xfId="0" applyNumberFormat="1" applyFont="1"/>
    <xf numFmtId="37" fontId="1" fillId="0" borderId="1" xfId="3" applyNumberFormat="1" applyBorder="1"/>
    <xf numFmtId="42" fontId="0" fillId="0" borderId="0" xfId="0" applyNumberFormat="1"/>
    <xf numFmtId="42" fontId="0" fillId="0" borderId="11" xfId="0" applyNumberFormat="1" applyBorder="1"/>
    <xf numFmtId="10" fontId="0" fillId="0" borderId="0" xfId="2" applyNumberFormat="1" applyFont="1"/>
    <xf numFmtId="170" fontId="0" fillId="0" borderId="0" xfId="0" applyNumberFormat="1" applyAlignment="1">
      <alignment horizontal="center"/>
    </xf>
    <xf numFmtId="3" fontId="1" fillId="0" borderId="0" xfId="0" applyNumberFormat="1" applyFont="1" applyAlignment="1">
      <alignment horizontal="left" vertical="center"/>
    </xf>
    <xf numFmtId="3" fontId="1" fillId="0" borderId="1" xfId="0" applyNumberFormat="1" applyFont="1" applyBorder="1" applyAlignment="1">
      <alignment horizontal="center" vertical="center"/>
    </xf>
    <xf numFmtId="3" fontId="1" fillId="0" borderId="6" xfId="0" applyNumberFormat="1" applyFont="1" applyBorder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3" fontId="16" fillId="0" borderId="8" xfId="0" applyNumberFormat="1" applyFont="1" applyBorder="1" applyAlignment="1">
      <alignment horizontal="center" vertical="center"/>
    </xf>
    <xf numFmtId="0" fontId="29" fillId="0" borderId="0" xfId="0" applyFont="1"/>
    <xf numFmtId="39" fontId="32" fillId="0" borderId="0" xfId="0" applyNumberFormat="1" applyFont="1" applyAlignment="1">
      <alignment wrapText="1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39" fontId="1" fillId="0" borderId="0" xfId="0" applyNumberFormat="1" applyFont="1" applyAlignment="1">
      <alignment wrapText="1"/>
    </xf>
    <xf numFmtId="0" fontId="1" fillId="0" borderId="0" xfId="0" applyFont="1" applyAlignment="1">
      <alignment horizontal="left"/>
    </xf>
    <xf numFmtId="0" fontId="1" fillId="0" borderId="0" xfId="0" applyFont="1" applyAlignment="1">
      <alignment horizontal="left" wrapText="1"/>
    </xf>
    <xf numFmtId="39" fontId="1" fillId="0" borderId="0" xfId="0" applyNumberFormat="1" applyFont="1" applyAlignment="1">
      <alignment horizontal="left"/>
    </xf>
    <xf numFmtId="37" fontId="1" fillId="0" borderId="0" xfId="0" applyNumberFormat="1" applyFont="1" applyAlignment="1">
      <alignment horizontal="center" wrapText="1"/>
    </xf>
    <xf numFmtId="37" fontId="32" fillId="0" borderId="0" xfId="0" applyNumberFormat="1" applyFont="1" applyAlignment="1">
      <alignment horizontal="center" wrapText="1"/>
    </xf>
    <xf numFmtId="37" fontId="32" fillId="0" borderId="1" xfId="0" applyNumberFormat="1" applyFont="1" applyBorder="1" applyAlignment="1">
      <alignment horizontal="center" wrapText="1"/>
    </xf>
    <xf numFmtId="0" fontId="1" fillId="0" borderId="1" xfId="0" applyFont="1" applyBorder="1" applyAlignment="1">
      <alignment wrapText="1"/>
    </xf>
    <xf numFmtId="39" fontId="32" fillId="0" borderId="11" xfId="0" applyNumberFormat="1" applyFont="1" applyBorder="1" applyAlignment="1">
      <alignment wrapText="1"/>
    </xf>
    <xf numFmtId="0" fontId="1" fillId="0" borderId="3" xfId="0" applyFont="1" applyBorder="1" applyAlignment="1">
      <alignment wrapText="1"/>
    </xf>
    <xf numFmtId="0" fontId="1" fillId="0" borderId="2" xfId="0" applyFont="1" applyBorder="1" applyAlignment="1">
      <alignment horizontal="center" wrapText="1"/>
    </xf>
    <xf numFmtId="0" fontId="1" fillId="0" borderId="2" xfId="0" applyFont="1" applyBorder="1" applyAlignment="1">
      <alignment wrapText="1"/>
    </xf>
    <xf numFmtId="39" fontId="1" fillId="0" borderId="2" xfId="0" applyNumberFormat="1" applyFont="1" applyBorder="1" applyAlignment="1">
      <alignment wrapText="1"/>
    </xf>
    <xf numFmtId="37" fontId="1" fillId="0" borderId="2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left"/>
    </xf>
    <xf numFmtId="0" fontId="1" fillId="0" borderId="7" xfId="0" applyFont="1" applyBorder="1" applyAlignment="1">
      <alignment wrapText="1"/>
    </xf>
    <xf numFmtId="0" fontId="1" fillId="0" borderId="8" xfId="0" applyFont="1" applyBorder="1" applyAlignment="1">
      <alignment horizontal="left"/>
    </xf>
    <xf numFmtId="0" fontId="1" fillId="0" borderId="7" xfId="0" applyFont="1" applyBorder="1" applyAlignment="1">
      <alignment horizontal="left" wrapText="1"/>
    </xf>
    <xf numFmtId="37" fontId="32" fillId="0" borderId="0" xfId="0" quotePrefix="1" applyNumberFormat="1" applyFont="1" applyAlignment="1">
      <alignment horizontal="center" wrapText="1"/>
    </xf>
    <xf numFmtId="0" fontId="1" fillId="0" borderId="5" xfId="0" applyFont="1" applyBorder="1" applyAlignment="1">
      <alignment horizontal="left" wrapText="1"/>
    </xf>
    <xf numFmtId="0" fontId="29" fillId="0" borderId="1" xfId="0" applyFont="1" applyBorder="1"/>
    <xf numFmtId="0" fontId="35" fillId="0" borderId="1" xfId="0" applyFont="1" applyBorder="1" applyAlignment="1">
      <alignment wrapText="1"/>
    </xf>
    <xf numFmtId="39" fontId="32" fillId="0" borderId="1" xfId="0" applyNumberFormat="1" applyFont="1" applyBorder="1" applyAlignment="1">
      <alignment wrapText="1"/>
    </xf>
    <xf numFmtId="39" fontId="1" fillId="0" borderId="1" xfId="0" applyNumberFormat="1" applyFont="1" applyBorder="1" applyAlignment="1">
      <alignment wrapText="1"/>
    </xf>
    <xf numFmtId="0" fontId="1" fillId="0" borderId="6" xfId="0" applyFont="1" applyBorder="1" applyAlignment="1">
      <alignment horizontal="left"/>
    </xf>
    <xf numFmtId="37" fontId="1" fillId="0" borderId="0" xfId="4" applyNumberFormat="1" applyFont="1" applyBorder="1" applyAlignment="1">
      <alignment vertical="center"/>
    </xf>
    <xf numFmtId="37" fontId="1" fillId="0" borderId="1" xfId="4" applyNumberFormat="1" applyFont="1" applyBorder="1" applyAlignment="1">
      <alignment vertical="center"/>
    </xf>
    <xf numFmtId="3" fontId="13" fillId="0" borderId="0" xfId="0" applyNumberFormat="1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3" fontId="1" fillId="0" borderId="1" xfId="0" applyNumberFormat="1" applyFont="1" applyBorder="1" applyAlignment="1">
      <alignment horizontal="center"/>
    </xf>
    <xf numFmtId="3" fontId="13" fillId="0" borderId="0" xfId="0" applyNumberFormat="1" applyFont="1" applyAlignment="1">
      <alignment horizontal="center"/>
    </xf>
    <xf numFmtId="43" fontId="30" fillId="0" borderId="0" xfId="4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0" xfId="0" applyFont="1" applyAlignment="1">
      <alignment horizontal="center"/>
    </xf>
    <xf numFmtId="3" fontId="4" fillId="0" borderId="7" xfId="0" applyNumberFormat="1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/>
    </xf>
    <xf numFmtId="3" fontId="4" fillId="0" borderId="0" xfId="0" applyNumberFormat="1" applyFont="1" applyAlignment="1">
      <alignment horizontal="center"/>
    </xf>
    <xf numFmtId="0" fontId="0" fillId="0" borderId="9" xfId="0" applyBorder="1" applyAlignment="1">
      <alignment horizontal="center"/>
    </xf>
    <xf numFmtId="39" fontId="0" fillId="0" borderId="1" xfId="0" applyNumberFormat="1" applyBorder="1" applyAlignment="1">
      <alignment horizontal="center"/>
    </xf>
    <xf numFmtId="39" fontId="1" fillId="0" borderId="1" xfId="0" applyNumberFormat="1" applyFont="1" applyBorder="1" applyAlignment="1">
      <alignment horizontal="center"/>
    </xf>
    <xf numFmtId="170" fontId="0" fillId="0" borderId="0" xfId="0" applyNumberFormat="1" applyAlignment="1">
      <alignment horizontal="center"/>
    </xf>
    <xf numFmtId="165" fontId="3" fillId="0" borderId="1" xfId="4" applyNumberFormat="1" applyFont="1" applyBorder="1" applyAlignment="1">
      <alignment horizontal="center"/>
    </xf>
    <xf numFmtId="0" fontId="37" fillId="0" borderId="0" xfId="0" applyFont="1" applyAlignment="1">
      <alignment horizontal="center" wrapText="1"/>
    </xf>
    <xf numFmtId="0" fontId="36" fillId="0" borderId="0" xfId="0" applyFont="1" applyAlignment="1">
      <alignment horizontal="center" wrapText="1"/>
    </xf>
    <xf numFmtId="0" fontId="35" fillId="0" borderId="0" xfId="0" applyFont="1" applyAlignment="1">
      <alignment horizontal="left" wrapText="1"/>
    </xf>
    <xf numFmtId="0" fontId="36" fillId="0" borderId="0" xfId="0" applyFont="1" applyAlignment="1">
      <alignment wrapText="1"/>
    </xf>
    <xf numFmtId="9" fontId="1" fillId="0" borderId="0" xfId="6" applyFont="1" applyAlignment="1">
      <alignment horizontal="center"/>
    </xf>
    <xf numFmtId="0" fontId="1" fillId="0" borderId="0" xfId="10" applyFont="1" applyAlignment="1">
      <alignment horizontal="center"/>
    </xf>
    <xf numFmtId="0" fontId="1" fillId="0" borderId="1" xfId="10" applyFont="1" applyBorder="1" applyAlignment="1">
      <alignment horizontal="center"/>
    </xf>
    <xf numFmtId="165" fontId="10" fillId="0" borderId="1" xfId="4" applyNumberFormat="1" applyFont="1" applyBorder="1" applyAlignment="1">
      <alignment horizontal="center"/>
    </xf>
    <xf numFmtId="168" fontId="1" fillId="0" borderId="1" xfId="0" applyNumberFormat="1" applyFont="1" applyBorder="1" applyAlignment="1">
      <alignment horizontal="center"/>
    </xf>
    <xf numFmtId="165" fontId="10" fillId="0" borderId="9" xfId="4" applyNumberFormat="1" applyFont="1" applyBorder="1" applyAlignment="1">
      <alignment horizontal="center"/>
    </xf>
    <xf numFmtId="165" fontId="18" fillId="0" borderId="0" xfId="4" applyNumberFormat="1" applyFont="1" applyBorder="1" applyAlignment="1">
      <alignment horizontal="center"/>
    </xf>
    <xf numFmtId="168" fontId="13" fillId="0" borderId="0" xfId="0" applyNumberFormat="1" applyFont="1" applyAlignment="1">
      <alignment horizontal="center"/>
    </xf>
    <xf numFmtId="0" fontId="42" fillId="0" borderId="0" xfId="0" applyFont="1" applyAlignment="1">
      <alignment horizontal="center"/>
    </xf>
    <xf numFmtId="3" fontId="42" fillId="0" borderId="0" xfId="0" applyNumberFormat="1" applyFont="1" applyAlignment="1">
      <alignment horizontal="center" vertical="center"/>
    </xf>
    <xf numFmtId="0" fontId="43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/>
    </xf>
    <xf numFmtId="37" fontId="44" fillId="0" borderId="2" xfId="0" applyNumberFormat="1" applyFont="1" applyBorder="1" applyAlignment="1">
      <alignment horizontal="center"/>
    </xf>
    <xf numFmtId="37" fontId="44" fillId="0" borderId="0" xfId="0" applyNumberFormat="1" applyFont="1" applyAlignment="1">
      <alignment horizontal="center"/>
    </xf>
    <xf numFmtId="37" fontId="45" fillId="0" borderId="0" xfId="0" applyNumberFormat="1" applyFont="1" applyAlignment="1">
      <alignment horizontal="center"/>
    </xf>
    <xf numFmtId="37" fontId="1" fillId="0" borderId="1" xfId="0" applyNumberFormat="1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37" fontId="1" fillId="0" borderId="0" xfId="0" applyNumberFormat="1" applyFont="1" applyBorder="1" applyAlignment="1">
      <alignment horizontal="center"/>
    </xf>
    <xf numFmtId="37" fontId="0" fillId="0" borderId="0" xfId="0" applyNumberFormat="1" applyBorder="1" applyAlignment="1">
      <alignment horizontal="center"/>
    </xf>
    <xf numFmtId="37" fontId="1" fillId="0" borderId="1" xfId="4" quotePrefix="1" applyNumberFormat="1" applyFont="1" applyBorder="1" applyAlignment="1">
      <alignment vertical="center"/>
    </xf>
  </cellXfs>
  <cellStyles count="11">
    <cellStyle name="Comma" xfId="1" builtinId="3"/>
    <cellStyle name="Comma 2" xfId="4" xr:uid="{00000000-0005-0000-0000-000001000000}"/>
    <cellStyle name="Comma 3" xfId="8" xr:uid="{00000000-0005-0000-0000-000002000000}"/>
    <cellStyle name="Currency 2" xfId="5" xr:uid="{00000000-0005-0000-0000-000004000000}"/>
    <cellStyle name="Currency 3" xfId="9" xr:uid="{00000000-0005-0000-0000-000005000000}"/>
    <cellStyle name="Normal" xfId="0" builtinId="0"/>
    <cellStyle name="Normal 2" xfId="3" xr:uid="{00000000-0005-0000-0000-000007000000}"/>
    <cellStyle name="Normal 3" xfId="7" xr:uid="{00000000-0005-0000-0000-000008000000}"/>
    <cellStyle name="Normal_Dep-Analysis-03" xfId="10" xr:uid="{F88BEEFD-F849-4329-BF15-F63F7884B80B}"/>
    <cellStyle name="Percent" xfId="2" builtinId="5"/>
    <cellStyle name="Percent 2" xfId="6" xr:uid="{00000000-0005-0000-0000-00000A000000}"/>
  </cellStyles>
  <dxfs count="0"/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theme" Target="theme/theme1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microsoft.com/office/2017/10/relationships/person" Target="persons/person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calcChain" Target="calcChain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2</xdr:row>
      <xdr:rowOff>0</xdr:rowOff>
    </xdr:from>
    <xdr:to>
      <xdr:col>15</xdr:col>
      <xdr:colOff>610115</xdr:colOff>
      <xdr:row>11</xdr:row>
      <xdr:rowOff>169327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A4ED1F-1941-F3BA-A192-60EB0F72FA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0" y="381000"/>
          <a:ext cx="5944115" cy="1883827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Robert Miller" id="{43762911-AA9C-482E-ABBF-43A0E33FD663}" userId="4620783bd5d64abe" providerId="Windows Live"/>
  <person displayName="Mark Frost" id="{702918DC-03F8-4358-8C69-14003CEBB023}" userId="8dba73962b2cd367" providerId="Windows Live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1" dT="2025-11-07T22:31:18.25" personId="{43762911-AA9C-482E-ABBF-43A0E33FD663}" id="{F247597A-B006-4B46-ABBA-718AB7240109}">
    <text>Incorrect Utility Name</text>
  </threadedComment>
  <threadedComment ref="F1" dT="2025-11-08T16:50:08.04" personId="{702918DC-03F8-4358-8C69-14003CEBB023}" id="{CEC17052-E24F-41BD-9710-FC02D0E5096A}" parentId="{F247597A-B006-4B46-ABBA-718AB7240109}">
    <text>Forgot to Change the reference point on the SAO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C4" dT="2025-11-07T22:29:42.56" personId="{43762911-AA9C-482E-ABBF-43A0E33FD663}" id="{531EDC4E-2554-47D6-B775-DAF5F310D272}">
    <text>Incorrect Utility Name</text>
  </threadedComment>
  <threadedComment ref="C4" dT="2025-11-08T17:01:28.51" personId="{702918DC-03F8-4358-8C69-14003CEBB023}" id="{4D701DE5-BA8C-42CF-86C4-9A0EEBEFA2C9}" parentId="{531EDC4E-2554-47D6-B775-DAF5F310D272}">
    <text>Corrected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C3" dT="2025-11-07T22:30:03.55" personId="{43762911-AA9C-482E-ABBF-43A0E33FD663}" id="{1D6AA200-A94C-4928-9F0A-A293540B943A}">
    <text>Incorrect Utility Name</text>
  </threadedComment>
  <threadedComment ref="C3" dT="2025-11-08T16:50:48.54" personId="{702918DC-03F8-4358-8C69-14003CEBB023}" id="{EF01B7AF-F2E8-44ED-8B1A-6BEC6F508751}" parentId="{1D6AA200-A94C-4928-9F0A-A293540B943A}">
    <text xml:space="preserve">See Explanation on the SAO
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A2" dT="2025-11-07T22:26:14.90" personId="{43762911-AA9C-482E-ABBF-43A0E33FD663}" id="{AD410F0E-C99A-49E3-9C8C-9E5A56CCBDE4}">
    <text>Incorrect Utility Name</text>
  </threadedComment>
  <threadedComment ref="A2" dT="2025-11-08T16:53:16.09" personId="{702918DC-03F8-4358-8C69-14003CEBB023}" id="{514CB8A2-07BC-4BC5-A665-E2F9096F131A}" parentId="{AD410F0E-C99A-49E3-9C8C-9E5A56CCBDE4}">
    <text xml:space="preserve">Changed								
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A2" dT="2025-11-07T22:25:23.74" personId="{43762911-AA9C-482E-ABBF-43A0E33FD663}" id="{2ADEC03D-6E2F-4B52-A888-F39ECA66BDD6}">
    <text>Incorrect Utility Name</text>
  </threadedComment>
  <threadedComment ref="A2" dT="2025-11-08T16:53:49.43" personId="{702918DC-03F8-4358-8C69-14003CEBB023}" id="{BF02E3FE-8AFC-408C-B4B1-66D1F65CDCEA}" parentId="{2ADEC03D-6E2F-4B52-A888-F39ECA66BDD6}">
    <text>See explanation on SAO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C12" dT="2025-11-07T22:23:08.90" personId="{43762911-AA9C-482E-ABBF-43A0E33FD663}" id="{8984C583-A9AE-460B-9CC2-B9ADE0A48854}">
    <text>Recommend breaking all links to NWCWD Rate Model</text>
  </threadedComment>
  <threadedComment ref="C12" dT="2025-11-08T16:57:37.56" personId="{702918DC-03F8-4358-8C69-14003CEBB023}" id="{C855442B-07E4-4D85-8EE5-9FE0B031381C}" parentId="{8984C583-A9AE-460B-9CC2-B9ADE0A48854}">
    <text>All links broken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6.xml"/><Relationship Id="rId1" Type="http://schemas.openxmlformats.org/officeDocument/2006/relationships/vmlDrawing" Target="../drawings/vmlDrawing6.vml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comments" Target="../comments7.xml"/><Relationship Id="rId1" Type="http://schemas.openxmlformats.org/officeDocument/2006/relationships/vmlDrawing" Target="../drawings/vmlDrawing7.v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3.xml"/></Relationships>
</file>

<file path=xl/worksheets/_rels/sheet3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6.xml"/><Relationship Id="rId2" Type="http://schemas.openxmlformats.org/officeDocument/2006/relationships/comments" Target="../comments8.xml"/><Relationship Id="rId1" Type="http://schemas.openxmlformats.org/officeDocument/2006/relationships/vmlDrawing" Target="../drawings/vmlDrawing8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4.xml"/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_rels/sheet7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5.xml"/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C9A781-9232-427F-B965-69D975042D6B}">
  <sheetPr>
    <pageSetUpPr fitToPage="1"/>
  </sheetPr>
  <dimension ref="B1:JA66"/>
  <sheetViews>
    <sheetView showGridLines="0" topLeftCell="A54" zoomScale="124" zoomScaleNormal="124" workbookViewId="0">
      <selection activeCell="Q14" sqref="Q14"/>
    </sheetView>
  </sheetViews>
  <sheetFormatPr defaultColWidth="8.88671875" defaultRowHeight="15" x14ac:dyDescent="0.2"/>
  <cols>
    <col min="1" max="1" width="3.6640625" style="19" customWidth="1"/>
    <col min="2" max="2" width="1.77734375" style="19" customWidth="1"/>
    <col min="3" max="4" width="3.6640625" style="137" customWidth="1"/>
    <col min="5" max="5" width="2.6640625" style="137" customWidth="1"/>
    <col min="6" max="6" width="29.77734375" style="137" customWidth="1"/>
    <col min="7" max="7" width="12.77734375" style="137" customWidth="1"/>
    <col min="8" max="8" width="1.77734375" style="137" customWidth="1"/>
    <col min="9" max="9" width="12.77734375" style="137" customWidth="1"/>
    <col min="10" max="10" width="1.77734375" style="137" customWidth="1"/>
    <col min="11" max="11" width="4.88671875" style="138" customWidth="1"/>
    <col min="12" max="12" width="1.77734375" style="138" customWidth="1"/>
    <col min="13" max="13" width="12.77734375" style="137" customWidth="1"/>
    <col min="14" max="15" width="1.5546875" style="137" customWidth="1"/>
    <col min="16" max="16" width="6.5546875" style="139" customWidth="1"/>
    <col min="17" max="17" width="30.77734375" style="140" customWidth="1"/>
    <col min="18" max="18" width="9.6640625" style="141" customWidth="1"/>
    <col min="19" max="19" width="18" style="137" customWidth="1"/>
    <col min="20" max="20" width="8.21875" style="137" customWidth="1"/>
    <col min="21" max="261" width="9.6640625" style="137" customWidth="1"/>
    <col min="262" max="263" width="9.6640625" style="19" customWidth="1"/>
    <col min="264" max="16384" width="8.88671875" style="19"/>
  </cols>
  <sheetData>
    <row r="1" spans="2:25" x14ac:dyDescent="0.2">
      <c r="B1" s="19" t="s">
        <v>258</v>
      </c>
      <c r="F1" s="137" t="s">
        <v>69</v>
      </c>
    </row>
    <row r="5" spans="2:25" ht="6.95" customHeight="1" x14ac:dyDescent="0.2">
      <c r="B5" s="68"/>
      <c r="C5" s="142"/>
      <c r="D5" s="142"/>
      <c r="E5" s="142"/>
      <c r="F5" s="142"/>
      <c r="G5" s="142"/>
      <c r="H5" s="142"/>
      <c r="I5" s="142"/>
      <c r="J5" s="142"/>
      <c r="K5" s="143"/>
      <c r="L5" s="143"/>
      <c r="M5" s="142"/>
      <c r="N5" s="144"/>
    </row>
    <row r="6" spans="2:25" ht="15.75" x14ac:dyDescent="0.2">
      <c r="B6" s="71"/>
      <c r="C6" s="420" t="s">
        <v>259</v>
      </c>
      <c r="D6" s="420"/>
      <c r="E6" s="420"/>
      <c r="F6" s="420"/>
      <c r="G6" s="420"/>
      <c r="H6" s="420"/>
      <c r="I6" s="420"/>
      <c r="J6" s="420"/>
      <c r="K6" s="420"/>
      <c r="L6" s="420"/>
      <c r="M6" s="420"/>
      <c r="N6" s="146"/>
      <c r="O6" s="147"/>
      <c r="P6" s="148"/>
      <c r="Q6" s="149"/>
      <c r="R6" s="150"/>
      <c r="S6" s="151"/>
      <c r="T6" s="151"/>
      <c r="U6" s="151"/>
      <c r="V6" s="151"/>
    </row>
    <row r="7" spans="2:25" ht="18.75" customHeight="1" x14ac:dyDescent="0.2">
      <c r="B7" s="71"/>
      <c r="C7" s="420" t="str">
        <f>F1</f>
        <v>Garrard County Water Association</v>
      </c>
      <c r="D7" s="420"/>
      <c r="E7" s="420"/>
      <c r="F7" s="420"/>
      <c r="G7" s="420"/>
      <c r="H7" s="420"/>
      <c r="I7" s="420"/>
      <c r="J7" s="420"/>
      <c r="K7" s="420"/>
      <c r="L7" s="420"/>
      <c r="M7" s="420"/>
      <c r="N7" s="152"/>
      <c r="O7" s="145"/>
      <c r="P7" s="153"/>
      <c r="Q7" s="149"/>
      <c r="R7" s="150"/>
      <c r="S7" s="145"/>
      <c r="T7" s="145"/>
      <c r="U7" s="145"/>
      <c r="V7" s="145"/>
      <c r="W7" s="145"/>
      <c r="X7" s="145"/>
      <c r="Y7" s="145"/>
    </row>
    <row r="8" spans="2:25" ht="6.95" customHeight="1" x14ac:dyDescent="0.2">
      <c r="B8" s="154"/>
      <c r="C8" s="155"/>
      <c r="D8" s="155"/>
      <c r="E8" s="155"/>
      <c r="F8" s="155"/>
      <c r="G8" s="155"/>
      <c r="H8" s="155"/>
      <c r="I8" s="155"/>
      <c r="J8" s="155"/>
      <c r="K8" s="155"/>
      <c r="L8" s="155"/>
      <c r="M8" s="155"/>
      <c r="N8" s="156"/>
      <c r="O8" s="145"/>
      <c r="P8" s="153"/>
      <c r="Q8" s="149"/>
      <c r="R8" s="150"/>
      <c r="S8" s="145"/>
      <c r="T8" s="145"/>
      <c r="U8" s="145"/>
      <c r="V8" s="145"/>
      <c r="W8" s="145"/>
      <c r="X8" s="145"/>
      <c r="Y8" s="145"/>
    </row>
    <row r="9" spans="2:25" ht="6.95" customHeight="1" x14ac:dyDescent="0.2">
      <c r="B9" s="71"/>
      <c r="C9" s="151"/>
      <c r="D9" s="151"/>
      <c r="E9" s="151"/>
      <c r="F9" s="151"/>
      <c r="G9" s="157"/>
      <c r="H9" s="157"/>
      <c r="I9" s="157"/>
      <c r="J9" s="157"/>
      <c r="K9" s="157"/>
      <c r="L9" s="157"/>
      <c r="M9" s="157"/>
      <c r="N9" s="158"/>
      <c r="O9" s="157"/>
      <c r="P9" s="148"/>
      <c r="Q9" s="149"/>
      <c r="R9" s="150"/>
      <c r="S9" s="151"/>
      <c r="T9" s="151"/>
      <c r="U9" s="151"/>
      <c r="V9" s="151"/>
    </row>
    <row r="10" spans="2:25" ht="15.75" x14ac:dyDescent="0.2">
      <c r="B10" s="71"/>
      <c r="C10" s="151"/>
      <c r="D10" s="151"/>
      <c r="E10" s="151"/>
      <c r="F10" s="151"/>
      <c r="G10" s="155" t="s">
        <v>7</v>
      </c>
      <c r="H10" s="157"/>
      <c r="I10" s="155" t="s">
        <v>8</v>
      </c>
      <c r="J10" s="157"/>
      <c r="K10" s="155" t="s">
        <v>260</v>
      </c>
      <c r="L10" s="157"/>
      <c r="M10" s="155" t="s">
        <v>17</v>
      </c>
      <c r="N10" s="158"/>
      <c r="O10" s="157"/>
      <c r="P10" s="149"/>
      <c r="Q10" s="149"/>
      <c r="R10" s="150"/>
      <c r="S10" s="150"/>
      <c r="T10" s="151"/>
      <c r="U10" s="151"/>
      <c r="V10" s="151"/>
    </row>
    <row r="11" spans="2:25" x14ac:dyDescent="0.2">
      <c r="B11" s="71"/>
      <c r="C11" s="159" t="s">
        <v>30</v>
      </c>
      <c r="D11" s="159"/>
      <c r="E11" s="151"/>
      <c r="F11" s="151"/>
      <c r="G11" s="151"/>
      <c r="H11" s="151"/>
      <c r="I11" s="151"/>
      <c r="J11" s="151"/>
      <c r="K11" s="147"/>
      <c r="L11" s="147"/>
      <c r="M11" s="151"/>
      <c r="N11" s="160"/>
      <c r="O11" s="151"/>
      <c r="P11" s="149"/>
      <c r="Q11" s="149"/>
      <c r="R11" s="150"/>
      <c r="S11" s="150"/>
      <c r="T11" s="151"/>
      <c r="U11" s="151"/>
      <c r="V11" s="151"/>
    </row>
    <row r="12" spans="2:25" x14ac:dyDescent="0.2">
      <c r="B12" s="71"/>
      <c r="C12" s="151"/>
      <c r="D12" s="151" t="s">
        <v>329</v>
      </c>
      <c r="E12" s="151"/>
      <c r="G12" s="161">
        <v>2523840</v>
      </c>
      <c r="H12" s="162"/>
      <c r="I12" s="161">
        <f>'A - BA Existing Rates'!I13</f>
        <v>-16663.580730000511</v>
      </c>
      <c r="J12" s="162"/>
      <c r="K12" s="163" t="s">
        <v>261</v>
      </c>
      <c r="L12" s="163"/>
      <c r="M12" s="161"/>
      <c r="N12" s="164"/>
      <c r="O12" s="165"/>
      <c r="P12" s="149" t="s">
        <v>261</v>
      </c>
      <c r="Q12" s="149" t="s">
        <v>262</v>
      </c>
      <c r="R12" s="150"/>
      <c r="S12" s="150"/>
      <c r="T12" s="151"/>
      <c r="U12" s="151"/>
      <c r="V12" s="151"/>
    </row>
    <row r="13" spans="2:25" x14ac:dyDescent="0.2">
      <c r="B13" s="71"/>
      <c r="C13" s="151"/>
      <c r="D13" s="151"/>
      <c r="E13" s="151"/>
      <c r="G13" s="161"/>
      <c r="H13" s="162"/>
      <c r="I13" s="167">
        <f>'B - BA PWA Rates CN 2024-00263'!I14</f>
        <v>61416.439760000911</v>
      </c>
      <c r="J13" s="162"/>
      <c r="K13" s="163" t="s">
        <v>266</v>
      </c>
      <c r="L13" s="163"/>
      <c r="M13" s="161"/>
      <c r="N13" s="164"/>
      <c r="O13" s="165"/>
      <c r="P13" s="149" t="s">
        <v>266</v>
      </c>
      <c r="Q13" s="149" t="s">
        <v>942</v>
      </c>
      <c r="R13" s="150"/>
      <c r="S13" s="150"/>
      <c r="T13" s="151"/>
      <c r="U13" s="151"/>
      <c r="V13" s="151"/>
    </row>
    <row r="14" spans="2:25" x14ac:dyDescent="0.2">
      <c r="B14" s="71"/>
      <c r="C14" s="151"/>
      <c r="D14" s="151"/>
      <c r="E14" s="151"/>
      <c r="F14" s="19"/>
      <c r="G14" s="161"/>
      <c r="H14" s="162"/>
      <c r="I14" s="167">
        <f>'C - BA PWA CN 2025-00326'!I14</f>
        <v>141345.06439999957</v>
      </c>
      <c r="J14" s="162"/>
      <c r="K14" s="163" t="s">
        <v>267</v>
      </c>
      <c r="L14" s="163"/>
      <c r="M14" s="161">
        <f>SUM(G12,I12,I13,I14)</f>
        <v>2709937.92343</v>
      </c>
      <c r="N14" s="164"/>
      <c r="O14" s="165"/>
      <c r="P14" s="149" t="s">
        <v>267</v>
      </c>
      <c r="Q14" s="149" t="s">
        <v>943</v>
      </c>
      <c r="R14" s="150"/>
      <c r="S14" s="150"/>
      <c r="T14" s="151"/>
      <c r="U14" s="151"/>
      <c r="V14" s="151"/>
    </row>
    <row r="15" spans="2:25" x14ac:dyDescent="0.2">
      <c r="B15" s="71"/>
      <c r="C15" s="151"/>
      <c r="D15" s="151" t="s">
        <v>330</v>
      </c>
      <c r="E15" s="151"/>
      <c r="F15" s="19"/>
      <c r="G15" s="169">
        <v>1100</v>
      </c>
      <c r="H15" s="167"/>
      <c r="I15" s="169"/>
      <c r="J15" s="167"/>
      <c r="K15" s="208"/>
      <c r="L15" s="167"/>
      <c r="M15" s="169">
        <f>SUM(G15,I15)</f>
        <v>1100</v>
      </c>
      <c r="N15" s="164"/>
      <c r="O15" s="165"/>
      <c r="P15" s="149"/>
      <c r="Q15" s="149"/>
      <c r="R15" s="150"/>
      <c r="S15" s="150"/>
      <c r="T15" s="151"/>
      <c r="U15" s="151"/>
      <c r="V15" s="151"/>
    </row>
    <row r="16" spans="2:25" x14ac:dyDescent="0.2">
      <c r="B16" s="71"/>
      <c r="C16" s="151"/>
      <c r="D16" s="151"/>
      <c r="E16" s="151" t="s">
        <v>947</v>
      </c>
      <c r="F16" s="19"/>
      <c r="G16" s="167">
        <f>SUM(G12,G15)</f>
        <v>2524940</v>
      </c>
      <c r="H16" s="167"/>
      <c r="I16" s="167">
        <f>SUM(I12:I15)</f>
        <v>186097.92342999997</v>
      </c>
      <c r="J16" s="167"/>
      <c r="K16" s="208"/>
      <c r="L16" s="167"/>
      <c r="M16" s="167">
        <f>SUM(M14:M15)</f>
        <v>2711037.92343</v>
      </c>
      <c r="N16" s="164"/>
      <c r="O16" s="165"/>
      <c r="P16" s="149"/>
      <c r="Q16" s="149"/>
      <c r="R16" s="150"/>
      <c r="S16" s="150"/>
      <c r="T16" s="151"/>
      <c r="U16" s="151"/>
      <c r="V16" s="151"/>
    </row>
    <row r="17" spans="2:22" x14ac:dyDescent="0.2">
      <c r="B17" s="71"/>
      <c r="C17" s="151"/>
      <c r="D17" s="151" t="s">
        <v>263</v>
      </c>
      <c r="E17" s="151"/>
      <c r="F17" s="19"/>
      <c r="G17" s="167"/>
      <c r="H17" s="167"/>
      <c r="I17" s="167"/>
      <c r="J17" s="167"/>
      <c r="K17" s="208"/>
      <c r="L17" s="167"/>
      <c r="M17" s="167"/>
      <c r="N17" s="164"/>
      <c r="O17" s="165"/>
      <c r="P17" s="149"/>
      <c r="Q17" s="149"/>
      <c r="R17" s="150"/>
      <c r="S17" s="150"/>
      <c r="T17" s="151"/>
      <c r="U17" s="151"/>
      <c r="V17" s="151"/>
    </row>
    <row r="18" spans="2:22" x14ac:dyDescent="0.2">
      <c r="B18" s="71"/>
      <c r="C18" s="151"/>
      <c r="D18" s="151"/>
      <c r="E18" s="151" t="s">
        <v>331</v>
      </c>
      <c r="F18" s="19"/>
      <c r="G18" s="167"/>
      <c r="H18" s="167"/>
      <c r="I18" s="167">
        <f>'D &amp; E - Misclassified Rev'!F15</f>
        <v>34965</v>
      </c>
      <c r="J18" s="167"/>
      <c r="K18" s="208" t="s">
        <v>268</v>
      </c>
      <c r="L18" s="167"/>
      <c r="M18" s="167">
        <f>SUM(G18,I18)</f>
        <v>34965</v>
      </c>
      <c r="N18" s="164"/>
      <c r="O18" s="165"/>
      <c r="P18" s="149" t="s">
        <v>268</v>
      </c>
      <c r="Q18" s="149" t="s">
        <v>932</v>
      </c>
      <c r="R18" s="150"/>
      <c r="S18" s="150"/>
      <c r="T18" s="151"/>
      <c r="U18" s="151"/>
      <c r="V18" s="151"/>
    </row>
    <row r="19" spans="2:22" ht="17.25" x14ac:dyDescent="0.2">
      <c r="B19" s="71"/>
      <c r="C19" s="151"/>
      <c r="D19" s="151"/>
      <c r="E19" s="19" t="s">
        <v>70</v>
      </c>
      <c r="F19" s="19"/>
      <c r="G19" s="167">
        <v>105650</v>
      </c>
      <c r="H19" s="167"/>
      <c r="I19" s="167">
        <f>'D &amp; E - Misclassified Rev'!F16</f>
        <v>-34965</v>
      </c>
      <c r="J19" s="167"/>
      <c r="K19" s="168" t="s">
        <v>268</v>
      </c>
      <c r="L19" s="168"/>
      <c r="M19" s="166"/>
      <c r="N19" s="170"/>
      <c r="O19" s="171"/>
      <c r="P19" s="149" t="s">
        <v>268</v>
      </c>
      <c r="Q19" s="140" t="s">
        <v>932</v>
      </c>
      <c r="S19" s="172"/>
      <c r="T19" s="173"/>
      <c r="U19" s="151"/>
      <c r="V19" s="151"/>
    </row>
    <row r="20" spans="2:22" ht="17.25" x14ac:dyDescent="0.2">
      <c r="B20" s="71"/>
      <c r="C20" s="151"/>
      <c r="D20" s="151"/>
      <c r="E20" s="19"/>
      <c r="F20" s="19"/>
      <c r="G20" s="169"/>
      <c r="H20" s="167"/>
      <c r="I20" s="169">
        <f>'D &amp; E - Misclassified Rev'!F23</f>
        <v>-18648</v>
      </c>
      <c r="J20" s="167"/>
      <c r="K20" s="168" t="s">
        <v>271</v>
      </c>
      <c r="L20" s="168"/>
      <c r="M20" s="169">
        <f>SUM(G19,I19,I20)</f>
        <v>52037</v>
      </c>
      <c r="N20" s="170"/>
      <c r="O20" s="171"/>
      <c r="P20" s="149" t="s">
        <v>271</v>
      </c>
      <c r="Q20" s="140" t="s">
        <v>933</v>
      </c>
      <c r="S20" s="172"/>
      <c r="T20" s="173"/>
      <c r="U20" s="151"/>
      <c r="V20" s="151"/>
    </row>
    <row r="21" spans="2:22" ht="15.75" x14ac:dyDescent="0.2">
      <c r="B21" s="71"/>
      <c r="C21" s="174" t="s">
        <v>31</v>
      </c>
      <c r="D21" s="174"/>
      <c r="E21" s="151"/>
      <c r="F21" s="151"/>
      <c r="G21" s="175">
        <f>SUM(G16:G20)</f>
        <v>2630590</v>
      </c>
      <c r="H21" s="166"/>
      <c r="I21" s="175">
        <f>SUM(I16:I20)</f>
        <v>167449.92342999997</v>
      </c>
      <c r="J21" s="166"/>
      <c r="K21" s="168"/>
      <c r="L21" s="168"/>
      <c r="M21" s="175">
        <f>SUM(M16:M20)</f>
        <v>2798039.92343</v>
      </c>
      <c r="N21" s="164"/>
      <c r="O21" s="165"/>
      <c r="P21" s="149"/>
      <c r="S21" s="172"/>
      <c r="T21" s="173"/>
      <c r="U21" s="151"/>
      <c r="V21" s="151"/>
    </row>
    <row r="22" spans="2:22" x14ac:dyDescent="0.2">
      <c r="B22" s="71"/>
      <c r="C22" s="151"/>
      <c r="D22" s="151"/>
      <c r="E22" s="151"/>
      <c r="F22" s="151"/>
      <c r="G22" s="166"/>
      <c r="H22" s="166"/>
      <c r="I22" s="167"/>
      <c r="J22" s="167"/>
      <c r="K22" s="168"/>
      <c r="L22" s="168"/>
      <c r="M22" s="166"/>
      <c r="N22" s="176"/>
      <c r="O22" s="112"/>
      <c r="P22" s="149"/>
      <c r="S22" s="172"/>
      <c r="T22" s="173"/>
      <c r="U22" s="151"/>
      <c r="V22" s="151"/>
    </row>
    <row r="23" spans="2:22" ht="17.25" x14ac:dyDescent="0.2">
      <c r="B23" s="71"/>
      <c r="C23" s="159" t="s">
        <v>24</v>
      </c>
      <c r="D23" s="159"/>
      <c r="E23" s="151"/>
      <c r="F23" s="151"/>
      <c r="G23" s="166"/>
      <c r="H23" s="166"/>
      <c r="I23" s="167"/>
      <c r="J23" s="167"/>
      <c r="K23" s="168"/>
      <c r="L23" s="168"/>
      <c r="M23" s="166"/>
      <c r="N23" s="176"/>
      <c r="O23" s="112"/>
      <c r="P23" s="149"/>
      <c r="S23" s="172"/>
      <c r="T23" s="177"/>
      <c r="U23" s="151"/>
      <c r="V23" s="151"/>
    </row>
    <row r="24" spans="2:22" ht="17.25" x14ac:dyDescent="0.2">
      <c r="B24" s="71"/>
      <c r="C24" s="151"/>
      <c r="D24" s="151" t="s">
        <v>264</v>
      </c>
      <c r="E24" s="151"/>
      <c r="G24" s="167"/>
      <c r="H24" s="167"/>
      <c r="I24" s="167"/>
      <c r="J24" s="167"/>
      <c r="K24" s="168"/>
      <c r="L24" s="168"/>
      <c r="M24" s="166"/>
      <c r="N24" s="176"/>
      <c r="O24" s="112"/>
      <c r="P24" s="178"/>
      <c r="S24" s="172"/>
      <c r="T24" s="179"/>
      <c r="U24" s="151"/>
      <c r="V24" s="151"/>
    </row>
    <row r="25" spans="2:22" x14ac:dyDescent="0.2">
      <c r="B25" s="71"/>
      <c r="C25" s="151"/>
      <c r="D25" s="151"/>
      <c r="E25" s="151" t="s">
        <v>265</v>
      </c>
      <c r="G25" s="167">
        <v>436366</v>
      </c>
      <c r="H25" s="167"/>
      <c r="I25" s="167">
        <f>'F - Emp Sal &amp; Wages'!W24</f>
        <v>46367</v>
      </c>
      <c r="J25" s="167"/>
      <c r="K25" s="168" t="s">
        <v>274</v>
      </c>
      <c r="L25" s="168"/>
      <c r="M25" s="166">
        <f t="shared" ref="M25" si="0">SUM(G25,I25)</f>
        <v>482733</v>
      </c>
      <c r="N25" s="176"/>
      <c r="O25" s="112"/>
      <c r="P25" s="149" t="s">
        <v>274</v>
      </c>
      <c r="Q25" s="140" t="s">
        <v>934</v>
      </c>
      <c r="S25" s="180"/>
      <c r="T25" s="151"/>
      <c r="U25" s="151"/>
      <c r="V25" s="151"/>
    </row>
    <row r="26" spans="2:22" x14ac:dyDescent="0.2">
      <c r="B26" s="71"/>
      <c r="C26" s="151"/>
      <c r="D26" s="151"/>
      <c r="E26" s="151"/>
      <c r="G26" s="167"/>
      <c r="H26" s="167"/>
      <c r="I26" s="167"/>
      <c r="J26" s="167"/>
      <c r="K26" s="168"/>
      <c r="L26" s="168"/>
      <c r="M26" s="166"/>
      <c r="N26" s="176"/>
      <c r="O26" s="112"/>
      <c r="P26" s="149"/>
      <c r="S26" s="180"/>
      <c r="T26" s="151"/>
      <c r="U26" s="151"/>
      <c r="V26" s="151"/>
    </row>
    <row r="27" spans="2:22" x14ac:dyDescent="0.2">
      <c r="B27" s="71"/>
      <c r="C27" s="151"/>
      <c r="D27" s="151"/>
      <c r="E27" s="151" t="s">
        <v>290</v>
      </c>
      <c r="G27" s="167">
        <v>37500</v>
      </c>
      <c r="H27" s="167"/>
      <c r="I27" s="167">
        <f>'G - Board of Directors'!H15</f>
        <v>2100</v>
      </c>
      <c r="J27" s="167"/>
      <c r="K27" s="168" t="s">
        <v>279</v>
      </c>
      <c r="L27" s="168"/>
      <c r="M27" s="166">
        <f t="shared" ref="M27:M49" si="1">SUM(G27,I27)</f>
        <v>39600</v>
      </c>
      <c r="N27" s="176"/>
      <c r="O27" s="112"/>
      <c r="P27" s="149" t="s">
        <v>279</v>
      </c>
      <c r="Q27" s="140" t="s">
        <v>935</v>
      </c>
      <c r="R27" s="150"/>
      <c r="S27" s="150"/>
      <c r="U27" s="151"/>
      <c r="V27" s="151"/>
    </row>
    <row r="28" spans="2:22" x14ac:dyDescent="0.2">
      <c r="B28" s="71"/>
      <c r="C28" s="151"/>
      <c r="D28" s="151"/>
      <c r="E28" s="151" t="s">
        <v>294</v>
      </c>
      <c r="G28" s="167"/>
      <c r="H28" s="167"/>
      <c r="I28" s="167"/>
      <c r="J28" s="167"/>
      <c r="K28" s="168"/>
      <c r="L28" s="181"/>
      <c r="M28" s="166"/>
      <c r="N28" s="176"/>
      <c r="O28" s="112"/>
      <c r="P28" s="149"/>
      <c r="Q28" s="149"/>
      <c r="R28" s="150"/>
      <c r="U28" s="151"/>
      <c r="V28" s="151"/>
    </row>
    <row r="29" spans="2:22" x14ac:dyDescent="0.2">
      <c r="B29" s="71"/>
      <c r="C29" s="151"/>
      <c r="D29" s="151"/>
      <c r="E29" s="192" t="s">
        <v>291</v>
      </c>
      <c r="G29" s="167">
        <v>76221</v>
      </c>
      <c r="H29" s="167"/>
      <c r="I29" s="167">
        <f>'H - Emp Medical'!D22</f>
        <v>19727</v>
      </c>
      <c r="J29" s="167"/>
      <c r="K29" s="168" t="s">
        <v>280</v>
      </c>
      <c r="L29" s="181"/>
      <c r="M29" s="166">
        <f t="shared" si="1"/>
        <v>95948</v>
      </c>
      <c r="N29" s="176"/>
      <c r="O29" s="112"/>
      <c r="P29" s="149" t="s">
        <v>280</v>
      </c>
      <c r="Q29" s="149" t="s">
        <v>936</v>
      </c>
      <c r="R29" s="150"/>
      <c r="U29" s="151"/>
      <c r="V29" s="151"/>
    </row>
    <row r="30" spans="2:22" x14ac:dyDescent="0.2">
      <c r="B30" s="71"/>
      <c r="C30" s="151"/>
      <c r="D30" s="151"/>
      <c r="E30" s="192" t="s">
        <v>292</v>
      </c>
      <c r="G30" s="167">
        <v>960</v>
      </c>
      <c r="H30" s="167"/>
      <c r="I30" s="167"/>
      <c r="J30" s="167"/>
      <c r="K30" s="168"/>
      <c r="L30" s="181"/>
      <c r="M30" s="166">
        <f t="shared" si="1"/>
        <v>960</v>
      </c>
      <c r="N30" s="176"/>
      <c r="O30" s="112"/>
      <c r="P30" s="149"/>
      <c r="Q30" s="149"/>
      <c r="R30" s="150"/>
      <c r="U30" s="151"/>
      <c r="V30" s="151"/>
    </row>
    <row r="31" spans="2:22" x14ac:dyDescent="0.2">
      <c r="B31" s="71"/>
      <c r="C31" s="151"/>
      <c r="D31" s="151"/>
      <c r="E31" s="192" t="s">
        <v>293</v>
      </c>
      <c r="G31" s="167">
        <v>784</v>
      </c>
      <c r="H31" s="167"/>
      <c r="I31" s="167"/>
      <c r="J31" s="167"/>
      <c r="K31" s="168"/>
      <c r="L31" s="181"/>
      <c r="M31" s="166">
        <f t="shared" si="1"/>
        <v>784</v>
      </c>
      <c r="N31" s="176"/>
      <c r="O31" s="112"/>
      <c r="P31" s="149"/>
      <c r="Q31" s="149"/>
      <c r="R31" s="150"/>
      <c r="U31" s="151"/>
      <c r="V31" s="151"/>
    </row>
    <row r="32" spans="2:22" x14ac:dyDescent="0.2">
      <c r="B32" s="71"/>
      <c r="C32" s="151"/>
      <c r="D32" s="151"/>
      <c r="E32" s="192" t="s">
        <v>295</v>
      </c>
      <c r="G32" s="167">
        <v>17177</v>
      </c>
      <c r="H32" s="167"/>
      <c r="I32" s="167">
        <f>'I - Emp Pension'!G22</f>
        <v>3392</v>
      </c>
      <c r="J32" s="167"/>
      <c r="K32" s="168" t="s">
        <v>285</v>
      </c>
      <c r="L32" s="181"/>
      <c r="M32" s="166">
        <f t="shared" si="1"/>
        <v>20569</v>
      </c>
      <c r="N32" s="176"/>
      <c r="O32" s="112"/>
      <c r="P32" s="149" t="s">
        <v>285</v>
      </c>
      <c r="Q32" s="149" t="s">
        <v>944</v>
      </c>
      <c r="R32" s="150"/>
      <c r="U32" s="151"/>
      <c r="V32" s="151"/>
    </row>
    <row r="33" spans="2:22" x14ac:dyDescent="0.2">
      <c r="B33" s="71"/>
      <c r="C33" s="151"/>
      <c r="D33" s="151"/>
      <c r="E33" s="151" t="s">
        <v>27</v>
      </c>
      <c r="G33" s="167">
        <v>1121957</v>
      </c>
      <c r="H33" s="167"/>
      <c r="I33" s="167">
        <f>'J - CN 2024-00263'!G36</f>
        <v>53645</v>
      </c>
      <c r="J33" s="167"/>
      <c r="K33" s="181" t="s">
        <v>288</v>
      </c>
      <c r="L33" s="181"/>
      <c r="M33" s="19"/>
      <c r="N33" s="176"/>
      <c r="O33" s="112"/>
      <c r="P33" s="149" t="s">
        <v>288</v>
      </c>
      <c r="Q33" s="149" t="s">
        <v>940</v>
      </c>
      <c r="R33" s="150"/>
      <c r="U33" s="151"/>
      <c r="V33" s="151"/>
    </row>
    <row r="34" spans="2:22" x14ac:dyDescent="0.2">
      <c r="B34" s="71"/>
      <c r="C34" s="151"/>
      <c r="D34" s="151"/>
      <c r="E34" s="151"/>
      <c r="G34" s="167"/>
      <c r="H34" s="167"/>
      <c r="I34" s="167">
        <f>'K - 2025-00326'!G36</f>
        <v>143665</v>
      </c>
      <c r="J34" s="167"/>
      <c r="K34" s="181" t="s">
        <v>300</v>
      </c>
      <c r="L34" s="181"/>
      <c r="M34" s="166"/>
      <c r="N34" s="176"/>
      <c r="O34" s="112"/>
      <c r="P34" s="149" t="s">
        <v>300</v>
      </c>
      <c r="Q34" s="149" t="s">
        <v>941</v>
      </c>
      <c r="R34" s="150"/>
      <c r="U34" s="151"/>
      <c r="V34" s="151"/>
    </row>
    <row r="35" spans="2:22" x14ac:dyDescent="0.2">
      <c r="B35" s="71"/>
      <c r="C35" s="151"/>
      <c r="D35" s="151"/>
      <c r="E35" s="151"/>
      <c r="G35" s="167"/>
      <c r="H35" s="167"/>
      <c r="I35" s="167">
        <f>'L - Excess Wate Loss'!D40</f>
        <v>-94187</v>
      </c>
      <c r="J35" s="167"/>
      <c r="K35" s="181" t="s">
        <v>301</v>
      </c>
      <c r="L35" s="181"/>
      <c r="M35" s="166">
        <f>SUM(G33,I33,I34,I35)</f>
        <v>1225080</v>
      </c>
      <c r="N35" s="176"/>
      <c r="O35" s="112"/>
      <c r="P35" s="149" t="s">
        <v>301</v>
      </c>
      <c r="Q35" s="149" t="s">
        <v>939</v>
      </c>
      <c r="R35" s="150"/>
      <c r="U35" s="151"/>
      <c r="V35" s="151"/>
    </row>
    <row r="36" spans="2:22" x14ac:dyDescent="0.2">
      <c r="B36" s="71"/>
      <c r="C36" s="151"/>
      <c r="D36" s="151"/>
      <c r="E36" s="151" t="s">
        <v>29</v>
      </c>
      <c r="G36" s="167">
        <v>20530</v>
      </c>
      <c r="H36" s="167"/>
      <c r="I36" s="167">
        <f>'L - Excess Wate Loss'!E40</f>
        <v>-1466</v>
      </c>
      <c r="J36" s="167"/>
      <c r="K36" s="168" t="s">
        <v>301</v>
      </c>
      <c r="L36" s="181"/>
      <c r="M36" s="166">
        <f>SUM(G36,I36)</f>
        <v>19064</v>
      </c>
      <c r="N36" s="176"/>
      <c r="O36" s="112"/>
      <c r="P36" s="149" t="s">
        <v>301</v>
      </c>
      <c r="Q36" s="149" t="s">
        <v>939</v>
      </c>
      <c r="R36" s="150"/>
      <c r="U36" s="151"/>
      <c r="V36" s="151"/>
    </row>
    <row r="37" spans="2:22" x14ac:dyDescent="0.2">
      <c r="B37" s="71"/>
      <c r="C37" s="151"/>
      <c r="D37" s="151"/>
      <c r="E37" s="192"/>
      <c r="G37" s="167"/>
      <c r="H37" s="167"/>
      <c r="I37" s="167"/>
      <c r="J37" s="167"/>
      <c r="K37" s="168"/>
      <c r="L37" s="181"/>
      <c r="M37" s="166"/>
      <c r="N37" s="176"/>
      <c r="O37" s="112"/>
      <c r="P37" s="149"/>
      <c r="Q37" s="149"/>
      <c r="R37" s="150"/>
      <c r="U37" s="151"/>
      <c r="V37" s="151"/>
    </row>
    <row r="38" spans="2:22" x14ac:dyDescent="0.2">
      <c r="B38" s="71"/>
      <c r="C38" s="151"/>
      <c r="D38" s="151"/>
      <c r="E38" s="151" t="s">
        <v>26</v>
      </c>
      <c r="G38" s="167">
        <v>118122</v>
      </c>
      <c r="H38" s="167"/>
      <c r="I38" s="167"/>
      <c r="J38" s="167"/>
      <c r="K38" s="181"/>
      <c r="L38" s="181"/>
      <c r="M38" s="166">
        <f t="shared" si="1"/>
        <v>118122</v>
      </c>
      <c r="N38" s="176"/>
      <c r="O38" s="112"/>
      <c r="P38" s="140"/>
      <c r="Q38" s="149"/>
      <c r="R38" s="182"/>
      <c r="S38" s="150"/>
      <c r="T38" s="151"/>
      <c r="U38" s="151"/>
      <c r="V38" s="151"/>
    </row>
    <row r="39" spans="2:22" x14ac:dyDescent="0.2">
      <c r="B39" s="71"/>
      <c r="C39" s="151"/>
      <c r="D39" s="151"/>
      <c r="E39" s="151" t="s">
        <v>269</v>
      </c>
      <c r="G39" s="167">
        <v>36694</v>
      </c>
      <c r="H39" s="167"/>
      <c r="I39" s="167"/>
      <c r="J39" s="167"/>
      <c r="K39" s="181"/>
      <c r="L39" s="168"/>
      <c r="M39" s="166">
        <f t="shared" si="1"/>
        <v>36694</v>
      </c>
      <c r="N39" s="176"/>
      <c r="O39" s="112"/>
      <c r="P39" s="140"/>
      <c r="Q39" s="149"/>
      <c r="R39" s="150"/>
      <c r="S39" s="150"/>
      <c r="T39" s="151"/>
      <c r="U39" s="151"/>
      <c r="V39" s="151"/>
    </row>
    <row r="40" spans="2:22" x14ac:dyDescent="0.2">
      <c r="B40" s="71"/>
      <c r="C40" s="151"/>
      <c r="D40" s="151"/>
      <c r="E40" s="151" t="s">
        <v>296</v>
      </c>
      <c r="G40" s="167">
        <v>15655</v>
      </c>
      <c r="H40" s="167"/>
      <c r="I40" s="167"/>
      <c r="J40" s="167"/>
      <c r="K40" s="168"/>
      <c r="L40" s="168"/>
      <c r="M40" s="166">
        <f t="shared" si="1"/>
        <v>15655</v>
      </c>
      <c r="N40" s="176"/>
      <c r="O40" s="112"/>
      <c r="P40" s="149"/>
      <c r="Q40" s="149"/>
      <c r="R40" s="150"/>
      <c r="S40" s="150"/>
      <c r="T40" s="151"/>
      <c r="U40" s="151"/>
      <c r="V40" s="151"/>
    </row>
    <row r="41" spans="2:22" x14ac:dyDescent="0.2">
      <c r="B41" s="71"/>
      <c r="C41" s="151"/>
      <c r="D41" s="151"/>
      <c r="E41" s="151" t="s">
        <v>297</v>
      </c>
      <c r="G41" s="167">
        <v>9680</v>
      </c>
      <c r="H41" s="167"/>
      <c r="I41" s="167"/>
      <c r="J41" s="167"/>
      <c r="K41" s="168"/>
      <c r="L41" s="168"/>
      <c r="M41" s="166">
        <f t="shared" si="1"/>
        <v>9680</v>
      </c>
      <c r="N41" s="176"/>
      <c r="O41" s="112"/>
      <c r="P41" s="149"/>
      <c r="Q41" s="149"/>
      <c r="R41" s="150"/>
      <c r="S41" s="150"/>
      <c r="T41" s="151"/>
      <c r="U41" s="151"/>
      <c r="V41" s="151"/>
    </row>
    <row r="42" spans="2:22" x14ac:dyDescent="0.2">
      <c r="B42" s="71"/>
      <c r="C42" s="151"/>
      <c r="D42" s="151"/>
      <c r="E42" s="151" t="s">
        <v>270</v>
      </c>
      <c r="G42" s="167">
        <v>91632</v>
      </c>
      <c r="H42" s="167"/>
      <c r="I42" s="167"/>
      <c r="J42" s="167"/>
      <c r="K42" s="168"/>
      <c r="L42" s="168"/>
      <c r="M42" s="166">
        <f t="shared" si="1"/>
        <v>91632</v>
      </c>
      <c r="N42" s="176"/>
      <c r="O42" s="112"/>
      <c r="P42" s="149"/>
      <c r="Q42" s="149"/>
      <c r="R42" s="150"/>
      <c r="S42" s="150"/>
      <c r="T42" s="151"/>
      <c r="U42" s="151"/>
      <c r="V42" s="151"/>
    </row>
    <row r="43" spans="2:22" x14ac:dyDescent="0.2">
      <c r="B43" s="71"/>
      <c r="C43" s="151"/>
      <c r="D43" s="151"/>
      <c r="E43" s="151" t="s">
        <v>28</v>
      </c>
      <c r="G43" s="167">
        <v>23722</v>
      </c>
      <c r="H43" s="167"/>
      <c r="I43" s="167"/>
      <c r="J43" s="167"/>
      <c r="K43" s="168"/>
      <c r="L43" s="168"/>
      <c r="M43" s="166">
        <f t="shared" si="1"/>
        <v>23722</v>
      </c>
      <c r="N43" s="176"/>
      <c r="O43" s="112"/>
      <c r="P43" s="149"/>
      <c r="Q43" s="149"/>
      <c r="R43" s="150"/>
      <c r="S43" s="150"/>
      <c r="T43" s="151"/>
      <c r="U43" s="151"/>
      <c r="V43" s="151"/>
    </row>
    <row r="44" spans="2:22" x14ac:dyDescent="0.2">
      <c r="B44" s="71"/>
      <c r="C44" s="151"/>
      <c r="D44" s="151"/>
      <c r="E44" s="151" t="s">
        <v>272</v>
      </c>
      <c r="G44" s="167">
        <v>35260</v>
      </c>
      <c r="H44" s="167"/>
      <c r="I44" s="167"/>
      <c r="J44" s="167"/>
      <c r="K44" s="168"/>
      <c r="L44" s="168"/>
      <c r="M44" s="166">
        <f t="shared" si="1"/>
        <v>35260</v>
      </c>
      <c r="N44" s="176"/>
      <c r="O44" s="112"/>
      <c r="P44" s="149"/>
      <c r="Q44" s="149"/>
      <c r="R44" s="150"/>
      <c r="S44" s="150"/>
      <c r="T44" s="151"/>
      <c r="U44" s="151"/>
      <c r="V44" s="151"/>
    </row>
    <row r="45" spans="2:22" x14ac:dyDescent="0.2">
      <c r="B45" s="71"/>
      <c r="C45" s="151"/>
      <c r="D45" s="151"/>
      <c r="E45" s="151" t="s">
        <v>298</v>
      </c>
      <c r="G45" s="167">
        <v>8485</v>
      </c>
      <c r="H45" s="167"/>
      <c r="I45" s="167"/>
      <c r="J45" s="167"/>
      <c r="K45" s="168"/>
      <c r="L45" s="168"/>
      <c r="M45" s="166">
        <f t="shared" si="1"/>
        <v>8485</v>
      </c>
      <c r="N45" s="176"/>
      <c r="O45" s="112"/>
      <c r="P45" s="149"/>
      <c r="Q45" s="183"/>
      <c r="R45" s="184"/>
      <c r="S45" s="150"/>
      <c r="T45" s="151"/>
      <c r="U45" s="151"/>
      <c r="V45" s="151"/>
    </row>
    <row r="46" spans="2:22" x14ac:dyDescent="0.2">
      <c r="B46" s="71"/>
      <c r="C46" s="151"/>
      <c r="D46" s="151"/>
      <c r="E46" s="151" t="s">
        <v>299</v>
      </c>
      <c r="G46" s="167">
        <v>210</v>
      </c>
      <c r="H46" s="167"/>
      <c r="I46" s="167"/>
      <c r="J46" s="167"/>
      <c r="K46" s="168"/>
      <c r="L46" s="168"/>
      <c r="M46" s="166">
        <f t="shared" si="1"/>
        <v>210</v>
      </c>
      <c r="N46" s="176"/>
      <c r="O46" s="112"/>
      <c r="P46" s="149"/>
      <c r="Q46" s="183"/>
      <c r="R46" s="184"/>
      <c r="S46" s="150"/>
      <c r="T46" s="151"/>
      <c r="U46" s="151"/>
      <c r="V46" s="151"/>
    </row>
    <row r="47" spans="2:22" x14ac:dyDescent="0.2">
      <c r="B47" s="71"/>
      <c r="C47" s="151"/>
      <c r="D47" s="151"/>
      <c r="E47" s="151" t="s">
        <v>71</v>
      </c>
      <c r="G47" s="167">
        <v>6316</v>
      </c>
      <c r="H47" s="167"/>
      <c r="I47" s="167"/>
      <c r="J47" s="167"/>
      <c r="K47" s="168"/>
      <c r="L47" s="168"/>
      <c r="M47" s="166">
        <f t="shared" si="1"/>
        <v>6316</v>
      </c>
      <c r="N47" s="176"/>
      <c r="O47" s="112"/>
      <c r="P47" s="149"/>
      <c r="Q47" s="183"/>
      <c r="R47" s="184"/>
      <c r="S47" s="150"/>
      <c r="T47" s="151"/>
      <c r="U47" s="151"/>
      <c r="V47" s="151"/>
    </row>
    <row r="48" spans="2:22" x14ac:dyDescent="0.2">
      <c r="B48" s="71"/>
      <c r="C48" s="151"/>
      <c r="D48" s="151"/>
      <c r="E48" s="151" t="s">
        <v>273</v>
      </c>
      <c r="G48" s="167"/>
      <c r="H48" s="167"/>
      <c r="I48" s="167">
        <f>ROUND('M - Rate Case Exp Amt'!F7,0)</f>
        <v>3112</v>
      </c>
      <c r="J48" s="167"/>
      <c r="K48" s="168" t="s">
        <v>937</v>
      </c>
      <c r="L48" s="168"/>
      <c r="M48" s="166">
        <f t="shared" si="1"/>
        <v>3112</v>
      </c>
      <c r="N48" s="176"/>
      <c r="O48" s="112"/>
      <c r="P48" s="149" t="s">
        <v>937</v>
      </c>
      <c r="Q48" s="183" t="s">
        <v>275</v>
      </c>
      <c r="R48" s="184"/>
      <c r="S48" s="150"/>
      <c r="T48" s="151"/>
      <c r="U48" s="151"/>
      <c r="V48" s="151"/>
    </row>
    <row r="49" spans="2:22" ht="17.25" x14ac:dyDescent="0.2">
      <c r="B49" s="71"/>
      <c r="C49" s="151"/>
      <c r="E49" s="151" t="s">
        <v>276</v>
      </c>
      <c r="G49" s="169">
        <v>10577</v>
      </c>
      <c r="H49" s="167"/>
      <c r="I49" s="185"/>
      <c r="J49" s="186"/>
      <c r="K49" s="168"/>
      <c r="L49" s="181"/>
      <c r="M49" s="187">
        <f t="shared" si="1"/>
        <v>10577</v>
      </c>
      <c r="N49" s="170"/>
      <c r="O49" s="171"/>
      <c r="P49" s="149"/>
      <c r="Q49" s="183"/>
      <c r="R49" s="184"/>
      <c r="S49" s="150"/>
      <c r="T49" s="151"/>
      <c r="U49" s="151"/>
      <c r="V49" s="151"/>
    </row>
    <row r="50" spans="2:22" ht="15.75" x14ac:dyDescent="0.2">
      <c r="B50" s="71"/>
      <c r="C50" s="151"/>
      <c r="D50" s="174" t="s">
        <v>277</v>
      </c>
      <c r="E50" s="151"/>
      <c r="G50" s="167">
        <f>SUM(G25:G49)</f>
        <v>2067848</v>
      </c>
      <c r="H50" s="167"/>
      <c r="I50" s="167">
        <f>SUM(I25:I49)</f>
        <v>176355</v>
      </c>
      <c r="J50" s="167"/>
      <c r="K50" s="168"/>
      <c r="L50" s="168"/>
      <c r="M50" s="167">
        <f>SUM(M25:M49)</f>
        <v>2244203</v>
      </c>
      <c r="N50" s="176"/>
      <c r="O50" s="112"/>
      <c r="P50" s="149"/>
      <c r="Q50" s="183"/>
      <c r="R50" s="184"/>
      <c r="S50" s="150"/>
      <c r="T50" s="151"/>
      <c r="U50" s="151"/>
      <c r="V50" s="151"/>
    </row>
    <row r="51" spans="2:22" x14ac:dyDescent="0.2">
      <c r="B51" s="71"/>
      <c r="C51" s="151"/>
      <c r="D51" s="151" t="s">
        <v>278</v>
      </c>
      <c r="G51" s="167">
        <v>574172</v>
      </c>
      <c r="H51" s="167"/>
      <c r="I51" s="167">
        <f>'N &amp; O - Depreciation'!Q570</f>
        <v>1670.4499999999534</v>
      </c>
      <c r="J51" s="167"/>
      <c r="K51" s="181" t="s">
        <v>178</v>
      </c>
      <c r="L51" s="181"/>
      <c r="M51" s="166"/>
      <c r="N51" s="176"/>
      <c r="O51" s="112"/>
      <c r="P51" s="149" t="s">
        <v>178</v>
      </c>
      <c r="Q51" s="183" t="s">
        <v>945</v>
      </c>
      <c r="R51" s="184"/>
      <c r="S51" s="150"/>
      <c r="T51" s="151"/>
      <c r="U51" s="151"/>
      <c r="V51" s="151"/>
    </row>
    <row r="52" spans="2:22" x14ac:dyDescent="0.2">
      <c r="B52" s="71"/>
      <c r="C52" s="151"/>
      <c r="D52" s="151"/>
      <c r="G52" s="167"/>
      <c r="H52" s="167"/>
      <c r="I52" s="167">
        <f>'N &amp; O - Depreciation'!Q574</f>
        <v>-53406.459999999846</v>
      </c>
      <c r="J52" s="167"/>
      <c r="K52" s="181" t="s">
        <v>938</v>
      </c>
      <c r="L52" s="181"/>
      <c r="M52" s="166">
        <f>SUM(G51,I51,I52)</f>
        <v>522435.99000000011</v>
      </c>
      <c r="N52" s="176"/>
      <c r="O52" s="112"/>
      <c r="P52" s="149" t="s">
        <v>938</v>
      </c>
      <c r="Q52" s="183" t="s">
        <v>946</v>
      </c>
      <c r="R52" s="184"/>
      <c r="S52" s="150"/>
      <c r="T52" s="151"/>
      <c r="U52" s="151"/>
      <c r="V52" s="151"/>
    </row>
    <row r="53" spans="2:22" ht="17.25" x14ac:dyDescent="0.2">
      <c r="B53" s="71"/>
      <c r="C53" s="151"/>
      <c r="D53" s="151" t="s">
        <v>281</v>
      </c>
      <c r="E53" s="151"/>
      <c r="G53" s="187">
        <v>40792</v>
      </c>
      <c r="H53" s="166"/>
      <c r="I53" s="187">
        <f>'F - Emp Sal &amp; Wages'!W40</f>
        <v>6576</v>
      </c>
      <c r="J53" s="166"/>
      <c r="K53" s="168" t="s">
        <v>983</v>
      </c>
      <c r="L53" s="168"/>
      <c r="M53" s="187">
        <f t="shared" ref="M53" si="2">G53+I53</f>
        <v>47368</v>
      </c>
      <c r="N53" s="170"/>
      <c r="O53" s="171"/>
      <c r="P53" s="149" t="s">
        <v>983</v>
      </c>
      <c r="Q53" s="183" t="s">
        <v>1021</v>
      </c>
      <c r="R53" s="184"/>
      <c r="S53" s="150"/>
      <c r="T53" s="151"/>
      <c r="U53" s="151"/>
      <c r="V53" s="151"/>
    </row>
    <row r="54" spans="2:22" ht="15.75" x14ac:dyDescent="0.2">
      <c r="B54" s="71"/>
      <c r="C54" s="174" t="s">
        <v>32</v>
      </c>
      <c r="D54" s="174"/>
      <c r="E54" s="151"/>
      <c r="F54" s="151"/>
      <c r="G54" s="169">
        <f>SUM(G50:G53)</f>
        <v>2682812</v>
      </c>
      <c r="H54" s="167"/>
      <c r="I54" s="185">
        <f>SUM(I50:I53)</f>
        <v>131194.99000000011</v>
      </c>
      <c r="J54" s="186"/>
      <c r="K54" s="181"/>
      <c r="L54" s="181"/>
      <c r="M54" s="169">
        <f>SUM(M50:M53)</f>
        <v>2814006.99</v>
      </c>
      <c r="N54" s="164"/>
      <c r="O54" s="165"/>
      <c r="P54" s="149"/>
      <c r="Q54" s="183"/>
      <c r="R54" s="184"/>
      <c r="S54" s="150"/>
      <c r="T54" s="151"/>
      <c r="U54" s="151"/>
      <c r="V54" s="151"/>
    </row>
    <row r="55" spans="2:22" ht="15.75" x14ac:dyDescent="0.2">
      <c r="B55" s="71"/>
      <c r="C55" s="174" t="s">
        <v>282</v>
      </c>
      <c r="D55" s="174"/>
      <c r="E55" s="151"/>
      <c r="F55" s="151"/>
      <c r="G55" s="166">
        <f>G21-G54</f>
        <v>-52222</v>
      </c>
      <c r="H55" s="167"/>
      <c r="I55" s="166">
        <f>I21-I54</f>
        <v>36254.933429999859</v>
      </c>
      <c r="J55" s="167"/>
      <c r="K55" s="181"/>
      <c r="L55" s="181"/>
      <c r="M55" s="166">
        <f>M21-M54</f>
        <v>-15967.066570000257</v>
      </c>
      <c r="N55" s="164"/>
      <c r="O55" s="165"/>
      <c r="P55" s="149"/>
      <c r="Q55" s="183"/>
      <c r="R55" s="184"/>
      <c r="S55" s="150"/>
      <c r="T55" s="151"/>
      <c r="U55" s="151"/>
      <c r="V55" s="151"/>
    </row>
    <row r="56" spans="2:22" ht="15.75" x14ac:dyDescent="0.2">
      <c r="B56" s="71"/>
      <c r="C56" s="192" t="s">
        <v>283</v>
      </c>
      <c r="D56" s="174"/>
      <c r="E56" s="151"/>
      <c r="F56" s="151"/>
      <c r="G56" s="169">
        <v>2764</v>
      </c>
      <c r="H56" s="165"/>
      <c r="I56" s="169">
        <v>-2764</v>
      </c>
      <c r="J56" s="165"/>
      <c r="K56" s="147"/>
      <c r="L56" s="147"/>
      <c r="M56" s="187">
        <f t="shared" ref="M56" si="3">G56+I56</f>
        <v>0</v>
      </c>
      <c r="N56" s="164"/>
      <c r="O56" s="165"/>
      <c r="P56" s="149"/>
      <c r="Q56" s="183"/>
      <c r="R56" s="184"/>
      <c r="S56" s="150"/>
      <c r="T56" s="151"/>
      <c r="U56" s="151"/>
      <c r="V56" s="151"/>
    </row>
    <row r="57" spans="2:22" ht="15.75" x14ac:dyDescent="0.2">
      <c r="B57" s="71"/>
      <c r="C57" s="151" t="s">
        <v>284</v>
      </c>
      <c r="D57" s="174"/>
      <c r="E57" s="151"/>
      <c r="F57" s="151"/>
      <c r="G57" s="167">
        <f>SUM(G55:G56)</f>
        <v>-49458</v>
      </c>
      <c r="H57" s="167"/>
      <c r="I57" s="167">
        <f>SUM(I55:I56)</f>
        <v>33490.933429999859</v>
      </c>
      <c r="J57" s="167"/>
      <c r="K57" s="168"/>
      <c r="L57" s="168"/>
      <c r="M57" s="167">
        <f>SUM(M55:M56)</f>
        <v>-15967.066570000257</v>
      </c>
      <c r="N57" s="164"/>
      <c r="O57" s="165"/>
      <c r="P57" s="149"/>
      <c r="Q57" s="183"/>
      <c r="R57" s="184"/>
      <c r="S57" s="150"/>
      <c r="T57" s="151"/>
      <c r="U57" s="151"/>
      <c r="V57" s="151"/>
    </row>
    <row r="58" spans="2:22" ht="15.75" x14ac:dyDescent="0.2">
      <c r="B58" s="71"/>
      <c r="C58" s="151" t="s">
        <v>286</v>
      </c>
      <c r="D58" s="174"/>
      <c r="E58" s="151"/>
      <c r="F58" s="151"/>
      <c r="G58" s="167"/>
      <c r="H58" s="167"/>
      <c r="I58" s="167"/>
      <c r="J58" s="167"/>
      <c r="K58" s="168"/>
      <c r="L58" s="168"/>
      <c r="M58" s="167"/>
      <c r="N58" s="164"/>
      <c r="O58" s="165"/>
      <c r="P58" s="149"/>
      <c r="Q58" s="183"/>
      <c r="R58" s="184"/>
      <c r="S58" s="150"/>
      <c r="T58" s="151"/>
      <c r="U58" s="151"/>
      <c r="V58" s="151"/>
    </row>
    <row r="59" spans="2:22" ht="15.75" x14ac:dyDescent="0.2">
      <c r="B59" s="71"/>
      <c r="C59" s="192" t="s">
        <v>33</v>
      </c>
      <c r="D59" s="174"/>
      <c r="E59" s="151"/>
      <c r="F59" s="151"/>
      <c r="G59" s="167">
        <v>219326</v>
      </c>
      <c r="H59" s="167"/>
      <c r="I59" s="167"/>
      <c r="J59" s="167"/>
      <c r="K59" s="168"/>
      <c r="L59" s="168"/>
      <c r="M59" s="166">
        <f t="shared" ref="M59:M64" si="4">SUM(G59,I59)</f>
        <v>219326</v>
      </c>
      <c r="N59" s="164"/>
      <c r="O59" s="165"/>
      <c r="P59" s="149"/>
      <c r="Q59" s="183"/>
      <c r="R59" s="184"/>
      <c r="S59" s="150"/>
      <c r="T59" s="151"/>
      <c r="U59" s="151"/>
      <c r="V59" s="151"/>
    </row>
    <row r="60" spans="2:22" ht="15.75" x14ac:dyDescent="0.2">
      <c r="B60" s="71"/>
      <c r="C60" s="192" t="s">
        <v>287</v>
      </c>
      <c r="D60" s="174"/>
      <c r="E60" s="151"/>
      <c r="F60" s="151"/>
      <c r="G60" s="167">
        <v>37423</v>
      </c>
      <c r="H60" s="167"/>
      <c r="I60" s="167">
        <f>'D &amp; E - Misclassified Rev'!F22</f>
        <v>18648</v>
      </c>
      <c r="J60" s="167"/>
      <c r="K60" s="168" t="s">
        <v>271</v>
      </c>
      <c r="L60" s="168"/>
      <c r="M60" s="166"/>
      <c r="N60" s="164"/>
      <c r="O60" s="165"/>
      <c r="P60" s="149" t="s">
        <v>271</v>
      </c>
      <c r="Q60" s="140" t="s">
        <v>933</v>
      </c>
      <c r="R60" s="184"/>
      <c r="S60" s="150"/>
      <c r="T60" s="151"/>
      <c r="U60" s="151"/>
      <c r="V60" s="151"/>
    </row>
    <row r="61" spans="2:22" ht="15.75" x14ac:dyDescent="0.2">
      <c r="B61" s="71"/>
      <c r="C61" s="192"/>
      <c r="D61" s="174"/>
      <c r="E61" s="151"/>
      <c r="F61" s="151"/>
      <c r="G61" s="167"/>
      <c r="H61" s="167"/>
      <c r="I61" s="167">
        <v>-18287</v>
      </c>
      <c r="J61" s="167"/>
      <c r="K61" s="168" t="s">
        <v>984</v>
      </c>
      <c r="L61" s="168"/>
      <c r="M61" s="166"/>
      <c r="N61" s="164"/>
      <c r="O61" s="165"/>
      <c r="P61" s="149" t="s">
        <v>984</v>
      </c>
      <c r="Q61" s="140" t="s">
        <v>948</v>
      </c>
      <c r="R61" s="184"/>
      <c r="S61" s="150"/>
      <c r="T61" s="151"/>
      <c r="U61" s="151"/>
      <c r="V61" s="151"/>
    </row>
    <row r="62" spans="2:22" ht="15.75" x14ac:dyDescent="0.2">
      <c r="B62" s="71"/>
      <c r="C62" s="192"/>
      <c r="D62" s="174"/>
      <c r="E62" s="151"/>
      <c r="F62" s="151"/>
      <c r="G62" s="167"/>
      <c r="H62" s="167"/>
      <c r="I62" s="167">
        <v>-13135</v>
      </c>
      <c r="J62" s="167"/>
      <c r="K62" s="168" t="s">
        <v>985</v>
      </c>
      <c r="L62" s="168"/>
      <c r="M62" s="166">
        <f>SUM(G60,I60,I61,I62)</f>
        <v>24649</v>
      </c>
      <c r="N62" s="164"/>
      <c r="O62" s="165"/>
      <c r="P62" s="149" t="s">
        <v>985</v>
      </c>
      <c r="Q62" s="140" t="s">
        <v>949</v>
      </c>
      <c r="R62" s="184"/>
      <c r="S62" s="150"/>
      <c r="T62" s="151"/>
      <c r="U62" s="151"/>
      <c r="V62" s="151"/>
    </row>
    <row r="63" spans="2:22" ht="15.75" x14ac:dyDescent="0.2">
      <c r="B63" s="71"/>
      <c r="C63" s="192" t="s">
        <v>328</v>
      </c>
      <c r="D63" s="174"/>
      <c r="E63" s="151"/>
      <c r="F63" s="151"/>
      <c r="G63" s="167">
        <v>-4378</v>
      </c>
      <c r="H63" s="167"/>
      <c r="I63" s="167"/>
      <c r="J63" s="167"/>
      <c r="K63" s="168"/>
      <c r="L63" s="168"/>
      <c r="M63" s="166">
        <f t="shared" si="4"/>
        <v>-4378</v>
      </c>
      <c r="N63" s="164"/>
      <c r="O63" s="165"/>
      <c r="P63" s="149"/>
      <c r="Q63" s="183"/>
      <c r="R63" s="184"/>
      <c r="S63" s="150"/>
      <c r="T63" s="151"/>
      <c r="U63" s="151"/>
      <c r="V63" s="151"/>
    </row>
    <row r="64" spans="2:22" ht="15.75" x14ac:dyDescent="0.2">
      <c r="B64" s="71"/>
      <c r="C64" s="192" t="s">
        <v>289</v>
      </c>
      <c r="D64" s="174"/>
      <c r="E64" s="151"/>
      <c r="F64" s="151"/>
      <c r="G64" s="169">
        <v>-73849</v>
      </c>
      <c r="H64" s="167"/>
      <c r="I64" s="169"/>
      <c r="J64" s="167"/>
      <c r="K64" s="168"/>
      <c r="L64" s="168"/>
      <c r="M64" s="166">
        <f t="shared" si="4"/>
        <v>-73849</v>
      </c>
      <c r="N64" s="164"/>
      <c r="O64" s="165"/>
      <c r="P64" s="149"/>
      <c r="Q64" s="183"/>
      <c r="R64" s="184"/>
      <c r="S64" s="150"/>
      <c r="T64" s="151"/>
      <c r="U64" s="151"/>
      <c r="V64" s="151"/>
    </row>
    <row r="65" spans="2:22" ht="16.5" thickBot="1" x14ac:dyDescent="0.25">
      <c r="B65" s="71"/>
      <c r="C65" s="151" t="s">
        <v>34</v>
      </c>
      <c r="D65" s="174"/>
      <c r="E65" s="151"/>
      <c r="F65" s="151"/>
      <c r="G65" s="188">
        <f>SUM(G57:G64)</f>
        <v>129064</v>
      </c>
      <c r="H65" s="165"/>
      <c r="I65" s="188">
        <f>SUM(I57:I64)</f>
        <v>20716.933429999859</v>
      </c>
      <c r="J65" s="165"/>
      <c r="K65" s="147"/>
      <c r="L65" s="147"/>
      <c r="M65" s="188">
        <f>SUM(M57:M64)</f>
        <v>149780.93342999974</v>
      </c>
      <c r="N65" s="164"/>
      <c r="O65" s="165"/>
      <c r="P65" s="149"/>
      <c r="Q65" s="183"/>
      <c r="R65" s="184"/>
      <c r="S65" s="150"/>
      <c r="T65" s="151"/>
      <c r="U65" s="151"/>
      <c r="V65" s="151"/>
    </row>
    <row r="66" spans="2:22" ht="15.75" thickTop="1" x14ac:dyDescent="0.2">
      <c r="B66" s="154"/>
      <c r="C66" s="189"/>
      <c r="D66" s="189"/>
      <c r="E66" s="189"/>
      <c r="F66" s="189"/>
      <c r="G66" s="189"/>
      <c r="H66" s="189"/>
      <c r="I66" s="189"/>
      <c r="J66" s="189"/>
      <c r="K66" s="190"/>
      <c r="L66" s="190"/>
      <c r="M66" s="189"/>
      <c r="N66" s="191"/>
    </row>
  </sheetData>
  <mergeCells count="2">
    <mergeCell ref="C6:M6"/>
    <mergeCell ref="C7:M7"/>
  </mergeCells>
  <pageMargins left="0.7" right="0.7" top="0.75" bottom="0.75" header="0.3" footer="0.3"/>
  <pageSetup scale="40" orientation="portrait" horizontalDpi="0" verticalDpi="0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AEE3F2-E389-4167-9E74-0AB7E5085C72}">
  <dimension ref="A1:AA1032189"/>
  <sheetViews>
    <sheetView showGridLines="0" topLeftCell="K13" zoomScale="142" zoomScaleNormal="142" workbookViewId="0">
      <selection activeCell="W24" sqref="W24"/>
    </sheetView>
  </sheetViews>
  <sheetFormatPr defaultColWidth="12.21875" defaultRowHeight="15" x14ac:dyDescent="0.2"/>
  <cols>
    <col min="1" max="1" width="15.44140625" style="22" customWidth="1"/>
    <col min="2" max="2" width="1.33203125" style="22" customWidth="1"/>
    <col min="3" max="3" width="14.44140625" style="22" customWidth="1"/>
    <col min="4" max="4" width="1.33203125" style="22" customWidth="1"/>
    <col min="5" max="5" width="14.44140625" style="26" customWidth="1"/>
    <col min="6" max="6" width="1.33203125" style="22" customWidth="1"/>
    <col min="7" max="7" width="14.44140625" style="26" customWidth="1"/>
    <col min="8" max="8" width="1.33203125" style="22" customWidth="1"/>
    <col min="9" max="9" width="8.109375" style="22" customWidth="1"/>
    <col min="10" max="10" width="1.33203125" style="22" customWidth="1"/>
    <col min="11" max="11" width="12.77734375" style="22" customWidth="1"/>
    <col min="12" max="12" width="1.33203125" style="22" customWidth="1"/>
    <col min="13" max="13" width="12.77734375" style="22" customWidth="1"/>
    <col min="14" max="14" width="1.33203125" style="22" customWidth="1"/>
    <col min="15" max="15" width="12.77734375" style="22" customWidth="1"/>
    <col min="16" max="16" width="1.33203125" style="22" customWidth="1"/>
    <col min="17" max="17" width="12.77734375" style="22" customWidth="1"/>
    <col min="18" max="18" width="1.33203125" style="22" customWidth="1"/>
    <col min="19" max="19" width="12.77734375" style="22" customWidth="1"/>
    <col min="20" max="20" width="1.33203125" style="22" customWidth="1"/>
    <col min="21" max="21" width="12.77734375" style="22" customWidth="1"/>
    <col min="22" max="22" width="1.33203125" style="22" customWidth="1"/>
    <col min="23" max="23" width="15.77734375" style="22" customWidth="1"/>
    <col min="24" max="24" width="1.33203125" style="22" customWidth="1"/>
    <col min="25" max="16384" width="12.21875" style="22"/>
  </cols>
  <sheetData>
    <row r="1" spans="1:27" x14ac:dyDescent="0.2">
      <c r="A1" s="22" t="str">
        <f>SAO!F1</f>
        <v>Garrard County Water Association</v>
      </c>
    </row>
    <row r="2" spans="1:27" x14ac:dyDescent="0.2">
      <c r="A2" s="23" t="s">
        <v>76</v>
      </c>
    </row>
    <row r="3" spans="1:27" x14ac:dyDescent="0.2">
      <c r="B3" s="24"/>
      <c r="D3" s="24"/>
      <c r="F3" s="24"/>
      <c r="H3" s="24"/>
      <c r="J3" s="24"/>
      <c r="N3" s="24"/>
      <c r="R3" s="24"/>
      <c r="S3" s="433" t="s">
        <v>77</v>
      </c>
      <c r="T3" s="433"/>
      <c r="U3" s="433"/>
      <c r="V3" s="433"/>
      <c r="W3" s="24" t="s">
        <v>17</v>
      </c>
    </row>
    <row r="4" spans="1:27" x14ac:dyDescent="0.2">
      <c r="B4" s="24"/>
      <c r="D4" s="24"/>
      <c r="F4" s="24"/>
      <c r="G4" s="53" t="s">
        <v>1024</v>
      </c>
      <c r="H4" s="24"/>
      <c r="I4" s="24" t="s">
        <v>79</v>
      </c>
      <c r="J4" s="24"/>
      <c r="K4" s="433" t="s">
        <v>80</v>
      </c>
      <c r="L4" s="433"/>
      <c r="M4" s="433"/>
      <c r="N4" s="24"/>
      <c r="O4" s="434" t="s">
        <v>1022</v>
      </c>
      <c r="P4" s="433"/>
      <c r="Q4" s="433"/>
      <c r="R4" s="24"/>
      <c r="S4" s="24"/>
      <c r="T4" s="24"/>
      <c r="U4" s="24"/>
      <c r="V4" s="24"/>
      <c r="W4" s="24" t="s">
        <v>81</v>
      </c>
    </row>
    <row r="5" spans="1:27" x14ac:dyDescent="0.2">
      <c r="A5" s="25" t="s">
        <v>78</v>
      </c>
      <c r="B5" s="24"/>
      <c r="C5" s="25" t="s">
        <v>82</v>
      </c>
      <c r="D5" s="24"/>
      <c r="E5" s="56" t="s">
        <v>1023</v>
      </c>
      <c r="F5" s="24"/>
      <c r="G5" s="56" t="s">
        <v>1025</v>
      </c>
      <c r="H5" s="24"/>
      <c r="I5" s="25" t="s">
        <v>83</v>
      </c>
      <c r="J5" s="24"/>
      <c r="K5" s="25" t="s">
        <v>84</v>
      </c>
      <c r="M5" s="25" t="s">
        <v>85</v>
      </c>
      <c r="N5" s="24"/>
      <c r="O5" s="25" t="s">
        <v>84</v>
      </c>
      <c r="P5" s="24"/>
      <c r="Q5" s="25" t="s">
        <v>85</v>
      </c>
      <c r="R5" s="24"/>
      <c r="S5" s="25" t="s">
        <v>84</v>
      </c>
      <c r="T5" s="24"/>
      <c r="U5" s="25" t="s">
        <v>85</v>
      </c>
      <c r="V5" s="24"/>
      <c r="W5" s="25" t="s">
        <v>47</v>
      </c>
    </row>
    <row r="6" spans="1:27" x14ac:dyDescent="0.2">
      <c r="A6" s="22" t="s">
        <v>86</v>
      </c>
      <c r="I6" s="22" t="s">
        <v>88</v>
      </c>
      <c r="K6" s="84">
        <v>2080</v>
      </c>
      <c r="L6" s="29"/>
      <c r="M6" s="84">
        <v>65</v>
      </c>
      <c r="O6" s="22">
        <f>'2026 Wmp Wage Rates'!I4</f>
        <v>19.8</v>
      </c>
      <c r="Q6" s="22">
        <f t="shared" ref="Q6:Q19" si="0">IF(I6="Hourly",ROUND(O6*1.5,2),0)</f>
        <v>29.7</v>
      </c>
      <c r="S6" s="28">
        <f>IF(I6="Hourly",ROUND(K6*O6,0),IF(I6="Salary",O6,"Error"))</f>
        <v>41184</v>
      </c>
      <c r="T6" s="28"/>
      <c r="U6" s="28">
        <f>ROUND(M6*Q6,0)</f>
        <v>1931</v>
      </c>
      <c r="V6" s="28"/>
      <c r="W6" s="28">
        <f>SUM(S6,U6)</f>
        <v>43115</v>
      </c>
      <c r="Z6" s="22">
        <v>2018</v>
      </c>
      <c r="AA6" s="382">
        <f>2/(O6+2)</f>
        <v>9.1743119266055037E-2</v>
      </c>
    </row>
    <row r="7" spans="1:27" x14ac:dyDescent="0.2">
      <c r="A7" s="22" t="s">
        <v>89</v>
      </c>
      <c r="B7" s="23" t="s">
        <v>130</v>
      </c>
      <c r="I7" s="22" t="s">
        <v>88</v>
      </c>
      <c r="K7" s="84">
        <v>2080</v>
      </c>
      <c r="L7" s="29"/>
      <c r="M7" s="84">
        <v>0</v>
      </c>
      <c r="O7" s="22">
        <f>'2026 Wmp Wage Rates'!I5</f>
        <v>18.98</v>
      </c>
      <c r="Q7" s="22">
        <f t="shared" si="0"/>
        <v>28.47</v>
      </c>
      <c r="S7" s="28">
        <f t="shared" ref="S7:S14" si="1">IF(I7="Hourly",ROUND(K7*O7,0),IF(I7="Salary",O7,"Error"))</f>
        <v>39478</v>
      </c>
      <c r="T7" s="28"/>
      <c r="U7" s="28">
        <f>ROUND(M7*Q7,0)</f>
        <v>0</v>
      </c>
      <c r="V7" s="28"/>
      <c r="W7" s="28">
        <f t="shared" ref="W7:W19" si="2">SUM(S7,U7)</f>
        <v>39478</v>
      </c>
      <c r="Z7" s="22">
        <v>2080</v>
      </c>
      <c r="AA7" s="382">
        <f t="shared" ref="AA7:AA13" si="3">2/(O7+2)</f>
        <v>9.532888465204957E-2</v>
      </c>
    </row>
    <row r="8" spans="1:27" x14ac:dyDescent="0.2">
      <c r="A8" s="22" t="s">
        <v>90</v>
      </c>
      <c r="I8" s="22" t="s">
        <v>88</v>
      </c>
      <c r="K8" s="84">
        <v>2080</v>
      </c>
      <c r="L8" s="29"/>
      <c r="M8" s="84">
        <v>67</v>
      </c>
      <c r="O8" s="22">
        <f>'2026 Wmp Wage Rates'!I6</f>
        <v>20.079999999999998</v>
      </c>
      <c r="Q8" s="22">
        <f t="shared" si="0"/>
        <v>30.12</v>
      </c>
      <c r="S8" s="28">
        <f t="shared" si="1"/>
        <v>41766</v>
      </c>
      <c r="T8" s="28"/>
      <c r="U8" s="28">
        <f>ROUND(M8*Q8,0)</f>
        <v>2018</v>
      </c>
      <c r="V8" s="28"/>
      <c r="W8" s="28">
        <f t="shared" si="2"/>
        <v>43784</v>
      </c>
      <c r="Z8" s="22">
        <v>2060.5</v>
      </c>
      <c r="AA8" s="382">
        <f t="shared" si="3"/>
        <v>9.057971014492755E-2</v>
      </c>
    </row>
    <row r="9" spans="1:27" x14ac:dyDescent="0.2">
      <c r="A9" s="22" t="s">
        <v>91</v>
      </c>
      <c r="I9" s="22" t="s">
        <v>88</v>
      </c>
      <c r="K9" s="84">
        <v>2080</v>
      </c>
      <c r="L9" s="29"/>
      <c r="M9" s="84">
        <v>0</v>
      </c>
      <c r="O9" s="22">
        <f>'2026 Wmp Wage Rates'!I7</f>
        <v>25.36</v>
      </c>
      <c r="Q9" s="22">
        <f t="shared" si="0"/>
        <v>38.04</v>
      </c>
      <c r="S9" s="28">
        <f t="shared" si="1"/>
        <v>52749</v>
      </c>
      <c r="T9" s="28"/>
      <c r="U9" s="28">
        <f>ROUND(M9*Q9,0)</f>
        <v>0</v>
      </c>
      <c r="V9" s="28"/>
      <c r="W9" s="28">
        <f t="shared" si="2"/>
        <v>52749</v>
      </c>
      <c r="Z9" s="22">
        <v>2080</v>
      </c>
      <c r="AA9" s="382">
        <f t="shared" si="3"/>
        <v>7.3099415204678359E-2</v>
      </c>
    </row>
    <row r="10" spans="1:27" x14ac:dyDescent="0.2">
      <c r="A10" s="22" t="s">
        <v>92</v>
      </c>
      <c r="I10" s="23" t="s">
        <v>88</v>
      </c>
      <c r="K10" s="84">
        <v>2080</v>
      </c>
      <c r="L10" s="29"/>
      <c r="M10" s="84">
        <v>53</v>
      </c>
      <c r="O10" s="22">
        <f>'2026 Wmp Wage Rates'!I8</f>
        <v>22.83</v>
      </c>
      <c r="Q10" s="22">
        <f t="shared" si="0"/>
        <v>34.25</v>
      </c>
      <c r="S10" s="28">
        <f t="shared" si="1"/>
        <v>47486</v>
      </c>
      <c r="T10" s="28"/>
      <c r="U10" s="28">
        <f t="shared" ref="U10:U13" si="4">ROUND(M10*Q10,0)</f>
        <v>1815</v>
      </c>
      <c r="V10" s="28"/>
      <c r="W10" s="28">
        <f t="shared" si="2"/>
        <v>49301</v>
      </c>
      <c r="Z10" s="22">
        <v>2080</v>
      </c>
      <c r="AA10" s="382">
        <f t="shared" si="3"/>
        <v>8.0547724526782119E-2</v>
      </c>
    </row>
    <row r="11" spans="1:27" x14ac:dyDescent="0.2">
      <c r="A11" s="22" t="s">
        <v>93</v>
      </c>
      <c r="I11" s="22" t="s">
        <v>88</v>
      </c>
      <c r="K11" s="84">
        <v>2080</v>
      </c>
      <c r="L11" s="29"/>
      <c r="M11" s="84">
        <v>120</v>
      </c>
      <c r="O11" s="22">
        <f>'2026 Wmp Wage Rates'!I9</f>
        <v>21.18</v>
      </c>
      <c r="Q11" s="22">
        <f t="shared" si="0"/>
        <v>31.77</v>
      </c>
      <c r="S11" s="28">
        <f t="shared" si="1"/>
        <v>44054</v>
      </c>
      <c r="T11" s="28"/>
      <c r="U11" s="28">
        <f t="shared" si="4"/>
        <v>3812</v>
      </c>
      <c r="V11" s="28"/>
      <c r="W11" s="28">
        <f t="shared" si="2"/>
        <v>47866</v>
      </c>
      <c r="Z11" s="22">
        <v>2080</v>
      </c>
      <c r="AA11" s="382">
        <f t="shared" si="3"/>
        <v>8.6281276962899056E-2</v>
      </c>
    </row>
    <row r="12" spans="1:27" x14ac:dyDescent="0.2">
      <c r="A12" s="22" t="s">
        <v>94</v>
      </c>
      <c r="I12" s="22" t="s">
        <v>88</v>
      </c>
      <c r="K12" s="84">
        <v>2080</v>
      </c>
      <c r="L12" s="29"/>
      <c r="M12" s="84">
        <v>5</v>
      </c>
      <c r="O12" s="22">
        <f>'2026 Wmp Wage Rates'!I10</f>
        <v>22.28</v>
      </c>
      <c r="Q12" s="22">
        <f t="shared" si="0"/>
        <v>33.42</v>
      </c>
      <c r="S12" s="28">
        <f t="shared" si="1"/>
        <v>46342</v>
      </c>
      <c r="T12" s="28"/>
      <c r="U12" s="28">
        <f t="shared" si="4"/>
        <v>167</v>
      </c>
      <c r="V12" s="28"/>
      <c r="W12" s="28">
        <f t="shared" si="2"/>
        <v>46509</v>
      </c>
      <c r="Z12" s="22">
        <v>2066</v>
      </c>
      <c r="AA12" s="382">
        <f t="shared" si="3"/>
        <v>8.2372322899505759E-2</v>
      </c>
    </row>
    <row r="13" spans="1:27" x14ac:dyDescent="0.2">
      <c r="A13" s="22" t="s">
        <v>95</v>
      </c>
      <c r="I13" s="23" t="s">
        <v>88</v>
      </c>
      <c r="K13" s="84">
        <v>2080</v>
      </c>
      <c r="L13" s="29"/>
      <c r="M13" s="84">
        <v>51</v>
      </c>
      <c r="O13" s="22">
        <f>'2026 Wmp Wage Rates'!I11</f>
        <v>16.5</v>
      </c>
      <c r="Q13" s="22">
        <f t="shared" si="0"/>
        <v>24.75</v>
      </c>
      <c r="S13" s="28">
        <f t="shared" si="1"/>
        <v>34320</v>
      </c>
      <c r="T13" s="28"/>
      <c r="U13" s="28">
        <f t="shared" si="4"/>
        <v>1262</v>
      </c>
      <c r="V13" s="28"/>
      <c r="W13" s="28">
        <f t="shared" si="2"/>
        <v>35582</v>
      </c>
      <c r="Z13" s="22">
        <v>2011</v>
      </c>
      <c r="AA13" s="382">
        <f t="shared" si="3"/>
        <v>0.10810810810810811</v>
      </c>
    </row>
    <row r="14" spans="1:27" x14ac:dyDescent="0.2">
      <c r="A14" s="22" t="s">
        <v>96</v>
      </c>
      <c r="I14" s="23" t="s">
        <v>175</v>
      </c>
      <c r="L14" s="29"/>
      <c r="O14" s="22">
        <f>'2026 Wmp Wage Rates'!I12</f>
        <v>102300</v>
      </c>
      <c r="Q14" s="22">
        <f t="shared" si="0"/>
        <v>0</v>
      </c>
      <c r="S14" s="28">
        <f t="shared" si="1"/>
        <v>102300</v>
      </c>
      <c r="T14" s="28"/>
      <c r="U14" s="28">
        <f t="shared" ref="U14:U19" si="5">ROUND(M14*Q14,0)</f>
        <v>0</v>
      </c>
      <c r="V14" s="28"/>
      <c r="W14" s="28">
        <f t="shared" si="2"/>
        <v>102300</v>
      </c>
      <c r="Z14" s="22">
        <f>O14*10%</f>
        <v>10230</v>
      </c>
    </row>
    <row r="15" spans="1:27" x14ac:dyDescent="0.2">
      <c r="A15" s="22" t="s">
        <v>97</v>
      </c>
      <c r="C15" s="23" t="s">
        <v>131</v>
      </c>
      <c r="E15" s="53"/>
      <c r="G15" s="53"/>
      <c r="I15" s="23" t="s">
        <v>132</v>
      </c>
      <c r="L15" s="29"/>
      <c r="O15" s="22">
        <v>3712</v>
      </c>
      <c r="Q15" s="22">
        <f t="shared" si="0"/>
        <v>0</v>
      </c>
      <c r="S15" s="28">
        <f t="shared" ref="S15:S19" si="6">O15</f>
        <v>3712</v>
      </c>
      <c r="T15" s="28"/>
      <c r="U15" s="28">
        <f t="shared" si="5"/>
        <v>0</v>
      </c>
      <c r="V15" s="28"/>
      <c r="W15" s="28">
        <f t="shared" si="2"/>
        <v>3712</v>
      </c>
      <c r="Y15" s="22">
        <v>3712</v>
      </c>
    </row>
    <row r="16" spans="1:27" x14ac:dyDescent="0.2">
      <c r="A16" s="22" t="s">
        <v>98</v>
      </c>
      <c r="C16" s="23" t="s">
        <v>131</v>
      </c>
      <c r="E16" s="53"/>
      <c r="G16" s="53"/>
      <c r="I16" s="23" t="s">
        <v>132</v>
      </c>
      <c r="L16" s="29"/>
      <c r="O16" s="22">
        <v>9028</v>
      </c>
      <c r="Q16" s="22">
        <f t="shared" si="0"/>
        <v>0</v>
      </c>
      <c r="S16" s="28">
        <f t="shared" si="6"/>
        <v>9028</v>
      </c>
      <c r="T16" s="28"/>
      <c r="U16" s="28">
        <f t="shared" si="5"/>
        <v>0</v>
      </c>
      <c r="V16" s="28"/>
      <c r="W16" s="28">
        <f t="shared" si="2"/>
        <v>9028</v>
      </c>
      <c r="Y16" s="22">
        <v>9028</v>
      </c>
    </row>
    <row r="17" spans="1:25" x14ac:dyDescent="0.2">
      <c r="A17" s="22" t="s">
        <v>99</v>
      </c>
      <c r="C17" s="23" t="s">
        <v>131</v>
      </c>
      <c r="E17" s="53"/>
      <c r="G17" s="53"/>
      <c r="I17" s="23" t="s">
        <v>132</v>
      </c>
      <c r="L17" s="29"/>
      <c r="O17" s="22">
        <v>6753</v>
      </c>
      <c r="Q17" s="22">
        <f t="shared" si="0"/>
        <v>0</v>
      </c>
      <c r="S17" s="28">
        <f t="shared" si="6"/>
        <v>6753</v>
      </c>
      <c r="T17" s="28"/>
      <c r="U17" s="28">
        <f t="shared" si="5"/>
        <v>0</v>
      </c>
      <c r="V17" s="28"/>
      <c r="W17" s="28">
        <f t="shared" si="2"/>
        <v>6753</v>
      </c>
      <c r="Y17" s="22">
        <v>6753</v>
      </c>
    </row>
    <row r="18" spans="1:25" x14ac:dyDescent="0.2">
      <c r="A18" s="22" t="s">
        <v>100</v>
      </c>
      <c r="C18" s="23" t="s">
        <v>131</v>
      </c>
      <c r="E18" s="53"/>
      <c r="G18" s="53"/>
      <c r="I18" s="23" t="s">
        <v>132</v>
      </c>
      <c r="L18" s="29"/>
      <c r="O18" s="22">
        <v>12433</v>
      </c>
      <c r="Q18" s="22">
        <f t="shared" si="0"/>
        <v>0</v>
      </c>
      <c r="S18" s="28">
        <f t="shared" si="6"/>
        <v>12433</v>
      </c>
      <c r="T18" s="28"/>
      <c r="U18" s="28">
        <f t="shared" si="5"/>
        <v>0</v>
      </c>
      <c r="V18" s="28"/>
      <c r="W18" s="28">
        <f t="shared" si="2"/>
        <v>12433</v>
      </c>
      <c r="Y18" s="22">
        <v>12433</v>
      </c>
    </row>
    <row r="19" spans="1:25" x14ac:dyDescent="0.2">
      <c r="A19" s="22" t="s">
        <v>101</v>
      </c>
      <c r="C19" s="23" t="s">
        <v>131</v>
      </c>
      <c r="E19" s="53"/>
      <c r="G19" s="53"/>
      <c r="I19" s="23" t="s">
        <v>132</v>
      </c>
      <c r="L19" s="29"/>
      <c r="O19" s="22">
        <v>6523</v>
      </c>
      <c r="Q19" s="22">
        <f t="shared" si="0"/>
        <v>0</v>
      </c>
      <c r="S19" s="28">
        <f t="shared" si="6"/>
        <v>6523</v>
      </c>
      <c r="T19" s="28"/>
      <c r="U19" s="28">
        <f t="shared" si="5"/>
        <v>0</v>
      </c>
      <c r="V19" s="28"/>
      <c r="W19" s="30">
        <f t="shared" si="2"/>
        <v>6523</v>
      </c>
      <c r="Y19" s="22">
        <v>6523</v>
      </c>
    </row>
    <row r="20" spans="1:25" x14ac:dyDescent="0.2">
      <c r="B20" s="24"/>
      <c r="D20" s="24"/>
      <c r="F20" s="24"/>
      <c r="H20" s="24"/>
      <c r="J20" s="24"/>
      <c r="Q20" s="23" t="s">
        <v>223</v>
      </c>
      <c r="S20" s="28"/>
      <c r="T20" s="28"/>
      <c r="U20" s="28"/>
      <c r="V20" s="28"/>
      <c r="W20" s="28">
        <f>SUM(W6:W19)</f>
        <v>499133</v>
      </c>
    </row>
    <row r="21" spans="1:25" x14ac:dyDescent="0.2">
      <c r="B21" s="24"/>
      <c r="D21" s="24"/>
      <c r="F21" s="24"/>
      <c r="H21" s="24"/>
      <c r="J21" s="24"/>
      <c r="Q21" s="23" t="s">
        <v>224</v>
      </c>
      <c r="S21" s="28"/>
      <c r="T21" s="28"/>
      <c r="U21" s="28"/>
      <c r="V21" s="28"/>
      <c r="W21" s="30">
        <v>-16400</v>
      </c>
    </row>
    <row r="22" spans="1:25" x14ac:dyDescent="0.2">
      <c r="B22" s="24"/>
      <c r="D22" s="24"/>
      <c r="F22" s="24"/>
      <c r="H22" s="24"/>
      <c r="J22" s="24"/>
      <c r="Q22" s="23" t="s">
        <v>225</v>
      </c>
      <c r="S22" s="28"/>
      <c r="T22" s="28"/>
      <c r="U22" s="28"/>
      <c r="V22" s="28"/>
      <c r="W22" s="28">
        <f>SUM(W20:W21)</f>
        <v>482733</v>
      </c>
    </row>
    <row r="23" spans="1:25" x14ac:dyDescent="0.2">
      <c r="B23" s="24"/>
      <c r="D23" s="24"/>
      <c r="F23" s="24"/>
      <c r="H23" s="24"/>
      <c r="J23" s="24"/>
      <c r="Q23" s="23" t="s">
        <v>226</v>
      </c>
      <c r="S23" s="28"/>
      <c r="T23" s="28"/>
      <c r="U23" s="28"/>
      <c r="V23" s="28"/>
      <c r="W23" s="30">
        <f>-SAO!G25</f>
        <v>-436366</v>
      </c>
    </row>
    <row r="24" spans="1:25" ht="15.75" thickBot="1" x14ac:dyDescent="0.25">
      <c r="B24" s="24"/>
      <c r="D24" s="24"/>
      <c r="F24" s="24"/>
      <c r="H24" s="24"/>
      <c r="J24" s="24"/>
      <c r="Q24" s="23" t="s">
        <v>104</v>
      </c>
      <c r="S24" s="28"/>
      <c r="T24" s="28"/>
      <c r="U24" s="28"/>
      <c r="V24" s="28"/>
      <c r="W24" s="31">
        <f>SUM(W22:W23)</f>
        <v>46367</v>
      </c>
    </row>
    <row r="25" spans="1:25" ht="15.75" thickTop="1" x14ac:dyDescent="0.2">
      <c r="B25" s="24"/>
      <c r="D25" s="24"/>
      <c r="F25" s="24"/>
      <c r="H25" s="24"/>
      <c r="J25" s="24"/>
    </row>
    <row r="26" spans="1:25" x14ac:dyDescent="0.2">
      <c r="B26" s="24"/>
      <c r="D26" s="24"/>
      <c r="F26" s="24"/>
      <c r="H26" s="24"/>
      <c r="J26" s="24"/>
    </row>
    <row r="27" spans="1:25" x14ac:dyDescent="0.2">
      <c r="B27" s="24"/>
      <c r="D27" s="24"/>
      <c r="F27" s="24"/>
      <c r="H27" s="24"/>
      <c r="J27" s="24"/>
    </row>
    <row r="28" spans="1:25" x14ac:dyDescent="0.2">
      <c r="B28" s="24"/>
      <c r="D28" s="24"/>
      <c r="F28" s="24"/>
      <c r="H28" s="24"/>
      <c r="J28" s="24"/>
      <c r="Q28" t="s">
        <v>180</v>
      </c>
      <c r="W28" s="86">
        <v>34636.68</v>
      </c>
    </row>
    <row r="29" spans="1:25" x14ac:dyDescent="0.2">
      <c r="B29" s="24"/>
      <c r="D29" s="24"/>
      <c r="F29" s="24"/>
      <c r="H29" s="24"/>
      <c r="J29" s="24"/>
      <c r="Q29" t="s">
        <v>181</v>
      </c>
      <c r="W29" s="86">
        <v>1318.42</v>
      </c>
    </row>
    <row r="30" spans="1:25" x14ac:dyDescent="0.2">
      <c r="B30" s="24"/>
      <c r="D30" s="24"/>
      <c r="F30" s="24"/>
      <c r="H30" s="24"/>
      <c r="J30" s="24"/>
      <c r="Q30" t="s">
        <v>182</v>
      </c>
      <c r="W30" s="86">
        <v>3958.49</v>
      </c>
    </row>
    <row r="31" spans="1:25" x14ac:dyDescent="0.2">
      <c r="B31" s="24"/>
      <c r="D31" s="24"/>
      <c r="F31" s="24"/>
      <c r="H31" s="24"/>
      <c r="J31" s="24"/>
      <c r="Q31" s="87" t="s">
        <v>183</v>
      </c>
      <c r="W31" s="86">
        <v>878.32</v>
      </c>
    </row>
    <row r="32" spans="1:25" ht="15.75" thickBot="1" x14ac:dyDescent="0.25">
      <c r="B32" s="24"/>
      <c r="D32" s="24"/>
      <c r="F32" s="24"/>
      <c r="H32" s="24"/>
      <c r="J32" s="24"/>
      <c r="Q32" t="s">
        <v>184</v>
      </c>
      <c r="W32" s="31">
        <f>SUM(W28:W31)</f>
        <v>40791.909999999996</v>
      </c>
    </row>
    <row r="33" spans="2:23" ht="15.75" thickTop="1" x14ac:dyDescent="0.2">
      <c r="B33" s="24"/>
      <c r="D33" s="24"/>
      <c r="F33" s="24"/>
      <c r="H33" s="24"/>
      <c r="J33" s="24"/>
    </row>
    <row r="34" spans="2:23" x14ac:dyDescent="0.2">
      <c r="B34" s="24"/>
      <c r="D34" s="24"/>
      <c r="F34" s="24"/>
      <c r="H34" s="24"/>
      <c r="J34" s="24"/>
      <c r="Q34" s="23" t="s">
        <v>986</v>
      </c>
      <c r="W34" s="380">
        <f>W20</f>
        <v>499133</v>
      </c>
    </row>
    <row r="35" spans="2:23" x14ac:dyDescent="0.2">
      <c r="B35" s="24"/>
      <c r="C35" s="23"/>
      <c r="D35" s="24"/>
      <c r="E35" s="53"/>
      <c r="F35" s="24"/>
      <c r="G35" s="53"/>
      <c r="H35" s="24"/>
      <c r="J35" s="24"/>
      <c r="Q35" s="23" t="s">
        <v>987</v>
      </c>
      <c r="W35" s="30">
        <f>'G - Board of Directors'!H13</f>
        <v>39600</v>
      </c>
    </row>
    <row r="36" spans="2:23" x14ac:dyDescent="0.2">
      <c r="B36" s="24"/>
      <c r="C36" s="23"/>
      <c r="D36" s="24"/>
      <c r="E36" s="53"/>
      <c r="F36" s="24"/>
      <c r="G36" s="53"/>
      <c r="H36" s="24"/>
      <c r="J36" s="24"/>
      <c r="Q36" s="23" t="s">
        <v>105</v>
      </c>
      <c r="W36" s="28">
        <f>SUM(W34:W35)</f>
        <v>538733</v>
      </c>
    </row>
    <row r="37" spans="2:23" x14ac:dyDescent="0.2">
      <c r="B37" s="24"/>
      <c r="C37" s="23"/>
      <c r="D37" s="24"/>
      <c r="E37" s="53"/>
      <c r="F37" s="24"/>
      <c r="G37" s="53"/>
      <c r="H37" s="24"/>
      <c r="J37" s="24"/>
      <c r="Q37" s="23" t="s">
        <v>106</v>
      </c>
      <c r="W37" s="32">
        <v>7.6499999999999999E-2</v>
      </c>
    </row>
    <row r="38" spans="2:23" x14ac:dyDescent="0.2">
      <c r="B38" s="24"/>
      <c r="C38" s="23"/>
      <c r="D38" s="24"/>
      <c r="E38" s="53"/>
      <c r="F38" s="24"/>
      <c r="G38" s="53"/>
      <c r="H38" s="24"/>
      <c r="J38" s="24"/>
      <c r="Q38" s="23" t="s">
        <v>107</v>
      </c>
      <c r="W38" s="28">
        <f>ROUND(W36*W37,0)</f>
        <v>41213</v>
      </c>
    </row>
    <row r="39" spans="2:23" x14ac:dyDescent="0.2">
      <c r="B39" s="24"/>
      <c r="C39" s="23"/>
      <c r="D39" s="24"/>
      <c r="E39" s="53"/>
      <c r="F39" s="24"/>
      <c r="G39" s="53"/>
      <c r="H39" s="24"/>
      <c r="J39" s="24"/>
      <c r="Q39" s="23" t="s">
        <v>133</v>
      </c>
      <c r="W39" s="30">
        <f>-ROUND(W28,0)</f>
        <v>-34637</v>
      </c>
    </row>
    <row r="40" spans="2:23" ht="15.75" thickBot="1" x14ac:dyDescent="0.25">
      <c r="B40" s="24"/>
      <c r="C40" s="23"/>
      <c r="D40" s="24"/>
      <c r="E40" s="53"/>
      <c r="F40" s="24"/>
      <c r="G40" s="53"/>
      <c r="H40" s="24"/>
      <c r="J40" s="24"/>
      <c r="Q40" s="23" t="s">
        <v>104</v>
      </c>
      <c r="W40" s="381">
        <f>SUM(W38:W39)</f>
        <v>6576</v>
      </c>
    </row>
    <row r="41" spans="2:23" ht="15.75" thickTop="1" x14ac:dyDescent="0.2">
      <c r="B41" s="24"/>
      <c r="D41" s="24"/>
      <c r="F41" s="24"/>
      <c r="H41" s="24"/>
      <c r="J41" s="24"/>
    </row>
    <row r="42" spans="2:23" x14ac:dyDescent="0.2">
      <c r="B42" s="24"/>
      <c r="D42" s="24"/>
      <c r="F42" s="24"/>
      <c r="H42" s="24"/>
      <c r="J42" s="24"/>
    </row>
    <row r="43" spans="2:23" x14ac:dyDescent="0.2">
      <c r="B43" s="24"/>
      <c r="D43" s="24"/>
      <c r="F43" s="24"/>
      <c r="H43" s="24"/>
      <c r="J43" s="24"/>
    </row>
    <row r="44" spans="2:23" x14ac:dyDescent="0.2">
      <c r="B44" s="24"/>
      <c r="D44" s="24"/>
      <c r="F44" s="24"/>
      <c r="H44" s="24"/>
      <c r="J44" s="24"/>
    </row>
    <row r="45" spans="2:23" x14ac:dyDescent="0.2">
      <c r="B45" s="24"/>
      <c r="D45" s="24"/>
      <c r="F45" s="24"/>
      <c r="H45" s="24"/>
      <c r="J45" s="24"/>
    </row>
    <row r="46" spans="2:23" x14ac:dyDescent="0.2">
      <c r="B46" s="24"/>
      <c r="D46" s="24"/>
      <c r="F46" s="24"/>
      <c r="H46" s="24"/>
      <c r="J46" s="24"/>
    </row>
    <row r="47" spans="2:23" x14ac:dyDescent="0.2">
      <c r="B47" s="24"/>
      <c r="D47" s="24"/>
      <c r="F47" s="24"/>
      <c r="H47" s="24"/>
      <c r="J47" s="24"/>
    </row>
    <row r="48" spans="2:23" x14ac:dyDescent="0.2">
      <c r="B48" s="24"/>
      <c r="D48" s="24"/>
      <c r="F48" s="24"/>
      <c r="H48" s="24"/>
      <c r="J48" s="24"/>
    </row>
    <row r="49" spans="2:10" x14ac:dyDescent="0.2">
      <c r="B49" s="24"/>
      <c r="D49" s="24"/>
      <c r="F49" s="24"/>
      <c r="H49" s="24"/>
      <c r="J49" s="24"/>
    </row>
    <row r="50" spans="2:10" x14ac:dyDescent="0.2">
      <c r="B50" s="24"/>
      <c r="D50" s="24"/>
      <c r="F50" s="24"/>
      <c r="H50" s="24"/>
      <c r="J50" s="24"/>
    </row>
    <row r="51" spans="2:10" x14ac:dyDescent="0.2">
      <c r="B51" s="24"/>
      <c r="D51" s="24"/>
      <c r="F51" s="24"/>
      <c r="H51" s="24"/>
      <c r="J51" s="24"/>
    </row>
    <row r="52" spans="2:10" x14ac:dyDescent="0.2">
      <c r="B52" s="24"/>
      <c r="D52" s="24"/>
      <c r="F52" s="24"/>
      <c r="H52" s="24"/>
      <c r="J52" s="24"/>
    </row>
    <row r="53" spans="2:10" x14ac:dyDescent="0.2">
      <c r="B53" s="24"/>
      <c r="D53" s="24"/>
      <c r="F53" s="24"/>
      <c r="H53" s="24"/>
      <c r="J53" s="24"/>
    </row>
    <row r="54" spans="2:10" x14ac:dyDescent="0.2">
      <c r="B54" s="24"/>
      <c r="D54" s="24"/>
      <c r="F54" s="24"/>
      <c r="H54" s="24"/>
      <c r="J54" s="24"/>
    </row>
    <row r="55" spans="2:10" x14ac:dyDescent="0.2">
      <c r="B55" s="24"/>
      <c r="D55" s="24"/>
      <c r="F55" s="24"/>
      <c r="H55" s="24"/>
      <c r="J55" s="24"/>
    </row>
    <row r="56" spans="2:10" x14ac:dyDescent="0.2">
      <c r="B56" s="24"/>
      <c r="D56" s="24"/>
      <c r="F56" s="24"/>
      <c r="H56" s="24"/>
      <c r="J56" s="24"/>
    </row>
    <row r="57" spans="2:10" x14ac:dyDescent="0.2">
      <c r="B57" s="24"/>
      <c r="D57" s="24"/>
      <c r="F57" s="24"/>
      <c r="H57" s="24"/>
      <c r="J57" s="24"/>
    </row>
    <row r="58" spans="2:10" x14ac:dyDescent="0.2">
      <c r="B58" s="24"/>
      <c r="D58" s="24"/>
      <c r="F58" s="24"/>
      <c r="H58" s="24"/>
      <c r="J58" s="24"/>
    </row>
    <row r="59" spans="2:10" x14ac:dyDescent="0.2">
      <c r="B59" s="24"/>
      <c r="D59" s="24"/>
      <c r="F59" s="24"/>
      <c r="H59" s="24"/>
      <c r="J59" s="24"/>
    </row>
    <row r="60" spans="2:10" x14ac:dyDescent="0.2">
      <c r="B60" s="24"/>
      <c r="D60" s="24"/>
      <c r="F60" s="24"/>
      <c r="H60" s="24"/>
      <c r="J60" s="24"/>
    </row>
    <row r="61" spans="2:10" x14ac:dyDescent="0.2">
      <c r="B61" s="24"/>
      <c r="D61" s="24"/>
      <c r="F61" s="24"/>
      <c r="H61" s="24"/>
      <c r="J61" s="24"/>
    </row>
    <row r="62" spans="2:10" x14ac:dyDescent="0.2">
      <c r="B62" s="24"/>
      <c r="D62" s="24"/>
      <c r="F62" s="24"/>
      <c r="H62" s="24"/>
      <c r="J62" s="24"/>
    </row>
    <row r="63" spans="2:10" x14ac:dyDescent="0.2">
      <c r="B63" s="24"/>
      <c r="D63" s="24"/>
      <c r="F63" s="24"/>
      <c r="H63" s="24"/>
      <c r="J63" s="24"/>
    </row>
    <row r="64" spans="2:10" x14ac:dyDescent="0.2">
      <c r="B64" s="24"/>
      <c r="D64" s="24"/>
      <c r="F64" s="24"/>
      <c r="H64" s="24"/>
      <c r="J64" s="24"/>
    </row>
    <row r="65" spans="2:10" x14ac:dyDescent="0.2">
      <c r="B65" s="24"/>
      <c r="D65" s="24"/>
      <c r="F65" s="24"/>
      <c r="H65" s="24"/>
      <c r="J65" s="24"/>
    </row>
    <row r="66" spans="2:10" x14ac:dyDescent="0.2">
      <c r="B66" s="24"/>
      <c r="D66" s="24"/>
      <c r="F66" s="24"/>
      <c r="H66" s="24"/>
      <c r="J66" s="24"/>
    </row>
    <row r="67" spans="2:10" x14ac:dyDescent="0.2">
      <c r="B67" s="24"/>
      <c r="D67" s="24"/>
      <c r="F67" s="24"/>
      <c r="H67" s="24"/>
      <c r="J67" s="24"/>
    </row>
    <row r="68" spans="2:10" x14ac:dyDescent="0.2">
      <c r="B68" s="24"/>
      <c r="D68" s="24"/>
      <c r="F68" s="24"/>
      <c r="H68" s="24"/>
      <c r="J68" s="24"/>
    </row>
    <row r="69" spans="2:10" x14ac:dyDescent="0.2">
      <c r="B69" s="24"/>
      <c r="D69" s="24"/>
      <c r="F69" s="24"/>
      <c r="H69" s="24"/>
      <c r="J69" s="24"/>
    </row>
    <row r="70" spans="2:10" x14ac:dyDescent="0.2">
      <c r="B70" s="24"/>
      <c r="D70" s="24"/>
      <c r="F70" s="24"/>
      <c r="H70" s="24"/>
      <c r="J70" s="24"/>
    </row>
    <row r="71" spans="2:10" x14ac:dyDescent="0.2">
      <c r="B71" s="24"/>
      <c r="D71" s="24"/>
      <c r="F71" s="24"/>
      <c r="H71" s="24"/>
      <c r="J71" s="24"/>
    </row>
    <row r="72" spans="2:10" x14ac:dyDescent="0.2">
      <c r="B72" s="24"/>
      <c r="D72" s="24"/>
      <c r="F72" s="24"/>
      <c r="H72" s="24"/>
      <c r="J72" s="24"/>
    </row>
    <row r="73" spans="2:10" x14ac:dyDescent="0.2">
      <c r="B73" s="24"/>
      <c r="D73" s="24"/>
      <c r="F73" s="24"/>
      <c r="H73" s="24"/>
      <c r="J73" s="24"/>
    </row>
    <row r="74" spans="2:10" x14ac:dyDescent="0.2">
      <c r="B74" s="24"/>
      <c r="D74" s="24"/>
      <c r="F74" s="24"/>
      <c r="H74" s="24"/>
      <c r="J74" s="24"/>
    </row>
    <row r="75" spans="2:10" x14ac:dyDescent="0.2">
      <c r="B75" s="24"/>
      <c r="D75" s="24"/>
      <c r="F75" s="24"/>
      <c r="H75" s="24"/>
      <c r="J75" s="24"/>
    </row>
    <row r="76" spans="2:10" x14ac:dyDescent="0.2">
      <c r="B76" s="24"/>
      <c r="D76" s="24"/>
      <c r="F76" s="24"/>
      <c r="H76" s="24"/>
      <c r="J76" s="24"/>
    </row>
    <row r="77" spans="2:10" x14ac:dyDescent="0.2">
      <c r="B77" s="24"/>
      <c r="D77" s="24"/>
      <c r="F77" s="24"/>
      <c r="H77" s="24"/>
      <c r="J77" s="24"/>
    </row>
    <row r="78" spans="2:10" x14ac:dyDescent="0.2">
      <c r="B78" s="24"/>
      <c r="D78" s="24"/>
      <c r="F78" s="24"/>
      <c r="H78" s="24"/>
      <c r="J78" s="24"/>
    </row>
    <row r="79" spans="2:10" x14ac:dyDescent="0.2">
      <c r="B79" s="24"/>
      <c r="D79" s="24"/>
      <c r="F79" s="24"/>
      <c r="H79" s="24"/>
      <c r="J79" s="24"/>
    </row>
    <row r="80" spans="2:10" x14ac:dyDescent="0.2">
      <c r="B80" s="24"/>
      <c r="D80" s="24"/>
      <c r="F80" s="24"/>
      <c r="H80" s="24"/>
      <c r="J80" s="24"/>
    </row>
    <row r="81" spans="2:10" x14ac:dyDescent="0.2">
      <c r="B81" s="24"/>
      <c r="D81" s="24"/>
      <c r="F81" s="24"/>
      <c r="H81" s="24"/>
      <c r="J81" s="24"/>
    </row>
    <row r="82" spans="2:10" x14ac:dyDescent="0.2">
      <c r="B82" s="24"/>
      <c r="D82" s="24"/>
      <c r="F82" s="24"/>
      <c r="H82" s="24"/>
      <c r="J82" s="24"/>
    </row>
    <row r="83" spans="2:10" x14ac:dyDescent="0.2">
      <c r="B83" s="24"/>
      <c r="D83" s="24"/>
      <c r="F83" s="24"/>
      <c r="H83" s="24"/>
      <c r="J83" s="24"/>
    </row>
    <row r="84" spans="2:10" x14ac:dyDescent="0.2">
      <c r="B84" s="24"/>
      <c r="D84" s="24"/>
      <c r="F84" s="24"/>
      <c r="H84" s="24"/>
      <c r="J84" s="24"/>
    </row>
    <row r="85" spans="2:10" x14ac:dyDescent="0.2">
      <c r="B85" s="24"/>
      <c r="D85" s="24"/>
      <c r="F85" s="24"/>
      <c r="H85" s="24"/>
      <c r="J85" s="24"/>
    </row>
    <row r="86" spans="2:10" x14ac:dyDescent="0.2">
      <c r="B86" s="24"/>
      <c r="D86" s="24"/>
      <c r="F86" s="24"/>
      <c r="H86" s="24"/>
      <c r="J86" s="24"/>
    </row>
    <row r="87" spans="2:10" x14ac:dyDescent="0.2">
      <c r="B87" s="24"/>
      <c r="D87" s="24"/>
      <c r="F87" s="24"/>
      <c r="H87" s="24"/>
      <c r="J87" s="24"/>
    </row>
    <row r="88" spans="2:10" x14ac:dyDescent="0.2">
      <c r="B88" s="24"/>
      <c r="D88" s="24"/>
      <c r="F88" s="24"/>
      <c r="H88" s="24"/>
      <c r="J88" s="24"/>
    </row>
    <row r="89" spans="2:10" x14ac:dyDescent="0.2">
      <c r="B89" s="24"/>
      <c r="D89" s="24"/>
      <c r="F89" s="24"/>
      <c r="H89" s="24"/>
      <c r="J89" s="24"/>
    </row>
    <row r="90" spans="2:10" x14ac:dyDescent="0.2">
      <c r="B90" s="24"/>
      <c r="D90" s="24"/>
      <c r="F90" s="24"/>
      <c r="H90" s="24"/>
      <c r="J90" s="24"/>
    </row>
    <row r="91" spans="2:10" x14ac:dyDescent="0.2">
      <c r="B91" s="24"/>
      <c r="D91" s="24"/>
      <c r="F91" s="24"/>
      <c r="H91" s="24"/>
      <c r="J91" s="24"/>
    </row>
    <row r="92" spans="2:10" x14ac:dyDescent="0.2">
      <c r="B92" s="24"/>
      <c r="D92" s="24"/>
      <c r="F92" s="24"/>
      <c r="H92" s="24"/>
      <c r="J92" s="24"/>
    </row>
    <row r="93" spans="2:10" x14ac:dyDescent="0.2">
      <c r="B93" s="24"/>
      <c r="D93" s="24"/>
      <c r="F93" s="24"/>
      <c r="H93" s="24"/>
      <c r="J93" s="24"/>
    </row>
    <row r="94" spans="2:10" x14ac:dyDescent="0.2">
      <c r="B94" s="24"/>
      <c r="D94" s="24"/>
      <c r="F94" s="24"/>
      <c r="H94" s="24"/>
      <c r="J94" s="24"/>
    </row>
    <row r="95" spans="2:10" x14ac:dyDescent="0.2">
      <c r="B95" s="24"/>
      <c r="D95" s="24"/>
      <c r="F95" s="24"/>
      <c r="H95" s="24"/>
      <c r="J95" s="24"/>
    </row>
    <row r="96" spans="2:10" x14ac:dyDescent="0.2">
      <c r="B96" s="24"/>
      <c r="D96" s="24"/>
      <c r="F96" s="24"/>
      <c r="H96" s="24"/>
      <c r="J96" s="24"/>
    </row>
    <row r="97" spans="2:10" x14ac:dyDescent="0.2">
      <c r="B97" s="24"/>
      <c r="D97" s="24"/>
      <c r="F97" s="24"/>
      <c r="H97" s="24"/>
      <c r="J97" s="24"/>
    </row>
    <row r="98" spans="2:10" x14ac:dyDescent="0.2">
      <c r="B98" s="24"/>
      <c r="D98" s="24"/>
      <c r="F98" s="24"/>
      <c r="H98" s="24"/>
      <c r="J98" s="24"/>
    </row>
    <row r="99" spans="2:10" x14ac:dyDescent="0.2">
      <c r="B99" s="24"/>
      <c r="D99" s="24"/>
      <c r="F99" s="24"/>
      <c r="H99" s="24"/>
      <c r="J99" s="24"/>
    </row>
    <row r="100" spans="2:10" x14ac:dyDescent="0.2">
      <c r="B100" s="24"/>
      <c r="D100" s="24"/>
      <c r="F100" s="24"/>
      <c r="H100" s="24"/>
      <c r="J100" s="24"/>
    </row>
    <row r="101" spans="2:10" x14ac:dyDescent="0.2">
      <c r="B101" s="24"/>
      <c r="D101" s="24"/>
      <c r="F101" s="24"/>
      <c r="H101" s="24"/>
      <c r="J101" s="24"/>
    </row>
    <row r="102" spans="2:10" x14ac:dyDescent="0.2">
      <c r="B102" s="24"/>
      <c r="D102" s="24"/>
      <c r="F102" s="24"/>
      <c r="H102" s="24"/>
      <c r="J102" s="24"/>
    </row>
    <row r="103" spans="2:10" x14ac:dyDescent="0.2">
      <c r="B103" s="24"/>
      <c r="D103" s="24"/>
      <c r="F103" s="24"/>
      <c r="H103" s="24"/>
      <c r="J103" s="24"/>
    </row>
    <row r="104" spans="2:10" x14ac:dyDescent="0.2">
      <c r="B104" s="24"/>
      <c r="D104" s="24"/>
      <c r="F104" s="24"/>
      <c r="H104" s="24"/>
      <c r="J104" s="24"/>
    </row>
    <row r="105" spans="2:10" x14ac:dyDescent="0.2">
      <c r="B105" s="24"/>
      <c r="D105" s="24"/>
      <c r="F105" s="24"/>
      <c r="H105" s="24"/>
      <c r="J105" s="24"/>
    </row>
    <row r="106" spans="2:10" x14ac:dyDescent="0.2">
      <c r="B106" s="24"/>
      <c r="D106" s="24"/>
      <c r="F106" s="24"/>
      <c r="H106" s="24"/>
      <c r="J106" s="24"/>
    </row>
    <row r="107" spans="2:10" x14ac:dyDescent="0.2">
      <c r="B107" s="24"/>
      <c r="D107" s="24"/>
      <c r="F107" s="24"/>
      <c r="H107" s="24"/>
      <c r="J107" s="24"/>
    </row>
    <row r="108" spans="2:10" x14ac:dyDescent="0.2">
      <c r="B108" s="24"/>
      <c r="D108" s="24"/>
      <c r="F108" s="24"/>
      <c r="H108" s="24"/>
      <c r="J108" s="24"/>
    </row>
    <row r="109" spans="2:10" x14ac:dyDescent="0.2">
      <c r="B109" s="24"/>
      <c r="D109" s="24"/>
      <c r="F109" s="24"/>
      <c r="H109" s="24"/>
      <c r="J109" s="24"/>
    </row>
    <row r="110" spans="2:10" x14ac:dyDescent="0.2">
      <c r="B110" s="24"/>
      <c r="D110" s="24"/>
      <c r="F110" s="24"/>
      <c r="H110" s="24"/>
      <c r="J110" s="24"/>
    </row>
    <row r="111" spans="2:10" x14ac:dyDescent="0.2">
      <c r="B111" s="24"/>
      <c r="D111" s="24"/>
      <c r="F111" s="24"/>
      <c r="H111" s="24"/>
      <c r="J111" s="24"/>
    </row>
    <row r="112" spans="2:10" x14ac:dyDescent="0.2">
      <c r="B112" s="24"/>
      <c r="D112" s="24"/>
      <c r="F112" s="24"/>
      <c r="H112" s="24"/>
      <c r="J112" s="24"/>
    </row>
    <row r="113" spans="2:10" x14ac:dyDescent="0.2">
      <c r="B113" s="24"/>
      <c r="D113" s="24"/>
      <c r="F113" s="24"/>
      <c r="H113" s="24"/>
      <c r="J113" s="24"/>
    </row>
    <row r="114" spans="2:10" x14ac:dyDescent="0.2">
      <c r="B114" s="24"/>
      <c r="D114" s="24"/>
      <c r="F114" s="24"/>
      <c r="H114" s="24"/>
      <c r="J114" s="24"/>
    </row>
    <row r="115" spans="2:10" x14ac:dyDescent="0.2">
      <c r="B115" s="24"/>
      <c r="D115" s="24"/>
      <c r="F115" s="24"/>
      <c r="H115" s="24"/>
      <c r="J115" s="24"/>
    </row>
    <row r="116" spans="2:10" x14ac:dyDescent="0.2">
      <c r="B116" s="24"/>
      <c r="D116" s="24"/>
      <c r="F116" s="24"/>
      <c r="H116" s="24"/>
      <c r="J116" s="24"/>
    </row>
    <row r="117" spans="2:10" x14ac:dyDescent="0.2">
      <c r="B117" s="24"/>
      <c r="D117" s="24"/>
      <c r="F117" s="24"/>
      <c r="H117" s="24"/>
      <c r="J117" s="24"/>
    </row>
    <row r="118" spans="2:10" x14ac:dyDescent="0.2">
      <c r="B118" s="24"/>
      <c r="D118" s="24"/>
      <c r="F118" s="24"/>
      <c r="H118" s="24"/>
      <c r="J118" s="24"/>
    </row>
    <row r="119" spans="2:10" x14ac:dyDescent="0.2">
      <c r="B119" s="24"/>
      <c r="D119" s="24"/>
      <c r="F119" s="24"/>
      <c r="H119" s="24"/>
      <c r="J119" s="24"/>
    </row>
    <row r="120" spans="2:10" x14ac:dyDescent="0.2">
      <c r="B120" s="24"/>
      <c r="D120" s="24"/>
      <c r="F120" s="24"/>
      <c r="H120" s="24"/>
      <c r="J120" s="24"/>
    </row>
    <row r="121" spans="2:10" x14ac:dyDescent="0.2">
      <c r="B121" s="24"/>
      <c r="D121" s="24"/>
      <c r="F121" s="24"/>
      <c r="H121" s="24"/>
      <c r="J121" s="24"/>
    </row>
    <row r="122" spans="2:10" x14ac:dyDescent="0.2">
      <c r="B122" s="24"/>
      <c r="D122" s="24"/>
      <c r="F122" s="24"/>
      <c r="H122" s="24"/>
      <c r="J122" s="24"/>
    </row>
    <row r="123" spans="2:10" x14ac:dyDescent="0.2">
      <c r="B123" s="24"/>
      <c r="D123" s="24"/>
      <c r="F123" s="24"/>
      <c r="H123" s="24"/>
      <c r="J123" s="24"/>
    </row>
    <row r="124" spans="2:10" x14ac:dyDescent="0.2">
      <c r="B124" s="24"/>
      <c r="D124" s="24"/>
      <c r="F124" s="24"/>
      <c r="H124" s="24"/>
      <c r="J124" s="24"/>
    </row>
    <row r="125" spans="2:10" x14ac:dyDescent="0.2">
      <c r="B125" s="24"/>
      <c r="D125" s="24"/>
      <c r="F125" s="24"/>
      <c r="H125" s="24"/>
      <c r="J125" s="24"/>
    </row>
    <row r="126" spans="2:10" x14ac:dyDescent="0.2">
      <c r="B126" s="24"/>
      <c r="D126" s="24"/>
      <c r="F126" s="24"/>
      <c r="H126" s="24"/>
      <c r="J126" s="24"/>
    </row>
    <row r="127" spans="2:10" x14ac:dyDescent="0.2">
      <c r="B127" s="24"/>
      <c r="D127" s="24"/>
      <c r="F127" s="24"/>
      <c r="H127" s="24"/>
      <c r="J127" s="24"/>
    </row>
    <row r="128" spans="2:10" x14ac:dyDescent="0.2">
      <c r="B128" s="24"/>
      <c r="D128" s="24"/>
      <c r="F128" s="24"/>
      <c r="H128" s="24"/>
      <c r="J128" s="24"/>
    </row>
    <row r="129" spans="2:10" x14ac:dyDescent="0.2">
      <c r="B129" s="24"/>
      <c r="D129" s="24"/>
      <c r="F129" s="24"/>
      <c r="H129" s="24"/>
      <c r="J129" s="24"/>
    </row>
    <row r="130" spans="2:10" x14ac:dyDescent="0.2">
      <c r="B130" s="24"/>
      <c r="D130" s="24"/>
      <c r="F130" s="24"/>
      <c r="H130" s="24"/>
      <c r="J130" s="24"/>
    </row>
    <row r="131" spans="2:10" x14ac:dyDescent="0.2">
      <c r="B131" s="24"/>
      <c r="D131" s="24"/>
      <c r="F131" s="24"/>
      <c r="H131" s="24"/>
      <c r="J131" s="24"/>
    </row>
    <row r="132" spans="2:10" x14ac:dyDescent="0.2">
      <c r="B132" s="24"/>
      <c r="D132" s="24"/>
      <c r="F132" s="24"/>
      <c r="H132" s="24"/>
      <c r="J132" s="24"/>
    </row>
    <row r="133" spans="2:10" x14ac:dyDescent="0.2">
      <c r="B133" s="24"/>
      <c r="D133" s="24"/>
      <c r="F133" s="24"/>
      <c r="H133" s="24"/>
      <c r="J133" s="24"/>
    </row>
    <row r="134" spans="2:10" x14ac:dyDescent="0.2">
      <c r="B134" s="24"/>
      <c r="D134" s="24"/>
      <c r="F134" s="24"/>
      <c r="H134" s="24"/>
      <c r="J134" s="24"/>
    </row>
    <row r="135" spans="2:10" x14ac:dyDescent="0.2">
      <c r="B135" s="24"/>
      <c r="D135" s="24"/>
      <c r="F135" s="24"/>
      <c r="H135" s="24"/>
      <c r="J135" s="24"/>
    </row>
    <row r="136" spans="2:10" x14ac:dyDescent="0.2">
      <c r="B136" s="24"/>
      <c r="D136" s="24"/>
      <c r="F136" s="24"/>
      <c r="H136" s="24"/>
      <c r="J136" s="24"/>
    </row>
    <row r="137" spans="2:10" x14ac:dyDescent="0.2">
      <c r="B137" s="24"/>
      <c r="D137" s="24"/>
      <c r="F137" s="24"/>
      <c r="H137" s="24"/>
      <c r="J137" s="24"/>
    </row>
    <row r="138" spans="2:10" x14ac:dyDescent="0.2">
      <c r="B138" s="24"/>
      <c r="D138" s="24"/>
      <c r="F138" s="24"/>
      <c r="H138" s="24"/>
      <c r="J138" s="24"/>
    </row>
    <row r="139" spans="2:10" x14ac:dyDescent="0.2">
      <c r="B139" s="24"/>
      <c r="D139" s="24"/>
      <c r="F139" s="24"/>
      <c r="H139" s="24"/>
      <c r="J139" s="24"/>
    </row>
    <row r="140" spans="2:10" x14ac:dyDescent="0.2">
      <c r="B140" s="24"/>
      <c r="D140" s="24"/>
      <c r="F140" s="24"/>
      <c r="H140" s="24"/>
      <c r="J140" s="24"/>
    </row>
    <row r="141" spans="2:10" x14ac:dyDescent="0.2">
      <c r="B141" s="24"/>
      <c r="D141" s="24"/>
      <c r="F141" s="24"/>
      <c r="H141" s="24"/>
      <c r="J141" s="24"/>
    </row>
    <row r="142" spans="2:10" x14ac:dyDescent="0.2">
      <c r="B142" s="24"/>
      <c r="D142" s="24"/>
      <c r="F142" s="24"/>
      <c r="H142" s="24"/>
      <c r="J142" s="24"/>
    </row>
    <row r="143" spans="2:10" x14ac:dyDescent="0.2">
      <c r="B143" s="24"/>
      <c r="D143" s="24"/>
      <c r="F143" s="24"/>
      <c r="H143" s="24"/>
      <c r="J143" s="24"/>
    </row>
    <row r="144" spans="2:10" x14ac:dyDescent="0.2">
      <c r="B144" s="24"/>
      <c r="D144" s="24"/>
      <c r="F144" s="24"/>
      <c r="H144" s="24"/>
      <c r="J144" s="24"/>
    </row>
    <row r="145" spans="2:10" x14ac:dyDescent="0.2">
      <c r="B145" s="24"/>
      <c r="D145" s="24"/>
      <c r="F145" s="24"/>
      <c r="H145" s="24"/>
      <c r="J145" s="24"/>
    </row>
    <row r="146" spans="2:10" x14ac:dyDescent="0.2">
      <c r="B146" s="24"/>
      <c r="D146" s="24"/>
      <c r="F146" s="24"/>
      <c r="H146" s="24"/>
      <c r="J146" s="24"/>
    </row>
    <row r="147" spans="2:10" x14ac:dyDescent="0.2">
      <c r="B147" s="24"/>
      <c r="D147" s="24"/>
      <c r="F147" s="24"/>
      <c r="H147" s="24"/>
      <c r="J147" s="24"/>
    </row>
    <row r="148" spans="2:10" x14ac:dyDescent="0.2">
      <c r="B148" s="24"/>
      <c r="D148" s="24"/>
      <c r="F148" s="24"/>
      <c r="H148" s="24"/>
      <c r="J148" s="24"/>
    </row>
    <row r="149" spans="2:10" x14ac:dyDescent="0.2">
      <c r="B149" s="24"/>
      <c r="D149" s="24"/>
      <c r="F149" s="24"/>
      <c r="H149" s="24"/>
      <c r="J149" s="24"/>
    </row>
    <row r="150" spans="2:10" x14ac:dyDescent="0.2">
      <c r="B150" s="24"/>
      <c r="D150" s="24"/>
      <c r="F150" s="24"/>
      <c r="H150" s="24"/>
      <c r="J150" s="24"/>
    </row>
    <row r="151" spans="2:10" x14ac:dyDescent="0.2">
      <c r="B151" s="24"/>
      <c r="D151" s="24"/>
      <c r="F151" s="24"/>
      <c r="H151" s="24"/>
      <c r="J151" s="24"/>
    </row>
    <row r="152" spans="2:10" x14ac:dyDescent="0.2">
      <c r="B152" s="24"/>
      <c r="D152" s="24"/>
      <c r="F152" s="24"/>
      <c r="H152" s="24"/>
      <c r="J152" s="24"/>
    </row>
    <row r="153" spans="2:10" x14ac:dyDescent="0.2">
      <c r="B153" s="24"/>
      <c r="D153" s="24"/>
      <c r="F153" s="24"/>
      <c r="H153" s="24"/>
      <c r="J153" s="24"/>
    </row>
    <row r="154" spans="2:10" x14ac:dyDescent="0.2">
      <c r="B154" s="24"/>
      <c r="D154" s="24"/>
      <c r="F154" s="24"/>
      <c r="H154" s="24"/>
      <c r="J154" s="24"/>
    </row>
    <row r="155" spans="2:10" x14ac:dyDescent="0.2">
      <c r="B155" s="24"/>
      <c r="D155" s="24"/>
      <c r="F155" s="24"/>
      <c r="H155" s="24"/>
      <c r="J155" s="24"/>
    </row>
    <row r="156" spans="2:10" x14ac:dyDescent="0.2">
      <c r="B156" s="24"/>
      <c r="D156" s="24"/>
      <c r="F156" s="24"/>
      <c r="H156" s="24"/>
      <c r="J156" s="24"/>
    </row>
    <row r="157" spans="2:10" x14ac:dyDescent="0.2">
      <c r="B157" s="24"/>
      <c r="D157" s="24"/>
      <c r="F157" s="24"/>
      <c r="H157" s="24"/>
      <c r="J157" s="24"/>
    </row>
    <row r="158" spans="2:10" x14ac:dyDescent="0.2">
      <c r="B158" s="24"/>
      <c r="D158" s="24"/>
      <c r="F158" s="24"/>
      <c r="H158" s="24"/>
      <c r="J158" s="24"/>
    </row>
    <row r="159" spans="2:10" x14ac:dyDescent="0.2">
      <c r="B159" s="24"/>
      <c r="D159" s="24"/>
      <c r="F159" s="24"/>
      <c r="H159" s="24"/>
      <c r="J159" s="24"/>
    </row>
    <row r="160" spans="2:10" x14ac:dyDescent="0.2">
      <c r="B160" s="24"/>
      <c r="D160" s="24"/>
      <c r="F160" s="24"/>
      <c r="H160" s="24"/>
      <c r="J160" s="24"/>
    </row>
    <row r="161" spans="2:10" x14ac:dyDescent="0.2">
      <c r="B161" s="24"/>
      <c r="D161" s="24"/>
      <c r="F161" s="24"/>
      <c r="H161" s="24"/>
      <c r="J161" s="24"/>
    </row>
    <row r="162" spans="2:10" x14ac:dyDescent="0.2">
      <c r="B162" s="24"/>
      <c r="D162" s="24"/>
      <c r="F162" s="24"/>
      <c r="H162" s="24"/>
      <c r="J162" s="24"/>
    </row>
    <row r="163" spans="2:10" x14ac:dyDescent="0.2">
      <c r="B163" s="24"/>
      <c r="D163" s="24"/>
      <c r="F163" s="24"/>
      <c r="H163" s="24"/>
      <c r="J163" s="24"/>
    </row>
    <row r="164" spans="2:10" x14ac:dyDescent="0.2">
      <c r="B164" s="24"/>
      <c r="D164" s="24"/>
      <c r="F164" s="24"/>
      <c r="H164" s="24"/>
      <c r="J164" s="24"/>
    </row>
    <row r="165" spans="2:10" x14ac:dyDescent="0.2">
      <c r="B165" s="24"/>
      <c r="D165" s="24"/>
      <c r="F165" s="24"/>
      <c r="H165" s="24"/>
      <c r="J165" s="24"/>
    </row>
    <row r="166" spans="2:10" x14ac:dyDescent="0.2">
      <c r="B166" s="24"/>
      <c r="D166" s="24"/>
      <c r="F166" s="24"/>
      <c r="H166" s="24"/>
      <c r="J166" s="24"/>
    </row>
    <row r="167" spans="2:10" x14ac:dyDescent="0.2">
      <c r="B167" s="24"/>
      <c r="D167" s="24"/>
      <c r="F167" s="24"/>
      <c r="H167" s="24"/>
      <c r="J167" s="24"/>
    </row>
    <row r="168" spans="2:10" x14ac:dyDescent="0.2">
      <c r="B168" s="24"/>
      <c r="D168" s="24"/>
      <c r="F168" s="24"/>
      <c r="H168" s="24"/>
      <c r="J168" s="24"/>
    </row>
    <row r="169" spans="2:10" x14ac:dyDescent="0.2">
      <c r="B169" s="24"/>
      <c r="D169" s="24"/>
      <c r="F169" s="24"/>
      <c r="H169" s="24"/>
      <c r="J169" s="24"/>
    </row>
    <row r="170" spans="2:10" x14ac:dyDescent="0.2">
      <c r="B170" s="24"/>
      <c r="D170" s="24"/>
      <c r="F170" s="24"/>
      <c r="H170" s="24"/>
      <c r="J170" s="24"/>
    </row>
    <row r="171" spans="2:10" x14ac:dyDescent="0.2">
      <c r="B171" s="24"/>
      <c r="D171" s="24"/>
      <c r="F171" s="24"/>
      <c r="H171" s="24"/>
      <c r="J171" s="24"/>
    </row>
    <row r="172" spans="2:10" x14ac:dyDescent="0.2">
      <c r="B172" s="24"/>
      <c r="D172" s="24"/>
      <c r="F172" s="24"/>
      <c r="H172" s="24"/>
      <c r="J172" s="24"/>
    </row>
    <row r="173" spans="2:10" x14ac:dyDescent="0.2">
      <c r="B173" s="24"/>
      <c r="D173" s="24"/>
      <c r="F173" s="24"/>
      <c r="H173" s="24"/>
      <c r="J173" s="24"/>
    </row>
    <row r="174" spans="2:10" x14ac:dyDescent="0.2">
      <c r="B174" s="24"/>
      <c r="D174" s="24"/>
      <c r="F174" s="24"/>
      <c r="H174" s="24"/>
      <c r="J174" s="24"/>
    </row>
    <row r="175" spans="2:10" x14ac:dyDescent="0.2">
      <c r="B175" s="24"/>
      <c r="D175" s="24"/>
      <c r="F175" s="24"/>
      <c r="H175" s="24"/>
      <c r="J175" s="24"/>
    </row>
    <row r="176" spans="2:10" x14ac:dyDescent="0.2">
      <c r="B176" s="24"/>
      <c r="D176" s="24"/>
      <c r="F176" s="24"/>
      <c r="H176" s="24"/>
      <c r="J176" s="24"/>
    </row>
    <row r="177" spans="2:10" x14ac:dyDescent="0.2">
      <c r="B177" s="24"/>
      <c r="D177" s="24"/>
      <c r="F177" s="24"/>
      <c r="H177" s="24"/>
      <c r="J177" s="24"/>
    </row>
    <row r="178" spans="2:10" x14ac:dyDescent="0.2">
      <c r="B178" s="24"/>
      <c r="D178" s="24"/>
      <c r="F178" s="24"/>
      <c r="H178" s="24"/>
      <c r="J178" s="24"/>
    </row>
    <row r="179" spans="2:10" x14ac:dyDescent="0.2">
      <c r="B179" s="24"/>
      <c r="D179" s="24"/>
      <c r="F179" s="24"/>
      <c r="H179" s="24"/>
      <c r="J179" s="24"/>
    </row>
    <row r="180" spans="2:10" x14ac:dyDescent="0.2">
      <c r="B180" s="24"/>
      <c r="D180" s="24"/>
      <c r="F180" s="24"/>
      <c r="H180" s="24"/>
      <c r="J180" s="24"/>
    </row>
    <row r="181" spans="2:10" x14ac:dyDescent="0.2">
      <c r="B181" s="24"/>
      <c r="D181" s="24"/>
      <c r="F181" s="24"/>
      <c r="H181" s="24"/>
      <c r="J181" s="24"/>
    </row>
    <row r="182" spans="2:10" x14ac:dyDescent="0.2">
      <c r="B182" s="24"/>
      <c r="D182" s="24"/>
      <c r="F182" s="24"/>
      <c r="H182" s="24"/>
      <c r="J182" s="24"/>
    </row>
    <row r="183" spans="2:10" x14ac:dyDescent="0.2">
      <c r="B183" s="24"/>
      <c r="D183" s="24"/>
      <c r="F183" s="24"/>
      <c r="H183" s="24"/>
      <c r="J183" s="24"/>
    </row>
    <row r="184" spans="2:10" x14ac:dyDescent="0.2">
      <c r="B184" s="24"/>
      <c r="D184" s="24"/>
      <c r="F184" s="24"/>
      <c r="H184" s="24"/>
      <c r="J184" s="24"/>
    </row>
    <row r="185" spans="2:10" x14ac:dyDescent="0.2">
      <c r="B185" s="24"/>
      <c r="D185" s="24"/>
      <c r="F185" s="24"/>
      <c r="H185" s="24"/>
      <c r="J185" s="24"/>
    </row>
    <row r="186" spans="2:10" x14ac:dyDescent="0.2">
      <c r="B186" s="24"/>
      <c r="D186" s="24"/>
      <c r="F186" s="24"/>
      <c r="H186" s="24"/>
      <c r="J186" s="24"/>
    </row>
    <row r="187" spans="2:10" x14ac:dyDescent="0.2">
      <c r="B187" s="24"/>
      <c r="D187" s="24"/>
      <c r="F187" s="24"/>
      <c r="H187" s="24"/>
      <c r="J187" s="24"/>
    </row>
    <row r="188" spans="2:10" x14ac:dyDescent="0.2">
      <c r="B188" s="24"/>
      <c r="D188" s="24"/>
      <c r="F188" s="24"/>
      <c r="H188" s="24"/>
      <c r="J188" s="24"/>
    </row>
    <row r="189" spans="2:10" x14ac:dyDescent="0.2">
      <c r="B189" s="24"/>
      <c r="D189" s="24"/>
      <c r="F189" s="24"/>
      <c r="H189" s="24"/>
      <c r="J189" s="24"/>
    </row>
    <row r="190" spans="2:10" x14ac:dyDescent="0.2">
      <c r="B190" s="24"/>
      <c r="D190" s="24"/>
      <c r="F190" s="24"/>
      <c r="H190" s="24"/>
      <c r="J190" s="24"/>
    </row>
    <row r="191" spans="2:10" x14ac:dyDescent="0.2">
      <c r="B191" s="24"/>
      <c r="D191" s="24"/>
      <c r="F191" s="24"/>
      <c r="H191" s="24"/>
      <c r="J191" s="24"/>
    </row>
    <row r="192" spans="2:10" x14ac:dyDescent="0.2">
      <c r="B192" s="24"/>
      <c r="D192" s="24"/>
      <c r="F192" s="24"/>
      <c r="H192" s="24"/>
      <c r="J192" s="24"/>
    </row>
    <row r="193" spans="2:10" x14ac:dyDescent="0.2">
      <c r="B193" s="24"/>
      <c r="D193" s="24"/>
      <c r="F193" s="24"/>
      <c r="H193" s="24"/>
      <c r="J193" s="24"/>
    </row>
    <row r="194" spans="2:10" x14ac:dyDescent="0.2">
      <c r="B194" s="24"/>
      <c r="D194" s="24"/>
      <c r="F194" s="24"/>
      <c r="H194" s="24"/>
      <c r="J194" s="24"/>
    </row>
    <row r="195" spans="2:10" x14ac:dyDescent="0.2">
      <c r="B195" s="24"/>
      <c r="D195" s="24"/>
      <c r="F195" s="24"/>
      <c r="H195" s="24"/>
      <c r="J195" s="24"/>
    </row>
    <row r="196" spans="2:10" x14ac:dyDescent="0.2">
      <c r="B196" s="24"/>
      <c r="D196" s="24"/>
      <c r="F196" s="24"/>
      <c r="H196" s="24"/>
      <c r="J196" s="24"/>
    </row>
    <row r="197" spans="2:10" x14ac:dyDescent="0.2">
      <c r="B197" s="24"/>
      <c r="D197" s="24"/>
      <c r="F197" s="24"/>
      <c r="H197" s="24"/>
      <c r="J197" s="24"/>
    </row>
    <row r="198" spans="2:10" x14ac:dyDescent="0.2">
      <c r="B198" s="24"/>
      <c r="D198" s="24"/>
      <c r="F198" s="24"/>
      <c r="H198" s="24"/>
      <c r="J198" s="24"/>
    </row>
    <row r="199" spans="2:10" x14ac:dyDescent="0.2">
      <c r="B199" s="24"/>
      <c r="D199" s="24"/>
      <c r="F199" s="24"/>
      <c r="H199" s="24"/>
      <c r="J199" s="24"/>
    </row>
    <row r="200" spans="2:10" x14ac:dyDescent="0.2">
      <c r="B200" s="24"/>
      <c r="D200" s="24"/>
      <c r="F200" s="24"/>
      <c r="H200" s="24"/>
      <c r="J200" s="24"/>
    </row>
    <row r="201" spans="2:10" x14ac:dyDescent="0.2">
      <c r="B201" s="24"/>
      <c r="D201" s="24"/>
      <c r="F201" s="24"/>
      <c r="H201" s="24"/>
      <c r="J201" s="24"/>
    </row>
    <row r="202" spans="2:10" x14ac:dyDescent="0.2">
      <c r="B202" s="24"/>
      <c r="D202" s="24"/>
      <c r="F202" s="24"/>
      <c r="H202" s="24"/>
      <c r="J202" s="24"/>
    </row>
    <row r="203" spans="2:10" x14ac:dyDescent="0.2">
      <c r="B203" s="24"/>
      <c r="D203" s="24"/>
      <c r="F203" s="24"/>
      <c r="H203" s="24"/>
      <c r="J203" s="24"/>
    </row>
    <row r="204" spans="2:10" x14ac:dyDescent="0.2">
      <c r="B204" s="24"/>
      <c r="D204" s="24"/>
      <c r="F204" s="24"/>
      <c r="H204" s="24"/>
      <c r="J204" s="24"/>
    </row>
    <row r="205" spans="2:10" x14ac:dyDescent="0.2">
      <c r="B205" s="24"/>
      <c r="D205" s="24"/>
      <c r="F205" s="24"/>
      <c r="H205" s="24"/>
      <c r="J205" s="24"/>
    </row>
    <row r="206" spans="2:10" x14ac:dyDescent="0.2">
      <c r="B206" s="24"/>
      <c r="D206" s="24"/>
      <c r="F206" s="24"/>
      <c r="H206" s="24"/>
      <c r="J206" s="24"/>
    </row>
    <row r="207" spans="2:10" x14ac:dyDescent="0.2">
      <c r="B207" s="24"/>
      <c r="D207" s="24"/>
      <c r="F207" s="24"/>
      <c r="H207" s="24"/>
      <c r="J207" s="24"/>
    </row>
    <row r="208" spans="2:10" x14ac:dyDescent="0.2">
      <c r="B208" s="24"/>
      <c r="D208" s="24"/>
      <c r="F208" s="24"/>
      <c r="H208" s="24"/>
      <c r="J208" s="24"/>
    </row>
    <row r="209" spans="2:10" x14ac:dyDescent="0.2">
      <c r="B209" s="24"/>
      <c r="D209" s="24"/>
      <c r="F209" s="24"/>
      <c r="H209" s="24"/>
      <c r="J209" s="24"/>
    </row>
    <row r="210" spans="2:10" x14ac:dyDescent="0.2">
      <c r="B210" s="24"/>
      <c r="D210" s="24"/>
      <c r="F210" s="24"/>
      <c r="H210" s="24"/>
      <c r="J210" s="24"/>
    </row>
    <row r="211" spans="2:10" x14ac:dyDescent="0.2">
      <c r="B211" s="24"/>
      <c r="D211" s="24"/>
      <c r="F211" s="24"/>
      <c r="H211" s="24"/>
      <c r="J211" s="24"/>
    </row>
    <row r="212" spans="2:10" x14ac:dyDescent="0.2">
      <c r="B212" s="24"/>
      <c r="D212" s="24"/>
      <c r="F212" s="24"/>
      <c r="H212" s="24"/>
      <c r="J212" s="24"/>
    </row>
    <row r="213" spans="2:10" x14ac:dyDescent="0.2">
      <c r="B213" s="24"/>
      <c r="D213" s="24"/>
      <c r="F213" s="24"/>
      <c r="H213" s="24"/>
      <c r="J213" s="24"/>
    </row>
    <row r="214" spans="2:10" x14ac:dyDescent="0.2">
      <c r="B214" s="24"/>
      <c r="D214" s="24"/>
      <c r="F214" s="24"/>
      <c r="H214" s="24"/>
      <c r="J214" s="24"/>
    </row>
    <row r="215" spans="2:10" x14ac:dyDescent="0.2">
      <c r="B215" s="24"/>
      <c r="D215" s="24"/>
      <c r="F215" s="24"/>
      <c r="H215" s="24"/>
      <c r="J215" s="24"/>
    </row>
    <row r="216" spans="2:10" x14ac:dyDescent="0.2">
      <c r="B216" s="24"/>
      <c r="D216" s="24"/>
      <c r="F216" s="24"/>
      <c r="H216" s="24"/>
      <c r="J216" s="24"/>
    </row>
    <row r="217" spans="2:10" x14ac:dyDescent="0.2">
      <c r="B217" s="24"/>
      <c r="D217" s="24"/>
      <c r="F217" s="24"/>
      <c r="H217" s="24"/>
      <c r="J217" s="24"/>
    </row>
    <row r="218" spans="2:10" x14ac:dyDescent="0.2">
      <c r="B218" s="24"/>
      <c r="D218" s="24"/>
      <c r="F218" s="24"/>
      <c r="H218" s="24"/>
      <c r="J218" s="24"/>
    </row>
    <row r="219" spans="2:10" x14ac:dyDescent="0.2">
      <c r="B219" s="24"/>
      <c r="D219" s="24"/>
      <c r="F219" s="24"/>
      <c r="H219" s="24"/>
      <c r="J219" s="24"/>
    </row>
    <row r="220" spans="2:10" x14ac:dyDescent="0.2">
      <c r="B220" s="24"/>
      <c r="D220" s="24"/>
      <c r="F220" s="24"/>
      <c r="H220" s="24"/>
      <c r="J220" s="24"/>
    </row>
    <row r="221" spans="2:10" x14ac:dyDescent="0.2">
      <c r="B221" s="24"/>
      <c r="D221" s="24"/>
      <c r="F221" s="24"/>
      <c r="H221" s="24"/>
      <c r="J221" s="24"/>
    </row>
    <row r="222" spans="2:10" x14ac:dyDescent="0.2">
      <c r="B222" s="24"/>
      <c r="D222" s="24"/>
      <c r="F222" s="24"/>
      <c r="H222" s="24"/>
      <c r="J222" s="24"/>
    </row>
    <row r="223" spans="2:10" x14ac:dyDescent="0.2">
      <c r="B223" s="24"/>
      <c r="D223" s="24"/>
      <c r="F223" s="24"/>
      <c r="H223" s="24"/>
      <c r="J223" s="24"/>
    </row>
    <row r="224" spans="2:10" x14ac:dyDescent="0.2">
      <c r="B224" s="24"/>
      <c r="D224" s="24"/>
      <c r="F224" s="24"/>
      <c r="H224" s="24"/>
      <c r="J224" s="24"/>
    </row>
    <row r="225" spans="2:10" x14ac:dyDescent="0.2">
      <c r="B225" s="24"/>
      <c r="D225" s="24"/>
      <c r="F225" s="24"/>
      <c r="H225" s="24"/>
      <c r="J225" s="24"/>
    </row>
    <row r="226" spans="2:10" x14ac:dyDescent="0.2">
      <c r="B226" s="24"/>
      <c r="D226" s="24"/>
      <c r="F226" s="24"/>
      <c r="H226" s="24"/>
      <c r="J226" s="24"/>
    </row>
    <row r="227" spans="2:10" x14ac:dyDescent="0.2">
      <c r="B227" s="24"/>
      <c r="D227" s="24"/>
      <c r="F227" s="24"/>
      <c r="H227" s="24"/>
      <c r="J227" s="24"/>
    </row>
    <row r="228" spans="2:10" x14ac:dyDescent="0.2">
      <c r="B228" s="24"/>
      <c r="D228" s="24"/>
      <c r="F228" s="24"/>
      <c r="H228" s="24"/>
      <c r="J228" s="24"/>
    </row>
    <row r="229" spans="2:10" x14ac:dyDescent="0.2">
      <c r="B229" s="24"/>
      <c r="D229" s="24"/>
      <c r="F229" s="24"/>
      <c r="H229" s="24"/>
      <c r="J229" s="24"/>
    </row>
    <row r="230" spans="2:10" x14ac:dyDescent="0.2">
      <c r="B230" s="24"/>
      <c r="D230" s="24"/>
      <c r="F230" s="24"/>
      <c r="H230" s="24"/>
      <c r="J230" s="24"/>
    </row>
    <row r="231" spans="2:10" x14ac:dyDescent="0.2">
      <c r="B231" s="24"/>
      <c r="D231" s="24"/>
      <c r="F231" s="24"/>
      <c r="H231" s="24"/>
      <c r="J231" s="24"/>
    </row>
    <row r="232" spans="2:10" x14ac:dyDescent="0.2">
      <c r="B232" s="24"/>
      <c r="D232" s="24"/>
      <c r="F232" s="24"/>
      <c r="H232" s="24"/>
      <c r="J232" s="24"/>
    </row>
    <row r="233" spans="2:10" x14ac:dyDescent="0.2">
      <c r="B233" s="24"/>
      <c r="D233" s="24"/>
      <c r="F233" s="24"/>
      <c r="H233" s="24"/>
      <c r="J233" s="24"/>
    </row>
    <row r="234" spans="2:10" x14ac:dyDescent="0.2">
      <c r="B234" s="24"/>
      <c r="D234" s="24"/>
      <c r="F234" s="24"/>
      <c r="H234" s="24"/>
      <c r="J234" s="24"/>
    </row>
    <row r="235" spans="2:10" x14ac:dyDescent="0.2">
      <c r="B235" s="24"/>
      <c r="D235" s="24"/>
      <c r="F235" s="24"/>
      <c r="H235" s="24"/>
      <c r="J235" s="24"/>
    </row>
    <row r="236" spans="2:10" x14ac:dyDescent="0.2">
      <c r="B236" s="24"/>
      <c r="D236" s="24"/>
      <c r="F236" s="24"/>
      <c r="H236" s="24"/>
      <c r="J236" s="24"/>
    </row>
    <row r="237" spans="2:10" x14ac:dyDescent="0.2">
      <c r="B237" s="24"/>
      <c r="D237" s="24"/>
      <c r="F237" s="24"/>
      <c r="H237" s="24"/>
      <c r="J237" s="24"/>
    </row>
    <row r="238" spans="2:10" x14ac:dyDescent="0.2">
      <c r="B238" s="24"/>
      <c r="D238" s="24"/>
      <c r="F238" s="24"/>
      <c r="H238" s="24"/>
      <c r="J238" s="24"/>
    </row>
    <row r="239" spans="2:10" x14ac:dyDescent="0.2">
      <c r="B239" s="24"/>
      <c r="D239" s="24"/>
      <c r="F239" s="24"/>
      <c r="H239" s="24"/>
      <c r="J239" s="24"/>
    </row>
    <row r="240" spans="2:10" x14ac:dyDescent="0.2">
      <c r="B240" s="24"/>
      <c r="D240" s="24"/>
      <c r="F240" s="24"/>
      <c r="H240" s="24"/>
      <c r="J240" s="24"/>
    </row>
    <row r="241" spans="2:10" x14ac:dyDescent="0.2">
      <c r="B241" s="24"/>
      <c r="D241" s="24"/>
      <c r="F241" s="24"/>
      <c r="H241" s="24"/>
      <c r="J241" s="24"/>
    </row>
    <row r="242" spans="2:10" x14ac:dyDescent="0.2">
      <c r="B242" s="24"/>
      <c r="D242" s="24"/>
      <c r="F242" s="24"/>
      <c r="H242" s="24"/>
      <c r="J242" s="24"/>
    </row>
    <row r="243" spans="2:10" x14ac:dyDescent="0.2">
      <c r="B243" s="24"/>
      <c r="D243" s="24"/>
      <c r="F243" s="24"/>
      <c r="H243" s="24"/>
      <c r="J243" s="24"/>
    </row>
    <row r="244" spans="2:10" x14ac:dyDescent="0.2">
      <c r="B244" s="24"/>
      <c r="D244" s="24"/>
      <c r="F244" s="24"/>
      <c r="H244" s="24"/>
      <c r="J244" s="24"/>
    </row>
    <row r="245" spans="2:10" x14ac:dyDescent="0.2">
      <c r="B245" s="24"/>
      <c r="D245" s="24"/>
      <c r="F245" s="24"/>
      <c r="H245" s="24"/>
      <c r="J245" s="24"/>
    </row>
    <row r="246" spans="2:10" x14ac:dyDescent="0.2">
      <c r="B246" s="24"/>
      <c r="D246" s="24"/>
      <c r="F246" s="24"/>
      <c r="H246" s="24"/>
      <c r="J246" s="24"/>
    </row>
    <row r="247" spans="2:10" x14ac:dyDescent="0.2">
      <c r="B247" s="24"/>
      <c r="D247" s="24"/>
      <c r="F247" s="24"/>
      <c r="H247" s="24"/>
      <c r="J247" s="24"/>
    </row>
    <row r="248" spans="2:10" x14ac:dyDescent="0.2">
      <c r="B248" s="24"/>
      <c r="D248" s="24"/>
      <c r="F248" s="24"/>
      <c r="H248" s="24"/>
      <c r="J248" s="24"/>
    </row>
    <row r="249" spans="2:10" x14ac:dyDescent="0.2">
      <c r="B249" s="24"/>
      <c r="D249" s="24"/>
      <c r="F249" s="24"/>
      <c r="H249" s="24"/>
      <c r="J249" s="24"/>
    </row>
    <row r="250" spans="2:10" x14ac:dyDescent="0.2">
      <c r="B250" s="24"/>
      <c r="D250" s="24"/>
      <c r="F250" s="24"/>
      <c r="H250" s="24"/>
      <c r="J250" s="24"/>
    </row>
    <row r="251" spans="2:10" x14ac:dyDescent="0.2">
      <c r="B251" s="24"/>
      <c r="D251" s="24"/>
      <c r="F251" s="24"/>
      <c r="H251" s="24"/>
      <c r="J251" s="24"/>
    </row>
    <row r="252" spans="2:10" x14ac:dyDescent="0.2">
      <c r="B252" s="24"/>
      <c r="D252" s="24"/>
      <c r="F252" s="24"/>
      <c r="H252" s="24"/>
      <c r="J252" s="24"/>
    </row>
    <row r="253" spans="2:10" x14ac:dyDescent="0.2">
      <c r="B253" s="24"/>
      <c r="D253" s="24"/>
      <c r="F253" s="24"/>
      <c r="H253" s="24"/>
      <c r="J253" s="24"/>
    </row>
    <row r="254" spans="2:10" x14ac:dyDescent="0.2">
      <c r="B254" s="24"/>
      <c r="D254" s="24"/>
      <c r="F254" s="24"/>
      <c r="H254" s="24"/>
      <c r="J254" s="24"/>
    </row>
    <row r="255" spans="2:10" x14ac:dyDescent="0.2">
      <c r="B255" s="24"/>
      <c r="D255" s="24"/>
      <c r="F255" s="24"/>
      <c r="H255" s="24"/>
      <c r="J255" s="24"/>
    </row>
    <row r="256" spans="2:10" x14ac:dyDescent="0.2">
      <c r="B256" s="24"/>
      <c r="D256" s="24"/>
      <c r="F256" s="24"/>
      <c r="H256" s="24"/>
      <c r="J256" s="24"/>
    </row>
    <row r="257" spans="2:10" x14ac:dyDescent="0.2">
      <c r="B257" s="24"/>
      <c r="D257" s="24"/>
      <c r="F257" s="24"/>
      <c r="H257" s="24"/>
      <c r="J257" s="24"/>
    </row>
    <row r="258" spans="2:10" x14ac:dyDescent="0.2">
      <c r="B258" s="24"/>
      <c r="D258" s="24"/>
      <c r="F258" s="24"/>
      <c r="H258" s="24"/>
      <c r="J258" s="24"/>
    </row>
    <row r="259" spans="2:10" x14ac:dyDescent="0.2">
      <c r="B259" s="24"/>
      <c r="D259" s="24"/>
      <c r="F259" s="24"/>
      <c r="H259" s="24"/>
      <c r="J259" s="24"/>
    </row>
    <row r="260" spans="2:10" x14ac:dyDescent="0.2">
      <c r="B260" s="24"/>
      <c r="D260" s="24"/>
      <c r="F260" s="24"/>
      <c r="H260" s="24"/>
      <c r="J260" s="24"/>
    </row>
    <row r="261" spans="2:10" x14ac:dyDescent="0.2">
      <c r="B261" s="24"/>
      <c r="D261" s="24"/>
      <c r="F261" s="24"/>
      <c r="H261" s="24"/>
      <c r="J261" s="24"/>
    </row>
    <row r="262" spans="2:10" x14ac:dyDescent="0.2">
      <c r="B262" s="24"/>
      <c r="D262" s="24"/>
      <c r="F262" s="24"/>
      <c r="H262" s="24"/>
      <c r="J262" s="24"/>
    </row>
    <row r="263" spans="2:10" x14ac:dyDescent="0.2">
      <c r="B263" s="24"/>
      <c r="D263" s="24"/>
      <c r="F263" s="24"/>
      <c r="H263" s="24"/>
      <c r="J263" s="24"/>
    </row>
    <row r="264" spans="2:10" x14ac:dyDescent="0.2">
      <c r="B264" s="24"/>
      <c r="D264" s="24"/>
      <c r="F264" s="24"/>
      <c r="H264" s="24"/>
      <c r="J264" s="24"/>
    </row>
    <row r="265" spans="2:10" x14ac:dyDescent="0.2">
      <c r="B265" s="24"/>
      <c r="D265" s="24"/>
      <c r="F265" s="24"/>
      <c r="H265" s="24"/>
      <c r="J265" s="24"/>
    </row>
    <row r="266" spans="2:10" x14ac:dyDescent="0.2">
      <c r="B266" s="24"/>
      <c r="D266" s="24"/>
      <c r="F266" s="24"/>
      <c r="H266" s="24"/>
      <c r="J266" s="24"/>
    </row>
    <row r="267" spans="2:10" x14ac:dyDescent="0.2">
      <c r="B267" s="24"/>
      <c r="D267" s="24"/>
      <c r="F267" s="24"/>
      <c r="H267" s="24"/>
      <c r="J267" s="24"/>
    </row>
    <row r="268" spans="2:10" x14ac:dyDescent="0.2">
      <c r="B268" s="24"/>
      <c r="D268" s="24"/>
      <c r="F268" s="24"/>
      <c r="H268" s="24"/>
      <c r="J268" s="24"/>
    </row>
    <row r="269" spans="2:10" x14ac:dyDescent="0.2">
      <c r="B269" s="24"/>
      <c r="D269" s="24"/>
      <c r="F269" s="24"/>
      <c r="H269" s="24"/>
      <c r="J269" s="24"/>
    </row>
    <row r="270" spans="2:10" x14ac:dyDescent="0.2">
      <c r="B270" s="24"/>
      <c r="D270" s="24"/>
      <c r="F270" s="24"/>
      <c r="H270" s="24"/>
      <c r="J270" s="24"/>
    </row>
    <row r="271" spans="2:10" x14ac:dyDescent="0.2">
      <c r="B271" s="24"/>
      <c r="D271" s="24"/>
      <c r="F271" s="24"/>
      <c r="H271" s="24"/>
      <c r="J271" s="24"/>
    </row>
    <row r="272" spans="2:10" x14ac:dyDescent="0.2">
      <c r="B272" s="24"/>
      <c r="D272" s="24"/>
      <c r="F272" s="24"/>
      <c r="H272" s="24"/>
      <c r="J272" s="24"/>
    </row>
    <row r="273" spans="2:10" x14ac:dyDescent="0.2">
      <c r="B273" s="24"/>
      <c r="D273" s="24"/>
      <c r="F273" s="24"/>
      <c r="H273" s="24"/>
      <c r="J273" s="24"/>
    </row>
    <row r="274" spans="2:10" x14ac:dyDescent="0.2">
      <c r="B274" s="24"/>
      <c r="D274" s="24"/>
      <c r="F274" s="24"/>
      <c r="H274" s="24"/>
      <c r="J274" s="24"/>
    </row>
    <row r="275" spans="2:10" x14ac:dyDescent="0.2">
      <c r="B275" s="24"/>
      <c r="D275" s="24"/>
      <c r="F275" s="24"/>
      <c r="H275" s="24"/>
      <c r="J275" s="24"/>
    </row>
    <row r="276" spans="2:10" x14ac:dyDescent="0.2">
      <c r="B276" s="24"/>
      <c r="D276" s="24"/>
      <c r="F276" s="24"/>
      <c r="H276" s="24"/>
      <c r="J276" s="24"/>
    </row>
    <row r="277" spans="2:10" x14ac:dyDescent="0.2">
      <c r="B277" s="24"/>
      <c r="D277" s="24"/>
      <c r="F277" s="24"/>
      <c r="H277" s="24"/>
      <c r="J277" s="24"/>
    </row>
    <row r="278" spans="2:10" x14ac:dyDescent="0.2">
      <c r="B278" s="24"/>
      <c r="D278" s="24"/>
      <c r="F278" s="24"/>
      <c r="H278" s="24"/>
      <c r="J278" s="24"/>
    </row>
    <row r="279" spans="2:10" x14ac:dyDescent="0.2">
      <c r="B279" s="24"/>
      <c r="D279" s="24"/>
      <c r="F279" s="24"/>
      <c r="H279" s="24"/>
      <c r="J279" s="24"/>
    </row>
    <row r="280" spans="2:10" x14ac:dyDescent="0.2">
      <c r="B280" s="24"/>
      <c r="D280" s="24"/>
      <c r="F280" s="24"/>
      <c r="H280" s="24"/>
      <c r="J280" s="24"/>
    </row>
    <row r="281" spans="2:10" x14ac:dyDescent="0.2">
      <c r="B281" s="24"/>
      <c r="D281" s="24"/>
      <c r="F281" s="24"/>
      <c r="H281" s="24"/>
      <c r="J281" s="24"/>
    </row>
    <row r="282" spans="2:10" x14ac:dyDescent="0.2">
      <c r="B282" s="24"/>
      <c r="D282" s="24"/>
      <c r="F282" s="24"/>
      <c r="H282" s="24"/>
      <c r="J282" s="24"/>
    </row>
    <row r="283" spans="2:10" x14ac:dyDescent="0.2">
      <c r="B283" s="24"/>
      <c r="D283" s="24"/>
      <c r="F283" s="24"/>
      <c r="H283" s="24"/>
      <c r="J283" s="24"/>
    </row>
    <row r="284" spans="2:10" x14ac:dyDescent="0.2">
      <c r="B284" s="24"/>
      <c r="D284" s="24"/>
      <c r="F284" s="24"/>
      <c r="H284" s="24"/>
      <c r="J284" s="24"/>
    </row>
    <row r="285" spans="2:10" x14ac:dyDescent="0.2">
      <c r="B285" s="24"/>
      <c r="D285" s="24"/>
      <c r="F285" s="24"/>
      <c r="H285" s="24"/>
      <c r="J285" s="24"/>
    </row>
    <row r="286" spans="2:10" x14ac:dyDescent="0.2">
      <c r="B286" s="24"/>
      <c r="D286" s="24"/>
      <c r="F286" s="24"/>
      <c r="H286" s="24"/>
      <c r="J286" s="24"/>
    </row>
    <row r="287" spans="2:10" x14ac:dyDescent="0.2">
      <c r="B287" s="24"/>
      <c r="D287" s="24"/>
      <c r="F287" s="24"/>
      <c r="H287" s="24"/>
      <c r="J287" s="24"/>
    </row>
    <row r="288" spans="2:10" x14ac:dyDescent="0.2">
      <c r="B288" s="24"/>
      <c r="D288" s="24"/>
      <c r="F288" s="24"/>
      <c r="H288" s="24"/>
      <c r="J288" s="24"/>
    </row>
    <row r="289" spans="2:10" x14ac:dyDescent="0.2">
      <c r="B289" s="24"/>
      <c r="D289" s="24"/>
      <c r="F289" s="24"/>
      <c r="H289" s="24"/>
      <c r="J289" s="24"/>
    </row>
    <row r="290" spans="2:10" x14ac:dyDescent="0.2">
      <c r="B290" s="24"/>
      <c r="D290" s="24"/>
      <c r="F290" s="24"/>
      <c r="H290" s="24"/>
      <c r="J290" s="24"/>
    </row>
    <row r="291" spans="2:10" x14ac:dyDescent="0.2">
      <c r="B291" s="24"/>
      <c r="D291" s="24"/>
      <c r="F291" s="24"/>
      <c r="H291" s="24"/>
      <c r="J291" s="24"/>
    </row>
    <row r="292" spans="2:10" x14ac:dyDescent="0.2">
      <c r="B292" s="24"/>
      <c r="D292" s="24"/>
      <c r="F292" s="24"/>
      <c r="H292" s="24"/>
      <c r="J292" s="24"/>
    </row>
    <row r="293" spans="2:10" x14ac:dyDescent="0.2">
      <c r="B293" s="24"/>
      <c r="D293" s="24"/>
      <c r="F293" s="24"/>
      <c r="H293" s="24"/>
      <c r="J293" s="24"/>
    </row>
    <row r="294" spans="2:10" x14ac:dyDescent="0.2">
      <c r="B294" s="24"/>
      <c r="D294" s="24"/>
      <c r="F294" s="24"/>
      <c r="H294" s="24"/>
      <c r="J294" s="24"/>
    </row>
    <row r="295" spans="2:10" x14ac:dyDescent="0.2">
      <c r="B295" s="24"/>
      <c r="D295" s="24"/>
      <c r="F295" s="24"/>
      <c r="H295" s="24"/>
      <c r="J295" s="24"/>
    </row>
    <row r="296" spans="2:10" x14ac:dyDescent="0.2">
      <c r="B296" s="24"/>
      <c r="D296" s="24"/>
      <c r="F296" s="24"/>
      <c r="H296" s="24"/>
      <c r="J296" s="24"/>
    </row>
    <row r="297" spans="2:10" x14ac:dyDescent="0.2">
      <c r="B297" s="24"/>
      <c r="D297" s="24"/>
      <c r="F297" s="24"/>
      <c r="H297" s="24"/>
      <c r="J297" s="24"/>
    </row>
    <row r="298" spans="2:10" x14ac:dyDescent="0.2">
      <c r="B298" s="24"/>
      <c r="D298" s="24"/>
      <c r="F298" s="24"/>
      <c r="H298" s="24"/>
      <c r="J298" s="24"/>
    </row>
    <row r="299" spans="2:10" x14ac:dyDescent="0.2">
      <c r="B299" s="24"/>
      <c r="D299" s="24"/>
      <c r="F299" s="24"/>
      <c r="H299" s="24"/>
      <c r="J299" s="24"/>
    </row>
    <row r="300" spans="2:10" x14ac:dyDescent="0.2">
      <c r="B300" s="24"/>
      <c r="D300" s="24"/>
      <c r="F300" s="24"/>
      <c r="H300" s="24"/>
      <c r="J300" s="24"/>
    </row>
    <row r="301" spans="2:10" x14ac:dyDescent="0.2">
      <c r="B301" s="24"/>
      <c r="D301" s="24"/>
      <c r="F301" s="24"/>
      <c r="H301" s="24"/>
      <c r="J301" s="24"/>
    </row>
    <row r="302" spans="2:10" x14ac:dyDescent="0.2">
      <c r="B302" s="24"/>
      <c r="D302" s="24"/>
      <c r="F302" s="24"/>
      <c r="H302" s="24"/>
      <c r="J302" s="24"/>
    </row>
    <row r="303" spans="2:10" x14ac:dyDescent="0.2">
      <c r="B303" s="24"/>
      <c r="D303" s="24"/>
      <c r="F303" s="24"/>
      <c r="H303" s="24"/>
      <c r="J303" s="24"/>
    </row>
    <row r="304" spans="2:10" x14ac:dyDescent="0.2">
      <c r="B304" s="24"/>
      <c r="D304" s="24"/>
      <c r="F304" s="24"/>
      <c r="H304" s="24"/>
      <c r="J304" s="24"/>
    </row>
    <row r="305" spans="2:10" x14ac:dyDescent="0.2">
      <c r="B305" s="24"/>
      <c r="D305" s="24"/>
      <c r="F305" s="24"/>
      <c r="H305" s="24"/>
      <c r="J305" s="24"/>
    </row>
    <row r="306" spans="2:10" x14ac:dyDescent="0.2">
      <c r="B306" s="24"/>
      <c r="D306" s="24"/>
      <c r="F306" s="24"/>
      <c r="H306" s="24"/>
      <c r="J306" s="24"/>
    </row>
    <row r="307" spans="2:10" x14ac:dyDescent="0.2">
      <c r="B307" s="24"/>
      <c r="D307" s="24"/>
      <c r="F307" s="24"/>
      <c r="H307" s="24"/>
      <c r="J307" s="24"/>
    </row>
    <row r="308" spans="2:10" x14ac:dyDescent="0.2">
      <c r="B308" s="24"/>
      <c r="D308" s="24"/>
      <c r="F308" s="24"/>
      <c r="H308" s="24"/>
      <c r="J308" s="24"/>
    </row>
    <row r="309" spans="2:10" x14ac:dyDescent="0.2">
      <c r="B309" s="24"/>
      <c r="D309" s="24"/>
      <c r="F309" s="24"/>
      <c r="H309" s="24"/>
      <c r="J309" s="24"/>
    </row>
    <row r="310" spans="2:10" x14ac:dyDescent="0.2">
      <c r="B310" s="24"/>
      <c r="D310" s="24"/>
      <c r="F310" s="24"/>
      <c r="H310" s="24"/>
      <c r="J310" s="24"/>
    </row>
    <row r="311" spans="2:10" x14ac:dyDescent="0.2">
      <c r="B311" s="24"/>
      <c r="D311" s="24"/>
      <c r="F311" s="24"/>
      <c r="H311" s="24"/>
      <c r="J311" s="24"/>
    </row>
    <row r="312" spans="2:10" x14ac:dyDescent="0.2">
      <c r="B312" s="24"/>
      <c r="D312" s="24"/>
      <c r="F312" s="24"/>
      <c r="H312" s="24"/>
      <c r="J312" s="24"/>
    </row>
    <row r="313" spans="2:10" x14ac:dyDescent="0.2">
      <c r="B313" s="24"/>
      <c r="D313" s="24"/>
      <c r="F313" s="24"/>
      <c r="H313" s="24"/>
      <c r="J313" s="24"/>
    </row>
    <row r="314" spans="2:10" x14ac:dyDescent="0.2">
      <c r="B314" s="24"/>
      <c r="D314" s="24"/>
      <c r="F314" s="24"/>
      <c r="H314" s="24"/>
      <c r="J314" s="24"/>
    </row>
    <row r="315" spans="2:10" x14ac:dyDescent="0.2">
      <c r="B315" s="24"/>
      <c r="D315" s="24"/>
      <c r="F315" s="24"/>
      <c r="H315" s="24"/>
      <c r="J315" s="24"/>
    </row>
    <row r="316" spans="2:10" x14ac:dyDescent="0.2">
      <c r="B316" s="24"/>
      <c r="D316" s="24"/>
      <c r="F316" s="24"/>
      <c r="H316" s="24"/>
      <c r="J316" s="24"/>
    </row>
    <row r="317" spans="2:10" x14ac:dyDescent="0.2">
      <c r="B317" s="24"/>
      <c r="D317" s="24"/>
      <c r="F317" s="24"/>
      <c r="H317" s="24"/>
      <c r="J317" s="24"/>
    </row>
    <row r="318" spans="2:10" x14ac:dyDescent="0.2">
      <c r="B318" s="24"/>
      <c r="D318" s="24"/>
      <c r="F318" s="24"/>
      <c r="H318" s="24"/>
      <c r="J318" s="24"/>
    </row>
    <row r="319" spans="2:10" x14ac:dyDescent="0.2">
      <c r="B319" s="24"/>
      <c r="D319" s="24"/>
      <c r="F319" s="24"/>
      <c r="H319" s="24"/>
      <c r="J319" s="24"/>
    </row>
    <row r="320" spans="2:10" x14ac:dyDescent="0.2">
      <c r="B320" s="24"/>
      <c r="D320" s="24"/>
      <c r="F320" s="24"/>
      <c r="H320" s="24"/>
      <c r="J320" s="24"/>
    </row>
    <row r="321" spans="2:10" x14ac:dyDescent="0.2">
      <c r="B321" s="24"/>
      <c r="D321" s="24"/>
      <c r="F321" s="24"/>
      <c r="H321" s="24"/>
      <c r="J321" s="24"/>
    </row>
    <row r="322" spans="2:10" x14ac:dyDescent="0.2">
      <c r="B322" s="24"/>
      <c r="D322" s="24"/>
      <c r="F322" s="24"/>
      <c r="H322" s="24"/>
      <c r="J322" s="24"/>
    </row>
    <row r="323" spans="2:10" x14ac:dyDescent="0.2">
      <c r="B323" s="24"/>
      <c r="D323" s="24"/>
      <c r="F323" s="24"/>
      <c r="H323" s="24"/>
      <c r="J323" s="24"/>
    </row>
    <row r="324" spans="2:10" x14ac:dyDescent="0.2">
      <c r="B324" s="24"/>
      <c r="D324" s="24"/>
      <c r="F324" s="24"/>
      <c r="H324" s="24"/>
      <c r="J324" s="24"/>
    </row>
    <row r="325" spans="2:10" x14ac:dyDescent="0.2">
      <c r="B325" s="24"/>
      <c r="D325" s="24"/>
      <c r="F325" s="24"/>
      <c r="H325" s="24"/>
      <c r="J325" s="24"/>
    </row>
    <row r="326" spans="2:10" x14ac:dyDescent="0.2">
      <c r="B326" s="24"/>
      <c r="D326" s="24"/>
      <c r="F326" s="24"/>
      <c r="H326" s="24"/>
      <c r="J326" s="24"/>
    </row>
    <row r="327" spans="2:10" x14ac:dyDescent="0.2">
      <c r="B327" s="24"/>
      <c r="D327" s="24"/>
      <c r="F327" s="24"/>
      <c r="H327" s="24"/>
      <c r="J327" s="24"/>
    </row>
    <row r="328" spans="2:10" x14ac:dyDescent="0.2">
      <c r="B328" s="24"/>
      <c r="D328" s="24"/>
      <c r="F328" s="24"/>
      <c r="H328" s="24"/>
      <c r="J328" s="24"/>
    </row>
    <row r="329" spans="2:10" x14ac:dyDescent="0.2">
      <c r="B329" s="24"/>
      <c r="D329" s="24"/>
      <c r="F329" s="24"/>
      <c r="H329" s="24"/>
      <c r="J329" s="24"/>
    </row>
    <row r="330" spans="2:10" x14ac:dyDescent="0.2">
      <c r="B330" s="24"/>
      <c r="D330" s="24"/>
      <c r="F330" s="24"/>
      <c r="H330" s="24"/>
      <c r="J330" s="24"/>
    </row>
    <row r="331" spans="2:10" x14ac:dyDescent="0.2">
      <c r="B331" s="24"/>
      <c r="D331" s="24"/>
      <c r="F331" s="24"/>
      <c r="H331" s="24"/>
      <c r="J331" s="24"/>
    </row>
    <row r="332" spans="2:10" x14ac:dyDescent="0.2">
      <c r="B332" s="24"/>
      <c r="D332" s="24"/>
      <c r="F332" s="24"/>
      <c r="H332" s="24"/>
      <c r="J332" s="24"/>
    </row>
    <row r="333" spans="2:10" x14ac:dyDescent="0.2">
      <c r="B333" s="24"/>
      <c r="D333" s="24"/>
      <c r="F333" s="24"/>
      <c r="H333" s="24"/>
      <c r="J333" s="24"/>
    </row>
    <row r="334" spans="2:10" x14ac:dyDescent="0.2">
      <c r="B334" s="24"/>
      <c r="D334" s="24"/>
      <c r="F334" s="24"/>
      <c r="H334" s="24"/>
      <c r="J334" s="24"/>
    </row>
    <row r="335" spans="2:10" x14ac:dyDescent="0.2">
      <c r="B335" s="24"/>
      <c r="D335" s="24"/>
      <c r="F335" s="24"/>
      <c r="H335" s="24"/>
      <c r="J335" s="24"/>
    </row>
    <row r="336" spans="2:10" x14ac:dyDescent="0.2">
      <c r="B336" s="24"/>
      <c r="D336" s="24"/>
      <c r="F336" s="24"/>
      <c r="H336" s="24"/>
      <c r="J336" s="24"/>
    </row>
    <row r="337" spans="2:10" x14ac:dyDescent="0.2">
      <c r="B337" s="24"/>
      <c r="D337" s="24"/>
      <c r="F337" s="24"/>
      <c r="H337" s="24"/>
      <c r="J337" s="24"/>
    </row>
    <row r="338" spans="2:10" x14ac:dyDescent="0.2">
      <c r="B338" s="24"/>
      <c r="D338" s="24"/>
      <c r="F338" s="24"/>
      <c r="H338" s="24"/>
      <c r="J338" s="24"/>
    </row>
    <row r="339" spans="2:10" x14ac:dyDescent="0.2">
      <c r="B339" s="24"/>
      <c r="D339" s="24"/>
      <c r="F339" s="24"/>
      <c r="H339" s="24"/>
      <c r="J339" s="24"/>
    </row>
    <row r="340" spans="2:10" x14ac:dyDescent="0.2">
      <c r="B340" s="24"/>
      <c r="D340" s="24"/>
      <c r="F340" s="24"/>
      <c r="H340" s="24"/>
      <c r="J340" s="24"/>
    </row>
    <row r="341" spans="2:10" x14ac:dyDescent="0.2">
      <c r="B341" s="24"/>
      <c r="D341" s="24"/>
      <c r="F341" s="24"/>
      <c r="H341" s="24"/>
      <c r="J341" s="24"/>
    </row>
    <row r="342" spans="2:10" x14ac:dyDescent="0.2">
      <c r="B342" s="24"/>
      <c r="D342" s="24"/>
      <c r="F342" s="24"/>
      <c r="H342" s="24"/>
      <c r="J342" s="24"/>
    </row>
    <row r="343" spans="2:10" x14ac:dyDescent="0.2">
      <c r="B343" s="24"/>
      <c r="D343" s="24"/>
      <c r="F343" s="24"/>
      <c r="H343" s="24"/>
      <c r="J343" s="24"/>
    </row>
    <row r="344" spans="2:10" x14ac:dyDescent="0.2">
      <c r="B344" s="24"/>
      <c r="D344" s="24"/>
      <c r="F344" s="24"/>
      <c r="H344" s="24"/>
      <c r="J344" s="24"/>
    </row>
    <row r="345" spans="2:10" x14ac:dyDescent="0.2">
      <c r="B345" s="24"/>
      <c r="D345" s="24"/>
      <c r="F345" s="24"/>
      <c r="H345" s="24"/>
      <c r="J345" s="24"/>
    </row>
    <row r="346" spans="2:10" x14ac:dyDescent="0.2">
      <c r="B346" s="24"/>
      <c r="D346" s="24"/>
      <c r="F346" s="24"/>
      <c r="H346" s="24"/>
      <c r="J346" s="24"/>
    </row>
    <row r="347" spans="2:10" x14ac:dyDescent="0.2">
      <c r="B347" s="24"/>
      <c r="D347" s="24"/>
      <c r="F347" s="24"/>
      <c r="H347" s="24"/>
      <c r="J347" s="24"/>
    </row>
    <row r="348" spans="2:10" x14ac:dyDescent="0.2">
      <c r="B348" s="24"/>
      <c r="D348" s="24"/>
      <c r="F348" s="24"/>
      <c r="H348" s="24"/>
      <c r="J348" s="24"/>
    </row>
    <row r="349" spans="2:10" x14ac:dyDescent="0.2">
      <c r="B349" s="24"/>
      <c r="D349" s="24"/>
      <c r="F349" s="24"/>
      <c r="H349" s="24"/>
      <c r="J349" s="24"/>
    </row>
    <row r="350" spans="2:10" x14ac:dyDescent="0.2">
      <c r="B350" s="24"/>
      <c r="D350" s="24"/>
      <c r="F350" s="24"/>
      <c r="H350" s="24"/>
      <c r="J350" s="24"/>
    </row>
    <row r="351" spans="2:10" x14ac:dyDescent="0.2">
      <c r="B351" s="24"/>
      <c r="D351" s="24"/>
      <c r="F351" s="24"/>
      <c r="H351" s="24"/>
      <c r="J351" s="24"/>
    </row>
    <row r="352" spans="2:10" x14ac:dyDescent="0.2">
      <c r="B352" s="24"/>
      <c r="D352" s="24"/>
      <c r="F352" s="24"/>
      <c r="H352" s="24"/>
      <c r="J352" s="24"/>
    </row>
    <row r="353" spans="2:10" x14ac:dyDescent="0.2">
      <c r="B353" s="24"/>
      <c r="D353" s="24"/>
      <c r="F353" s="24"/>
      <c r="H353" s="24"/>
      <c r="J353" s="24"/>
    </row>
    <row r="354" spans="2:10" x14ac:dyDescent="0.2">
      <c r="B354" s="24"/>
      <c r="D354" s="24"/>
      <c r="F354" s="24"/>
      <c r="H354" s="24"/>
      <c r="J354" s="24"/>
    </row>
    <row r="355" spans="2:10" x14ac:dyDescent="0.2">
      <c r="B355" s="24"/>
      <c r="D355" s="24"/>
      <c r="F355" s="24"/>
      <c r="H355" s="24"/>
      <c r="J355" s="24"/>
    </row>
    <row r="356" spans="2:10" x14ac:dyDescent="0.2">
      <c r="B356" s="24"/>
      <c r="D356" s="24"/>
      <c r="F356" s="24"/>
      <c r="H356" s="24"/>
      <c r="J356" s="24"/>
    </row>
    <row r="357" spans="2:10" x14ac:dyDescent="0.2">
      <c r="B357" s="24"/>
      <c r="D357" s="24"/>
      <c r="F357" s="24"/>
      <c r="H357" s="24"/>
      <c r="J357" s="24"/>
    </row>
    <row r="358" spans="2:10" x14ac:dyDescent="0.2">
      <c r="B358" s="24"/>
      <c r="D358" s="24"/>
      <c r="F358" s="24"/>
      <c r="H358" s="24"/>
      <c r="J358" s="24"/>
    </row>
    <row r="359" spans="2:10" x14ac:dyDescent="0.2">
      <c r="B359" s="24"/>
      <c r="D359" s="24"/>
      <c r="F359" s="24"/>
      <c r="H359" s="24"/>
      <c r="J359" s="24"/>
    </row>
    <row r="360" spans="2:10" x14ac:dyDescent="0.2">
      <c r="B360" s="24"/>
      <c r="D360" s="24"/>
      <c r="F360" s="24"/>
      <c r="H360" s="24"/>
      <c r="J360" s="24"/>
    </row>
    <row r="361" spans="2:10" x14ac:dyDescent="0.2">
      <c r="B361" s="24"/>
      <c r="D361" s="24"/>
      <c r="F361" s="24"/>
      <c r="H361" s="24"/>
      <c r="J361" s="24"/>
    </row>
    <row r="362" spans="2:10" x14ac:dyDescent="0.2">
      <c r="B362" s="24"/>
      <c r="D362" s="24"/>
      <c r="F362" s="24"/>
      <c r="H362" s="24"/>
      <c r="J362" s="24"/>
    </row>
    <row r="363" spans="2:10" x14ac:dyDescent="0.2">
      <c r="B363" s="24"/>
      <c r="D363" s="24"/>
      <c r="F363" s="24"/>
      <c r="H363" s="24"/>
      <c r="J363" s="24"/>
    </row>
    <row r="364" spans="2:10" x14ac:dyDescent="0.2">
      <c r="B364" s="24"/>
      <c r="D364" s="24"/>
      <c r="F364" s="24"/>
      <c r="H364" s="24"/>
      <c r="J364" s="24"/>
    </row>
    <row r="365" spans="2:10" x14ac:dyDescent="0.2">
      <c r="B365" s="24"/>
      <c r="D365" s="24"/>
      <c r="F365" s="24"/>
      <c r="H365" s="24"/>
      <c r="J365" s="24"/>
    </row>
    <row r="366" spans="2:10" x14ac:dyDescent="0.2">
      <c r="B366" s="24"/>
      <c r="D366" s="24"/>
      <c r="F366" s="24"/>
      <c r="H366" s="24"/>
      <c r="J366" s="24"/>
    </row>
    <row r="367" spans="2:10" x14ac:dyDescent="0.2">
      <c r="B367" s="24"/>
      <c r="D367" s="24"/>
      <c r="F367" s="24"/>
      <c r="H367" s="24"/>
      <c r="J367" s="24"/>
    </row>
    <row r="368" spans="2:10" x14ac:dyDescent="0.2">
      <c r="B368" s="24"/>
      <c r="D368" s="24"/>
      <c r="F368" s="24"/>
      <c r="H368" s="24"/>
      <c r="J368" s="24"/>
    </row>
    <row r="369" spans="2:10" x14ac:dyDescent="0.2">
      <c r="B369" s="24"/>
      <c r="D369" s="24"/>
      <c r="F369" s="24"/>
      <c r="H369" s="24"/>
      <c r="J369" s="24"/>
    </row>
    <row r="370" spans="2:10" x14ac:dyDescent="0.2">
      <c r="B370" s="24"/>
      <c r="D370" s="24"/>
      <c r="F370" s="24"/>
      <c r="H370" s="24"/>
      <c r="J370" s="24"/>
    </row>
    <row r="371" spans="2:10" x14ac:dyDescent="0.2">
      <c r="B371" s="24"/>
      <c r="D371" s="24"/>
      <c r="F371" s="24"/>
      <c r="H371" s="24"/>
      <c r="J371" s="24"/>
    </row>
    <row r="372" spans="2:10" x14ac:dyDescent="0.2">
      <c r="B372" s="24"/>
      <c r="D372" s="24"/>
      <c r="F372" s="24"/>
      <c r="H372" s="24"/>
      <c r="J372" s="24"/>
    </row>
    <row r="373" spans="2:10" x14ac:dyDescent="0.2">
      <c r="B373" s="24"/>
      <c r="D373" s="24"/>
      <c r="F373" s="24"/>
      <c r="H373" s="24"/>
      <c r="J373" s="24"/>
    </row>
    <row r="374" spans="2:10" x14ac:dyDescent="0.2">
      <c r="B374" s="24"/>
      <c r="D374" s="24"/>
      <c r="F374" s="24"/>
      <c r="H374" s="24"/>
      <c r="J374" s="24"/>
    </row>
    <row r="375" spans="2:10" x14ac:dyDescent="0.2">
      <c r="B375" s="24"/>
      <c r="D375" s="24"/>
      <c r="F375" s="24"/>
      <c r="H375" s="24"/>
      <c r="J375" s="24"/>
    </row>
    <row r="376" spans="2:10" x14ac:dyDescent="0.2">
      <c r="B376" s="24"/>
      <c r="D376" s="24"/>
      <c r="F376" s="24"/>
      <c r="H376" s="24"/>
      <c r="J376" s="24"/>
    </row>
    <row r="377" spans="2:10" x14ac:dyDescent="0.2">
      <c r="B377" s="24"/>
      <c r="D377" s="24"/>
      <c r="F377" s="24"/>
      <c r="H377" s="24"/>
      <c r="J377" s="24"/>
    </row>
    <row r="378" spans="2:10" x14ac:dyDescent="0.2">
      <c r="B378" s="24"/>
      <c r="D378" s="24"/>
      <c r="F378" s="24"/>
      <c r="H378" s="24"/>
      <c r="J378" s="24"/>
    </row>
    <row r="379" spans="2:10" x14ac:dyDescent="0.2">
      <c r="B379" s="24"/>
      <c r="D379" s="24"/>
      <c r="F379" s="24"/>
      <c r="H379" s="24"/>
      <c r="J379" s="24"/>
    </row>
    <row r="380" spans="2:10" x14ac:dyDescent="0.2">
      <c r="B380" s="24"/>
      <c r="D380" s="24"/>
      <c r="F380" s="24"/>
      <c r="H380" s="24"/>
      <c r="J380" s="24"/>
    </row>
    <row r="381" spans="2:10" x14ac:dyDescent="0.2">
      <c r="B381" s="24"/>
      <c r="D381" s="24"/>
      <c r="F381" s="24"/>
      <c r="H381" s="24"/>
      <c r="J381" s="24"/>
    </row>
    <row r="382" spans="2:10" x14ac:dyDescent="0.2">
      <c r="B382" s="24"/>
      <c r="D382" s="24"/>
      <c r="F382" s="24"/>
      <c r="H382" s="24"/>
      <c r="J382" s="24"/>
    </row>
    <row r="383" spans="2:10" x14ac:dyDescent="0.2">
      <c r="B383" s="24"/>
      <c r="D383" s="24"/>
      <c r="F383" s="24"/>
      <c r="H383" s="24"/>
      <c r="J383" s="24"/>
    </row>
    <row r="384" spans="2:10" x14ac:dyDescent="0.2">
      <c r="B384" s="24"/>
      <c r="D384" s="24"/>
      <c r="F384" s="24"/>
      <c r="H384" s="24"/>
      <c r="J384" s="24"/>
    </row>
    <row r="385" spans="2:10" x14ac:dyDescent="0.2">
      <c r="B385" s="24"/>
      <c r="D385" s="24"/>
      <c r="F385" s="24"/>
      <c r="H385" s="24"/>
      <c r="J385" s="24"/>
    </row>
    <row r="386" spans="2:10" x14ac:dyDescent="0.2">
      <c r="B386" s="24"/>
      <c r="D386" s="24"/>
      <c r="F386" s="24"/>
      <c r="H386" s="24"/>
      <c r="J386" s="24"/>
    </row>
    <row r="387" spans="2:10" x14ac:dyDescent="0.2">
      <c r="B387" s="24"/>
      <c r="D387" s="24"/>
      <c r="F387" s="24"/>
      <c r="H387" s="24"/>
      <c r="J387" s="24"/>
    </row>
    <row r="388" spans="2:10" x14ac:dyDescent="0.2">
      <c r="B388" s="24"/>
      <c r="D388" s="24"/>
      <c r="F388" s="24"/>
      <c r="H388" s="24"/>
      <c r="J388" s="24"/>
    </row>
    <row r="389" spans="2:10" x14ac:dyDescent="0.2">
      <c r="B389" s="24"/>
      <c r="D389" s="24"/>
      <c r="F389" s="24"/>
      <c r="H389" s="24"/>
      <c r="J389" s="24"/>
    </row>
    <row r="390" spans="2:10" x14ac:dyDescent="0.2">
      <c r="B390" s="24"/>
      <c r="D390" s="24"/>
      <c r="F390" s="24"/>
      <c r="H390" s="24"/>
      <c r="J390" s="24"/>
    </row>
    <row r="391" spans="2:10" x14ac:dyDescent="0.2">
      <c r="B391" s="24"/>
      <c r="D391" s="24"/>
      <c r="F391" s="24"/>
      <c r="H391" s="24"/>
      <c r="J391" s="24"/>
    </row>
    <row r="392" spans="2:10" x14ac:dyDescent="0.2">
      <c r="B392" s="24"/>
      <c r="D392" s="24"/>
      <c r="F392" s="24"/>
      <c r="H392" s="24"/>
      <c r="J392" s="24"/>
    </row>
    <row r="393" spans="2:10" x14ac:dyDescent="0.2">
      <c r="B393" s="24"/>
      <c r="D393" s="24"/>
      <c r="F393" s="24"/>
      <c r="H393" s="24"/>
      <c r="J393" s="24"/>
    </row>
    <row r="394" spans="2:10" x14ac:dyDescent="0.2">
      <c r="B394" s="24"/>
      <c r="D394" s="24"/>
      <c r="F394" s="24"/>
      <c r="H394" s="24"/>
      <c r="J394" s="24"/>
    </row>
    <row r="395" spans="2:10" x14ac:dyDescent="0.2">
      <c r="B395" s="24"/>
      <c r="D395" s="24"/>
      <c r="F395" s="24"/>
      <c r="H395" s="24"/>
      <c r="J395" s="24"/>
    </row>
    <row r="396" spans="2:10" x14ac:dyDescent="0.2">
      <c r="B396" s="24"/>
      <c r="D396" s="24"/>
      <c r="F396" s="24"/>
      <c r="H396" s="24"/>
      <c r="J396" s="24"/>
    </row>
    <row r="397" spans="2:10" x14ac:dyDescent="0.2">
      <c r="B397" s="24"/>
      <c r="D397" s="24"/>
      <c r="F397" s="24"/>
      <c r="H397" s="24"/>
      <c r="J397" s="24"/>
    </row>
    <row r="398" spans="2:10" x14ac:dyDescent="0.2">
      <c r="B398" s="24"/>
      <c r="D398" s="24"/>
      <c r="F398" s="24"/>
      <c r="H398" s="24"/>
      <c r="J398" s="24"/>
    </row>
    <row r="399" spans="2:10" x14ac:dyDescent="0.2">
      <c r="B399" s="24"/>
      <c r="D399" s="24"/>
      <c r="F399" s="24"/>
      <c r="H399" s="24"/>
      <c r="J399" s="24"/>
    </row>
    <row r="400" spans="2:10" x14ac:dyDescent="0.2">
      <c r="B400" s="24"/>
      <c r="D400" s="24"/>
      <c r="F400" s="24"/>
      <c r="H400" s="24"/>
      <c r="J400" s="24"/>
    </row>
    <row r="401" spans="2:10" x14ac:dyDescent="0.2">
      <c r="B401" s="24"/>
      <c r="D401" s="24"/>
      <c r="F401" s="24"/>
      <c r="H401" s="24"/>
      <c r="J401" s="24"/>
    </row>
    <row r="402" spans="2:10" x14ac:dyDescent="0.2">
      <c r="B402" s="24"/>
      <c r="D402" s="24"/>
      <c r="F402" s="24"/>
      <c r="H402" s="24"/>
      <c r="J402" s="24"/>
    </row>
    <row r="403" spans="2:10" x14ac:dyDescent="0.2">
      <c r="B403" s="24"/>
      <c r="D403" s="24"/>
      <c r="F403" s="24"/>
      <c r="H403" s="24"/>
      <c r="J403" s="24"/>
    </row>
    <row r="404" spans="2:10" x14ac:dyDescent="0.2">
      <c r="B404" s="24"/>
      <c r="D404" s="24"/>
      <c r="F404" s="24"/>
      <c r="H404" s="24"/>
      <c r="J404" s="24"/>
    </row>
    <row r="405" spans="2:10" x14ac:dyDescent="0.2">
      <c r="B405" s="24"/>
      <c r="D405" s="24"/>
      <c r="F405" s="24"/>
      <c r="H405" s="24"/>
      <c r="J405" s="24"/>
    </row>
    <row r="406" spans="2:10" x14ac:dyDescent="0.2">
      <c r="B406" s="24"/>
      <c r="D406" s="24"/>
      <c r="F406" s="24"/>
      <c r="H406" s="24"/>
      <c r="J406" s="24"/>
    </row>
    <row r="407" spans="2:10" x14ac:dyDescent="0.2">
      <c r="B407" s="24"/>
      <c r="D407" s="24"/>
      <c r="F407" s="24"/>
      <c r="H407" s="24"/>
      <c r="J407" s="24"/>
    </row>
    <row r="408" spans="2:10" x14ac:dyDescent="0.2">
      <c r="B408" s="24"/>
      <c r="D408" s="24"/>
      <c r="F408" s="24"/>
      <c r="H408" s="24"/>
      <c r="J408" s="24"/>
    </row>
    <row r="409" spans="2:10" x14ac:dyDescent="0.2">
      <c r="B409" s="24"/>
      <c r="D409" s="24"/>
      <c r="F409" s="24"/>
      <c r="H409" s="24"/>
      <c r="J409" s="24"/>
    </row>
    <row r="410" spans="2:10" x14ac:dyDescent="0.2">
      <c r="B410" s="24"/>
      <c r="D410" s="24"/>
      <c r="F410" s="24"/>
      <c r="H410" s="24"/>
      <c r="J410" s="24"/>
    </row>
    <row r="411" spans="2:10" x14ac:dyDescent="0.2">
      <c r="B411" s="24"/>
      <c r="D411" s="24"/>
      <c r="F411" s="24"/>
      <c r="H411" s="24"/>
      <c r="J411" s="24"/>
    </row>
    <row r="412" spans="2:10" x14ac:dyDescent="0.2">
      <c r="B412" s="24"/>
      <c r="D412" s="24"/>
      <c r="F412" s="24"/>
      <c r="H412" s="24"/>
      <c r="J412" s="24"/>
    </row>
    <row r="413" spans="2:10" x14ac:dyDescent="0.2">
      <c r="B413" s="24"/>
      <c r="D413" s="24"/>
      <c r="F413" s="24"/>
      <c r="H413" s="24"/>
      <c r="J413" s="24"/>
    </row>
    <row r="414" spans="2:10" x14ac:dyDescent="0.2">
      <c r="B414" s="24"/>
      <c r="D414" s="24"/>
      <c r="F414" s="24"/>
      <c r="H414" s="24"/>
      <c r="J414" s="24"/>
    </row>
    <row r="415" spans="2:10" x14ac:dyDescent="0.2">
      <c r="B415" s="24"/>
      <c r="D415" s="24"/>
      <c r="F415" s="24"/>
      <c r="H415" s="24"/>
      <c r="J415" s="24"/>
    </row>
    <row r="416" spans="2:10" x14ac:dyDescent="0.2">
      <c r="B416" s="24"/>
      <c r="D416" s="24"/>
      <c r="F416" s="24"/>
      <c r="H416" s="24"/>
      <c r="J416" s="24"/>
    </row>
    <row r="417" spans="2:10" x14ac:dyDescent="0.2">
      <c r="B417" s="24"/>
      <c r="D417" s="24"/>
      <c r="F417" s="24"/>
      <c r="H417" s="24"/>
      <c r="J417" s="24"/>
    </row>
    <row r="418" spans="2:10" x14ac:dyDescent="0.2">
      <c r="B418" s="24"/>
      <c r="D418" s="24"/>
      <c r="F418" s="24"/>
      <c r="H418" s="24"/>
      <c r="J418" s="24"/>
    </row>
    <row r="419" spans="2:10" x14ac:dyDescent="0.2">
      <c r="B419" s="24"/>
      <c r="D419" s="24"/>
      <c r="F419" s="24"/>
      <c r="H419" s="24"/>
      <c r="J419" s="24"/>
    </row>
    <row r="420" spans="2:10" x14ac:dyDescent="0.2">
      <c r="B420" s="24"/>
      <c r="D420" s="24"/>
      <c r="F420" s="24"/>
      <c r="H420" s="24"/>
      <c r="J420" s="24"/>
    </row>
    <row r="421" spans="2:10" x14ac:dyDescent="0.2">
      <c r="B421" s="24"/>
      <c r="D421" s="24"/>
      <c r="F421" s="24"/>
      <c r="H421" s="24"/>
      <c r="J421" s="24"/>
    </row>
    <row r="422" spans="2:10" x14ac:dyDescent="0.2">
      <c r="B422" s="24"/>
      <c r="D422" s="24"/>
      <c r="F422" s="24"/>
      <c r="H422" s="24"/>
      <c r="J422" s="24"/>
    </row>
    <row r="423" spans="2:10" x14ac:dyDescent="0.2">
      <c r="B423" s="24"/>
      <c r="D423" s="24"/>
      <c r="F423" s="24"/>
      <c r="H423" s="24"/>
      <c r="J423" s="24"/>
    </row>
    <row r="424" spans="2:10" x14ac:dyDescent="0.2">
      <c r="B424" s="24"/>
      <c r="D424" s="24"/>
      <c r="F424" s="24"/>
      <c r="H424" s="24"/>
      <c r="J424" s="24"/>
    </row>
    <row r="425" spans="2:10" x14ac:dyDescent="0.2">
      <c r="B425" s="24"/>
      <c r="D425" s="24"/>
      <c r="F425" s="24"/>
      <c r="H425" s="24"/>
      <c r="J425" s="24"/>
    </row>
    <row r="426" spans="2:10" x14ac:dyDescent="0.2">
      <c r="B426" s="24"/>
      <c r="D426" s="24"/>
      <c r="F426" s="24"/>
      <c r="H426" s="24"/>
      <c r="J426" s="24"/>
    </row>
    <row r="427" spans="2:10" x14ac:dyDescent="0.2">
      <c r="B427" s="24"/>
      <c r="D427" s="24"/>
      <c r="F427" s="24"/>
      <c r="H427" s="24"/>
      <c r="J427" s="24"/>
    </row>
    <row r="428" spans="2:10" x14ac:dyDescent="0.2">
      <c r="B428" s="24"/>
      <c r="D428" s="24"/>
      <c r="F428" s="24"/>
      <c r="H428" s="24"/>
      <c r="J428" s="24"/>
    </row>
    <row r="429" spans="2:10" x14ac:dyDescent="0.2">
      <c r="B429" s="24"/>
      <c r="D429" s="24"/>
      <c r="F429" s="24"/>
      <c r="H429" s="24"/>
      <c r="J429" s="24"/>
    </row>
    <row r="430" spans="2:10" x14ac:dyDescent="0.2">
      <c r="B430" s="24"/>
      <c r="D430" s="24"/>
      <c r="F430" s="24"/>
      <c r="H430" s="24"/>
      <c r="J430" s="24"/>
    </row>
    <row r="431" spans="2:10" x14ac:dyDescent="0.2">
      <c r="B431" s="24"/>
      <c r="D431" s="24"/>
      <c r="F431" s="24"/>
      <c r="H431" s="24"/>
      <c r="J431" s="24"/>
    </row>
    <row r="432" spans="2:10" x14ac:dyDescent="0.2">
      <c r="B432" s="24"/>
      <c r="D432" s="24"/>
      <c r="F432" s="24"/>
      <c r="H432" s="24"/>
      <c r="J432" s="24"/>
    </row>
    <row r="433" spans="2:10" x14ac:dyDescent="0.2">
      <c r="B433" s="24"/>
      <c r="D433" s="24"/>
      <c r="F433" s="24"/>
      <c r="H433" s="24"/>
      <c r="J433" s="24"/>
    </row>
    <row r="434" spans="2:10" x14ac:dyDescent="0.2">
      <c r="B434" s="24"/>
      <c r="D434" s="24"/>
      <c r="F434" s="24"/>
      <c r="H434" s="24"/>
      <c r="J434" s="24"/>
    </row>
    <row r="435" spans="2:10" x14ac:dyDescent="0.2">
      <c r="B435" s="24"/>
      <c r="D435" s="24"/>
      <c r="F435" s="24"/>
      <c r="H435" s="24"/>
      <c r="J435" s="24"/>
    </row>
    <row r="436" spans="2:10" x14ac:dyDescent="0.2">
      <c r="B436" s="24"/>
      <c r="D436" s="24"/>
      <c r="F436" s="24"/>
      <c r="H436" s="24"/>
      <c r="J436" s="24"/>
    </row>
    <row r="437" spans="2:10" x14ac:dyDescent="0.2">
      <c r="B437" s="24"/>
      <c r="D437" s="24"/>
      <c r="F437" s="24"/>
      <c r="H437" s="24"/>
      <c r="J437" s="24"/>
    </row>
    <row r="438" spans="2:10" x14ac:dyDescent="0.2">
      <c r="B438" s="24"/>
      <c r="D438" s="24"/>
      <c r="F438" s="24"/>
      <c r="H438" s="24"/>
      <c r="J438" s="24"/>
    </row>
    <row r="439" spans="2:10" x14ac:dyDescent="0.2">
      <c r="B439" s="24"/>
      <c r="D439" s="24"/>
      <c r="F439" s="24"/>
      <c r="H439" s="24"/>
      <c r="J439" s="24"/>
    </row>
    <row r="440" spans="2:10" x14ac:dyDescent="0.2">
      <c r="B440" s="24"/>
      <c r="D440" s="24"/>
      <c r="F440" s="24"/>
      <c r="H440" s="24"/>
      <c r="J440" s="24"/>
    </row>
    <row r="441" spans="2:10" x14ac:dyDescent="0.2">
      <c r="B441" s="24"/>
      <c r="D441" s="24"/>
      <c r="F441" s="24"/>
      <c r="H441" s="24"/>
      <c r="J441" s="24"/>
    </row>
    <row r="442" spans="2:10" x14ac:dyDescent="0.2">
      <c r="B442" s="24"/>
      <c r="D442" s="24"/>
      <c r="F442" s="24"/>
      <c r="H442" s="24"/>
      <c r="J442" s="24"/>
    </row>
    <row r="443" spans="2:10" x14ac:dyDescent="0.2">
      <c r="B443" s="24"/>
      <c r="D443" s="24"/>
      <c r="F443" s="24"/>
      <c r="H443" s="24"/>
      <c r="J443" s="24"/>
    </row>
    <row r="444" spans="2:10" x14ac:dyDescent="0.2">
      <c r="B444" s="24"/>
      <c r="D444" s="24"/>
      <c r="F444" s="24"/>
      <c r="H444" s="24"/>
      <c r="J444" s="24"/>
    </row>
    <row r="445" spans="2:10" x14ac:dyDescent="0.2">
      <c r="B445" s="24"/>
      <c r="D445" s="24"/>
      <c r="F445" s="24"/>
      <c r="H445" s="24"/>
      <c r="J445" s="24"/>
    </row>
    <row r="446" spans="2:10" x14ac:dyDescent="0.2">
      <c r="B446" s="24"/>
      <c r="D446" s="24"/>
      <c r="F446" s="24"/>
      <c r="H446" s="24"/>
      <c r="J446" s="24"/>
    </row>
    <row r="447" spans="2:10" x14ac:dyDescent="0.2">
      <c r="B447" s="24"/>
      <c r="D447" s="24"/>
      <c r="F447" s="24"/>
      <c r="H447" s="24"/>
      <c r="J447" s="24"/>
    </row>
    <row r="448" spans="2:10" x14ac:dyDescent="0.2">
      <c r="B448" s="24"/>
      <c r="D448" s="24"/>
      <c r="F448" s="24"/>
      <c r="H448" s="24"/>
      <c r="J448" s="24"/>
    </row>
    <row r="449" spans="2:10" x14ac:dyDescent="0.2">
      <c r="B449" s="24"/>
      <c r="D449" s="24"/>
      <c r="F449" s="24"/>
      <c r="H449" s="24"/>
      <c r="J449" s="24"/>
    </row>
    <row r="450" spans="2:10" x14ac:dyDescent="0.2">
      <c r="B450" s="24"/>
      <c r="D450" s="24"/>
      <c r="F450" s="24"/>
      <c r="H450" s="24"/>
      <c r="J450" s="24"/>
    </row>
    <row r="451" spans="2:10" x14ac:dyDescent="0.2">
      <c r="B451" s="24"/>
      <c r="D451" s="24"/>
      <c r="F451" s="24"/>
      <c r="H451" s="24"/>
      <c r="J451" s="24"/>
    </row>
    <row r="452" spans="2:10" x14ac:dyDescent="0.2">
      <c r="B452" s="24"/>
      <c r="D452" s="24"/>
      <c r="F452" s="24"/>
      <c r="H452" s="24"/>
      <c r="J452" s="24"/>
    </row>
    <row r="453" spans="2:10" x14ac:dyDescent="0.2">
      <c r="B453" s="24"/>
      <c r="D453" s="24"/>
      <c r="F453" s="24"/>
      <c r="H453" s="24"/>
      <c r="J453" s="24"/>
    </row>
    <row r="454" spans="2:10" x14ac:dyDescent="0.2">
      <c r="B454" s="24"/>
      <c r="D454" s="24"/>
      <c r="F454" s="24"/>
      <c r="H454" s="24"/>
      <c r="J454" s="24"/>
    </row>
    <row r="455" spans="2:10" x14ac:dyDescent="0.2">
      <c r="B455" s="24"/>
      <c r="D455" s="24"/>
      <c r="F455" s="24"/>
      <c r="H455" s="24"/>
      <c r="J455" s="24"/>
    </row>
    <row r="456" spans="2:10" x14ac:dyDescent="0.2">
      <c r="B456" s="24"/>
      <c r="D456" s="24"/>
      <c r="F456" s="24"/>
      <c r="H456" s="24"/>
      <c r="J456" s="24"/>
    </row>
    <row r="457" spans="2:10" x14ac:dyDescent="0.2">
      <c r="B457" s="24"/>
      <c r="D457" s="24"/>
      <c r="F457" s="24"/>
      <c r="H457" s="24"/>
      <c r="J457" s="24"/>
    </row>
    <row r="458" spans="2:10" x14ac:dyDescent="0.2">
      <c r="B458" s="24"/>
      <c r="D458" s="24"/>
      <c r="F458" s="24"/>
      <c r="H458" s="24"/>
      <c r="J458" s="24"/>
    </row>
    <row r="459" spans="2:10" x14ac:dyDescent="0.2">
      <c r="B459" s="24"/>
      <c r="D459" s="24"/>
      <c r="F459" s="24"/>
      <c r="H459" s="24"/>
      <c r="J459" s="24"/>
    </row>
    <row r="460" spans="2:10" x14ac:dyDescent="0.2">
      <c r="B460" s="24"/>
      <c r="D460" s="24"/>
      <c r="F460" s="24"/>
      <c r="H460" s="24"/>
      <c r="J460" s="24"/>
    </row>
    <row r="461" spans="2:10" x14ac:dyDescent="0.2">
      <c r="B461" s="24"/>
      <c r="D461" s="24"/>
      <c r="F461" s="24"/>
      <c r="H461" s="24"/>
      <c r="J461" s="24"/>
    </row>
    <row r="462" spans="2:10" x14ac:dyDescent="0.2">
      <c r="B462" s="24"/>
      <c r="D462" s="24"/>
      <c r="F462" s="24"/>
      <c r="H462" s="24"/>
      <c r="J462" s="24"/>
    </row>
    <row r="463" spans="2:10" x14ac:dyDescent="0.2">
      <c r="B463" s="24"/>
      <c r="D463" s="24"/>
      <c r="F463" s="24"/>
      <c r="H463" s="24"/>
      <c r="J463" s="24"/>
    </row>
    <row r="464" spans="2:10" x14ac:dyDescent="0.2">
      <c r="B464" s="24"/>
      <c r="D464" s="24"/>
      <c r="F464" s="24"/>
      <c r="H464" s="24"/>
      <c r="J464" s="24"/>
    </row>
    <row r="465" spans="2:10" x14ac:dyDescent="0.2">
      <c r="B465" s="24"/>
      <c r="D465" s="24"/>
      <c r="F465" s="24"/>
      <c r="H465" s="24"/>
      <c r="J465" s="24"/>
    </row>
    <row r="466" spans="2:10" x14ac:dyDescent="0.2">
      <c r="B466" s="24"/>
      <c r="D466" s="24"/>
      <c r="F466" s="24"/>
      <c r="H466" s="24"/>
      <c r="J466" s="24"/>
    </row>
    <row r="467" spans="2:10" x14ac:dyDescent="0.2">
      <c r="B467" s="24"/>
      <c r="D467" s="24"/>
      <c r="F467" s="24"/>
      <c r="H467" s="24"/>
      <c r="J467" s="24"/>
    </row>
    <row r="468" spans="2:10" x14ac:dyDescent="0.2">
      <c r="B468" s="24"/>
      <c r="D468" s="24"/>
      <c r="F468" s="24"/>
      <c r="H468" s="24"/>
      <c r="J468" s="24"/>
    </row>
    <row r="469" spans="2:10" x14ac:dyDescent="0.2">
      <c r="B469" s="24"/>
      <c r="D469" s="24"/>
      <c r="F469" s="24"/>
      <c r="H469" s="24"/>
      <c r="J469" s="24"/>
    </row>
    <row r="470" spans="2:10" x14ac:dyDescent="0.2">
      <c r="B470" s="24"/>
      <c r="D470" s="24"/>
      <c r="F470" s="24"/>
      <c r="H470" s="24"/>
      <c r="J470" s="24"/>
    </row>
    <row r="471" spans="2:10" x14ac:dyDescent="0.2">
      <c r="B471" s="24"/>
      <c r="D471" s="24"/>
      <c r="F471" s="24"/>
      <c r="H471" s="24"/>
      <c r="J471" s="24"/>
    </row>
    <row r="472" spans="2:10" x14ac:dyDescent="0.2">
      <c r="B472" s="24"/>
      <c r="D472" s="24"/>
      <c r="F472" s="24"/>
      <c r="H472" s="24"/>
      <c r="J472" s="24"/>
    </row>
    <row r="473" spans="2:10" x14ac:dyDescent="0.2">
      <c r="B473" s="24"/>
      <c r="D473" s="24"/>
      <c r="F473" s="24"/>
      <c r="H473" s="24"/>
      <c r="J473" s="24"/>
    </row>
    <row r="474" spans="2:10" x14ac:dyDescent="0.2">
      <c r="B474" s="24"/>
      <c r="D474" s="24"/>
      <c r="F474" s="24"/>
      <c r="H474" s="24"/>
      <c r="J474" s="24"/>
    </row>
    <row r="475" spans="2:10" x14ac:dyDescent="0.2">
      <c r="B475" s="24"/>
      <c r="D475" s="24"/>
      <c r="F475" s="24"/>
      <c r="H475" s="24"/>
      <c r="J475" s="24"/>
    </row>
    <row r="476" spans="2:10" x14ac:dyDescent="0.2">
      <c r="B476" s="24"/>
      <c r="D476" s="24"/>
      <c r="F476" s="24"/>
      <c r="H476" s="24"/>
      <c r="J476" s="24"/>
    </row>
    <row r="477" spans="2:10" x14ac:dyDescent="0.2">
      <c r="B477" s="24"/>
      <c r="D477" s="24"/>
      <c r="F477" s="24"/>
      <c r="H477" s="24"/>
      <c r="J477" s="24"/>
    </row>
    <row r="478" spans="2:10" x14ac:dyDescent="0.2">
      <c r="B478" s="24"/>
      <c r="D478" s="24"/>
      <c r="F478" s="24"/>
      <c r="H478" s="24"/>
      <c r="J478" s="24"/>
    </row>
    <row r="479" spans="2:10" x14ac:dyDescent="0.2">
      <c r="B479" s="24"/>
      <c r="D479" s="24"/>
      <c r="F479" s="24"/>
      <c r="H479" s="24"/>
      <c r="J479" s="24"/>
    </row>
    <row r="480" spans="2:10" x14ac:dyDescent="0.2">
      <c r="B480" s="24"/>
      <c r="D480" s="24"/>
      <c r="F480" s="24"/>
      <c r="H480" s="24"/>
      <c r="J480" s="24"/>
    </row>
    <row r="481" spans="2:10" x14ac:dyDescent="0.2">
      <c r="B481" s="24"/>
      <c r="D481" s="24"/>
      <c r="F481" s="24"/>
      <c r="H481" s="24"/>
      <c r="J481" s="24"/>
    </row>
    <row r="482" spans="2:10" x14ac:dyDescent="0.2">
      <c r="B482" s="24"/>
      <c r="D482" s="24"/>
      <c r="F482" s="24"/>
      <c r="H482" s="24"/>
      <c r="J482" s="24"/>
    </row>
    <row r="483" spans="2:10" x14ac:dyDescent="0.2">
      <c r="B483" s="24"/>
      <c r="D483" s="24"/>
      <c r="F483" s="24"/>
      <c r="H483" s="24"/>
      <c r="J483" s="24"/>
    </row>
    <row r="484" spans="2:10" x14ac:dyDescent="0.2">
      <c r="B484" s="24"/>
      <c r="D484" s="24"/>
      <c r="F484" s="24"/>
      <c r="H484" s="24"/>
      <c r="J484" s="24"/>
    </row>
    <row r="485" spans="2:10" x14ac:dyDescent="0.2">
      <c r="B485" s="24"/>
      <c r="D485" s="24"/>
      <c r="F485" s="24"/>
      <c r="H485" s="24"/>
      <c r="J485" s="24"/>
    </row>
    <row r="486" spans="2:10" x14ac:dyDescent="0.2">
      <c r="B486" s="24"/>
      <c r="D486" s="24"/>
      <c r="F486" s="24"/>
      <c r="H486" s="24"/>
      <c r="J486" s="24"/>
    </row>
    <row r="487" spans="2:10" x14ac:dyDescent="0.2">
      <c r="B487" s="24"/>
      <c r="D487" s="24"/>
      <c r="F487" s="24"/>
      <c r="H487" s="24"/>
      <c r="J487" s="24"/>
    </row>
    <row r="488" spans="2:10" x14ac:dyDescent="0.2">
      <c r="B488" s="24"/>
      <c r="D488" s="24"/>
      <c r="F488" s="24"/>
      <c r="H488" s="24"/>
      <c r="J488" s="24"/>
    </row>
    <row r="489" spans="2:10" x14ac:dyDescent="0.2">
      <c r="B489" s="24"/>
      <c r="D489" s="24"/>
      <c r="F489" s="24"/>
      <c r="H489" s="24"/>
      <c r="J489" s="24"/>
    </row>
    <row r="490" spans="2:10" x14ac:dyDescent="0.2">
      <c r="B490" s="24"/>
      <c r="D490" s="24"/>
      <c r="F490" s="24"/>
      <c r="H490" s="24"/>
      <c r="J490" s="24"/>
    </row>
    <row r="491" spans="2:10" x14ac:dyDescent="0.2">
      <c r="B491" s="24"/>
      <c r="D491" s="24"/>
      <c r="F491" s="24"/>
      <c r="H491" s="24"/>
      <c r="J491" s="24"/>
    </row>
    <row r="492" spans="2:10" x14ac:dyDescent="0.2">
      <c r="B492" s="24"/>
      <c r="D492" s="24"/>
      <c r="F492" s="24"/>
      <c r="H492" s="24"/>
      <c r="J492" s="24"/>
    </row>
    <row r="493" spans="2:10" x14ac:dyDescent="0.2">
      <c r="B493" s="24"/>
      <c r="D493" s="24"/>
      <c r="F493" s="24"/>
      <c r="H493" s="24"/>
      <c r="J493" s="24"/>
    </row>
    <row r="494" spans="2:10" x14ac:dyDescent="0.2">
      <c r="B494" s="24"/>
      <c r="D494" s="24"/>
      <c r="F494" s="24"/>
      <c r="H494" s="24"/>
      <c r="J494" s="24"/>
    </row>
    <row r="495" spans="2:10" x14ac:dyDescent="0.2">
      <c r="B495" s="24"/>
      <c r="D495" s="24"/>
      <c r="F495" s="24"/>
      <c r="H495" s="24"/>
      <c r="J495" s="24"/>
    </row>
    <row r="496" spans="2:10" x14ac:dyDescent="0.2">
      <c r="B496" s="24"/>
      <c r="D496" s="24"/>
      <c r="F496" s="24"/>
      <c r="H496" s="24"/>
      <c r="J496" s="24"/>
    </row>
    <row r="497" spans="2:10" x14ac:dyDescent="0.2">
      <c r="B497" s="24"/>
      <c r="D497" s="24"/>
      <c r="F497" s="24"/>
      <c r="H497" s="24"/>
      <c r="J497" s="24"/>
    </row>
    <row r="498" spans="2:10" x14ac:dyDescent="0.2">
      <c r="B498" s="24"/>
      <c r="D498" s="24"/>
      <c r="F498" s="24"/>
      <c r="H498" s="24"/>
      <c r="J498" s="24"/>
    </row>
    <row r="499" spans="2:10" x14ac:dyDescent="0.2">
      <c r="B499" s="24"/>
      <c r="D499" s="24"/>
      <c r="F499" s="24"/>
      <c r="H499" s="24"/>
      <c r="J499" s="24"/>
    </row>
    <row r="500" spans="2:10" x14ac:dyDescent="0.2">
      <c r="B500" s="24"/>
      <c r="D500" s="24"/>
      <c r="F500" s="24"/>
      <c r="H500" s="24"/>
      <c r="J500" s="24"/>
    </row>
    <row r="501" spans="2:10" x14ac:dyDescent="0.2">
      <c r="B501" s="24"/>
      <c r="D501" s="24"/>
      <c r="F501" s="24"/>
      <c r="H501" s="24"/>
      <c r="J501" s="24"/>
    </row>
    <row r="502" spans="2:10" x14ac:dyDescent="0.2">
      <c r="B502" s="24"/>
      <c r="D502" s="24"/>
      <c r="F502" s="24"/>
      <c r="H502" s="24"/>
      <c r="J502" s="24"/>
    </row>
    <row r="503" spans="2:10" x14ac:dyDescent="0.2">
      <c r="B503" s="24"/>
      <c r="D503" s="24"/>
      <c r="F503" s="24"/>
      <c r="H503" s="24"/>
      <c r="J503" s="24"/>
    </row>
    <row r="504" spans="2:10" x14ac:dyDescent="0.2">
      <c r="B504" s="24"/>
      <c r="D504" s="24"/>
      <c r="F504" s="24"/>
      <c r="H504" s="24"/>
      <c r="J504" s="24"/>
    </row>
    <row r="505" spans="2:10" x14ac:dyDescent="0.2">
      <c r="B505" s="24"/>
      <c r="D505" s="24"/>
      <c r="F505" s="24"/>
      <c r="H505" s="24"/>
      <c r="J505" s="24"/>
    </row>
    <row r="506" spans="2:10" x14ac:dyDescent="0.2">
      <c r="B506" s="24"/>
      <c r="D506" s="24"/>
      <c r="F506" s="24"/>
      <c r="H506" s="24"/>
      <c r="J506" s="24"/>
    </row>
    <row r="507" spans="2:10" x14ac:dyDescent="0.2">
      <c r="B507" s="24"/>
      <c r="D507" s="24"/>
      <c r="F507" s="24"/>
      <c r="H507" s="24"/>
      <c r="J507" s="24"/>
    </row>
    <row r="508" spans="2:10" x14ac:dyDescent="0.2">
      <c r="B508" s="24"/>
      <c r="D508" s="24"/>
      <c r="F508" s="24"/>
      <c r="H508" s="24"/>
      <c r="J508" s="24"/>
    </row>
    <row r="509" spans="2:10" x14ac:dyDescent="0.2">
      <c r="B509" s="24"/>
      <c r="D509" s="24"/>
      <c r="F509" s="24"/>
      <c r="H509" s="24"/>
      <c r="J509" s="24"/>
    </row>
    <row r="510" spans="2:10" x14ac:dyDescent="0.2">
      <c r="B510" s="24"/>
      <c r="D510" s="24"/>
      <c r="F510" s="24"/>
      <c r="H510" s="24"/>
      <c r="J510" s="24"/>
    </row>
    <row r="511" spans="2:10" x14ac:dyDescent="0.2">
      <c r="B511" s="24"/>
      <c r="D511" s="24"/>
      <c r="F511" s="24"/>
      <c r="H511" s="24"/>
      <c r="J511" s="24"/>
    </row>
    <row r="512" spans="2:10" x14ac:dyDescent="0.2">
      <c r="B512" s="24"/>
      <c r="D512" s="24"/>
      <c r="F512" s="24"/>
      <c r="H512" s="24"/>
      <c r="J512" s="24"/>
    </row>
    <row r="513" spans="2:10" x14ac:dyDescent="0.2">
      <c r="B513" s="24"/>
      <c r="D513" s="24"/>
      <c r="F513" s="24"/>
      <c r="H513" s="24"/>
      <c r="J513" s="24"/>
    </row>
    <row r="514" spans="2:10" x14ac:dyDescent="0.2">
      <c r="B514" s="24"/>
      <c r="D514" s="24"/>
      <c r="F514" s="24"/>
      <c r="H514" s="24"/>
      <c r="J514" s="24"/>
    </row>
    <row r="515" spans="2:10" x14ac:dyDescent="0.2">
      <c r="B515" s="24"/>
      <c r="D515" s="24"/>
      <c r="F515" s="24"/>
      <c r="H515" s="24"/>
      <c r="J515" s="24"/>
    </row>
    <row r="516" spans="2:10" x14ac:dyDescent="0.2">
      <c r="B516" s="24"/>
      <c r="D516" s="24"/>
      <c r="F516" s="24"/>
      <c r="H516" s="24"/>
      <c r="J516" s="24"/>
    </row>
    <row r="517" spans="2:10" x14ac:dyDescent="0.2">
      <c r="B517" s="24"/>
      <c r="D517" s="24"/>
      <c r="F517" s="24"/>
      <c r="H517" s="24"/>
      <c r="J517" s="24"/>
    </row>
    <row r="518" spans="2:10" x14ac:dyDescent="0.2">
      <c r="B518" s="24"/>
      <c r="D518" s="24"/>
      <c r="F518" s="24"/>
      <c r="H518" s="24"/>
      <c r="J518" s="24"/>
    </row>
    <row r="519" spans="2:10" x14ac:dyDescent="0.2">
      <c r="B519" s="24"/>
      <c r="D519" s="24"/>
      <c r="F519" s="24"/>
      <c r="H519" s="24"/>
      <c r="J519" s="24"/>
    </row>
    <row r="520" spans="2:10" x14ac:dyDescent="0.2">
      <c r="B520" s="24"/>
      <c r="D520" s="24"/>
      <c r="F520" s="24"/>
      <c r="H520" s="24"/>
      <c r="J520" s="24"/>
    </row>
    <row r="521" spans="2:10" x14ac:dyDescent="0.2">
      <c r="B521" s="24"/>
      <c r="D521" s="24"/>
      <c r="F521" s="24"/>
      <c r="H521" s="24"/>
      <c r="J521" s="24"/>
    </row>
    <row r="522" spans="2:10" x14ac:dyDescent="0.2">
      <c r="B522" s="24"/>
      <c r="D522" s="24"/>
      <c r="F522" s="24"/>
      <c r="H522" s="24"/>
      <c r="J522" s="24"/>
    </row>
    <row r="523" spans="2:10" x14ac:dyDescent="0.2">
      <c r="B523" s="24"/>
      <c r="D523" s="24"/>
      <c r="F523" s="24"/>
      <c r="H523" s="24"/>
      <c r="J523" s="24"/>
    </row>
    <row r="524" spans="2:10" x14ac:dyDescent="0.2">
      <c r="B524" s="24"/>
      <c r="D524" s="24"/>
      <c r="F524" s="24"/>
      <c r="H524" s="24"/>
      <c r="J524" s="24"/>
    </row>
    <row r="525" spans="2:10" x14ac:dyDescent="0.2">
      <c r="B525" s="24"/>
      <c r="D525" s="24"/>
      <c r="F525" s="24"/>
      <c r="H525" s="24"/>
      <c r="J525" s="24"/>
    </row>
    <row r="526" spans="2:10" x14ac:dyDescent="0.2">
      <c r="B526" s="24"/>
      <c r="D526" s="24"/>
      <c r="F526" s="24"/>
      <c r="H526" s="24"/>
      <c r="J526" s="24"/>
    </row>
    <row r="527" spans="2:10" x14ac:dyDescent="0.2">
      <c r="B527" s="24"/>
      <c r="D527" s="24"/>
      <c r="F527" s="24"/>
      <c r="H527" s="24"/>
      <c r="J527" s="24"/>
    </row>
    <row r="528" spans="2:10" x14ac:dyDescent="0.2">
      <c r="B528" s="24"/>
      <c r="D528" s="24"/>
      <c r="F528" s="24"/>
      <c r="H528" s="24"/>
      <c r="J528" s="24"/>
    </row>
    <row r="529" spans="2:10" x14ac:dyDescent="0.2">
      <c r="B529" s="24"/>
      <c r="D529" s="24"/>
      <c r="F529" s="24"/>
      <c r="H529" s="24"/>
      <c r="J529" s="24"/>
    </row>
    <row r="530" spans="2:10" x14ac:dyDescent="0.2">
      <c r="B530" s="24"/>
      <c r="D530" s="24"/>
      <c r="F530" s="24"/>
      <c r="H530" s="24"/>
      <c r="J530" s="24"/>
    </row>
    <row r="531" spans="2:10" x14ac:dyDescent="0.2">
      <c r="B531" s="24"/>
      <c r="D531" s="24"/>
      <c r="F531" s="24"/>
      <c r="H531" s="24"/>
      <c r="J531" s="24"/>
    </row>
    <row r="532" spans="2:10" x14ac:dyDescent="0.2">
      <c r="B532" s="24"/>
      <c r="D532" s="24"/>
      <c r="F532" s="24"/>
      <c r="H532" s="24"/>
      <c r="J532" s="24"/>
    </row>
    <row r="533" spans="2:10" x14ac:dyDescent="0.2">
      <c r="B533" s="24"/>
      <c r="D533" s="24"/>
      <c r="F533" s="24"/>
      <c r="H533" s="24"/>
      <c r="J533" s="24"/>
    </row>
    <row r="534" spans="2:10" x14ac:dyDescent="0.2">
      <c r="B534" s="24"/>
      <c r="D534" s="24"/>
      <c r="F534" s="24"/>
      <c r="H534" s="24"/>
      <c r="J534" s="24"/>
    </row>
    <row r="535" spans="2:10" x14ac:dyDescent="0.2">
      <c r="B535" s="24"/>
      <c r="D535" s="24"/>
      <c r="F535" s="24"/>
      <c r="H535" s="24"/>
      <c r="J535" s="24"/>
    </row>
    <row r="536" spans="2:10" x14ac:dyDescent="0.2">
      <c r="B536" s="24"/>
      <c r="D536" s="24"/>
      <c r="F536" s="24"/>
      <c r="H536" s="24"/>
      <c r="J536" s="24"/>
    </row>
    <row r="537" spans="2:10" x14ac:dyDescent="0.2">
      <c r="B537" s="24"/>
      <c r="D537" s="24"/>
      <c r="F537" s="24"/>
      <c r="H537" s="24"/>
      <c r="J537" s="24"/>
    </row>
    <row r="538" spans="2:10" x14ac:dyDescent="0.2">
      <c r="B538" s="24"/>
      <c r="D538" s="24"/>
      <c r="F538" s="24"/>
      <c r="H538" s="24"/>
      <c r="J538" s="24"/>
    </row>
    <row r="539" spans="2:10" x14ac:dyDescent="0.2">
      <c r="B539" s="24"/>
      <c r="D539" s="24"/>
      <c r="F539" s="24"/>
      <c r="H539" s="24"/>
      <c r="J539" s="24"/>
    </row>
    <row r="540" spans="2:10" x14ac:dyDescent="0.2">
      <c r="B540" s="24"/>
      <c r="D540" s="24"/>
      <c r="F540" s="24"/>
      <c r="H540" s="24"/>
      <c r="J540" s="24"/>
    </row>
    <row r="541" spans="2:10" x14ac:dyDescent="0.2">
      <c r="B541" s="24"/>
      <c r="D541" s="24"/>
      <c r="F541" s="24"/>
      <c r="H541" s="24"/>
      <c r="J541" s="24"/>
    </row>
    <row r="542" spans="2:10" x14ac:dyDescent="0.2">
      <c r="B542" s="24"/>
      <c r="D542" s="24"/>
      <c r="F542" s="24"/>
      <c r="H542" s="24"/>
      <c r="J542" s="24"/>
    </row>
    <row r="543" spans="2:10" x14ac:dyDescent="0.2">
      <c r="B543" s="24"/>
      <c r="D543" s="24"/>
      <c r="F543" s="24"/>
      <c r="H543" s="24"/>
      <c r="J543" s="24"/>
    </row>
    <row r="544" spans="2:10" x14ac:dyDescent="0.2">
      <c r="B544" s="24"/>
      <c r="D544" s="24"/>
      <c r="F544" s="24"/>
      <c r="H544" s="24"/>
      <c r="J544" s="24"/>
    </row>
    <row r="545" spans="2:10" x14ac:dyDescent="0.2">
      <c r="B545" s="24"/>
      <c r="D545" s="24"/>
      <c r="F545" s="24"/>
      <c r="H545" s="24"/>
      <c r="J545" s="24"/>
    </row>
    <row r="546" spans="2:10" x14ac:dyDescent="0.2">
      <c r="B546" s="24"/>
      <c r="D546" s="24"/>
      <c r="F546" s="24"/>
      <c r="H546" s="24"/>
      <c r="J546" s="24"/>
    </row>
    <row r="547" spans="2:10" x14ac:dyDescent="0.2">
      <c r="B547" s="24"/>
      <c r="D547" s="24"/>
      <c r="F547" s="24"/>
      <c r="H547" s="24"/>
      <c r="J547" s="24"/>
    </row>
    <row r="548" spans="2:10" x14ac:dyDescent="0.2">
      <c r="B548" s="24"/>
      <c r="D548" s="24"/>
      <c r="F548" s="24"/>
      <c r="H548" s="24"/>
      <c r="J548" s="24"/>
    </row>
    <row r="549" spans="2:10" x14ac:dyDescent="0.2">
      <c r="B549" s="24"/>
      <c r="D549" s="24"/>
      <c r="F549" s="24"/>
      <c r="H549" s="24"/>
      <c r="J549" s="24"/>
    </row>
    <row r="550" spans="2:10" x14ac:dyDescent="0.2">
      <c r="B550" s="24"/>
      <c r="D550" s="24"/>
      <c r="F550" s="24"/>
      <c r="H550" s="24"/>
      <c r="J550" s="24"/>
    </row>
    <row r="551" spans="2:10" x14ac:dyDescent="0.2">
      <c r="B551" s="24"/>
      <c r="D551" s="24"/>
      <c r="F551" s="24"/>
      <c r="H551" s="24"/>
      <c r="J551" s="24"/>
    </row>
    <row r="552" spans="2:10" x14ac:dyDescent="0.2">
      <c r="B552" s="24"/>
      <c r="D552" s="24"/>
      <c r="F552" s="24"/>
      <c r="H552" s="24"/>
      <c r="J552" s="24"/>
    </row>
    <row r="553" spans="2:10" x14ac:dyDescent="0.2">
      <c r="B553" s="24"/>
      <c r="D553" s="24"/>
      <c r="F553" s="24"/>
      <c r="H553" s="24"/>
      <c r="J553" s="24"/>
    </row>
    <row r="554" spans="2:10" x14ac:dyDescent="0.2">
      <c r="B554" s="24"/>
      <c r="D554" s="24"/>
      <c r="F554" s="24"/>
      <c r="H554" s="24"/>
      <c r="J554" s="24"/>
    </row>
    <row r="555" spans="2:10" x14ac:dyDescent="0.2">
      <c r="B555" s="24"/>
      <c r="D555" s="24"/>
      <c r="F555" s="24"/>
      <c r="H555" s="24"/>
      <c r="J555" s="24"/>
    </row>
    <row r="556" spans="2:10" x14ac:dyDescent="0.2">
      <c r="B556" s="24"/>
      <c r="D556" s="24"/>
      <c r="F556" s="24"/>
      <c r="H556" s="24"/>
      <c r="J556" s="24"/>
    </row>
    <row r="557" spans="2:10" x14ac:dyDescent="0.2">
      <c r="B557" s="24"/>
      <c r="D557" s="24"/>
      <c r="F557" s="24"/>
      <c r="H557" s="24"/>
      <c r="J557" s="24"/>
    </row>
    <row r="558" spans="2:10" x14ac:dyDescent="0.2">
      <c r="B558" s="24"/>
      <c r="D558" s="24"/>
      <c r="F558" s="24"/>
      <c r="H558" s="24"/>
      <c r="J558" s="24"/>
    </row>
    <row r="559" spans="2:10" x14ac:dyDescent="0.2">
      <c r="B559" s="24"/>
      <c r="D559" s="24"/>
      <c r="F559" s="24"/>
      <c r="H559" s="24"/>
      <c r="J559" s="24"/>
    </row>
    <row r="560" spans="2:10" x14ac:dyDescent="0.2">
      <c r="B560" s="24"/>
      <c r="D560" s="24"/>
      <c r="F560" s="24"/>
      <c r="H560" s="24"/>
      <c r="J560" s="24"/>
    </row>
    <row r="561" spans="2:10" x14ac:dyDescent="0.2">
      <c r="B561" s="24"/>
      <c r="D561" s="24"/>
      <c r="F561" s="24"/>
      <c r="H561" s="24"/>
      <c r="J561" s="24"/>
    </row>
    <row r="562" spans="2:10" x14ac:dyDescent="0.2">
      <c r="B562" s="24"/>
      <c r="D562" s="24"/>
      <c r="F562" s="24"/>
      <c r="H562" s="24"/>
      <c r="J562" s="24"/>
    </row>
    <row r="563" spans="2:10" x14ac:dyDescent="0.2">
      <c r="B563" s="24"/>
      <c r="D563" s="24"/>
      <c r="F563" s="24"/>
      <c r="H563" s="24"/>
      <c r="J563" s="24"/>
    </row>
    <row r="564" spans="2:10" x14ac:dyDescent="0.2">
      <c r="B564" s="24"/>
      <c r="D564" s="24"/>
      <c r="F564" s="24"/>
      <c r="H564" s="24"/>
      <c r="J564" s="24"/>
    </row>
    <row r="565" spans="2:10" x14ac:dyDescent="0.2">
      <c r="B565" s="24"/>
      <c r="D565" s="24"/>
      <c r="F565" s="24"/>
      <c r="H565" s="24"/>
      <c r="J565" s="24"/>
    </row>
    <row r="566" spans="2:10" x14ac:dyDescent="0.2">
      <c r="B566" s="24"/>
      <c r="D566" s="24"/>
      <c r="F566" s="24"/>
      <c r="H566" s="24"/>
      <c r="J566" s="24"/>
    </row>
    <row r="567" spans="2:10" x14ac:dyDescent="0.2">
      <c r="B567" s="24"/>
      <c r="D567" s="24"/>
      <c r="F567" s="24"/>
      <c r="H567" s="24"/>
      <c r="J567" s="24"/>
    </row>
    <row r="568" spans="2:10" x14ac:dyDescent="0.2">
      <c r="B568" s="24"/>
      <c r="D568" s="24"/>
      <c r="F568" s="24"/>
      <c r="H568" s="24"/>
      <c r="J568" s="24"/>
    </row>
    <row r="569" spans="2:10" x14ac:dyDescent="0.2">
      <c r="B569" s="24"/>
      <c r="D569" s="24"/>
      <c r="F569" s="24"/>
      <c r="H569" s="24"/>
      <c r="J569" s="24"/>
    </row>
    <row r="570" spans="2:10" x14ac:dyDescent="0.2">
      <c r="B570" s="24"/>
      <c r="D570" s="24"/>
      <c r="F570" s="24"/>
      <c r="H570" s="24"/>
      <c r="J570" s="24"/>
    </row>
    <row r="571" spans="2:10" x14ac:dyDescent="0.2">
      <c r="B571" s="24"/>
      <c r="D571" s="24"/>
      <c r="F571" s="24"/>
      <c r="H571" s="24"/>
      <c r="J571" s="24"/>
    </row>
    <row r="572" spans="2:10" x14ac:dyDescent="0.2">
      <c r="B572" s="24"/>
      <c r="D572" s="24"/>
      <c r="F572" s="24"/>
      <c r="H572" s="24"/>
      <c r="J572" s="24"/>
    </row>
    <row r="573" spans="2:10" x14ac:dyDescent="0.2">
      <c r="B573" s="24"/>
      <c r="D573" s="24"/>
      <c r="F573" s="24"/>
      <c r="H573" s="24"/>
      <c r="J573" s="24"/>
    </row>
    <row r="574" spans="2:10" x14ac:dyDescent="0.2">
      <c r="B574" s="24"/>
      <c r="D574" s="24"/>
      <c r="F574" s="24"/>
      <c r="H574" s="24"/>
      <c r="J574" s="24"/>
    </row>
    <row r="575" spans="2:10" x14ac:dyDescent="0.2">
      <c r="B575" s="24"/>
      <c r="D575" s="24"/>
      <c r="F575" s="24"/>
      <c r="H575" s="24"/>
      <c r="J575" s="24"/>
    </row>
    <row r="576" spans="2:10" x14ac:dyDescent="0.2">
      <c r="B576" s="24"/>
      <c r="D576" s="24"/>
      <c r="F576" s="24"/>
      <c r="H576" s="24"/>
      <c r="J576" s="24"/>
    </row>
    <row r="577" spans="2:10" x14ac:dyDescent="0.2">
      <c r="B577" s="24"/>
      <c r="D577" s="24"/>
      <c r="F577" s="24"/>
      <c r="H577" s="24"/>
      <c r="J577" s="24"/>
    </row>
    <row r="578" spans="2:10" x14ac:dyDescent="0.2">
      <c r="B578" s="24"/>
      <c r="D578" s="24"/>
      <c r="F578" s="24"/>
      <c r="H578" s="24"/>
      <c r="J578" s="24"/>
    </row>
    <row r="579" spans="2:10" x14ac:dyDescent="0.2">
      <c r="B579" s="24"/>
      <c r="D579" s="24"/>
      <c r="F579" s="24"/>
      <c r="H579" s="24"/>
      <c r="J579" s="24"/>
    </row>
    <row r="580" spans="2:10" x14ac:dyDescent="0.2">
      <c r="B580" s="24"/>
      <c r="D580" s="24"/>
      <c r="F580" s="24"/>
      <c r="H580" s="24"/>
      <c r="J580" s="24"/>
    </row>
    <row r="581" spans="2:10" x14ac:dyDescent="0.2">
      <c r="B581" s="24"/>
      <c r="D581" s="24"/>
      <c r="F581" s="24"/>
      <c r="H581" s="24"/>
      <c r="J581" s="24"/>
    </row>
    <row r="582" spans="2:10" x14ac:dyDescent="0.2">
      <c r="B582" s="24"/>
      <c r="D582" s="24"/>
      <c r="F582" s="24"/>
      <c r="H582" s="24"/>
      <c r="J582" s="24"/>
    </row>
    <row r="583" spans="2:10" x14ac:dyDescent="0.2">
      <c r="B583" s="24"/>
      <c r="D583" s="24"/>
      <c r="F583" s="24"/>
      <c r="H583" s="24"/>
      <c r="J583" s="24"/>
    </row>
    <row r="584" spans="2:10" x14ac:dyDescent="0.2">
      <c r="B584" s="24"/>
      <c r="D584" s="24"/>
      <c r="F584" s="24"/>
      <c r="H584" s="24"/>
      <c r="J584" s="24"/>
    </row>
    <row r="585" spans="2:10" x14ac:dyDescent="0.2">
      <c r="B585" s="24"/>
      <c r="D585" s="24"/>
      <c r="F585" s="24"/>
      <c r="H585" s="24"/>
      <c r="J585" s="24"/>
    </row>
    <row r="586" spans="2:10" x14ac:dyDescent="0.2">
      <c r="B586" s="24"/>
      <c r="D586" s="24"/>
      <c r="F586" s="24"/>
      <c r="H586" s="24"/>
      <c r="J586" s="24"/>
    </row>
    <row r="587" spans="2:10" x14ac:dyDescent="0.2">
      <c r="B587" s="24"/>
      <c r="D587" s="24"/>
      <c r="F587" s="24"/>
      <c r="H587" s="24"/>
      <c r="J587" s="24"/>
    </row>
    <row r="588" spans="2:10" x14ac:dyDescent="0.2">
      <c r="B588" s="24"/>
      <c r="D588" s="24"/>
      <c r="F588" s="24"/>
      <c r="H588" s="24"/>
      <c r="J588" s="24"/>
    </row>
    <row r="589" spans="2:10" x14ac:dyDescent="0.2">
      <c r="B589" s="24"/>
      <c r="D589" s="24"/>
      <c r="F589" s="24"/>
      <c r="H589" s="24"/>
      <c r="J589" s="24"/>
    </row>
    <row r="590" spans="2:10" x14ac:dyDescent="0.2">
      <c r="B590" s="24"/>
      <c r="D590" s="24"/>
      <c r="F590" s="24"/>
      <c r="H590" s="24"/>
      <c r="J590" s="24"/>
    </row>
    <row r="591" spans="2:10" x14ac:dyDescent="0.2">
      <c r="B591" s="24"/>
      <c r="D591" s="24"/>
      <c r="F591" s="24"/>
      <c r="H591" s="24"/>
      <c r="J591" s="24"/>
    </row>
    <row r="592" spans="2:10" x14ac:dyDescent="0.2">
      <c r="B592" s="24"/>
      <c r="D592" s="24"/>
      <c r="F592" s="24"/>
      <c r="H592" s="24"/>
      <c r="J592" s="24"/>
    </row>
    <row r="593" spans="2:10" x14ac:dyDescent="0.2">
      <c r="B593" s="24"/>
      <c r="D593" s="24"/>
      <c r="F593" s="24"/>
      <c r="H593" s="24"/>
      <c r="J593" s="24"/>
    </row>
    <row r="594" spans="2:10" x14ac:dyDescent="0.2">
      <c r="B594" s="24"/>
      <c r="D594" s="24"/>
      <c r="F594" s="24"/>
      <c r="H594" s="24"/>
      <c r="J594" s="24"/>
    </row>
    <row r="595" spans="2:10" x14ac:dyDescent="0.2">
      <c r="B595" s="24"/>
      <c r="D595" s="24"/>
      <c r="F595" s="24"/>
      <c r="H595" s="24"/>
      <c r="J595" s="24"/>
    </row>
    <row r="596" spans="2:10" x14ac:dyDescent="0.2">
      <c r="B596" s="24"/>
      <c r="D596" s="24"/>
      <c r="F596" s="24"/>
      <c r="H596" s="24"/>
      <c r="J596" s="24"/>
    </row>
    <row r="597" spans="2:10" x14ac:dyDescent="0.2">
      <c r="B597" s="24"/>
      <c r="D597" s="24"/>
      <c r="F597" s="24"/>
      <c r="H597" s="24"/>
      <c r="J597" s="24"/>
    </row>
    <row r="598" spans="2:10" x14ac:dyDescent="0.2">
      <c r="B598" s="24"/>
      <c r="D598" s="24"/>
      <c r="F598" s="24"/>
      <c r="H598" s="24"/>
      <c r="J598" s="24"/>
    </row>
    <row r="599" spans="2:10" x14ac:dyDescent="0.2">
      <c r="B599" s="24"/>
      <c r="D599" s="24"/>
      <c r="F599" s="24"/>
      <c r="H599" s="24"/>
      <c r="J599" s="24"/>
    </row>
    <row r="600" spans="2:10" x14ac:dyDescent="0.2">
      <c r="B600" s="24"/>
      <c r="D600" s="24"/>
      <c r="F600" s="24"/>
      <c r="H600" s="24"/>
      <c r="J600" s="24"/>
    </row>
    <row r="601" spans="2:10" x14ac:dyDescent="0.2">
      <c r="B601" s="24"/>
      <c r="D601" s="24"/>
      <c r="F601" s="24"/>
      <c r="H601" s="24"/>
      <c r="J601" s="24"/>
    </row>
    <row r="602" spans="2:10" x14ac:dyDescent="0.2">
      <c r="B602" s="24"/>
      <c r="D602" s="24"/>
      <c r="F602" s="24"/>
      <c r="H602" s="24"/>
      <c r="J602" s="24"/>
    </row>
    <row r="603" spans="2:10" x14ac:dyDescent="0.2">
      <c r="B603" s="24"/>
      <c r="D603" s="24"/>
      <c r="F603" s="24"/>
      <c r="H603" s="24"/>
      <c r="J603" s="24"/>
    </row>
    <row r="604" spans="2:10" x14ac:dyDescent="0.2">
      <c r="B604" s="24"/>
      <c r="D604" s="24"/>
      <c r="F604" s="24"/>
      <c r="H604" s="24"/>
      <c r="J604" s="24"/>
    </row>
    <row r="605" spans="2:10" x14ac:dyDescent="0.2">
      <c r="B605" s="24"/>
      <c r="D605" s="24"/>
      <c r="F605" s="24"/>
      <c r="H605" s="24"/>
      <c r="J605" s="24"/>
    </row>
    <row r="606" spans="2:10" x14ac:dyDescent="0.2">
      <c r="B606" s="24"/>
      <c r="D606" s="24"/>
      <c r="F606" s="24"/>
      <c r="H606" s="24"/>
      <c r="J606" s="24"/>
    </row>
    <row r="607" spans="2:10" x14ac:dyDescent="0.2">
      <c r="B607" s="24"/>
      <c r="D607" s="24"/>
      <c r="F607" s="24"/>
      <c r="H607" s="24"/>
      <c r="J607" s="24"/>
    </row>
    <row r="608" spans="2:10" x14ac:dyDescent="0.2">
      <c r="B608" s="24"/>
      <c r="D608" s="24"/>
      <c r="F608" s="24"/>
      <c r="H608" s="24"/>
      <c r="J608" s="24"/>
    </row>
    <row r="609" spans="2:10" x14ac:dyDescent="0.2">
      <c r="B609" s="24"/>
      <c r="D609" s="24"/>
      <c r="F609" s="24"/>
      <c r="H609" s="24"/>
      <c r="J609" s="24"/>
    </row>
    <row r="610" spans="2:10" x14ac:dyDescent="0.2">
      <c r="B610" s="24"/>
      <c r="D610" s="24"/>
      <c r="F610" s="24"/>
      <c r="H610" s="24"/>
      <c r="J610" s="24"/>
    </row>
    <row r="611" spans="2:10" x14ac:dyDescent="0.2">
      <c r="B611" s="24"/>
      <c r="D611" s="24"/>
      <c r="F611" s="24"/>
      <c r="H611" s="24"/>
      <c r="J611" s="24"/>
    </row>
    <row r="612" spans="2:10" x14ac:dyDescent="0.2">
      <c r="B612" s="24"/>
      <c r="D612" s="24"/>
      <c r="F612" s="24"/>
      <c r="H612" s="24"/>
      <c r="J612" s="24"/>
    </row>
    <row r="613" spans="2:10" x14ac:dyDescent="0.2">
      <c r="B613" s="24"/>
      <c r="D613" s="24"/>
      <c r="F613" s="24"/>
      <c r="H613" s="24"/>
      <c r="J613" s="24"/>
    </row>
    <row r="614" spans="2:10" x14ac:dyDescent="0.2">
      <c r="B614" s="24"/>
      <c r="D614" s="24"/>
      <c r="F614" s="24"/>
      <c r="H614" s="24"/>
      <c r="J614" s="24"/>
    </row>
    <row r="615" spans="2:10" x14ac:dyDescent="0.2">
      <c r="B615" s="24"/>
      <c r="D615" s="24"/>
      <c r="F615" s="24"/>
      <c r="H615" s="24"/>
      <c r="J615" s="24"/>
    </row>
    <row r="616" spans="2:10" x14ac:dyDescent="0.2">
      <c r="B616" s="24"/>
      <c r="D616" s="24"/>
      <c r="F616" s="24"/>
      <c r="H616" s="24"/>
      <c r="J616" s="24"/>
    </row>
    <row r="617" spans="2:10" x14ac:dyDescent="0.2">
      <c r="B617" s="24"/>
      <c r="D617" s="24"/>
      <c r="F617" s="24"/>
      <c r="H617" s="24"/>
      <c r="J617" s="24"/>
    </row>
    <row r="618" spans="2:10" x14ac:dyDescent="0.2">
      <c r="B618" s="24"/>
      <c r="D618" s="24"/>
      <c r="F618" s="24"/>
      <c r="H618" s="24"/>
      <c r="J618" s="24"/>
    </row>
    <row r="619" spans="2:10" x14ac:dyDescent="0.2">
      <c r="B619" s="24"/>
      <c r="D619" s="24"/>
      <c r="F619" s="24"/>
      <c r="H619" s="24"/>
      <c r="J619" s="24"/>
    </row>
    <row r="620" spans="2:10" x14ac:dyDescent="0.2">
      <c r="B620" s="24"/>
      <c r="D620" s="24"/>
      <c r="F620" s="24"/>
      <c r="H620" s="24"/>
      <c r="J620" s="24"/>
    </row>
    <row r="621" spans="2:10" x14ac:dyDescent="0.2">
      <c r="B621" s="24"/>
      <c r="D621" s="24"/>
      <c r="F621" s="24"/>
      <c r="H621" s="24"/>
      <c r="J621" s="24"/>
    </row>
    <row r="622" spans="2:10" x14ac:dyDescent="0.2">
      <c r="B622" s="24"/>
      <c r="D622" s="24"/>
      <c r="F622" s="24"/>
      <c r="H622" s="24"/>
      <c r="J622" s="24"/>
    </row>
    <row r="623" spans="2:10" x14ac:dyDescent="0.2">
      <c r="B623" s="24"/>
      <c r="D623" s="24"/>
      <c r="F623" s="24"/>
      <c r="H623" s="24"/>
      <c r="J623" s="24"/>
    </row>
    <row r="624" spans="2:10" x14ac:dyDescent="0.2">
      <c r="B624" s="24"/>
      <c r="D624" s="24"/>
      <c r="F624" s="24"/>
      <c r="H624" s="24"/>
      <c r="J624" s="24"/>
    </row>
    <row r="625" spans="2:10" x14ac:dyDescent="0.2">
      <c r="B625" s="24"/>
      <c r="D625" s="24"/>
      <c r="F625" s="24"/>
      <c r="H625" s="24"/>
      <c r="J625" s="24"/>
    </row>
    <row r="626" spans="2:10" x14ac:dyDescent="0.2">
      <c r="B626" s="24"/>
      <c r="D626" s="24"/>
      <c r="F626" s="24"/>
      <c r="H626" s="24"/>
      <c r="J626" s="24"/>
    </row>
    <row r="627" spans="2:10" x14ac:dyDescent="0.2">
      <c r="B627" s="24"/>
      <c r="D627" s="24"/>
      <c r="F627" s="24"/>
      <c r="H627" s="24"/>
      <c r="J627" s="24"/>
    </row>
    <row r="628" spans="2:10" x14ac:dyDescent="0.2">
      <c r="B628" s="24"/>
      <c r="D628" s="24"/>
      <c r="F628" s="24"/>
      <c r="H628" s="24"/>
      <c r="J628" s="24"/>
    </row>
    <row r="629" spans="2:10" x14ac:dyDescent="0.2">
      <c r="B629" s="24"/>
      <c r="D629" s="24"/>
      <c r="F629" s="24"/>
      <c r="H629" s="24"/>
      <c r="J629" s="24"/>
    </row>
    <row r="630" spans="2:10" x14ac:dyDescent="0.2">
      <c r="B630" s="24"/>
      <c r="D630" s="24"/>
      <c r="F630" s="24"/>
      <c r="H630" s="24"/>
      <c r="J630" s="24"/>
    </row>
    <row r="631" spans="2:10" x14ac:dyDescent="0.2">
      <c r="B631" s="24"/>
      <c r="D631" s="24"/>
      <c r="F631" s="24"/>
      <c r="H631" s="24"/>
      <c r="J631" s="24"/>
    </row>
    <row r="632" spans="2:10" x14ac:dyDescent="0.2">
      <c r="B632" s="24"/>
      <c r="D632" s="24"/>
      <c r="F632" s="24"/>
      <c r="H632" s="24"/>
      <c r="J632" s="24"/>
    </row>
    <row r="633" spans="2:10" x14ac:dyDescent="0.2">
      <c r="B633" s="24"/>
      <c r="D633" s="24"/>
      <c r="F633" s="24"/>
      <c r="H633" s="24"/>
      <c r="J633" s="24"/>
    </row>
    <row r="634" spans="2:10" x14ac:dyDescent="0.2">
      <c r="B634" s="24"/>
      <c r="D634" s="24"/>
      <c r="F634" s="24"/>
      <c r="H634" s="24"/>
      <c r="J634" s="24"/>
    </row>
    <row r="635" spans="2:10" x14ac:dyDescent="0.2">
      <c r="B635" s="24"/>
      <c r="D635" s="24"/>
      <c r="F635" s="24"/>
      <c r="H635" s="24"/>
      <c r="J635" s="24"/>
    </row>
    <row r="636" spans="2:10" x14ac:dyDescent="0.2">
      <c r="B636" s="24"/>
      <c r="D636" s="24"/>
      <c r="F636" s="24"/>
      <c r="H636" s="24"/>
      <c r="J636" s="24"/>
    </row>
    <row r="637" spans="2:10" x14ac:dyDescent="0.2">
      <c r="B637" s="24"/>
      <c r="D637" s="24"/>
      <c r="F637" s="24"/>
      <c r="H637" s="24"/>
      <c r="J637" s="24"/>
    </row>
    <row r="638" spans="2:10" x14ac:dyDescent="0.2">
      <c r="B638" s="24"/>
      <c r="D638" s="24"/>
      <c r="F638" s="24"/>
      <c r="H638" s="24"/>
      <c r="J638" s="24"/>
    </row>
    <row r="639" spans="2:10" x14ac:dyDescent="0.2">
      <c r="B639" s="24"/>
      <c r="D639" s="24"/>
      <c r="F639" s="24"/>
      <c r="H639" s="24"/>
      <c r="J639" s="24"/>
    </row>
    <row r="640" spans="2:10" x14ac:dyDescent="0.2">
      <c r="B640" s="24"/>
      <c r="D640" s="24"/>
      <c r="F640" s="24"/>
      <c r="H640" s="24"/>
      <c r="J640" s="24"/>
    </row>
    <row r="641" spans="2:10" x14ac:dyDescent="0.2">
      <c r="B641" s="24"/>
      <c r="D641" s="24"/>
      <c r="F641" s="24"/>
      <c r="H641" s="24"/>
      <c r="J641" s="24"/>
    </row>
    <row r="642" spans="2:10" x14ac:dyDescent="0.2">
      <c r="B642" s="24"/>
      <c r="D642" s="24"/>
      <c r="F642" s="24"/>
      <c r="H642" s="24"/>
      <c r="J642" s="24"/>
    </row>
    <row r="643" spans="2:10" x14ac:dyDescent="0.2">
      <c r="B643" s="24"/>
      <c r="D643" s="24"/>
      <c r="F643" s="24"/>
      <c r="H643" s="24"/>
      <c r="J643" s="24"/>
    </row>
    <row r="644" spans="2:10" x14ac:dyDescent="0.2">
      <c r="B644" s="24"/>
      <c r="D644" s="24"/>
      <c r="F644" s="24"/>
      <c r="H644" s="24"/>
      <c r="J644" s="24"/>
    </row>
    <row r="645" spans="2:10" x14ac:dyDescent="0.2">
      <c r="B645" s="24"/>
      <c r="D645" s="24"/>
      <c r="F645" s="24"/>
      <c r="H645" s="24"/>
      <c r="J645" s="24"/>
    </row>
    <row r="646" spans="2:10" x14ac:dyDescent="0.2">
      <c r="B646" s="24"/>
      <c r="D646" s="24"/>
      <c r="F646" s="24"/>
      <c r="H646" s="24"/>
      <c r="J646" s="24"/>
    </row>
    <row r="647" spans="2:10" x14ac:dyDescent="0.2">
      <c r="B647" s="24"/>
      <c r="D647" s="24"/>
      <c r="F647" s="24"/>
      <c r="H647" s="24"/>
      <c r="J647" s="24"/>
    </row>
    <row r="648" spans="2:10" x14ac:dyDescent="0.2">
      <c r="B648" s="24"/>
      <c r="D648" s="24"/>
      <c r="F648" s="24"/>
      <c r="H648" s="24"/>
      <c r="J648" s="24"/>
    </row>
    <row r="649" spans="2:10" x14ac:dyDescent="0.2">
      <c r="B649" s="24"/>
      <c r="D649" s="24"/>
      <c r="F649" s="24"/>
      <c r="H649" s="24"/>
      <c r="J649" s="24"/>
    </row>
    <row r="650" spans="2:10" x14ac:dyDescent="0.2">
      <c r="B650" s="24"/>
      <c r="D650" s="24"/>
      <c r="F650" s="24"/>
      <c r="H650" s="24"/>
      <c r="J650" s="24"/>
    </row>
    <row r="651" spans="2:10" x14ac:dyDescent="0.2">
      <c r="B651" s="24"/>
      <c r="D651" s="24"/>
      <c r="F651" s="24"/>
      <c r="H651" s="24"/>
      <c r="J651" s="24"/>
    </row>
    <row r="652" spans="2:10" x14ac:dyDescent="0.2">
      <c r="B652" s="24"/>
      <c r="D652" s="24"/>
      <c r="F652" s="24"/>
      <c r="H652" s="24"/>
      <c r="J652" s="24"/>
    </row>
    <row r="653" spans="2:10" x14ac:dyDescent="0.2">
      <c r="B653" s="24"/>
      <c r="D653" s="24"/>
      <c r="F653" s="24"/>
      <c r="H653" s="24"/>
      <c r="J653" s="24"/>
    </row>
    <row r="654" spans="2:10" x14ac:dyDescent="0.2">
      <c r="B654" s="24"/>
      <c r="D654" s="24"/>
      <c r="F654" s="24"/>
      <c r="H654" s="24"/>
      <c r="J654" s="24"/>
    </row>
    <row r="655" spans="2:10" x14ac:dyDescent="0.2">
      <c r="B655" s="24"/>
      <c r="D655" s="24"/>
      <c r="F655" s="24"/>
      <c r="H655" s="24"/>
      <c r="J655" s="24"/>
    </row>
    <row r="656" spans="2:10" x14ac:dyDescent="0.2">
      <c r="B656" s="24"/>
      <c r="D656" s="24"/>
      <c r="F656" s="24"/>
      <c r="H656" s="24"/>
      <c r="J656" s="24"/>
    </row>
    <row r="657" spans="2:10" x14ac:dyDescent="0.2">
      <c r="B657" s="24"/>
      <c r="D657" s="24"/>
      <c r="F657" s="24"/>
      <c r="H657" s="24"/>
      <c r="J657" s="24"/>
    </row>
    <row r="658" spans="2:10" x14ac:dyDescent="0.2">
      <c r="B658" s="24"/>
      <c r="D658" s="24"/>
      <c r="F658" s="24"/>
      <c r="H658" s="24"/>
      <c r="J658" s="24"/>
    </row>
    <row r="659" spans="2:10" x14ac:dyDescent="0.2">
      <c r="B659" s="24"/>
      <c r="D659" s="24"/>
      <c r="F659" s="24"/>
      <c r="H659" s="24"/>
      <c r="J659" s="24"/>
    </row>
    <row r="660" spans="2:10" x14ac:dyDescent="0.2">
      <c r="B660" s="24"/>
      <c r="D660" s="24"/>
      <c r="F660" s="24"/>
      <c r="H660" s="24"/>
      <c r="J660" s="24"/>
    </row>
    <row r="661" spans="2:10" x14ac:dyDescent="0.2">
      <c r="B661" s="24"/>
      <c r="D661" s="24"/>
      <c r="F661" s="24"/>
      <c r="H661" s="24"/>
      <c r="J661" s="24"/>
    </row>
    <row r="662" spans="2:10" x14ac:dyDescent="0.2">
      <c r="B662" s="24"/>
      <c r="D662" s="24"/>
      <c r="F662" s="24"/>
      <c r="H662" s="24"/>
      <c r="J662" s="24"/>
    </row>
    <row r="663" spans="2:10" x14ac:dyDescent="0.2">
      <c r="B663" s="24"/>
      <c r="D663" s="24"/>
      <c r="F663" s="24"/>
      <c r="H663" s="24"/>
      <c r="J663" s="24"/>
    </row>
    <row r="664" spans="2:10" x14ac:dyDescent="0.2">
      <c r="B664" s="24"/>
      <c r="D664" s="24"/>
      <c r="F664" s="24"/>
      <c r="H664" s="24"/>
      <c r="J664" s="24"/>
    </row>
    <row r="665" spans="2:10" x14ac:dyDescent="0.2">
      <c r="B665" s="24"/>
      <c r="D665" s="24"/>
      <c r="F665" s="24"/>
      <c r="H665" s="24"/>
      <c r="J665" s="24"/>
    </row>
    <row r="666" spans="2:10" x14ac:dyDescent="0.2">
      <c r="B666" s="24"/>
      <c r="D666" s="24"/>
      <c r="F666" s="24"/>
      <c r="H666" s="24"/>
      <c r="J666" s="24"/>
    </row>
    <row r="667" spans="2:10" x14ac:dyDescent="0.2">
      <c r="B667" s="24"/>
      <c r="D667" s="24"/>
      <c r="F667" s="24"/>
      <c r="H667" s="24"/>
      <c r="J667" s="24"/>
    </row>
    <row r="668" spans="2:10" x14ac:dyDescent="0.2">
      <c r="B668" s="24"/>
      <c r="D668" s="24"/>
      <c r="F668" s="24"/>
      <c r="H668" s="24"/>
      <c r="J668" s="24"/>
    </row>
    <row r="669" spans="2:10" x14ac:dyDescent="0.2">
      <c r="B669" s="24"/>
      <c r="D669" s="24"/>
      <c r="F669" s="24"/>
      <c r="H669" s="24"/>
      <c r="J669" s="24"/>
    </row>
    <row r="670" spans="2:10" x14ac:dyDescent="0.2">
      <c r="B670" s="24"/>
      <c r="D670" s="24"/>
      <c r="F670" s="24"/>
      <c r="H670" s="24"/>
      <c r="J670" s="24"/>
    </row>
    <row r="671" spans="2:10" x14ac:dyDescent="0.2">
      <c r="B671" s="24"/>
      <c r="D671" s="24"/>
      <c r="F671" s="24"/>
      <c r="H671" s="24"/>
      <c r="J671" s="24"/>
    </row>
    <row r="672" spans="2:10" x14ac:dyDescent="0.2">
      <c r="B672" s="24"/>
      <c r="D672" s="24"/>
      <c r="F672" s="24"/>
      <c r="H672" s="24"/>
      <c r="J672" s="24"/>
    </row>
    <row r="673" spans="2:10" x14ac:dyDescent="0.2">
      <c r="B673" s="24"/>
      <c r="D673" s="24"/>
      <c r="F673" s="24"/>
      <c r="H673" s="24"/>
      <c r="J673" s="24"/>
    </row>
    <row r="674" spans="2:10" x14ac:dyDescent="0.2">
      <c r="B674" s="24"/>
      <c r="D674" s="24"/>
      <c r="F674" s="24"/>
      <c r="H674" s="24"/>
      <c r="J674" s="24"/>
    </row>
    <row r="675" spans="2:10" x14ac:dyDescent="0.2">
      <c r="B675" s="24"/>
      <c r="D675" s="24"/>
      <c r="F675" s="24"/>
      <c r="H675" s="24"/>
      <c r="J675" s="24"/>
    </row>
    <row r="676" spans="2:10" x14ac:dyDescent="0.2">
      <c r="B676" s="24"/>
      <c r="D676" s="24"/>
      <c r="F676" s="24"/>
      <c r="H676" s="24"/>
      <c r="J676" s="24"/>
    </row>
    <row r="677" spans="2:10" x14ac:dyDescent="0.2">
      <c r="B677" s="24"/>
      <c r="D677" s="24"/>
      <c r="F677" s="24"/>
      <c r="H677" s="24"/>
      <c r="J677" s="24"/>
    </row>
    <row r="678" spans="2:10" x14ac:dyDescent="0.2">
      <c r="B678" s="24"/>
      <c r="D678" s="24"/>
      <c r="F678" s="24"/>
      <c r="H678" s="24"/>
      <c r="J678" s="24"/>
    </row>
    <row r="679" spans="2:10" x14ac:dyDescent="0.2">
      <c r="B679" s="24"/>
      <c r="D679" s="24"/>
      <c r="F679" s="24"/>
      <c r="H679" s="24"/>
      <c r="J679" s="24"/>
    </row>
    <row r="680" spans="2:10" x14ac:dyDescent="0.2">
      <c r="B680" s="24"/>
      <c r="D680" s="24"/>
      <c r="F680" s="24"/>
      <c r="H680" s="24"/>
      <c r="J680" s="24"/>
    </row>
    <row r="681" spans="2:10" x14ac:dyDescent="0.2">
      <c r="B681" s="24"/>
      <c r="D681" s="24"/>
      <c r="F681" s="24"/>
      <c r="H681" s="24"/>
      <c r="J681" s="24"/>
    </row>
    <row r="682" spans="2:10" x14ac:dyDescent="0.2">
      <c r="B682" s="24"/>
      <c r="D682" s="24"/>
      <c r="F682" s="24"/>
      <c r="H682" s="24"/>
      <c r="J682" s="24"/>
    </row>
    <row r="683" spans="2:10" x14ac:dyDescent="0.2">
      <c r="B683" s="24"/>
      <c r="D683" s="24"/>
      <c r="F683" s="24"/>
      <c r="H683" s="24"/>
      <c r="J683" s="24"/>
    </row>
    <row r="684" spans="2:10" x14ac:dyDescent="0.2">
      <c r="B684" s="24"/>
      <c r="D684" s="24"/>
      <c r="F684" s="24"/>
      <c r="H684" s="24"/>
      <c r="J684" s="24"/>
    </row>
    <row r="685" spans="2:10" x14ac:dyDescent="0.2">
      <c r="B685" s="24"/>
      <c r="D685" s="24"/>
      <c r="F685" s="24"/>
      <c r="H685" s="24"/>
      <c r="J685" s="24"/>
    </row>
    <row r="686" spans="2:10" x14ac:dyDescent="0.2">
      <c r="B686" s="24"/>
      <c r="D686" s="24"/>
      <c r="F686" s="24"/>
      <c r="H686" s="24"/>
      <c r="J686" s="24"/>
    </row>
    <row r="687" spans="2:10" x14ac:dyDescent="0.2">
      <c r="B687" s="24"/>
      <c r="D687" s="24"/>
      <c r="F687" s="24"/>
      <c r="H687" s="24"/>
      <c r="J687" s="24"/>
    </row>
    <row r="688" spans="2:10" x14ac:dyDescent="0.2">
      <c r="B688" s="24"/>
      <c r="D688" s="24"/>
      <c r="F688" s="24"/>
      <c r="H688" s="24"/>
      <c r="J688" s="24"/>
    </row>
    <row r="689" spans="2:10" x14ac:dyDescent="0.2">
      <c r="B689" s="24"/>
      <c r="D689" s="24"/>
      <c r="F689" s="24"/>
      <c r="H689" s="24"/>
      <c r="J689" s="24"/>
    </row>
    <row r="690" spans="2:10" x14ac:dyDescent="0.2">
      <c r="B690" s="24"/>
      <c r="D690" s="24"/>
      <c r="F690" s="24"/>
      <c r="H690" s="24"/>
      <c r="J690" s="24"/>
    </row>
    <row r="691" spans="2:10" x14ac:dyDescent="0.2">
      <c r="B691" s="24"/>
      <c r="D691" s="24"/>
      <c r="F691" s="24"/>
      <c r="H691" s="24"/>
      <c r="J691" s="24"/>
    </row>
    <row r="692" spans="2:10" x14ac:dyDescent="0.2">
      <c r="B692" s="24"/>
      <c r="D692" s="24"/>
      <c r="F692" s="24"/>
      <c r="H692" s="24"/>
      <c r="J692" s="24"/>
    </row>
    <row r="693" spans="2:10" x14ac:dyDescent="0.2">
      <c r="B693" s="24"/>
      <c r="D693" s="24"/>
      <c r="F693" s="24"/>
      <c r="H693" s="24"/>
      <c r="J693" s="24"/>
    </row>
    <row r="694" spans="2:10" x14ac:dyDescent="0.2">
      <c r="B694" s="24"/>
      <c r="D694" s="24"/>
      <c r="F694" s="24"/>
      <c r="H694" s="24"/>
      <c r="J694" s="24"/>
    </row>
    <row r="695" spans="2:10" x14ac:dyDescent="0.2">
      <c r="B695" s="24"/>
      <c r="D695" s="24"/>
      <c r="F695" s="24"/>
      <c r="H695" s="24"/>
      <c r="J695" s="24"/>
    </row>
    <row r="696" spans="2:10" x14ac:dyDescent="0.2">
      <c r="B696" s="24"/>
      <c r="D696" s="24"/>
      <c r="F696" s="24"/>
      <c r="H696" s="24"/>
      <c r="J696" s="24"/>
    </row>
    <row r="697" spans="2:10" x14ac:dyDescent="0.2">
      <c r="B697" s="24"/>
      <c r="D697" s="24"/>
      <c r="F697" s="24"/>
      <c r="H697" s="24"/>
      <c r="J697" s="24"/>
    </row>
    <row r="698" spans="2:10" x14ac:dyDescent="0.2">
      <c r="B698" s="24"/>
      <c r="D698" s="24"/>
      <c r="F698" s="24"/>
      <c r="H698" s="24"/>
      <c r="J698" s="24"/>
    </row>
    <row r="699" spans="2:10" x14ac:dyDescent="0.2">
      <c r="B699" s="24"/>
      <c r="D699" s="24"/>
      <c r="F699" s="24"/>
      <c r="H699" s="24"/>
      <c r="J699" s="24"/>
    </row>
    <row r="700" spans="2:10" x14ac:dyDescent="0.2">
      <c r="B700" s="24"/>
      <c r="D700" s="24"/>
      <c r="F700" s="24"/>
      <c r="H700" s="24"/>
      <c r="J700" s="24"/>
    </row>
    <row r="701" spans="2:10" x14ac:dyDescent="0.2">
      <c r="B701" s="24"/>
      <c r="D701" s="24"/>
      <c r="F701" s="24"/>
      <c r="H701" s="24"/>
      <c r="J701" s="24"/>
    </row>
    <row r="702" spans="2:10" x14ac:dyDescent="0.2">
      <c r="B702" s="24"/>
      <c r="D702" s="24"/>
      <c r="F702" s="24"/>
      <c r="H702" s="24"/>
      <c r="J702" s="24"/>
    </row>
    <row r="703" spans="2:10" x14ac:dyDescent="0.2">
      <c r="B703" s="24"/>
      <c r="D703" s="24"/>
      <c r="F703" s="24"/>
      <c r="H703" s="24"/>
      <c r="J703" s="24"/>
    </row>
    <row r="704" spans="2:10" x14ac:dyDescent="0.2">
      <c r="B704" s="24"/>
      <c r="D704" s="24"/>
      <c r="F704" s="24"/>
      <c r="H704" s="24"/>
      <c r="J704" s="24"/>
    </row>
    <row r="705" spans="2:10" x14ac:dyDescent="0.2">
      <c r="B705" s="24"/>
      <c r="D705" s="24"/>
      <c r="F705" s="24"/>
      <c r="H705" s="24"/>
      <c r="J705" s="24"/>
    </row>
    <row r="706" spans="2:10" x14ac:dyDescent="0.2">
      <c r="B706" s="24"/>
      <c r="D706" s="24"/>
      <c r="F706" s="24"/>
      <c r="H706" s="24"/>
      <c r="J706" s="24"/>
    </row>
    <row r="707" spans="2:10" x14ac:dyDescent="0.2">
      <c r="B707" s="24"/>
      <c r="D707" s="24"/>
      <c r="F707" s="24"/>
      <c r="H707" s="24"/>
      <c r="J707" s="24"/>
    </row>
    <row r="708" spans="2:10" x14ac:dyDescent="0.2">
      <c r="B708" s="24"/>
      <c r="D708" s="24"/>
      <c r="F708" s="24"/>
      <c r="H708" s="24"/>
      <c r="J708" s="24"/>
    </row>
    <row r="709" spans="2:10" x14ac:dyDescent="0.2">
      <c r="B709" s="24"/>
      <c r="D709" s="24"/>
      <c r="F709" s="24"/>
      <c r="H709" s="24"/>
      <c r="J709" s="24"/>
    </row>
    <row r="710" spans="2:10" x14ac:dyDescent="0.2">
      <c r="B710" s="24"/>
      <c r="D710" s="24"/>
      <c r="F710" s="24"/>
      <c r="H710" s="24"/>
      <c r="J710" s="24"/>
    </row>
    <row r="711" spans="2:10" x14ac:dyDescent="0.2">
      <c r="B711" s="24"/>
      <c r="D711" s="24"/>
      <c r="F711" s="24"/>
      <c r="H711" s="24"/>
      <c r="J711" s="24"/>
    </row>
    <row r="712" spans="2:10" x14ac:dyDescent="0.2">
      <c r="B712" s="24"/>
      <c r="D712" s="24"/>
      <c r="F712" s="24"/>
      <c r="H712" s="24"/>
      <c r="J712" s="24"/>
    </row>
    <row r="713" spans="2:10" x14ac:dyDescent="0.2">
      <c r="B713" s="24"/>
      <c r="D713" s="24"/>
      <c r="F713" s="24"/>
      <c r="H713" s="24"/>
      <c r="J713" s="24"/>
    </row>
    <row r="714" spans="2:10" x14ac:dyDescent="0.2">
      <c r="B714" s="24"/>
      <c r="D714" s="24"/>
      <c r="F714" s="24"/>
      <c r="H714" s="24"/>
      <c r="J714" s="24"/>
    </row>
    <row r="715" spans="2:10" x14ac:dyDescent="0.2">
      <c r="B715" s="24"/>
      <c r="D715" s="24"/>
      <c r="F715" s="24"/>
      <c r="H715" s="24"/>
      <c r="J715" s="24"/>
    </row>
    <row r="716" spans="2:10" x14ac:dyDescent="0.2">
      <c r="B716" s="24"/>
      <c r="D716" s="24"/>
      <c r="F716" s="24"/>
      <c r="H716" s="24"/>
      <c r="J716" s="24"/>
    </row>
    <row r="717" spans="2:10" x14ac:dyDescent="0.2">
      <c r="B717" s="24"/>
      <c r="D717" s="24"/>
      <c r="F717" s="24"/>
      <c r="H717" s="24"/>
      <c r="J717" s="24"/>
    </row>
    <row r="718" spans="2:10" x14ac:dyDescent="0.2">
      <c r="B718" s="24"/>
      <c r="D718" s="24"/>
      <c r="F718" s="24"/>
      <c r="H718" s="24"/>
      <c r="J718" s="24"/>
    </row>
    <row r="719" spans="2:10" x14ac:dyDescent="0.2">
      <c r="B719" s="24"/>
      <c r="D719" s="24"/>
      <c r="F719" s="24"/>
      <c r="H719" s="24"/>
      <c r="J719" s="24"/>
    </row>
    <row r="720" spans="2:10" x14ac:dyDescent="0.2">
      <c r="B720" s="24"/>
      <c r="D720" s="24"/>
      <c r="F720" s="24"/>
      <c r="H720" s="24"/>
      <c r="J720" s="24"/>
    </row>
    <row r="721" spans="2:10" x14ac:dyDescent="0.2">
      <c r="B721" s="24"/>
      <c r="D721" s="24"/>
      <c r="F721" s="24"/>
      <c r="H721" s="24"/>
      <c r="J721" s="24"/>
    </row>
    <row r="722" spans="2:10" x14ac:dyDescent="0.2">
      <c r="B722" s="24"/>
      <c r="D722" s="24"/>
      <c r="F722" s="24"/>
      <c r="H722" s="24"/>
      <c r="J722" s="24"/>
    </row>
    <row r="723" spans="2:10" x14ac:dyDescent="0.2">
      <c r="B723" s="24"/>
      <c r="D723" s="24"/>
      <c r="F723" s="24"/>
      <c r="H723" s="24"/>
      <c r="J723" s="24"/>
    </row>
    <row r="724" spans="2:10" x14ac:dyDescent="0.2">
      <c r="B724" s="24"/>
      <c r="D724" s="24"/>
      <c r="F724" s="24"/>
      <c r="H724" s="24"/>
      <c r="J724" s="24"/>
    </row>
    <row r="725" spans="2:10" x14ac:dyDescent="0.2">
      <c r="B725" s="24"/>
      <c r="D725" s="24"/>
      <c r="F725" s="24"/>
      <c r="H725" s="24"/>
      <c r="J725" s="24"/>
    </row>
    <row r="726" spans="2:10" x14ac:dyDescent="0.2">
      <c r="B726" s="24"/>
      <c r="D726" s="24"/>
      <c r="F726" s="24"/>
      <c r="H726" s="24"/>
      <c r="J726" s="24"/>
    </row>
    <row r="727" spans="2:10" x14ac:dyDescent="0.2">
      <c r="B727" s="24"/>
      <c r="D727" s="24"/>
      <c r="F727" s="24"/>
      <c r="H727" s="24"/>
      <c r="J727" s="24"/>
    </row>
    <row r="728" spans="2:10" x14ac:dyDescent="0.2">
      <c r="B728" s="24"/>
      <c r="D728" s="24"/>
      <c r="F728" s="24"/>
      <c r="H728" s="24"/>
      <c r="J728" s="24"/>
    </row>
    <row r="729" spans="2:10" x14ac:dyDescent="0.2">
      <c r="B729" s="24"/>
      <c r="D729" s="24"/>
      <c r="F729" s="24"/>
      <c r="H729" s="24"/>
      <c r="J729" s="24"/>
    </row>
    <row r="730" spans="2:10" x14ac:dyDescent="0.2">
      <c r="B730" s="24"/>
      <c r="D730" s="24"/>
      <c r="F730" s="24"/>
      <c r="H730" s="24"/>
      <c r="J730" s="24"/>
    </row>
    <row r="731" spans="2:10" x14ac:dyDescent="0.2">
      <c r="B731" s="24"/>
      <c r="D731" s="24"/>
      <c r="F731" s="24"/>
      <c r="H731" s="24"/>
      <c r="J731" s="24"/>
    </row>
    <row r="732" spans="2:10" x14ac:dyDescent="0.2">
      <c r="B732" s="24"/>
      <c r="D732" s="24"/>
      <c r="F732" s="24"/>
      <c r="H732" s="24"/>
      <c r="J732" s="24"/>
    </row>
    <row r="733" spans="2:10" x14ac:dyDescent="0.2">
      <c r="B733" s="24"/>
      <c r="D733" s="24"/>
      <c r="F733" s="24"/>
      <c r="H733" s="24"/>
      <c r="J733" s="24"/>
    </row>
    <row r="734" spans="2:10" x14ac:dyDescent="0.2">
      <c r="B734" s="24"/>
      <c r="D734" s="24"/>
      <c r="F734" s="24"/>
      <c r="H734" s="24"/>
      <c r="J734" s="24"/>
    </row>
    <row r="735" spans="2:10" x14ac:dyDescent="0.2">
      <c r="B735" s="24"/>
      <c r="D735" s="24"/>
      <c r="F735" s="24"/>
      <c r="H735" s="24"/>
      <c r="J735" s="24"/>
    </row>
    <row r="736" spans="2:10" x14ac:dyDescent="0.2">
      <c r="B736" s="24"/>
      <c r="D736" s="24"/>
      <c r="F736" s="24"/>
      <c r="H736" s="24"/>
      <c r="J736" s="24"/>
    </row>
    <row r="737" spans="2:10" x14ac:dyDescent="0.2">
      <c r="B737" s="24"/>
      <c r="D737" s="24"/>
      <c r="F737" s="24"/>
      <c r="H737" s="24"/>
      <c r="J737" s="24"/>
    </row>
    <row r="738" spans="2:10" x14ac:dyDescent="0.2">
      <c r="B738" s="24"/>
      <c r="D738" s="24"/>
      <c r="F738" s="24"/>
      <c r="H738" s="24"/>
      <c r="J738" s="24"/>
    </row>
    <row r="739" spans="2:10" x14ac:dyDescent="0.2">
      <c r="B739" s="24"/>
      <c r="D739" s="24"/>
      <c r="F739" s="24"/>
      <c r="H739" s="24"/>
      <c r="J739" s="24"/>
    </row>
    <row r="740" spans="2:10" x14ac:dyDescent="0.2">
      <c r="B740" s="24"/>
      <c r="D740" s="24"/>
      <c r="F740" s="24"/>
      <c r="H740" s="24"/>
      <c r="J740" s="24"/>
    </row>
    <row r="741" spans="2:10" x14ac:dyDescent="0.2">
      <c r="B741" s="24"/>
      <c r="D741" s="24"/>
      <c r="F741" s="24"/>
      <c r="H741" s="24"/>
      <c r="J741" s="24"/>
    </row>
    <row r="742" spans="2:10" x14ac:dyDescent="0.2">
      <c r="B742" s="24"/>
      <c r="D742" s="24"/>
      <c r="F742" s="24"/>
      <c r="H742" s="24"/>
      <c r="J742" s="24"/>
    </row>
    <row r="743" spans="2:10" x14ac:dyDescent="0.2">
      <c r="B743" s="24"/>
      <c r="D743" s="24"/>
      <c r="F743" s="24"/>
      <c r="H743" s="24"/>
      <c r="J743" s="24"/>
    </row>
    <row r="744" spans="2:10" x14ac:dyDescent="0.2">
      <c r="B744" s="24"/>
      <c r="D744" s="24"/>
      <c r="F744" s="24"/>
      <c r="H744" s="24"/>
      <c r="J744" s="24"/>
    </row>
    <row r="745" spans="2:10" x14ac:dyDescent="0.2">
      <c r="B745" s="24"/>
      <c r="D745" s="24"/>
      <c r="F745" s="24"/>
      <c r="H745" s="24"/>
      <c r="J745" s="24"/>
    </row>
    <row r="746" spans="2:10" x14ac:dyDescent="0.2">
      <c r="B746" s="24"/>
      <c r="D746" s="24"/>
      <c r="F746" s="24"/>
      <c r="H746" s="24"/>
      <c r="J746" s="24"/>
    </row>
    <row r="747" spans="2:10" x14ac:dyDescent="0.2">
      <c r="B747" s="24"/>
      <c r="D747" s="24"/>
      <c r="F747" s="24"/>
      <c r="H747" s="24"/>
      <c r="J747" s="24"/>
    </row>
    <row r="748" spans="2:10" x14ac:dyDescent="0.2">
      <c r="B748" s="24"/>
      <c r="D748" s="24"/>
      <c r="F748" s="24"/>
      <c r="H748" s="24"/>
      <c r="J748" s="24"/>
    </row>
    <row r="749" spans="2:10" x14ac:dyDescent="0.2">
      <c r="B749" s="24"/>
      <c r="D749" s="24"/>
      <c r="F749" s="24"/>
      <c r="H749" s="24"/>
      <c r="J749" s="24"/>
    </row>
    <row r="750" spans="2:10" x14ac:dyDescent="0.2">
      <c r="B750" s="24"/>
      <c r="D750" s="24"/>
      <c r="F750" s="24"/>
      <c r="H750" s="24"/>
      <c r="J750" s="24"/>
    </row>
    <row r="751" spans="2:10" x14ac:dyDescent="0.2">
      <c r="B751" s="24"/>
      <c r="D751" s="24"/>
      <c r="F751" s="24"/>
      <c r="H751" s="24"/>
      <c r="J751" s="24"/>
    </row>
    <row r="752" spans="2:10" x14ac:dyDescent="0.2">
      <c r="B752" s="24"/>
      <c r="D752" s="24"/>
      <c r="F752" s="24"/>
      <c r="H752" s="24"/>
      <c r="J752" s="24"/>
    </row>
    <row r="753" spans="2:10" x14ac:dyDescent="0.2">
      <c r="B753" s="24"/>
      <c r="D753" s="24"/>
      <c r="F753" s="24"/>
      <c r="H753" s="24"/>
      <c r="J753" s="24"/>
    </row>
    <row r="754" spans="2:10" x14ac:dyDescent="0.2">
      <c r="B754" s="24"/>
      <c r="D754" s="24"/>
      <c r="F754" s="24"/>
      <c r="H754" s="24"/>
      <c r="J754" s="24"/>
    </row>
    <row r="755" spans="2:10" x14ac:dyDescent="0.2">
      <c r="B755" s="24"/>
      <c r="D755" s="24"/>
      <c r="F755" s="24"/>
      <c r="H755" s="24"/>
      <c r="J755" s="24"/>
    </row>
    <row r="756" spans="2:10" x14ac:dyDescent="0.2">
      <c r="B756" s="24"/>
      <c r="D756" s="24"/>
      <c r="F756" s="24"/>
      <c r="H756" s="24"/>
      <c r="J756" s="24"/>
    </row>
    <row r="757" spans="2:10" x14ac:dyDescent="0.2">
      <c r="B757" s="24"/>
      <c r="D757" s="24"/>
      <c r="F757" s="24"/>
      <c r="H757" s="24"/>
      <c r="J757" s="24"/>
    </row>
    <row r="758" spans="2:10" x14ac:dyDescent="0.2">
      <c r="B758" s="24"/>
      <c r="D758" s="24"/>
      <c r="F758" s="24"/>
      <c r="H758" s="24"/>
      <c r="J758" s="24"/>
    </row>
    <row r="759" spans="2:10" x14ac:dyDescent="0.2">
      <c r="B759" s="24"/>
      <c r="D759" s="24"/>
      <c r="F759" s="24"/>
      <c r="H759" s="24"/>
      <c r="J759" s="24"/>
    </row>
    <row r="760" spans="2:10" x14ac:dyDescent="0.2">
      <c r="B760" s="24"/>
      <c r="D760" s="24"/>
      <c r="F760" s="24"/>
      <c r="H760" s="24"/>
      <c r="J760" s="24"/>
    </row>
    <row r="761" spans="2:10" x14ac:dyDescent="0.2">
      <c r="B761" s="24"/>
      <c r="D761" s="24"/>
      <c r="F761" s="24"/>
      <c r="H761" s="24"/>
      <c r="J761" s="24"/>
    </row>
    <row r="762" spans="2:10" x14ac:dyDescent="0.2">
      <c r="B762" s="24"/>
      <c r="D762" s="24"/>
      <c r="F762" s="24"/>
      <c r="H762" s="24"/>
      <c r="J762" s="24"/>
    </row>
    <row r="763" spans="2:10" x14ac:dyDescent="0.2">
      <c r="B763" s="24"/>
      <c r="D763" s="24"/>
      <c r="F763" s="24"/>
      <c r="H763" s="24"/>
      <c r="J763" s="24"/>
    </row>
    <row r="764" spans="2:10" x14ac:dyDescent="0.2">
      <c r="B764" s="24"/>
      <c r="D764" s="24"/>
      <c r="F764" s="24"/>
      <c r="H764" s="24"/>
      <c r="J764" s="24"/>
    </row>
    <row r="765" spans="2:10" x14ac:dyDescent="0.2">
      <c r="B765" s="24"/>
      <c r="D765" s="24"/>
      <c r="F765" s="24"/>
      <c r="H765" s="24"/>
      <c r="J765" s="24"/>
    </row>
    <row r="766" spans="2:10" x14ac:dyDescent="0.2">
      <c r="B766" s="24"/>
      <c r="D766" s="24"/>
      <c r="F766" s="24"/>
      <c r="H766" s="24"/>
      <c r="J766" s="24"/>
    </row>
    <row r="767" spans="2:10" x14ac:dyDescent="0.2">
      <c r="B767" s="24"/>
      <c r="D767" s="24"/>
      <c r="F767" s="24"/>
      <c r="H767" s="24"/>
      <c r="J767" s="24"/>
    </row>
    <row r="768" spans="2:10" x14ac:dyDescent="0.2">
      <c r="B768" s="24"/>
      <c r="D768" s="24"/>
      <c r="F768" s="24"/>
      <c r="H768" s="24"/>
      <c r="J768" s="24"/>
    </row>
    <row r="769" spans="2:10" x14ac:dyDescent="0.2">
      <c r="B769" s="24"/>
      <c r="D769" s="24"/>
      <c r="F769" s="24"/>
      <c r="H769" s="24"/>
      <c r="J769" s="24"/>
    </row>
    <row r="770" spans="2:10" x14ac:dyDescent="0.2">
      <c r="B770" s="24"/>
      <c r="D770" s="24"/>
      <c r="F770" s="24"/>
      <c r="H770" s="24"/>
      <c r="J770" s="24"/>
    </row>
    <row r="771" spans="2:10" x14ac:dyDescent="0.2">
      <c r="B771" s="24"/>
      <c r="D771" s="24"/>
      <c r="F771" s="24"/>
      <c r="H771" s="24"/>
      <c r="J771" s="24"/>
    </row>
    <row r="772" spans="2:10" x14ac:dyDescent="0.2">
      <c r="B772" s="24"/>
      <c r="D772" s="24"/>
      <c r="F772" s="24"/>
      <c r="H772" s="24"/>
      <c r="J772" s="24"/>
    </row>
    <row r="773" spans="2:10" x14ac:dyDescent="0.2">
      <c r="B773" s="24"/>
      <c r="D773" s="24"/>
      <c r="F773" s="24"/>
      <c r="H773" s="24"/>
      <c r="J773" s="24"/>
    </row>
    <row r="774" spans="2:10" x14ac:dyDescent="0.2">
      <c r="B774" s="24"/>
      <c r="D774" s="24"/>
      <c r="F774" s="24"/>
      <c r="H774" s="24"/>
      <c r="J774" s="24"/>
    </row>
    <row r="775" spans="2:10" x14ac:dyDescent="0.2">
      <c r="B775" s="24"/>
      <c r="D775" s="24"/>
      <c r="F775" s="24"/>
      <c r="H775" s="24"/>
      <c r="J775" s="24"/>
    </row>
    <row r="776" spans="2:10" x14ac:dyDescent="0.2">
      <c r="B776" s="24"/>
      <c r="D776" s="24"/>
      <c r="F776" s="24"/>
      <c r="H776" s="24"/>
      <c r="J776" s="24"/>
    </row>
    <row r="777" spans="2:10" x14ac:dyDescent="0.2">
      <c r="B777" s="24"/>
      <c r="D777" s="24"/>
      <c r="F777" s="24"/>
      <c r="H777" s="24"/>
      <c r="J777" s="24"/>
    </row>
    <row r="778" spans="2:10" x14ac:dyDescent="0.2">
      <c r="B778" s="24"/>
      <c r="D778" s="24"/>
      <c r="F778" s="24"/>
      <c r="H778" s="24"/>
      <c r="J778" s="24"/>
    </row>
    <row r="779" spans="2:10" x14ac:dyDescent="0.2">
      <c r="B779" s="24"/>
      <c r="D779" s="24"/>
      <c r="F779" s="24"/>
      <c r="H779" s="24"/>
      <c r="J779" s="24"/>
    </row>
    <row r="780" spans="2:10" x14ac:dyDescent="0.2">
      <c r="B780" s="24"/>
      <c r="D780" s="24"/>
      <c r="F780" s="24"/>
      <c r="H780" s="24"/>
      <c r="J780" s="24"/>
    </row>
    <row r="781" spans="2:10" x14ac:dyDescent="0.2">
      <c r="B781" s="24"/>
      <c r="D781" s="24"/>
      <c r="F781" s="24"/>
      <c r="H781" s="24"/>
      <c r="J781" s="24"/>
    </row>
    <row r="782" spans="2:10" x14ac:dyDescent="0.2">
      <c r="B782" s="24"/>
      <c r="D782" s="24"/>
      <c r="F782" s="24"/>
      <c r="H782" s="24"/>
      <c r="J782" s="24"/>
    </row>
    <row r="783" spans="2:10" x14ac:dyDescent="0.2">
      <c r="B783" s="24"/>
      <c r="D783" s="24"/>
      <c r="F783" s="24"/>
      <c r="H783" s="24"/>
      <c r="J783" s="24"/>
    </row>
    <row r="784" spans="2:10" x14ac:dyDescent="0.2">
      <c r="B784" s="24"/>
      <c r="D784" s="24"/>
      <c r="F784" s="24"/>
      <c r="H784" s="24"/>
      <c r="J784" s="24"/>
    </row>
    <row r="785" spans="2:10" x14ac:dyDescent="0.2">
      <c r="B785" s="24"/>
      <c r="D785" s="24"/>
      <c r="F785" s="24"/>
      <c r="H785" s="24"/>
      <c r="J785" s="24"/>
    </row>
    <row r="786" spans="2:10" x14ac:dyDescent="0.2">
      <c r="B786" s="24"/>
      <c r="D786" s="24"/>
      <c r="F786" s="24"/>
      <c r="H786" s="24"/>
      <c r="J786" s="24"/>
    </row>
    <row r="787" spans="2:10" x14ac:dyDescent="0.2">
      <c r="B787" s="24"/>
      <c r="D787" s="24"/>
      <c r="F787" s="24"/>
      <c r="H787" s="24"/>
      <c r="J787" s="24"/>
    </row>
    <row r="788" spans="2:10" x14ac:dyDescent="0.2">
      <c r="B788" s="24"/>
      <c r="D788" s="24"/>
      <c r="F788" s="24"/>
      <c r="H788" s="24"/>
      <c r="J788" s="24"/>
    </row>
    <row r="789" spans="2:10" x14ac:dyDescent="0.2">
      <c r="B789" s="24"/>
      <c r="D789" s="24"/>
      <c r="F789" s="24"/>
      <c r="H789" s="24"/>
      <c r="J789" s="24"/>
    </row>
    <row r="790" spans="2:10" x14ac:dyDescent="0.2">
      <c r="B790" s="24"/>
      <c r="D790" s="24"/>
      <c r="F790" s="24"/>
      <c r="H790" s="24"/>
      <c r="J790" s="24"/>
    </row>
    <row r="791" spans="2:10" x14ac:dyDescent="0.2">
      <c r="B791" s="24"/>
      <c r="D791" s="24"/>
      <c r="F791" s="24"/>
      <c r="H791" s="24"/>
      <c r="J791" s="24"/>
    </row>
    <row r="792" spans="2:10" x14ac:dyDescent="0.2">
      <c r="B792" s="24"/>
      <c r="D792" s="24"/>
      <c r="F792" s="24"/>
      <c r="H792" s="24"/>
      <c r="J792" s="24"/>
    </row>
    <row r="793" spans="2:10" x14ac:dyDescent="0.2">
      <c r="B793" s="24"/>
      <c r="D793" s="24"/>
      <c r="F793" s="24"/>
      <c r="H793" s="24"/>
      <c r="J793" s="24"/>
    </row>
    <row r="794" spans="2:10" x14ac:dyDescent="0.2">
      <c r="B794" s="24"/>
      <c r="D794" s="24"/>
      <c r="F794" s="24"/>
      <c r="H794" s="24"/>
      <c r="J794" s="24"/>
    </row>
    <row r="795" spans="2:10" x14ac:dyDescent="0.2">
      <c r="B795" s="24"/>
      <c r="D795" s="24"/>
      <c r="F795" s="24"/>
      <c r="H795" s="24"/>
      <c r="J795" s="24"/>
    </row>
    <row r="796" spans="2:10" x14ac:dyDescent="0.2">
      <c r="B796" s="24"/>
      <c r="D796" s="24"/>
      <c r="F796" s="24"/>
      <c r="H796" s="24"/>
      <c r="J796" s="24"/>
    </row>
    <row r="797" spans="2:10" x14ac:dyDescent="0.2">
      <c r="B797" s="24"/>
      <c r="D797" s="24"/>
      <c r="F797" s="24"/>
      <c r="H797" s="24"/>
      <c r="J797" s="24"/>
    </row>
    <row r="798" spans="2:10" x14ac:dyDescent="0.2">
      <c r="B798" s="24"/>
      <c r="D798" s="24"/>
      <c r="F798" s="24"/>
      <c r="H798" s="24"/>
      <c r="J798" s="24"/>
    </row>
    <row r="799" spans="2:10" x14ac:dyDescent="0.2">
      <c r="B799" s="24"/>
      <c r="D799" s="24"/>
      <c r="F799" s="24"/>
      <c r="H799" s="24"/>
      <c r="J799" s="24"/>
    </row>
    <row r="800" spans="2:10" x14ac:dyDescent="0.2">
      <c r="B800" s="24"/>
      <c r="D800" s="24"/>
      <c r="F800" s="24"/>
      <c r="H800" s="24"/>
      <c r="J800" s="24"/>
    </row>
    <row r="801" spans="2:10" x14ac:dyDescent="0.2">
      <c r="B801" s="24"/>
      <c r="D801" s="24"/>
      <c r="F801" s="24"/>
      <c r="H801" s="24"/>
      <c r="J801" s="24"/>
    </row>
    <row r="802" spans="2:10" x14ac:dyDescent="0.2">
      <c r="B802" s="24"/>
      <c r="D802" s="24"/>
      <c r="F802" s="24"/>
      <c r="H802" s="24"/>
      <c r="J802" s="24"/>
    </row>
    <row r="803" spans="2:10" x14ac:dyDescent="0.2">
      <c r="B803" s="24"/>
      <c r="D803" s="24"/>
      <c r="F803" s="24"/>
      <c r="H803" s="24"/>
      <c r="J803" s="24"/>
    </row>
    <row r="804" spans="2:10" x14ac:dyDescent="0.2">
      <c r="B804" s="24"/>
      <c r="D804" s="24"/>
      <c r="F804" s="24"/>
      <c r="H804" s="24"/>
      <c r="J804" s="24"/>
    </row>
    <row r="805" spans="2:10" x14ac:dyDescent="0.2">
      <c r="B805" s="24"/>
      <c r="D805" s="24"/>
      <c r="F805" s="24"/>
      <c r="H805" s="24"/>
      <c r="J805" s="24"/>
    </row>
    <row r="806" spans="2:10" x14ac:dyDescent="0.2">
      <c r="B806" s="24"/>
      <c r="D806" s="24"/>
      <c r="F806" s="24"/>
      <c r="H806" s="24"/>
      <c r="J806" s="24"/>
    </row>
    <row r="807" spans="2:10" x14ac:dyDescent="0.2">
      <c r="B807" s="24"/>
      <c r="D807" s="24"/>
      <c r="F807" s="24"/>
      <c r="H807" s="24"/>
      <c r="J807" s="24"/>
    </row>
    <row r="808" spans="2:10" x14ac:dyDescent="0.2">
      <c r="B808" s="24"/>
      <c r="D808" s="24"/>
      <c r="F808" s="24"/>
      <c r="H808" s="24"/>
      <c r="J808" s="24"/>
    </row>
    <row r="809" spans="2:10" x14ac:dyDescent="0.2">
      <c r="B809" s="24"/>
      <c r="D809" s="24"/>
      <c r="F809" s="24"/>
      <c r="H809" s="24"/>
      <c r="J809" s="24"/>
    </row>
    <row r="810" spans="2:10" x14ac:dyDescent="0.2">
      <c r="B810" s="24"/>
      <c r="D810" s="24"/>
      <c r="F810" s="24"/>
      <c r="H810" s="24"/>
      <c r="J810" s="24"/>
    </row>
    <row r="811" spans="2:10" x14ac:dyDescent="0.2">
      <c r="B811" s="24"/>
      <c r="D811" s="24"/>
      <c r="F811" s="24"/>
      <c r="H811" s="24"/>
      <c r="J811" s="24"/>
    </row>
    <row r="812" spans="2:10" x14ac:dyDescent="0.2">
      <c r="B812" s="24"/>
      <c r="D812" s="24"/>
      <c r="F812" s="24"/>
      <c r="H812" s="24"/>
      <c r="J812" s="24"/>
    </row>
    <row r="813" spans="2:10" x14ac:dyDescent="0.2">
      <c r="B813" s="24"/>
      <c r="D813" s="24"/>
      <c r="F813" s="24"/>
      <c r="H813" s="24"/>
      <c r="J813" s="24"/>
    </row>
    <row r="814" spans="2:10" x14ac:dyDescent="0.2">
      <c r="B814" s="24"/>
      <c r="D814" s="24"/>
      <c r="F814" s="24"/>
      <c r="H814" s="24"/>
      <c r="J814" s="24"/>
    </row>
    <row r="815" spans="2:10" x14ac:dyDescent="0.2">
      <c r="B815" s="24"/>
      <c r="D815" s="24"/>
      <c r="F815" s="24"/>
      <c r="H815" s="24"/>
      <c r="J815" s="24"/>
    </row>
    <row r="816" spans="2:10" x14ac:dyDescent="0.2">
      <c r="B816" s="24"/>
      <c r="D816" s="24"/>
      <c r="F816" s="24"/>
      <c r="H816" s="24"/>
      <c r="J816" s="24"/>
    </row>
    <row r="817" spans="2:10" x14ac:dyDescent="0.2">
      <c r="B817" s="24"/>
      <c r="D817" s="24"/>
      <c r="F817" s="24"/>
      <c r="H817" s="24"/>
      <c r="J817" s="24"/>
    </row>
    <row r="818" spans="2:10" x14ac:dyDescent="0.2">
      <c r="B818" s="24"/>
      <c r="D818" s="24"/>
      <c r="F818" s="24"/>
      <c r="H818" s="24"/>
      <c r="J818" s="24"/>
    </row>
    <row r="819" spans="2:10" x14ac:dyDescent="0.2">
      <c r="B819" s="24"/>
      <c r="D819" s="24"/>
      <c r="F819" s="24"/>
      <c r="H819" s="24"/>
      <c r="J819" s="24"/>
    </row>
    <row r="820" spans="2:10" x14ac:dyDescent="0.2">
      <c r="B820" s="24"/>
      <c r="D820" s="24"/>
      <c r="F820" s="24"/>
      <c r="H820" s="24"/>
      <c r="J820" s="24"/>
    </row>
    <row r="821" spans="2:10" x14ac:dyDescent="0.2">
      <c r="B821" s="24"/>
      <c r="D821" s="24"/>
      <c r="F821" s="24"/>
      <c r="H821" s="24"/>
      <c r="J821" s="24"/>
    </row>
    <row r="822" spans="2:10" x14ac:dyDescent="0.2">
      <c r="B822" s="24"/>
      <c r="D822" s="24"/>
      <c r="F822" s="24"/>
      <c r="H822" s="24"/>
      <c r="J822" s="24"/>
    </row>
    <row r="823" spans="2:10" x14ac:dyDescent="0.2">
      <c r="B823" s="24"/>
      <c r="D823" s="24"/>
      <c r="F823" s="24"/>
      <c r="H823" s="24"/>
      <c r="J823" s="24"/>
    </row>
    <row r="824" spans="2:10" x14ac:dyDescent="0.2">
      <c r="B824" s="24"/>
      <c r="D824" s="24"/>
      <c r="F824" s="24"/>
      <c r="H824" s="24"/>
      <c r="J824" s="24"/>
    </row>
    <row r="825" spans="2:10" x14ac:dyDescent="0.2">
      <c r="B825" s="24"/>
      <c r="D825" s="24"/>
      <c r="F825" s="24"/>
      <c r="H825" s="24"/>
      <c r="J825" s="24"/>
    </row>
    <row r="826" spans="2:10" x14ac:dyDescent="0.2">
      <c r="B826" s="24"/>
      <c r="D826" s="24"/>
      <c r="F826" s="24"/>
      <c r="H826" s="24"/>
      <c r="J826" s="24"/>
    </row>
    <row r="827" spans="2:10" x14ac:dyDescent="0.2">
      <c r="B827" s="24"/>
      <c r="D827" s="24"/>
      <c r="F827" s="24"/>
      <c r="H827" s="24"/>
      <c r="J827" s="24"/>
    </row>
    <row r="828" spans="2:10" x14ac:dyDescent="0.2">
      <c r="B828" s="24"/>
      <c r="D828" s="24"/>
      <c r="F828" s="24"/>
      <c r="H828" s="24"/>
      <c r="J828" s="24"/>
    </row>
    <row r="829" spans="2:10" x14ac:dyDescent="0.2">
      <c r="B829" s="24"/>
      <c r="D829" s="24"/>
      <c r="F829" s="24"/>
      <c r="H829" s="24"/>
      <c r="J829" s="24"/>
    </row>
    <row r="830" spans="2:10" x14ac:dyDescent="0.2">
      <c r="B830" s="24"/>
      <c r="D830" s="24"/>
      <c r="F830" s="24"/>
      <c r="H830" s="24"/>
      <c r="J830" s="24"/>
    </row>
    <row r="831" spans="2:10" x14ac:dyDescent="0.2">
      <c r="B831" s="24"/>
      <c r="D831" s="24"/>
      <c r="F831" s="24"/>
      <c r="H831" s="24"/>
      <c r="J831" s="24"/>
    </row>
    <row r="832" spans="2:10" x14ac:dyDescent="0.2">
      <c r="B832" s="24"/>
      <c r="D832" s="24"/>
      <c r="F832" s="24"/>
      <c r="H832" s="24"/>
      <c r="J832" s="24"/>
    </row>
    <row r="833" spans="2:10" x14ac:dyDescent="0.2">
      <c r="B833" s="24"/>
      <c r="D833" s="24"/>
      <c r="F833" s="24"/>
      <c r="H833" s="24"/>
      <c r="J833" s="24"/>
    </row>
    <row r="834" spans="2:10" x14ac:dyDescent="0.2">
      <c r="B834" s="24"/>
      <c r="D834" s="24"/>
      <c r="F834" s="24"/>
      <c r="H834" s="24"/>
      <c r="J834" s="24"/>
    </row>
    <row r="835" spans="2:10" x14ac:dyDescent="0.2">
      <c r="B835" s="24"/>
      <c r="D835" s="24"/>
      <c r="F835" s="24"/>
      <c r="H835" s="24"/>
      <c r="J835" s="24"/>
    </row>
    <row r="836" spans="2:10" x14ac:dyDescent="0.2">
      <c r="B836" s="24"/>
      <c r="D836" s="24"/>
      <c r="F836" s="24"/>
      <c r="H836" s="24"/>
      <c r="J836" s="24"/>
    </row>
    <row r="837" spans="2:10" x14ac:dyDescent="0.2">
      <c r="B837" s="24"/>
      <c r="D837" s="24"/>
      <c r="F837" s="24"/>
      <c r="H837" s="24"/>
      <c r="J837" s="24"/>
    </row>
    <row r="838" spans="2:10" x14ac:dyDescent="0.2">
      <c r="B838" s="24"/>
      <c r="D838" s="24"/>
      <c r="F838" s="24"/>
      <c r="H838" s="24"/>
      <c r="J838" s="24"/>
    </row>
    <row r="839" spans="2:10" x14ac:dyDescent="0.2">
      <c r="B839" s="24"/>
      <c r="D839" s="24"/>
      <c r="F839" s="24"/>
      <c r="H839" s="24"/>
      <c r="J839" s="24"/>
    </row>
    <row r="840" spans="2:10" x14ac:dyDescent="0.2">
      <c r="B840" s="24"/>
      <c r="D840" s="24"/>
      <c r="F840" s="24"/>
      <c r="H840" s="24"/>
      <c r="J840" s="24"/>
    </row>
    <row r="841" spans="2:10" x14ac:dyDescent="0.2">
      <c r="B841" s="24"/>
      <c r="D841" s="24"/>
      <c r="F841" s="24"/>
      <c r="H841" s="24"/>
      <c r="J841" s="24"/>
    </row>
    <row r="842" spans="2:10" x14ac:dyDescent="0.2">
      <c r="B842" s="24"/>
      <c r="D842" s="24"/>
      <c r="F842" s="24"/>
      <c r="H842" s="24"/>
      <c r="J842" s="24"/>
    </row>
    <row r="843" spans="2:10" x14ac:dyDescent="0.2">
      <c r="B843" s="24"/>
      <c r="D843" s="24"/>
      <c r="F843" s="24"/>
      <c r="H843" s="24"/>
      <c r="J843" s="24"/>
    </row>
    <row r="844" spans="2:10" x14ac:dyDescent="0.2">
      <c r="B844" s="24"/>
      <c r="D844" s="24"/>
      <c r="F844" s="24"/>
      <c r="H844" s="24"/>
      <c r="J844" s="24"/>
    </row>
    <row r="845" spans="2:10" x14ac:dyDescent="0.2">
      <c r="B845" s="24"/>
      <c r="D845" s="24"/>
      <c r="F845" s="24"/>
      <c r="H845" s="24"/>
      <c r="J845" s="24"/>
    </row>
    <row r="846" spans="2:10" x14ac:dyDescent="0.2">
      <c r="B846" s="24"/>
      <c r="D846" s="24"/>
      <c r="F846" s="24"/>
      <c r="H846" s="24"/>
      <c r="J846" s="24"/>
    </row>
    <row r="847" spans="2:10" x14ac:dyDescent="0.2">
      <c r="B847" s="24"/>
      <c r="D847" s="24"/>
      <c r="F847" s="24"/>
      <c r="H847" s="24"/>
      <c r="J847" s="24"/>
    </row>
    <row r="848" spans="2:10" x14ac:dyDescent="0.2">
      <c r="B848" s="24"/>
      <c r="D848" s="24"/>
      <c r="F848" s="24"/>
      <c r="H848" s="24"/>
      <c r="J848" s="24"/>
    </row>
    <row r="849" spans="2:10" x14ac:dyDescent="0.2">
      <c r="B849" s="24"/>
      <c r="D849" s="24"/>
      <c r="F849" s="24"/>
      <c r="H849" s="24"/>
      <c r="J849" s="24"/>
    </row>
    <row r="850" spans="2:10" x14ac:dyDescent="0.2">
      <c r="B850" s="24"/>
      <c r="D850" s="24"/>
      <c r="F850" s="24"/>
      <c r="H850" s="24"/>
      <c r="J850" s="24"/>
    </row>
    <row r="851" spans="2:10" x14ac:dyDescent="0.2">
      <c r="B851" s="24"/>
      <c r="D851" s="24"/>
      <c r="F851" s="24"/>
      <c r="H851" s="24"/>
      <c r="J851" s="24"/>
    </row>
    <row r="852" spans="2:10" x14ac:dyDescent="0.2">
      <c r="B852" s="24"/>
      <c r="D852" s="24"/>
      <c r="F852" s="24"/>
      <c r="H852" s="24"/>
      <c r="J852" s="24"/>
    </row>
    <row r="853" spans="2:10" x14ac:dyDescent="0.2">
      <c r="B853" s="24"/>
      <c r="D853" s="24"/>
      <c r="F853" s="24"/>
      <c r="H853" s="24"/>
      <c r="J853" s="24"/>
    </row>
    <row r="854" spans="2:10" x14ac:dyDescent="0.2">
      <c r="B854" s="24"/>
      <c r="D854" s="24"/>
      <c r="F854" s="24"/>
      <c r="H854" s="24"/>
      <c r="J854" s="24"/>
    </row>
    <row r="855" spans="2:10" x14ac:dyDescent="0.2">
      <c r="B855" s="24"/>
      <c r="D855" s="24"/>
      <c r="F855" s="24"/>
      <c r="H855" s="24"/>
      <c r="J855" s="24"/>
    </row>
    <row r="856" spans="2:10" x14ac:dyDescent="0.2">
      <c r="B856" s="24"/>
      <c r="D856" s="24"/>
      <c r="F856" s="24"/>
      <c r="H856" s="24"/>
      <c r="J856" s="24"/>
    </row>
    <row r="857" spans="2:10" x14ac:dyDescent="0.2">
      <c r="B857" s="24"/>
      <c r="D857" s="24"/>
      <c r="F857" s="24"/>
      <c r="H857" s="24"/>
      <c r="J857" s="24"/>
    </row>
    <row r="858" spans="2:10" x14ac:dyDescent="0.2">
      <c r="B858" s="24"/>
      <c r="D858" s="24"/>
      <c r="F858" s="24"/>
      <c r="H858" s="24"/>
      <c r="J858" s="24"/>
    </row>
    <row r="859" spans="2:10" x14ac:dyDescent="0.2">
      <c r="B859" s="24"/>
      <c r="D859" s="24"/>
      <c r="F859" s="24"/>
      <c r="H859" s="24"/>
      <c r="J859" s="24"/>
    </row>
    <row r="860" spans="2:10" x14ac:dyDescent="0.2">
      <c r="B860" s="24"/>
      <c r="D860" s="24"/>
      <c r="F860" s="24"/>
      <c r="H860" s="24"/>
      <c r="J860" s="24"/>
    </row>
    <row r="861" spans="2:10" x14ac:dyDescent="0.2">
      <c r="B861" s="24"/>
      <c r="D861" s="24"/>
      <c r="F861" s="24"/>
      <c r="H861" s="24"/>
      <c r="J861" s="24"/>
    </row>
    <row r="862" spans="2:10" x14ac:dyDescent="0.2">
      <c r="B862" s="24"/>
      <c r="D862" s="24"/>
      <c r="F862" s="24"/>
      <c r="H862" s="24"/>
      <c r="J862" s="24"/>
    </row>
    <row r="863" spans="2:10" x14ac:dyDescent="0.2">
      <c r="B863" s="24"/>
      <c r="D863" s="24"/>
      <c r="F863" s="24"/>
      <c r="H863" s="24"/>
      <c r="J863" s="24"/>
    </row>
    <row r="864" spans="2:10" x14ac:dyDescent="0.2">
      <c r="B864" s="24"/>
      <c r="D864" s="24"/>
      <c r="F864" s="24"/>
      <c r="H864" s="24"/>
      <c r="J864" s="24"/>
    </row>
    <row r="865" spans="2:10" x14ac:dyDescent="0.2">
      <c r="B865" s="24"/>
      <c r="D865" s="24"/>
      <c r="F865" s="24"/>
      <c r="H865" s="24"/>
      <c r="J865" s="24"/>
    </row>
    <row r="866" spans="2:10" x14ac:dyDescent="0.2">
      <c r="B866" s="24"/>
      <c r="D866" s="24"/>
      <c r="F866" s="24"/>
      <c r="H866" s="24"/>
      <c r="J866" s="24"/>
    </row>
    <row r="867" spans="2:10" x14ac:dyDescent="0.2">
      <c r="B867" s="24"/>
      <c r="D867" s="24"/>
      <c r="F867" s="24"/>
      <c r="H867" s="24"/>
      <c r="J867" s="24"/>
    </row>
    <row r="868" spans="2:10" x14ac:dyDescent="0.2">
      <c r="B868" s="24"/>
      <c r="D868" s="24"/>
      <c r="F868" s="24"/>
      <c r="H868" s="24"/>
      <c r="J868" s="24"/>
    </row>
    <row r="869" spans="2:10" x14ac:dyDescent="0.2">
      <c r="B869" s="24"/>
      <c r="D869" s="24"/>
      <c r="F869" s="24"/>
      <c r="H869" s="24"/>
      <c r="J869" s="24"/>
    </row>
    <row r="870" spans="2:10" x14ac:dyDescent="0.2">
      <c r="B870" s="24"/>
      <c r="D870" s="24"/>
      <c r="F870" s="24"/>
      <c r="H870" s="24"/>
      <c r="J870" s="24"/>
    </row>
    <row r="871" spans="2:10" x14ac:dyDescent="0.2">
      <c r="B871" s="24"/>
      <c r="D871" s="24"/>
      <c r="F871" s="24"/>
      <c r="H871" s="24"/>
      <c r="J871" s="24"/>
    </row>
    <row r="872" spans="2:10" x14ac:dyDescent="0.2">
      <c r="B872" s="24"/>
      <c r="D872" s="24"/>
      <c r="F872" s="24"/>
      <c r="H872" s="24"/>
      <c r="J872" s="24"/>
    </row>
    <row r="873" spans="2:10" x14ac:dyDescent="0.2">
      <c r="B873" s="24"/>
      <c r="D873" s="24"/>
      <c r="F873" s="24"/>
      <c r="H873" s="24"/>
      <c r="J873" s="24"/>
    </row>
    <row r="874" spans="2:10" x14ac:dyDescent="0.2">
      <c r="B874" s="24"/>
      <c r="D874" s="24"/>
      <c r="F874" s="24"/>
      <c r="H874" s="24"/>
      <c r="J874" s="24"/>
    </row>
    <row r="875" spans="2:10" x14ac:dyDescent="0.2">
      <c r="B875" s="24"/>
      <c r="D875" s="24"/>
      <c r="F875" s="24"/>
      <c r="H875" s="24"/>
      <c r="J875" s="24"/>
    </row>
    <row r="876" spans="2:10" x14ac:dyDescent="0.2">
      <c r="B876" s="24"/>
      <c r="D876" s="24"/>
      <c r="F876" s="24"/>
      <c r="H876" s="24"/>
      <c r="J876" s="24"/>
    </row>
    <row r="877" spans="2:10" x14ac:dyDescent="0.2">
      <c r="B877" s="24"/>
      <c r="D877" s="24"/>
      <c r="F877" s="24"/>
      <c r="H877" s="24"/>
      <c r="J877" s="24"/>
    </row>
    <row r="878" spans="2:10" x14ac:dyDescent="0.2">
      <c r="B878" s="24"/>
      <c r="D878" s="24"/>
      <c r="F878" s="24"/>
      <c r="H878" s="24"/>
      <c r="J878" s="24"/>
    </row>
    <row r="879" spans="2:10" x14ac:dyDescent="0.2">
      <c r="B879" s="24"/>
      <c r="D879" s="24"/>
      <c r="F879" s="24"/>
      <c r="H879" s="24"/>
      <c r="J879" s="24"/>
    </row>
    <row r="880" spans="2:10" x14ac:dyDescent="0.2">
      <c r="B880" s="24"/>
      <c r="D880" s="24"/>
      <c r="F880" s="24"/>
      <c r="H880" s="24"/>
      <c r="J880" s="24"/>
    </row>
    <row r="881" spans="2:10" x14ac:dyDescent="0.2">
      <c r="B881" s="24"/>
      <c r="D881" s="24"/>
      <c r="F881" s="24"/>
      <c r="H881" s="24"/>
      <c r="J881" s="24"/>
    </row>
    <row r="882" spans="2:10" x14ac:dyDescent="0.2">
      <c r="B882" s="24"/>
      <c r="D882" s="24"/>
      <c r="F882" s="24"/>
      <c r="H882" s="24"/>
      <c r="J882" s="24"/>
    </row>
    <row r="883" spans="2:10" x14ac:dyDescent="0.2">
      <c r="B883" s="24"/>
      <c r="D883" s="24"/>
      <c r="F883" s="24"/>
      <c r="H883" s="24"/>
      <c r="J883" s="24"/>
    </row>
    <row r="884" spans="2:10" x14ac:dyDescent="0.2">
      <c r="B884" s="24"/>
      <c r="D884" s="24"/>
      <c r="F884" s="24"/>
      <c r="H884" s="24"/>
      <c r="J884" s="24"/>
    </row>
    <row r="885" spans="2:10" x14ac:dyDescent="0.2">
      <c r="B885" s="24"/>
      <c r="D885" s="24"/>
      <c r="F885" s="24"/>
      <c r="H885" s="24"/>
      <c r="J885" s="24"/>
    </row>
    <row r="886" spans="2:10" x14ac:dyDescent="0.2">
      <c r="B886" s="24"/>
      <c r="D886" s="24"/>
      <c r="F886" s="24"/>
      <c r="H886" s="24"/>
      <c r="J886" s="24"/>
    </row>
    <row r="887" spans="2:10" x14ac:dyDescent="0.2">
      <c r="B887" s="24"/>
      <c r="D887" s="24"/>
      <c r="F887" s="24"/>
      <c r="H887" s="24"/>
      <c r="J887" s="24"/>
    </row>
    <row r="888" spans="2:10" x14ac:dyDescent="0.2">
      <c r="B888" s="24"/>
      <c r="D888" s="24"/>
      <c r="F888" s="24"/>
      <c r="H888" s="24"/>
      <c r="J888" s="24"/>
    </row>
    <row r="889" spans="2:10" x14ac:dyDescent="0.2">
      <c r="B889" s="24"/>
      <c r="D889" s="24"/>
      <c r="F889" s="24"/>
      <c r="H889" s="24"/>
      <c r="J889" s="24"/>
    </row>
    <row r="890" spans="2:10" x14ac:dyDescent="0.2">
      <c r="B890" s="24"/>
      <c r="D890" s="24"/>
      <c r="F890" s="24"/>
      <c r="H890" s="24"/>
      <c r="J890" s="24"/>
    </row>
    <row r="891" spans="2:10" x14ac:dyDescent="0.2">
      <c r="B891" s="24"/>
      <c r="D891" s="24"/>
      <c r="F891" s="24"/>
      <c r="H891" s="24"/>
      <c r="J891" s="24"/>
    </row>
    <row r="892" spans="2:10" x14ac:dyDescent="0.2">
      <c r="B892" s="24"/>
      <c r="D892" s="24"/>
      <c r="F892" s="24"/>
      <c r="H892" s="24"/>
      <c r="J892" s="24"/>
    </row>
    <row r="893" spans="2:10" x14ac:dyDescent="0.2">
      <c r="B893" s="24"/>
      <c r="D893" s="24"/>
      <c r="F893" s="24"/>
      <c r="H893" s="24"/>
      <c r="J893" s="24"/>
    </row>
    <row r="894" spans="2:10" x14ac:dyDescent="0.2">
      <c r="B894" s="24"/>
      <c r="D894" s="24"/>
      <c r="F894" s="24"/>
      <c r="H894" s="24"/>
      <c r="J894" s="24"/>
    </row>
    <row r="895" spans="2:10" x14ac:dyDescent="0.2">
      <c r="B895" s="24"/>
      <c r="D895" s="24"/>
      <c r="F895" s="24"/>
      <c r="H895" s="24"/>
      <c r="J895" s="24"/>
    </row>
    <row r="896" spans="2:10" x14ac:dyDescent="0.2">
      <c r="B896" s="24"/>
      <c r="D896" s="24"/>
      <c r="F896" s="24"/>
      <c r="H896" s="24"/>
      <c r="J896" s="24"/>
    </row>
    <row r="897" spans="2:10" x14ac:dyDescent="0.2">
      <c r="B897" s="24"/>
      <c r="D897" s="24"/>
      <c r="F897" s="24"/>
      <c r="H897" s="24"/>
      <c r="J897" s="24"/>
    </row>
    <row r="898" spans="2:10" x14ac:dyDescent="0.2">
      <c r="B898" s="24"/>
      <c r="D898" s="24"/>
      <c r="F898" s="24"/>
      <c r="H898" s="24"/>
      <c r="J898" s="24"/>
    </row>
    <row r="899" spans="2:10" x14ac:dyDescent="0.2">
      <c r="B899" s="24"/>
      <c r="D899" s="24"/>
      <c r="F899" s="24"/>
      <c r="H899" s="24"/>
      <c r="J899" s="24"/>
    </row>
    <row r="900" spans="2:10" x14ac:dyDescent="0.2">
      <c r="B900" s="24"/>
      <c r="D900" s="24"/>
      <c r="F900" s="24"/>
      <c r="H900" s="24"/>
      <c r="J900" s="24"/>
    </row>
    <row r="901" spans="2:10" x14ac:dyDescent="0.2">
      <c r="B901" s="24"/>
      <c r="D901" s="24"/>
      <c r="F901" s="24"/>
      <c r="H901" s="24"/>
      <c r="J901" s="24"/>
    </row>
    <row r="902" spans="2:10" x14ac:dyDescent="0.2">
      <c r="B902" s="24"/>
      <c r="D902" s="24"/>
      <c r="F902" s="24"/>
      <c r="H902" s="24"/>
      <c r="J902" s="24"/>
    </row>
    <row r="903" spans="2:10" x14ac:dyDescent="0.2">
      <c r="B903" s="24"/>
      <c r="D903" s="24"/>
      <c r="F903" s="24"/>
      <c r="H903" s="24"/>
      <c r="J903" s="24"/>
    </row>
    <row r="904" spans="2:10" x14ac:dyDescent="0.2">
      <c r="B904" s="24"/>
      <c r="D904" s="24"/>
      <c r="F904" s="24"/>
      <c r="H904" s="24"/>
      <c r="J904" s="24"/>
    </row>
    <row r="905" spans="2:10" x14ac:dyDescent="0.2">
      <c r="B905" s="24"/>
      <c r="D905" s="24"/>
      <c r="F905" s="24"/>
      <c r="H905" s="24"/>
      <c r="J905" s="24"/>
    </row>
    <row r="906" spans="2:10" x14ac:dyDescent="0.2">
      <c r="B906" s="24"/>
      <c r="D906" s="24"/>
      <c r="F906" s="24"/>
      <c r="H906" s="24"/>
      <c r="J906" s="24"/>
    </row>
    <row r="907" spans="2:10" x14ac:dyDescent="0.2">
      <c r="B907" s="24"/>
      <c r="D907" s="24"/>
      <c r="F907" s="24"/>
      <c r="H907" s="24"/>
      <c r="J907" s="24"/>
    </row>
    <row r="908" spans="2:10" x14ac:dyDescent="0.2">
      <c r="B908" s="24"/>
      <c r="D908" s="24"/>
      <c r="F908" s="24"/>
      <c r="H908" s="24"/>
      <c r="J908" s="24"/>
    </row>
    <row r="909" spans="2:10" x14ac:dyDescent="0.2">
      <c r="B909" s="24"/>
      <c r="D909" s="24"/>
      <c r="F909" s="24"/>
      <c r="H909" s="24"/>
      <c r="J909" s="24"/>
    </row>
    <row r="910" spans="2:10" x14ac:dyDescent="0.2">
      <c r="B910" s="24"/>
      <c r="D910" s="24"/>
      <c r="F910" s="24"/>
      <c r="H910" s="24"/>
      <c r="J910" s="24"/>
    </row>
    <row r="911" spans="2:10" x14ac:dyDescent="0.2">
      <c r="B911" s="24"/>
      <c r="D911" s="24"/>
      <c r="F911" s="24"/>
      <c r="H911" s="24"/>
      <c r="J911" s="24"/>
    </row>
    <row r="912" spans="2:10" x14ac:dyDescent="0.2">
      <c r="B912" s="24"/>
      <c r="D912" s="24"/>
      <c r="F912" s="24"/>
      <c r="H912" s="24"/>
      <c r="J912" s="24"/>
    </row>
    <row r="913" spans="2:10" x14ac:dyDescent="0.2">
      <c r="B913" s="24"/>
      <c r="D913" s="24"/>
      <c r="F913" s="24"/>
      <c r="H913" s="24"/>
      <c r="J913" s="24"/>
    </row>
    <row r="914" spans="2:10" x14ac:dyDescent="0.2">
      <c r="B914" s="24"/>
      <c r="D914" s="24"/>
      <c r="F914" s="24"/>
      <c r="H914" s="24"/>
      <c r="J914" s="24"/>
    </row>
    <row r="915" spans="2:10" x14ac:dyDescent="0.2">
      <c r="B915" s="24"/>
      <c r="D915" s="24"/>
      <c r="F915" s="24"/>
      <c r="H915" s="24"/>
      <c r="J915" s="24"/>
    </row>
    <row r="916" spans="2:10" x14ac:dyDescent="0.2">
      <c r="B916" s="24"/>
      <c r="D916" s="24"/>
      <c r="F916" s="24"/>
      <c r="H916" s="24"/>
      <c r="J916" s="24"/>
    </row>
    <row r="917" spans="2:10" x14ac:dyDescent="0.2">
      <c r="B917" s="24"/>
      <c r="D917" s="24"/>
      <c r="F917" s="24"/>
      <c r="H917" s="24"/>
      <c r="J917" s="24"/>
    </row>
    <row r="918" spans="2:10" x14ac:dyDescent="0.2">
      <c r="B918" s="24"/>
      <c r="D918" s="24"/>
      <c r="F918" s="24"/>
      <c r="H918" s="24"/>
      <c r="J918" s="24"/>
    </row>
    <row r="919" spans="2:10" x14ac:dyDescent="0.2">
      <c r="B919" s="24"/>
      <c r="D919" s="24"/>
      <c r="F919" s="24"/>
      <c r="H919" s="24"/>
      <c r="J919" s="24"/>
    </row>
    <row r="920" spans="2:10" x14ac:dyDescent="0.2">
      <c r="B920" s="24"/>
      <c r="D920" s="24"/>
      <c r="F920" s="24"/>
      <c r="H920" s="24"/>
      <c r="J920" s="24"/>
    </row>
    <row r="921" spans="2:10" x14ac:dyDescent="0.2">
      <c r="B921" s="24"/>
      <c r="D921" s="24"/>
      <c r="F921" s="24"/>
      <c r="H921" s="24"/>
      <c r="J921" s="24"/>
    </row>
    <row r="922" spans="2:10" x14ac:dyDescent="0.2">
      <c r="B922" s="24"/>
      <c r="D922" s="24"/>
      <c r="F922" s="24"/>
      <c r="H922" s="24"/>
      <c r="J922" s="24"/>
    </row>
    <row r="923" spans="2:10" x14ac:dyDescent="0.2">
      <c r="B923" s="24"/>
      <c r="D923" s="24"/>
      <c r="F923" s="24"/>
      <c r="H923" s="24"/>
      <c r="J923" s="24"/>
    </row>
    <row r="924" spans="2:10" x14ac:dyDescent="0.2">
      <c r="B924" s="24"/>
      <c r="D924" s="24"/>
      <c r="F924" s="24"/>
      <c r="H924" s="24"/>
      <c r="J924" s="24"/>
    </row>
    <row r="925" spans="2:10" x14ac:dyDescent="0.2">
      <c r="B925" s="24"/>
      <c r="D925" s="24"/>
      <c r="F925" s="24"/>
      <c r="H925" s="24"/>
      <c r="J925" s="24"/>
    </row>
    <row r="926" spans="2:10" x14ac:dyDescent="0.2">
      <c r="B926" s="24"/>
      <c r="D926" s="24"/>
      <c r="F926" s="24"/>
      <c r="H926" s="24"/>
      <c r="J926" s="24"/>
    </row>
    <row r="927" spans="2:10" x14ac:dyDescent="0.2">
      <c r="B927" s="24"/>
      <c r="D927" s="24"/>
      <c r="F927" s="24"/>
      <c r="H927" s="24"/>
      <c r="J927" s="24"/>
    </row>
    <row r="928" spans="2:10" x14ac:dyDescent="0.2">
      <c r="B928" s="24"/>
      <c r="D928" s="24"/>
      <c r="F928" s="24"/>
      <c r="H928" s="24"/>
      <c r="J928" s="24"/>
    </row>
    <row r="929" spans="2:10" x14ac:dyDescent="0.2">
      <c r="B929" s="24"/>
      <c r="D929" s="24"/>
      <c r="F929" s="24"/>
      <c r="H929" s="24"/>
      <c r="J929" s="24"/>
    </row>
    <row r="930" spans="2:10" x14ac:dyDescent="0.2">
      <c r="B930" s="24"/>
      <c r="D930" s="24"/>
      <c r="F930" s="24"/>
      <c r="H930" s="24"/>
      <c r="J930" s="24"/>
    </row>
    <row r="931" spans="2:10" x14ac:dyDescent="0.2">
      <c r="B931" s="24"/>
      <c r="D931" s="24"/>
      <c r="F931" s="24"/>
      <c r="H931" s="24"/>
      <c r="J931" s="24"/>
    </row>
    <row r="932" spans="2:10" x14ac:dyDescent="0.2">
      <c r="B932" s="24"/>
      <c r="D932" s="24"/>
      <c r="F932" s="24"/>
      <c r="H932" s="24"/>
      <c r="J932" s="24"/>
    </row>
    <row r="933" spans="2:10" x14ac:dyDescent="0.2">
      <c r="B933" s="24"/>
      <c r="D933" s="24"/>
      <c r="F933" s="24"/>
      <c r="H933" s="24"/>
      <c r="J933" s="24"/>
    </row>
    <row r="934" spans="2:10" x14ac:dyDescent="0.2">
      <c r="B934" s="24"/>
      <c r="D934" s="24"/>
      <c r="F934" s="24"/>
      <c r="H934" s="24"/>
      <c r="J934" s="24"/>
    </row>
    <row r="935" spans="2:10" x14ac:dyDescent="0.2">
      <c r="B935" s="24"/>
      <c r="D935" s="24"/>
      <c r="F935" s="24"/>
      <c r="H935" s="24"/>
      <c r="J935" s="24"/>
    </row>
    <row r="936" spans="2:10" x14ac:dyDescent="0.2">
      <c r="B936" s="24"/>
      <c r="D936" s="24"/>
      <c r="F936" s="24"/>
      <c r="H936" s="24"/>
      <c r="J936" s="24"/>
    </row>
    <row r="937" spans="2:10" x14ac:dyDescent="0.2">
      <c r="B937" s="24"/>
      <c r="D937" s="24"/>
      <c r="F937" s="24"/>
      <c r="H937" s="24"/>
      <c r="J937" s="24"/>
    </row>
    <row r="938" spans="2:10" x14ac:dyDescent="0.2">
      <c r="B938" s="24"/>
      <c r="D938" s="24"/>
      <c r="F938" s="24"/>
      <c r="H938" s="24"/>
      <c r="J938" s="24"/>
    </row>
    <row r="939" spans="2:10" x14ac:dyDescent="0.2">
      <c r="B939" s="24"/>
      <c r="D939" s="24"/>
      <c r="F939" s="24"/>
      <c r="H939" s="24"/>
      <c r="J939" s="24"/>
    </row>
    <row r="940" spans="2:10" x14ac:dyDescent="0.2">
      <c r="B940" s="24"/>
      <c r="D940" s="24"/>
      <c r="F940" s="24"/>
      <c r="H940" s="24"/>
      <c r="J940" s="24"/>
    </row>
    <row r="941" spans="2:10" x14ac:dyDescent="0.2">
      <c r="B941" s="24"/>
      <c r="D941" s="24"/>
      <c r="F941" s="24"/>
      <c r="H941" s="24"/>
      <c r="J941" s="24"/>
    </row>
    <row r="942" spans="2:10" x14ac:dyDescent="0.2">
      <c r="B942" s="24"/>
      <c r="D942" s="24"/>
      <c r="F942" s="24"/>
      <c r="H942" s="24"/>
      <c r="J942" s="24"/>
    </row>
    <row r="943" spans="2:10" x14ac:dyDescent="0.2">
      <c r="B943" s="24"/>
      <c r="D943" s="24"/>
      <c r="F943" s="24"/>
      <c r="H943" s="24"/>
      <c r="J943" s="24"/>
    </row>
    <row r="944" spans="2:10" x14ac:dyDescent="0.2">
      <c r="B944" s="24"/>
      <c r="D944" s="24"/>
      <c r="F944" s="24"/>
      <c r="H944" s="24"/>
      <c r="J944" s="24"/>
    </row>
    <row r="945" spans="2:10" x14ac:dyDescent="0.2">
      <c r="B945" s="24"/>
      <c r="D945" s="24"/>
      <c r="F945" s="24"/>
      <c r="H945" s="24"/>
      <c r="J945" s="24"/>
    </row>
    <row r="946" spans="2:10" x14ac:dyDescent="0.2">
      <c r="B946" s="24"/>
      <c r="D946" s="24"/>
      <c r="F946" s="24"/>
      <c r="H946" s="24"/>
      <c r="J946" s="24"/>
    </row>
    <row r="947" spans="2:10" x14ac:dyDescent="0.2">
      <c r="B947" s="24"/>
      <c r="D947" s="24"/>
      <c r="F947" s="24"/>
      <c r="H947" s="24"/>
      <c r="J947" s="24"/>
    </row>
    <row r="948" spans="2:10" x14ac:dyDescent="0.2">
      <c r="B948" s="24"/>
      <c r="D948" s="24"/>
      <c r="F948" s="24"/>
      <c r="H948" s="24"/>
      <c r="J948" s="24"/>
    </row>
    <row r="949" spans="2:10" x14ac:dyDescent="0.2">
      <c r="B949" s="24"/>
      <c r="D949" s="24"/>
      <c r="F949" s="24"/>
      <c r="H949" s="24"/>
      <c r="J949" s="24"/>
    </row>
    <row r="950" spans="2:10" x14ac:dyDescent="0.2">
      <c r="B950" s="24"/>
      <c r="D950" s="24"/>
      <c r="F950" s="24"/>
      <c r="H950" s="24"/>
      <c r="J950" s="24"/>
    </row>
    <row r="951" spans="2:10" x14ac:dyDescent="0.2">
      <c r="B951" s="24"/>
      <c r="D951" s="24"/>
      <c r="F951" s="24"/>
      <c r="H951" s="24"/>
      <c r="J951" s="24"/>
    </row>
    <row r="952" spans="2:10" x14ac:dyDescent="0.2">
      <c r="B952" s="24"/>
      <c r="D952" s="24"/>
      <c r="F952" s="24"/>
      <c r="H952" s="24"/>
      <c r="J952" s="24"/>
    </row>
    <row r="953" spans="2:10" x14ac:dyDescent="0.2">
      <c r="B953" s="24"/>
      <c r="D953" s="24"/>
      <c r="F953" s="24"/>
      <c r="H953" s="24"/>
      <c r="J953" s="24"/>
    </row>
    <row r="954" spans="2:10" x14ac:dyDescent="0.2">
      <c r="B954" s="24"/>
      <c r="D954" s="24"/>
      <c r="F954" s="24"/>
      <c r="H954" s="24"/>
      <c r="J954" s="24"/>
    </row>
    <row r="955" spans="2:10" x14ac:dyDescent="0.2">
      <c r="B955" s="24"/>
      <c r="D955" s="24"/>
      <c r="F955" s="24"/>
      <c r="H955" s="24"/>
      <c r="J955" s="24"/>
    </row>
    <row r="956" spans="2:10" x14ac:dyDescent="0.2">
      <c r="B956" s="24"/>
      <c r="D956" s="24"/>
      <c r="F956" s="24"/>
      <c r="H956" s="24"/>
      <c r="J956" s="24"/>
    </row>
    <row r="957" spans="2:10" x14ac:dyDescent="0.2">
      <c r="B957" s="24"/>
      <c r="D957" s="24"/>
      <c r="F957" s="24"/>
      <c r="H957" s="24"/>
      <c r="J957" s="24"/>
    </row>
    <row r="958" spans="2:10" x14ac:dyDescent="0.2">
      <c r="B958" s="24"/>
      <c r="D958" s="24"/>
      <c r="F958" s="24"/>
      <c r="H958" s="24"/>
      <c r="J958" s="24"/>
    </row>
    <row r="959" spans="2:10" x14ac:dyDescent="0.2">
      <c r="B959" s="24"/>
      <c r="D959" s="24"/>
      <c r="F959" s="24"/>
      <c r="H959" s="24"/>
      <c r="J959" s="24"/>
    </row>
    <row r="960" spans="2:10" x14ac:dyDescent="0.2">
      <c r="B960" s="24"/>
      <c r="D960" s="24"/>
      <c r="F960" s="24"/>
      <c r="H960" s="24"/>
      <c r="J960" s="24"/>
    </row>
    <row r="961" spans="2:10" x14ac:dyDescent="0.2">
      <c r="B961" s="24"/>
      <c r="D961" s="24"/>
      <c r="F961" s="24"/>
      <c r="H961" s="24"/>
      <c r="J961" s="24"/>
    </row>
    <row r="962" spans="2:10" x14ac:dyDescent="0.2">
      <c r="B962" s="24"/>
      <c r="D962" s="24"/>
      <c r="F962" s="24"/>
      <c r="H962" s="24"/>
      <c r="J962" s="24"/>
    </row>
    <row r="963" spans="2:10" x14ac:dyDescent="0.2">
      <c r="B963" s="24"/>
      <c r="D963" s="24"/>
      <c r="F963" s="24"/>
      <c r="H963" s="24"/>
      <c r="J963" s="24"/>
    </row>
    <row r="964" spans="2:10" x14ac:dyDescent="0.2">
      <c r="B964" s="24"/>
      <c r="D964" s="24"/>
      <c r="F964" s="24"/>
      <c r="H964" s="24"/>
      <c r="J964" s="24"/>
    </row>
    <row r="965" spans="2:10" x14ac:dyDescent="0.2">
      <c r="B965" s="24"/>
      <c r="D965" s="24"/>
      <c r="F965" s="24"/>
      <c r="H965" s="24"/>
      <c r="J965" s="24"/>
    </row>
    <row r="966" spans="2:10" x14ac:dyDescent="0.2">
      <c r="B966" s="24"/>
      <c r="D966" s="24"/>
      <c r="F966" s="24"/>
      <c r="H966" s="24"/>
      <c r="J966" s="24"/>
    </row>
    <row r="967" spans="2:10" x14ac:dyDescent="0.2">
      <c r="B967" s="24"/>
      <c r="D967" s="24"/>
      <c r="F967" s="24"/>
      <c r="H967" s="24"/>
      <c r="J967" s="24"/>
    </row>
    <row r="968" spans="2:10" x14ac:dyDescent="0.2">
      <c r="B968" s="24"/>
      <c r="D968" s="24"/>
      <c r="F968" s="24"/>
      <c r="H968" s="24"/>
      <c r="J968" s="24"/>
    </row>
    <row r="969" spans="2:10" x14ac:dyDescent="0.2">
      <c r="B969" s="24"/>
      <c r="D969" s="24"/>
      <c r="F969" s="24"/>
      <c r="H969" s="24"/>
      <c r="J969" s="24"/>
    </row>
    <row r="970" spans="2:10" x14ac:dyDescent="0.2">
      <c r="B970" s="24"/>
      <c r="D970" s="24"/>
      <c r="F970" s="24"/>
      <c r="H970" s="24"/>
      <c r="J970" s="24"/>
    </row>
    <row r="971" spans="2:10" x14ac:dyDescent="0.2">
      <c r="B971" s="24"/>
      <c r="D971" s="24"/>
      <c r="F971" s="24"/>
      <c r="H971" s="24"/>
      <c r="J971" s="24"/>
    </row>
    <row r="972" spans="2:10" x14ac:dyDescent="0.2">
      <c r="B972" s="24"/>
      <c r="D972" s="24"/>
      <c r="F972" s="24"/>
      <c r="H972" s="24"/>
      <c r="J972" s="24"/>
    </row>
    <row r="973" spans="2:10" x14ac:dyDescent="0.2">
      <c r="B973" s="24"/>
      <c r="D973" s="24"/>
      <c r="F973" s="24"/>
      <c r="H973" s="24"/>
      <c r="J973" s="24"/>
    </row>
    <row r="974" spans="2:10" x14ac:dyDescent="0.2">
      <c r="B974" s="24"/>
      <c r="D974" s="24"/>
      <c r="F974" s="24"/>
      <c r="H974" s="24"/>
      <c r="J974" s="24"/>
    </row>
    <row r="975" spans="2:10" x14ac:dyDescent="0.2">
      <c r="B975" s="24"/>
      <c r="D975" s="24"/>
      <c r="F975" s="24"/>
      <c r="H975" s="24"/>
      <c r="J975" s="24"/>
    </row>
    <row r="976" spans="2:10" x14ac:dyDescent="0.2">
      <c r="B976" s="24"/>
      <c r="D976" s="24"/>
      <c r="F976" s="24"/>
      <c r="H976" s="24"/>
      <c r="J976" s="24"/>
    </row>
    <row r="977" spans="2:10" x14ac:dyDescent="0.2">
      <c r="B977" s="24"/>
      <c r="D977" s="24"/>
      <c r="F977" s="24"/>
      <c r="H977" s="24"/>
      <c r="J977" s="24"/>
    </row>
    <row r="978" spans="2:10" x14ac:dyDescent="0.2">
      <c r="B978" s="24"/>
      <c r="D978" s="24"/>
      <c r="F978" s="24"/>
      <c r="H978" s="24"/>
      <c r="J978" s="24"/>
    </row>
    <row r="979" spans="2:10" x14ac:dyDescent="0.2">
      <c r="B979" s="24"/>
      <c r="D979" s="24"/>
      <c r="F979" s="24"/>
      <c r="H979" s="24"/>
      <c r="J979" s="24"/>
    </row>
    <row r="980" spans="2:10" x14ac:dyDescent="0.2">
      <c r="B980" s="24"/>
      <c r="D980" s="24"/>
      <c r="F980" s="24"/>
      <c r="H980" s="24"/>
      <c r="J980" s="24"/>
    </row>
    <row r="981" spans="2:10" x14ac:dyDescent="0.2">
      <c r="B981" s="24"/>
      <c r="D981" s="24"/>
      <c r="F981" s="24"/>
      <c r="H981" s="24"/>
      <c r="J981" s="24"/>
    </row>
    <row r="982" spans="2:10" x14ac:dyDescent="0.2">
      <c r="B982" s="24"/>
      <c r="D982" s="24"/>
      <c r="F982" s="24"/>
      <c r="H982" s="24"/>
      <c r="J982" s="24"/>
    </row>
    <row r="983" spans="2:10" x14ac:dyDescent="0.2">
      <c r="B983" s="24"/>
      <c r="D983" s="24"/>
      <c r="F983" s="24"/>
      <c r="H983" s="24"/>
      <c r="J983" s="24"/>
    </row>
    <row r="984" spans="2:10" x14ac:dyDescent="0.2">
      <c r="B984" s="24"/>
      <c r="D984" s="24"/>
      <c r="F984" s="24"/>
      <c r="H984" s="24"/>
      <c r="J984" s="24"/>
    </row>
    <row r="985" spans="2:10" x14ac:dyDescent="0.2">
      <c r="B985" s="24"/>
      <c r="D985" s="24"/>
      <c r="F985" s="24"/>
      <c r="H985" s="24"/>
      <c r="J985" s="24"/>
    </row>
    <row r="986" spans="2:10" x14ac:dyDescent="0.2">
      <c r="B986" s="24"/>
      <c r="D986" s="24"/>
      <c r="F986" s="24"/>
      <c r="H986" s="24"/>
      <c r="J986" s="24"/>
    </row>
    <row r="987" spans="2:10" x14ac:dyDescent="0.2">
      <c r="B987" s="24"/>
      <c r="D987" s="24"/>
      <c r="F987" s="24"/>
      <c r="H987" s="24"/>
      <c r="J987" s="24"/>
    </row>
    <row r="988" spans="2:10" x14ac:dyDescent="0.2">
      <c r="B988" s="24"/>
      <c r="D988" s="24"/>
      <c r="F988" s="24"/>
      <c r="H988" s="24"/>
      <c r="J988" s="24"/>
    </row>
    <row r="989" spans="2:10" x14ac:dyDescent="0.2">
      <c r="B989" s="24"/>
      <c r="D989" s="24"/>
      <c r="F989" s="24"/>
      <c r="H989" s="24"/>
      <c r="J989" s="24"/>
    </row>
    <row r="990" spans="2:10" x14ac:dyDescent="0.2">
      <c r="B990" s="24"/>
      <c r="D990" s="24"/>
      <c r="F990" s="24"/>
      <c r="H990" s="24"/>
      <c r="J990" s="24"/>
    </row>
    <row r="991" spans="2:10" x14ac:dyDescent="0.2">
      <c r="B991" s="24"/>
      <c r="D991" s="24"/>
      <c r="F991" s="24"/>
      <c r="H991" s="24"/>
      <c r="J991" s="24"/>
    </row>
    <row r="992" spans="2:10" x14ac:dyDescent="0.2">
      <c r="B992" s="24"/>
      <c r="D992" s="24"/>
      <c r="F992" s="24"/>
      <c r="H992" s="24"/>
      <c r="J992" s="24"/>
    </row>
    <row r="993" spans="2:10" x14ac:dyDescent="0.2">
      <c r="B993" s="24"/>
      <c r="D993" s="24"/>
      <c r="F993" s="24"/>
      <c r="H993" s="24"/>
      <c r="J993" s="24"/>
    </row>
    <row r="994" spans="2:10" x14ac:dyDescent="0.2">
      <c r="B994" s="24"/>
      <c r="D994" s="24"/>
      <c r="F994" s="24"/>
      <c r="H994" s="24"/>
      <c r="J994" s="24"/>
    </row>
    <row r="995" spans="2:10" x14ac:dyDescent="0.2">
      <c r="B995" s="24"/>
      <c r="D995" s="24"/>
      <c r="F995" s="24"/>
      <c r="H995" s="24"/>
      <c r="J995" s="24"/>
    </row>
    <row r="996" spans="2:10" x14ac:dyDescent="0.2">
      <c r="B996" s="24"/>
      <c r="D996" s="24"/>
      <c r="F996" s="24"/>
      <c r="H996" s="24"/>
      <c r="J996" s="24"/>
    </row>
    <row r="997" spans="2:10" x14ac:dyDescent="0.2">
      <c r="B997" s="24"/>
      <c r="D997" s="24"/>
      <c r="F997" s="24"/>
      <c r="H997" s="24"/>
      <c r="J997" s="24"/>
    </row>
    <row r="998" spans="2:10" x14ac:dyDescent="0.2">
      <c r="B998" s="24"/>
      <c r="D998" s="24"/>
      <c r="F998" s="24"/>
      <c r="H998" s="24"/>
      <c r="J998" s="24"/>
    </row>
    <row r="999" spans="2:10" x14ac:dyDescent="0.2">
      <c r="B999" s="24"/>
      <c r="D999" s="24"/>
      <c r="F999" s="24"/>
      <c r="H999" s="24"/>
      <c r="J999" s="24"/>
    </row>
    <row r="1000" spans="2:10" x14ac:dyDescent="0.2">
      <c r="B1000" s="24"/>
      <c r="D1000" s="24"/>
      <c r="F1000" s="24"/>
      <c r="H1000" s="24"/>
      <c r="J1000" s="24"/>
    </row>
    <row r="1001" spans="2:10" x14ac:dyDescent="0.2">
      <c r="B1001" s="24"/>
      <c r="D1001" s="24"/>
      <c r="F1001" s="24"/>
      <c r="H1001" s="24"/>
      <c r="J1001" s="24"/>
    </row>
    <row r="1002" spans="2:10" x14ac:dyDescent="0.2">
      <c r="B1002" s="24"/>
      <c r="D1002" s="24"/>
      <c r="F1002" s="24"/>
      <c r="H1002" s="24"/>
      <c r="J1002" s="24"/>
    </row>
    <row r="1003" spans="2:10" x14ac:dyDescent="0.2">
      <c r="B1003" s="24"/>
      <c r="D1003" s="24"/>
      <c r="F1003" s="24"/>
      <c r="H1003" s="24"/>
      <c r="J1003" s="24"/>
    </row>
    <row r="1004" spans="2:10" x14ac:dyDescent="0.2">
      <c r="B1004" s="24"/>
      <c r="D1004" s="24"/>
      <c r="F1004" s="24"/>
      <c r="H1004" s="24"/>
      <c r="J1004" s="24"/>
    </row>
    <row r="1005" spans="2:10" x14ac:dyDescent="0.2">
      <c r="B1005" s="24"/>
      <c r="D1005" s="24"/>
      <c r="F1005" s="24"/>
      <c r="H1005" s="24"/>
      <c r="J1005" s="24"/>
    </row>
    <row r="1006" spans="2:10" x14ac:dyDescent="0.2">
      <c r="B1006" s="24"/>
      <c r="D1006" s="24"/>
      <c r="F1006" s="24"/>
      <c r="H1006" s="24"/>
      <c r="J1006" s="24"/>
    </row>
    <row r="1007" spans="2:10" x14ac:dyDescent="0.2">
      <c r="B1007" s="24"/>
      <c r="D1007" s="24"/>
      <c r="F1007" s="24"/>
      <c r="H1007" s="24"/>
      <c r="J1007" s="24"/>
    </row>
    <row r="1008" spans="2:10" x14ac:dyDescent="0.2">
      <c r="B1008" s="24"/>
      <c r="D1008" s="24"/>
      <c r="F1008" s="24"/>
      <c r="H1008" s="24"/>
      <c r="J1008" s="24"/>
    </row>
    <row r="1009" spans="2:10" x14ac:dyDescent="0.2">
      <c r="B1009" s="24"/>
      <c r="D1009" s="24"/>
      <c r="F1009" s="24"/>
      <c r="H1009" s="24"/>
      <c r="J1009" s="24"/>
    </row>
    <row r="1010" spans="2:10" x14ac:dyDescent="0.2">
      <c r="B1010" s="24"/>
      <c r="D1010" s="24"/>
      <c r="F1010" s="24"/>
      <c r="H1010" s="24"/>
      <c r="J1010" s="24"/>
    </row>
    <row r="1011" spans="2:10" x14ac:dyDescent="0.2">
      <c r="B1011" s="24"/>
      <c r="D1011" s="24"/>
      <c r="F1011" s="24"/>
      <c r="H1011" s="24"/>
      <c r="J1011" s="24"/>
    </row>
    <row r="1012" spans="2:10" x14ac:dyDescent="0.2">
      <c r="B1012" s="24"/>
      <c r="D1012" s="24"/>
      <c r="F1012" s="24"/>
      <c r="H1012" s="24"/>
      <c r="J1012" s="24"/>
    </row>
    <row r="1013" spans="2:10" x14ac:dyDescent="0.2">
      <c r="B1013" s="24"/>
      <c r="D1013" s="24"/>
      <c r="F1013" s="24"/>
      <c r="H1013" s="24"/>
      <c r="J1013" s="24"/>
    </row>
    <row r="1014" spans="2:10" x14ac:dyDescent="0.2">
      <c r="B1014" s="24"/>
      <c r="D1014" s="24"/>
      <c r="F1014" s="24"/>
      <c r="H1014" s="24"/>
      <c r="J1014" s="24"/>
    </row>
    <row r="1015" spans="2:10" x14ac:dyDescent="0.2">
      <c r="B1015" s="24"/>
      <c r="D1015" s="24"/>
      <c r="F1015" s="24"/>
      <c r="H1015" s="24"/>
      <c r="J1015" s="24"/>
    </row>
    <row r="1016" spans="2:10" x14ac:dyDescent="0.2">
      <c r="B1016" s="24"/>
      <c r="D1016" s="24"/>
      <c r="F1016" s="24"/>
      <c r="H1016" s="24"/>
      <c r="J1016" s="24"/>
    </row>
    <row r="1017" spans="2:10" x14ac:dyDescent="0.2">
      <c r="B1017" s="24"/>
      <c r="D1017" s="24"/>
      <c r="F1017" s="24"/>
      <c r="H1017" s="24"/>
      <c r="J1017" s="24"/>
    </row>
    <row r="1018" spans="2:10" x14ac:dyDescent="0.2">
      <c r="B1018" s="24"/>
      <c r="D1018" s="24"/>
      <c r="F1018" s="24"/>
      <c r="H1018" s="24"/>
      <c r="J1018" s="24"/>
    </row>
    <row r="1019" spans="2:10" x14ac:dyDescent="0.2">
      <c r="B1019" s="24"/>
      <c r="D1019" s="24"/>
      <c r="F1019" s="24"/>
      <c r="H1019" s="24"/>
      <c r="J1019" s="24"/>
    </row>
    <row r="1020" spans="2:10" x14ac:dyDescent="0.2">
      <c r="B1020" s="24"/>
      <c r="D1020" s="24"/>
      <c r="F1020" s="24"/>
      <c r="H1020" s="24"/>
      <c r="J1020" s="24"/>
    </row>
    <row r="1021" spans="2:10" x14ac:dyDescent="0.2">
      <c r="B1021" s="24"/>
      <c r="D1021" s="24"/>
      <c r="F1021" s="24"/>
      <c r="H1021" s="24"/>
      <c r="J1021" s="24"/>
    </row>
    <row r="1022" spans="2:10" x14ac:dyDescent="0.2">
      <c r="B1022" s="24"/>
      <c r="D1022" s="24"/>
      <c r="F1022" s="24"/>
      <c r="H1022" s="24"/>
      <c r="J1022" s="24"/>
    </row>
    <row r="1023" spans="2:10" x14ac:dyDescent="0.2">
      <c r="B1023" s="24"/>
      <c r="D1023" s="24"/>
      <c r="F1023" s="24"/>
      <c r="H1023" s="24"/>
      <c r="J1023" s="24"/>
    </row>
    <row r="1024" spans="2:10" x14ac:dyDescent="0.2">
      <c r="B1024" s="24"/>
      <c r="D1024" s="24"/>
      <c r="F1024" s="24"/>
      <c r="H1024" s="24"/>
      <c r="J1024" s="24"/>
    </row>
    <row r="1025" spans="2:10" x14ac:dyDescent="0.2">
      <c r="B1025" s="24"/>
      <c r="D1025" s="24"/>
      <c r="F1025" s="24"/>
      <c r="H1025" s="24"/>
      <c r="J1025" s="24"/>
    </row>
    <row r="1026" spans="2:10" x14ac:dyDescent="0.2">
      <c r="B1026" s="24"/>
      <c r="D1026" s="24"/>
      <c r="F1026" s="24"/>
      <c r="H1026" s="24"/>
      <c r="J1026" s="24"/>
    </row>
    <row r="1027" spans="2:10" x14ac:dyDescent="0.2">
      <c r="B1027" s="24"/>
      <c r="D1027" s="24"/>
      <c r="F1027" s="24"/>
      <c r="H1027" s="24"/>
      <c r="J1027" s="24"/>
    </row>
    <row r="1028" spans="2:10" x14ac:dyDescent="0.2">
      <c r="B1028" s="24"/>
      <c r="D1028" s="24"/>
      <c r="F1028" s="24"/>
      <c r="H1028" s="24"/>
      <c r="J1028" s="24"/>
    </row>
    <row r="1029" spans="2:10" x14ac:dyDescent="0.2">
      <c r="B1029" s="24"/>
      <c r="D1029" s="24"/>
      <c r="F1029" s="24"/>
      <c r="H1029" s="24"/>
      <c r="J1029" s="24"/>
    </row>
    <row r="1030" spans="2:10" x14ac:dyDescent="0.2">
      <c r="B1030" s="24"/>
      <c r="D1030" s="24"/>
      <c r="F1030" s="24"/>
      <c r="H1030" s="24"/>
      <c r="J1030" s="24"/>
    </row>
    <row r="1031" spans="2:10" x14ac:dyDescent="0.2">
      <c r="B1031" s="24"/>
      <c r="D1031" s="24"/>
      <c r="F1031" s="24"/>
      <c r="H1031" s="24"/>
      <c r="J1031" s="24"/>
    </row>
    <row r="1032" spans="2:10" x14ac:dyDescent="0.2">
      <c r="B1032" s="24"/>
      <c r="D1032" s="24"/>
      <c r="F1032" s="24"/>
      <c r="H1032" s="24"/>
      <c r="J1032" s="24"/>
    </row>
    <row r="1033" spans="2:10" x14ac:dyDescent="0.2">
      <c r="B1033" s="24"/>
      <c r="D1033" s="24"/>
      <c r="F1033" s="24"/>
      <c r="H1033" s="24"/>
      <c r="J1033" s="24"/>
    </row>
    <row r="1034" spans="2:10" x14ac:dyDescent="0.2">
      <c r="B1034" s="24"/>
      <c r="D1034" s="24"/>
      <c r="F1034" s="24"/>
      <c r="H1034" s="24"/>
      <c r="J1034" s="24"/>
    </row>
    <row r="1035" spans="2:10" x14ac:dyDescent="0.2">
      <c r="B1035" s="24"/>
      <c r="D1035" s="24"/>
      <c r="F1035" s="24"/>
      <c r="H1035" s="24"/>
      <c r="J1035" s="24"/>
    </row>
    <row r="1036" spans="2:10" x14ac:dyDescent="0.2">
      <c r="B1036" s="24"/>
      <c r="D1036" s="24"/>
      <c r="F1036" s="24"/>
      <c r="H1036" s="24"/>
      <c r="J1036" s="24"/>
    </row>
    <row r="1037" spans="2:10" x14ac:dyDescent="0.2">
      <c r="B1037" s="24"/>
      <c r="D1037" s="24"/>
      <c r="F1037" s="24"/>
      <c r="H1037" s="24"/>
      <c r="J1037" s="24"/>
    </row>
    <row r="1038" spans="2:10" x14ac:dyDescent="0.2">
      <c r="B1038" s="24"/>
      <c r="D1038" s="24"/>
      <c r="F1038" s="24"/>
      <c r="H1038" s="24"/>
      <c r="J1038" s="24"/>
    </row>
    <row r="1039" spans="2:10" x14ac:dyDescent="0.2">
      <c r="B1039" s="24"/>
      <c r="D1039" s="24"/>
      <c r="F1039" s="24"/>
      <c r="H1039" s="24"/>
      <c r="J1039" s="24"/>
    </row>
    <row r="1040" spans="2:10" x14ac:dyDescent="0.2">
      <c r="B1040" s="24"/>
      <c r="D1040" s="24"/>
      <c r="F1040" s="24"/>
      <c r="H1040" s="24"/>
      <c r="J1040" s="24"/>
    </row>
    <row r="1041" spans="2:10" x14ac:dyDescent="0.2">
      <c r="B1041" s="24"/>
      <c r="D1041" s="24"/>
      <c r="F1041" s="24"/>
      <c r="H1041" s="24"/>
      <c r="J1041" s="24"/>
    </row>
    <row r="1042" spans="2:10" x14ac:dyDescent="0.2">
      <c r="B1042" s="24"/>
      <c r="D1042" s="24"/>
      <c r="F1042" s="24"/>
      <c r="H1042" s="24"/>
      <c r="J1042" s="24"/>
    </row>
    <row r="1043" spans="2:10" x14ac:dyDescent="0.2">
      <c r="B1043" s="24"/>
      <c r="D1043" s="24"/>
      <c r="F1043" s="24"/>
      <c r="H1043" s="24"/>
      <c r="J1043" s="24"/>
    </row>
    <row r="1044" spans="2:10" x14ac:dyDescent="0.2">
      <c r="B1044" s="24"/>
      <c r="D1044" s="24"/>
      <c r="F1044" s="24"/>
      <c r="H1044" s="24"/>
      <c r="J1044" s="24"/>
    </row>
    <row r="1045" spans="2:10" x14ac:dyDescent="0.2">
      <c r="B1045" s="24"/>
      <c r="D1045" s="24"/>
      <c r="F1045" s="24"/>
      <c r="H1045" s="24"/>
      <c r="J1045" s="24"/>
    </row>
    <row r="1046" spans="2:10" x14ac:dyDescent="0.2">
      <c r="B1046" s="24"/>
      <c r="D1046" s="24"/>
      <c r="F1046" s="24"/>
      <c r="H1046" s="24"/>
      <c r="J1046" s="24"/>
    </row>
    <row r="1047" spans="2:10" x14ac:dyDescent="0.2">
      <c r="B1047" s="24"/>
      <c r="D1047" s="24"/>
      <c r="F1047" s="24"/>
      <c r="H1047" s="24"/>
      <c r="J1047" s="24"/>
    </row>
    <row r="1048" spans="2:10" x14ac:dyDescent="0.2">
      <c r="B1048" s="24"/>
      <c r="D1048" s="24"/>
      <c r="F1048" s="24"/>
      <c r="H1048" s="24"/>
      <c r="J1048" s="24"/>
    </row>
    <row r="1049" spans="2:10" x14ac:dyDescent="0.2">
      <c r="B1049" s="24"/>
      <c r="D1049" s="24"/>
      <c r="F1049" s="24"/>
      <c r="H1049" s="24"/>
      <c r="J1049" s="24"/>
    </row>
    <row r="1050" spans="2:10" x14ac:dyDescent="0.2">
      <c r="B1050" s="24"/>
      <c r="D1050" s="24"/>
      <c r="F1050" s="24"/>
      <c r="H1050" s="24"/>
      <c r="J1050" s="24"/>
    </row>
    <row r="1051" spans="2:10" x14ac:dyDescent="0.2">
      <c r="B1051" s="24"/>
      <c r="D1051" s="24"/>
      <c r="F1051" s="24"/>
      <c r="H1051" s="24"/>
      <c r="J1051" s="24"/>
    </row>
    <row r="1052" spans="2:10" x14ac:dyDescent="0.2">
      <c r="B1052" s="24"/>
      <c r="D1052" s="24"/>
      <c r="F1052" s="24"/>
      <c r="H1052" s="24"/>
      <c r="J1052" s="24"/>
    </row>
    <row r="1053" spans="2:10" x14ac:dyDescent="0.2">
      <c r="B1053" s="24"/>
      <c r="D1053" s="24"/>
      <c r="F1053" s="24"/>
      <c r="H1053" s="24"/>
      <c r="J1053" s="24"/>
    </row>
    <row r="1054" spans="2:10" x14ac:dyDescent="0.2">
      <c r="B1054" s="24"/>
      <c r="D1054" s="24"/>
      <c r="F1054" s="24"/>
      <c r="H1054" s="24"/>
      <c r="J1054" s="24"/>
    </row>
    <row r="1055" spans="2:10" x14ac:dyDescent="0.2">
      <c r="B1055" s="24"/>
      <c r="D1055" s="24"/>
      <c r="F1055" s="24"/>
      <c r="H1055" s="24"/>
      <c r="J1055" s="24"/>
    </row>
    <row r="1056" spans="2:10" x14ac:dyDescent="0.2">
      <c r="B1056" s="24"/>
      <c r="D1056" s="24"/>
      <c r="F1056" s="24"/>
      <c r="H1056" s="24"/>
      <c r="J1056" s="24"/>
    </row>
    <row r="1057" spans="2:10" x14ac:dyDescent="0.2">
      <c r="B1057" s="24"/>
      <c r="D1057" s="24"/>
      <c r="F1057" s="24"/>
      <c r="H1057" s="24"/>
      <c r="J1057" s="24"/>
    </row>
    <row r="1058" spans="2:10" x14ac:dyDescent="0.2">
      <c r="B1058" s="24"/>
      <c r="D1058" s="24"/>
      <c r="F1058" s="24"/>
      <c r="H1058" s="24"/>
      <c r="J1058" s="24"/>
    </row>
    <row r="1059" spans="2:10" x14ac:dyDescent="0.2">
      <c r="B1059" s="24"/>
      <c r="D1059" s="24"/>
      <c r="F1059" s="24"/>
      <c r="H1059" s="24"/>
      <c r="J1059" s="24"/>
    </row>
    <row r="1060" spans="2:10" x14ac:dyDescent="0.2">
      <c r="B1060" s="24"/>
      <c r="D1060" s="24"/>
      <c r="F1060" s="24"/>
      <c r="H1060" s="24"/>
      <c r="J1060" s="24"/>
    </row>
    <row r="1061" spans="2:10" x14ac:dyDescent="0.2">
      <c r="B1061" s="24"/>
      <c r="D1061" s="24"/>
      <c r="F1061" s="24"/>
      <c r="H1061" s="24"/>
      <c r="J1061" s="24"/>
    </row>
    <row r="1062" spans="2:10" x14ac:dyDescent="0.2">
      <c r="B1062" s="24"/>
      <c r="D1062" s="24"/>
      <c r="F1062" s="24"/>
      <c r="H1062" s="24"/>
      <c r="J1062" s="24"/>
    </row>
    <row r="1063" spans="2:10" x14ac:dyDescent="0.2">
      <c r="B1063" s="24"/>
      <c r="D1063" s="24"/>
      <c r="F1063" s="24"/>
      <c r="H1063" s="24"/>
      <c r="J1063" s="24"/>
    </row>
    <row r="1064" spans="2:10" x14ac:dyDescent="0.2">
      <c r="B1064" s="24"/>
      <c r="D1064" s="24"/>
      <c r="F1064" s="24"/>
      <c r="H1064" s="24"/>
      <c r="J1064" s="24"/>
    </row>
    <row r="1065" spans="2:10" x14ac:dyDescent="0.2">
      <c r="B1065" s="24"/>
      <c r="D1065" s="24"/>
      <c r="F1065" s="24"/>
      <c r="H1065" s="24"/>
      <c r="J1065" s="24"/>
    </row>
    <row r="1066" spans="2:10" x14ac:dyDescent="0.2">
      <c r="B1066" s="24"/>
      <c r="D1066" s="24"/>
      <c r="F1066" s="24"/>
      <c r="H1066" s="24"/>
      <c r="J1066" s="24"/>
    </row>
    <row r="1067" spans="2:10" x14ac:dyDescent="0.2">
      <c r="B1067" s="24"/>
      <c r="D1067" s="24"/>
      <c r="F1067" s="24"/>
      <c r="H1067" s="24"/>
      <c r="J1067" s="24"/>
    </row>
    <row r="1068" spans="2:10" x14ac:dyDescent="0.2">
      <c r="B1068" s="24"/>
      <c r="D1068" s="24"/>
      <c r="F1068" s="24"/>
      <c r="H1068" s="24"/>
      <c r="J1068" s="24"/>
    </row>
    <row r="1069" spans="2:10" x14ac:dyDescent="0.2">
      <c r="B1069" s="24"/>
      <c r="D1069" s="24"/>
      <c r="F1069" s="24"/>
      <c r="H1069" s="24"/>
      <c r="J1069" s="24"/>
    </row>
    <row r="1070" spans="2:10" x14ac:dyDescent="0.2">
      <c r="B1070" s="24"/>
      <c r="D1070" s="24"/>
      <c r="F1070" s="24"/>
      <c r="H1070" s="24"/>
      <c r="J1070" s="24"/>
    </row>
    <row r="1071" spans="2:10" x14ac:dyDescent="0.2">
      <c r="B1071" s="24"/>
      <c r="D1071" s="24"/>
      <c r="F1071" s="24"/>
      <c r="H1071" s="24"/>
      <c r="J1071" s="24"/>
    </row>
    <row r="1072" spans="2:10" x14ac:dyDescent="0.2">
      <c r="B1072" s="24"/>
      <c r="D1072" s="24"/>
      <c r="F1072" s="24"/>
      <c r="H1072" s="24"/>
      <c r="J1072" s="24"/>
    </row>
    <row r="1073" spans="2:10" x14ac:dyDescent="0.2">
      <c r="B1073" s="24"/>
      <c r="D1073" s="24"/>
      <c r="F1073" s="24"/>
      <c r="H1073" s="24"/>
      <c r="J1073" s="24"/>
    </row>
    <row r="1074" spans="2:10" x14ac:dyDescent="0.2">
      <c r="B1074" s="24"/>
      <c r="D1074" s="24"/>
      <c r="F1074" s="24"/>
      <c r="H1074" s="24"/>
      <c r="J1074" s="24"/>
    </row>
    <row r="1075" spans="2:10" x14ac:dyDescent="0.2">
      <c r="B1075" s="24"/>
      <c r="D1075" s="24"/>
      <c r="F1075" s="24"/>
      <c r="H1075" s="24"/>
      <c r="J1075" s="24"/>
    </row>
    <row r="1076" spans="2:10" x14ac:dyDescent="0.2">
      <c r="B1076" s="24"/>
      <c r="D1076" s="24"/>
      <c r="F1076" s="24"/>
      <c r="H1076" s="24"/>
      <c r="J1076" s="24"/>
    </row>
    <row r="1077" spans="2:10" x14ac:dyDescent="0.2">
      <c r="B1077" s="24"/>
      <c r="D1077" s="24"/>
      <c r="F1077" s="24"/>
      <c r="H1077" s="24"/>
      <c r="J1077" s="24"/>
    </row>
    <row r="1078" spans="2:10" x14ac:dyDescent="0.2">
      <c r="B1078" s="24"/>
      <c r="D1078" s="24"/>
      <c r="F1078" s="24"/>
      <c r="H1078" s="24"/>
      <c r="J1078" s="24"/>
    </row>
    <row r="1079" spans="2:10" x14ac:dyDescent="0.2">
      <c r="B1079" s="24"/>
      <c r="D1079" s="24"/>
      <c r="F1079" s="24"/>
      <c r="H1079" s="24"/>
      <c r="J1079" s="24"/>
    </row>
    <row r="1080" spans="2:10" x14ac:dyDescent="0.2">
      <c r="B1080" s="24"/>
      <c r="D1080" s="24"/>
      <c r="F1080" s="24"/>
      <c r="H1080" s="24"/>
      <c r="J1080" s="24"/>
    </row>
    <row r="1081" spans="2:10" x14ac:dyDescent="0.2">
      <c r="B1081" s="24"/>
      <c r="D1081" s="24"/>
      <c r="F1081" s="24"/>
      <c r="H1081" s="24"/>
      <c r="J1081" s="24"/>
    </row>
    <row r="1082" spans="2:10" x14ac:dyDescent="0.2">
      <c r="B1082" s="24"/>
      <c r="D1082" s="24"/>
      <c r="F1082" s="24"/>
      <c r="H1082" s="24"/>
      <c r="J1082" s="24"/>
    </row>
    <row r="1083" spans="2:10" x14ac:dyDescent="0.2">
      <c r="B1083" s="24"/>
      <c r="D1083" s="24"/>
      <c r="F1083" s="24"/>
      <c r="H1083" s="24"/>
      <c r="J1083" s="24"/>
    </row>
    <row r="1084" spans="2:10" x14ac:dyDescent="0.2">
      <c r="B1084" s="24"/>
      <c r="D1084" s="24"/>
      <c r="F1084" s="24"/>
      <c r="H1084" s="24"/>
      <c r="J1084" s="24"/>
    </row>
    <row r="1085" spans="2:10" x14ac:dyDescent="0.2">
      <c r="B1085" s="24"/>
      <c r="D1085" s="24"/>
      <c r="F1085" s="24"/>
      <c r="H1085" s="24"/>
      <c r="J1085" s="24"/>
    </row>
    <row r="1086" spans="2:10" x14ac:dyDescent="0.2">
      <c r="B1086" s="24"/>
      <c r="D1086" s="24"/>
      <c r="F1086" s="24"/>
      <c r="H1086" s="24"/>
      <c r="J1086" s="24"/>
    </row>
    <row r="1087" spans="2:10" x14ac:dyDescent="0.2">
      <c r="B1087" s="24"/>
      <c r="D1087" s="24"/>
      <c r="F1087" s="24"/>
      <c r="H1087" s="24"/>
      <c r="J1087" s="24"/>
    </row>
    <row r="1088" spans="2:10" x14ac:dyDescent="0.2">
      <c r="B1088" s="24"/>
      <c r="D1088" s="24"/>
      <c r="F1088" s="24"/>
      <c r="H1088" s="24"/>
      <c r="J1088" s="24"/>
    </row>
    <row r="1089" spans="2:10" x14ac:dyDescent="0.2">
      <c r="B1089" s="24"/>
      <c r="D1089" s="24"/>
      <c r="F1089" s="24"/>
      <c r="H1089" s="24"/>
      <c r="J1089" s="24"/>
    </row>
    <row r="1090" spans="2:10" x14ac:dyDescent="0.2">
      <c r="B1090" s="24"/>
      <c r="D1090" s="24"/>
      <c r="F1090" s="24"/>
      <c r="H1090" s="24"/>
      <c r="J1090" s="24"/>
    </row>
    <row r="1091" spans="2:10" x14ac:dyDescent="0.2">
      <c r="B1091" s="24"/>
      <c r="D1091" s="24"/>
      <c r="F1091" s="24"/>
      <c r="H1091" s="24"/>
      <c r="J1091" s="24"/>
    </row>
    <row r="1092" spans="2:10" x14ac:dyDescent="0.2">
      <c r="B1092" s="24"/>
      <c r="D1092" s="24"/>
      <c r="F1092" s="24"/>
      <c r="H1092" s="24"/>
      <c r="J1092" s="24"/>
    </row>
    <row r="1093" spans="2:10" x14ac:dyDescent="0.2">
      <c r="B1093" s="24"/>
      <c r="D1093" s="24"/>
      <c r="F1093" s="24"/>
      <c r="H1093" s="24"/>
      <c r="J1093" s="24"/>
    </row>
    <row r="1094" spans="2:10" x14ac:dyDescent="0.2">
      <c r="B1094" s="24"/>
      <c r="D1094" s="24"/>
      <c r="F1094" s="24"/>
      <c r="H1094" s="24"/>
      <c r="J1094" s="24"/>
    </row>
    <row r="1095" spans="2:10" x14ac:dyDescent="0.2">
      <c r="B1095" s="24"/>
      <c r="D1095" s="24"/>
      <c r="F1095" s="24"/>
      <c r="H1095" s="24"/>
      <c r="J1095" s="24"/>
    </row>
    <row r="1096" spans="2:10" x14ac:dyDescent="0.2">
      <c r="B1096" s="24"/>
      <c r="D1096" s="24"/>
      <c r="F1096" s="24"/>
      <c r="H1096" s="24"/>
      <c r="J1096" s="24"/>
    </row>
    <row r="1097" spans="2:10" x14ac:dyDescent="0.2">
      <c r="B1097" s="24"/>
      <c r="D1097" s="24"/>
      <c r="F1097" s="24"/>
      <c r="H1097" s="24"/>
      <c r="J1097" s="24"/>
    </row>
    <row r="1098" spans="2:10" x14ac:dyDescent="0.2">
      <c r="B1098" s="24"/>
      <c r="D1098" s="24"/>
      <c r="F1098" s="24"/>
      <c r="H1098" s="24"/>
      <c r="J1098" s="24"/>
    </row>
    <row r="1099" spans="2:10" x14ac:dyDescent="0.2">
      <c r="B1099" s="24"/>
      <c r="D1099" s="24"/>
      <c r="F1099" s="24"/>
      <c r="H1099" s="24"/>
      <c r="J1099" s="24"/>
    </row>
    <row r="1100" spans="2:10" x14ac:dyDescent="0.2">
      <c r="B1100" s="24"/>
      <c r="D1100" s="24"/>
      <c r="F1100" s="24"/>
      <c r="H1100" s="24"/>
      <c r="J1100" s="24"/>
    </row>
    <row r="1101" spans="2:10" x14ac:dyDescent="0.2">
      <c r="B1101" s="24"/>
      <c r="D1101" s="24"/>
      <c r="F1101" s="24"/>
      <c r="H1101" s="24"/>
      <c r="J1101" s="24"/>
    </row>
    <row r="1102" spans="2:10" x14ac:dyDescent="0.2">
      <c r="B1102" s="24"/>
      <c r="D1102" s="24"/>
      <c r="F1102" s="24"/>
      <c r="H1102" s="24"/>
      <c r="J1102" s="24"/>
    </row>
    <row r="1103" spans="2:10" x14ac:dyDescent="0.2">
      <c r="B1103" s="24"/>
      <c r="D1103" s="24"/>
      <c r="F1103" s="24"/>
      <c r="H1103" s="24"/>
      <c r="J1103" s="24"/>
    </row>
    <row r="1104" spans="2:10" x14ac:dyDescent="0.2">
      <c r="B1104" s="24"/>
      <c r="D1104" s="24"/>
      <c r="F1104" s="24"/>
      <c r="H1104" s="24"/>
      <c r="J1104" s="24"/>
    </row>
    <row r="1105" spans="2:10" x14ac:dyDescent="0.2">
      <c r="B1105" s="24"/>
      <c r="D1105" s="24"/>
      <c r="F1105" s="24"/>
      <c r="H1105" s="24"/>
      <c r="J1105" s="24"/>
    </row>
    <row r="1106" spans="2:10" x14ac:dyDescent="0.2">
      <c r="B1106" s="24"/>
      <c r="D1106" s="24"/>
      <c r="F1106" s="24"/>
      <c r="H1106" s="24"/>
      <c r="J1106" s="24"/>
    </row>
    <row r="1107" spans="2:10" x14ac:dyDescent="0.2">
      <c r="B1107" s="24"/>
      <c r="D1107" s="24"/>
      <c r="F1107" s="24"/>
      <c r="H1107" s="24"/>
      <c r="J1107" s="24"/>
    </row>
    <row r="1108" spans="2:10" x14ac:dyDescent="0.2">
      <c r="B1108" s="24"/>
      <c r="D1108" s="24"/>
      <c r="F1108" s="24"/>
      <c r="H1108" s="24"/>
      <c r="J1108" s="24"/>
    </row>
    <row r="1109" spans="2:10" x14ac:dyDescent="0.2">
      <c r="B1109" s="24"/>
      <c r="D1109" s="24"/>
      <c r="F1109" s="24"/>
      <c r="H1109" s="24"/>
      <c r="J1109" s="24"/>
    </row>
    <row r="1110" spans="2:10" x14ac:dyDescent="0.2">
      <c r="B1110" s="24"/>
      <c r="D1110" s="24"/>
      <c r="F1110" s="24"/>
      <c r="H1110" s="24"/>
      <c r="J1110" s="24"/>
    </row>
    <row r="1111" spans="2:10" x14ac:dyDescent="0.2">
      <c r="B1111" s="24"/>
      <c r="D1111" s="24"/>
      <c r="F1111" s="24"/>
      <c r="H1111" s="24"/>
      <c r="J1111" s="24"/>
    </row>
    <row r="1112" spans="2:10" x14ac:dyDescent="0.2">
      <c r="B1112" s="24"/>
      <c r="D1112" s="24"/>
      <c r="F1112" s="24"/>
      <c r="H1112" s="24"/>
      <c r="J1112" s="24"/>
    </row>
    <row r="1113" spans="2:10" x14ac:dyDescent="0.2">
      <c r="B1113" s="24"/>
      <c r="D1113" s="24"/>
      <c r="F1113" s="24"/>
      <c r="H1113" s="24"/>
      <c r="J1113" s="24"/>
    </row>
    <row r="1114" spans="2:10" x14ac:dyDescent="0.2">
      <c r="B1114" s="24"/>
      <c r="D1114" s="24"/>
      <c r="F1114" s="24"/>
      <c r="H1114" s="24"/>
      <c r="J1114" s="24"/>
    </row>
    <row r="1115" spans="2:10" x14ac:dyDescent="0.2">
      <c r="B1115" s="24"/>
      <c r="D1115" s="24"/>
      <c r="F1115" s="24"/>
      <c r="H1115" s="24"/>
      <c r="J1115" s="24"/>
    </row>
    <row r="1116" spans="2:10" x14ac:dyDescent="0.2">
      <c r="B1116" s="24"/>
      <c r="D1116" s="24"/>
      <c r="F1116" s="24"/>
      <c r="H1116" s="24"/>
      <c r="J1116" s="24"/>
    </row>
    <row r="1117" spans="2:10" x14ac:dyDescent="0.2">
      <c r="B1117" s="24"/>
      <c r="D1117" s="24"/>
      <c r="F1117" s="24"/>
      <c r="H1117" s="24"/>
      <c r="J1117" s="24"/>
    </row>
    <row r="1118" spans="2:10" x14ac:dyDescent="0.2">
      <c r="B1118" s="24"/>
      <c r="D1118" s="24"/>
      <c r="F1118" s="24"/>
      <c r="H1118" s="24"/>
      <c r="J1118" s="24"/>
    </row>
    <row r="1119" spans="2:10" x14ac:dyDescent="0.2">
      <c r="B1119" s="24"/>
      <c r="D1119" s="24"/>
      <c r="F1119" s="24"/>
      <c r="H1119" s="24"/>
      <c r="J1119" s="24"/>
    </row>
    <row r="1120" spans="2:10" x14ac:dyDescent="0.2">
      <c r="B1120" s="24"/>
      <c r="D1120" s="24"/>
      <c r="F1120" s="24"/>
      <c r="H1120" s="24"/>
      <c r="J1120" s="24"/>
    </row>
    <row r="1121" spans="2:10" x14ac:dyDescent="0.2">
      <c r="B1121" s="24"/>
      <c r="D1121" s="24"/>
      <c r="F1121" s="24"/>
      <c r="H1121" s="24"/>
      <c r="J1121" s="24"/>
    </row>
    <row r="1122" spans="2:10" x14ac:dyDescent="0.2">
      <c r="B1122" s="24"/>
      <c r="D1122" s="24"/>
      <c r="F1122" s="24"/>
      <c r="H1122" s="24"/>
      <c r="J1122" s="24"/>
    </row>
    <row r="1123" spans="2:10" x14ac:dyDescent="0.2">
      <c r="B1123" s="24"/>
      <c r="D1123" s="24"/>
      <c r="F1123" s="24"/>
      <c r="H1123" s="24"/>
      <c r="J1123" s="24"/>
    </row>
    <row r="1124" spans="2:10" x14ac:dyDescent="0.2">
      <c r="B1124" s="24"/>
      <c r="D1124" s="24"/>
      <c r="F1124" s="24"/>
      <c r="H1124" s="24"/>
      <c r="J1124" s="24"/>
    </row>
    <row r="1125" spans="2:10" x14ac:dyDescent="0.2">
      <c r="B1125" s="24"/>
      <c r="D1125" s="24"/>
      <c r="F1125" s="24"/>
      <c r="H1125" s="24"/>
      <c r="J1125" s="24"/>
    </row>
    <row r="1126" spans="2:10" x14ac:dyDescent="0.2">
      <c r="B1126" s="24"/>
      <c r="D1126" s="24"/>
      <c r="F1126" s="24"/>
      <c r="H1126" s="24"/>
      <c r="J1126" s="24"/>
    </row>
    <row r="1127" spans="2:10" x14ac:dyDescent="0.2">
      <c r="B1127" s="24"/>
      <c r="D1127" s="24"/>
      <c r="F1127" s="24"/>
      <c r="H1127" s="24"/>
      <c r="J1127" s="24"/>
    </row>
    <row r="1128" spans="2:10" x14ac:dyDescent="0.2">
      <c r="B1128" s="24"/>
      <c r="D1128" s="24"/>
      <c r="F1128" s="24"/>
      <c r="H1128" s="24"/>
      <c r="J1128" s="24"/>
    </row>
    <row r="1129" spans="2:10" x14ac:dyDescent="0.2">
      <c r="B1129" s="24"/>
      <c r="D1129" s="24"/>
      <c r="F1129" s="24"/>
      <c r="H1129" s="24"/>
      <c r="J1129" s="24"/>
    </row>
    <row r="1130" spans="2:10" x14ac:dyDescent="0.2">
      <c r="B1130" s="24"/>
      <c r="D1130" s="24"/>
      <c r="F1130" s="24"/>
      <c r="H1130" s="24"/>
      <c r="J1130" s="24"/>
    </row>
    <row r="1131" spans="2:10" x14ac:dyDescent="0.2">
      <c r="B1131" s="24"/>
      <c r="D1131" s="24"/>
      <c r="F1131" s="24"/>
      <c r="H1131" s="24"/>
      <c r="J1131" s="24"/>
    </row>
    <row r="1132" spans="2:10" x14ac:dyDescent="0.2">
      <c r="B1132" s="24"/>
      <c r="D1132" s="24"/>
      <c r="F1132" s="24"/>
      <c r="H1132" s="24"/>
      <c r="J1132" s="24"/>
    </row>
    <row r="1133" spans="2:10" x14ac:dyDescent="0.2">
      <c r="B1133" s="24"/>
      <c r="D1133" s="24"/>
      <c r="F1133" s="24"/>
      <c r="H1133" s="24"/>
      <c r="J1133" s="24"/>
    </row>
    <row r="1134" spans="2:10" x14ac:dyDescent="0.2">
      <c r="B1134" s="24"/>
      <c r="D1134" s="24"/>
      <c r="F1134" s="24"/>
      <c r="H1134" s="24"/>
      <c r="J1134" s="24"/>
    </row>
    <row r="1135" spans="2:10" x14ac:dyDescent="0.2">
      <c r="B1135" s="24"/>
      <c r="D1135" s="24"/>
      <c r="F1135" s="24"/>
      <c r="H1135" s="24"/>
      <c r="J1135" s="24"/>
    </row>
    <row r="1136" spans="2:10" x14ac:dyDescent="0.2">
      <c r="B1136" s="24"/>
      <c r="D1136" s="24"/>
      <c r="F1136" s="24"/>
      <c r="H1136" s="24"/>
      <c r="J1136" s="24"/>
    </row>
    <row r="1137" spans="2:10" x14ac:dyDescent="0.2">
      <c r="B1137" s="24"/>
      <c r="D1137" s="24"/>
      <c r="F1137" s="24"/>
      <c r="H1137" s="24"/>
      <c r="J1137" s="24"/>
    </row>
    <row r="1138" spans="2:10" x14ac:dyDescent="0.2">
      <c r="B1138" s="24"/>
      <c r="D1138" s="24"/>
      <c r="F1138" s="24"/>
      <c r="H1138" s="24"/>
      <c r="J1138" s="24"/>
    </row>
    <row r="1139" spans="2:10" x14ac:dyDescent="0.2">
      <c r="B1139" s="24"/>
      <c r="D1139" s="24"/>
      <c r="F1139" s="24"/>
      <c r="H1139" s="24"/>
      <c r="J1139" s="24"/>
    </row>
    <row r="1140" spans="2:10" x14ac:dyDescent="0.2">
      <c r="B1140" s="24"/>
      <c r="D1140" s="24"/>
      <c r="F1140" s="24"/>
      <c r="H1140" s="24"/>
      <c r="J1140" s="24"/>
    </row>
    <row r="1141" spans="2:10" x14ac:dyDescent="0.2">
      <c r="B1141" s="24"/>
      <c r="D1141" s="24"/>
      <c r="F1141" s="24"/>
      <c r="H1141" s="24"/>
      <c r="J1141" s="24"/>
    </row>
    <row r="1142" spans="2:10" x14ac:dyDescent="0.2">
      <c r="B1142" s="24"/>
      <c r="D1142" s="24"/>
      <c r="F1142" s="24"/>
      <c r="H1142" s="24"/>
      <c r="J1142" s="24"/>
    </row>
    <row r="1143" spans="2:10" x14ac:dyDescent="0.2">
      <c r="B1143" s="24"/>
      <c r="D1143" s="24"/>
      <c r="F1143" s="24"/>
      <c r="H1143" s="24"/>
      <c r="J1143" s="24"/>
    </row>
    <row r="1144" spans="2:10" x14ac:dyDescent="0.2">
      <c r="B1144" s="24"/>
      <c r="D1144" s="24"/>
      <c r="F1144" s="24"/>
      <c r="H1144" s="24"/>
      <c r="J1144" s="24"/>
    </row>
    <row r="1145" spans="2:10" x14ac:dyDescent="0.2">
      <c r="B1145" s="24"/>
      <c r="D1145" s="24"/>
      <c r="F1145" s="24"/>
      <c r="H1145" s="24"/>
      <c r="J1145" s="24"/>
    </row>
    <row r="1146" spans="2:10" x14ac:dyDescent="0.2">
      <c r="B1146" s="24"/>
      <c r="D1146" s="24"/>
      <c r="F1146" s="24"/>
      <c r="H1146" s="24"/>
      <c r="J1146" s="24"/>
    </row>
    <row r="1147" spans="2:10" x14ac:dyDescent="0.2">
      <c r="B1147" s="24"/>
      <c r="D1147" s="24"/>
      <c r="F1147" s="24"/>
      <c r="H1147" s="24"/>
      <c r="J1147" s="24"/>
    </row>
    <row r="1148" spans="2:10" x14ac:dyDescent="0.2">
      <c r="B1148" s="24"/>
      <c r="D1148" s="24"/>
      <c r="F1148" s="24"/>
      <c r="H1148" s="24"/>
      <c r="J1148" s="24"/>
    </row>
    <row r="1149" spans="2:10" x14ac:dyDescent="0.2">
      <c r="B1149" s="24"/>
      <c r="D1149" s="24"/>
      <c r="F1149" s="24"/>
      <c r="H1149" s="24"/>
      <c r="J1149" s="24"/>
    </row>
    <row r="1150" spans="2:10" x14ac:dyDescent="0.2">
      <c r="B1150" s="24"/>
      <c r="D1150" s="24"/>
      <c r="F1150" s="24"/>
      <c r="H1150" s="24"/>
      <c r="J1150" s="24"/>
    </row>
    <row r="1151" spans="2:10" x14ac:dyDescent="0.2">
      <c r="B1151" s="24"/>
      <c r="D1151" s="24"/>
      <c r="F1151" s="24"/>
      <c r="H1151" s="24"/>
      <c r="J1151" s="24"/>
    </row>
    <row r="1152" spans="2:10" x14ac:dyDescent="0.2">
      <c r="B1152" s="24"/>
      <c r="D1152" s="24"/>
      <c r="F1152" s="24"/>
      <c r="H1152" s="24"/>
      <c r="J1152" s="24"/>
    </row>
    <row r="1153" spans="2:10" x14ac:dyDescent="0.2">
      <c r="B1153" s="24"/>
      <c r="D1153" s="24"/>
      <c r="F1153" s="24"/>
      <c r="H1153" s="24"/>
      <c r="J1153" s="24"/>
    </row>
    <row r="1154" spans="2:10" x14ac:dyDescent="0.2">
      <c r="B1154" s="24"/>
      <c r="D1154" s="24"/>
      <c r="F1154" s="24"/>
      <c r="H1154" s="24"/>
      <c r="J1154" s="24"/>
    </row>
    <row r="1155" spans="2:10" x14ac:dyDescent="0.2">
      <c r="B1155" s="24"/>
      <c r="D1155" s="24"/>
      <c r="F1155" s="24"/>
      <c r="H1155" s="24"/>
      <c r="J1155" s="24"/>
    </row>
    <row r="1156" spans="2:10" x14ac:dyDescent="0.2">
      <c r="B1156" s="24"/>
      <c r="D1156" s="24"/>
      <c r="F1156" s="24"/>
      <c r="H1156" s="24"/>
      <c r="J1156" s="24"/>
    </row>
    <row r="1157" spans="2:10" x14ac:dyDescent="0.2">
      <c r="B1157" s="24"/>
      <c r="D1157" s="24"/>
      <c r="F1157" s="24"/>
      <c r="H1157" s="24"/>
      <c r="J1157" s="24"/>
    </row>
    <row r="1158" spans="2:10" x14ac:dyDescent="0.2">
      <c r="B1158" s="24"/>
      <c r="D1158" s="24"/>
      <c r="F1158" s="24"/>
      <c r="H1158" s="24"/>
      <c r="J1158" s="24"/>
    </row>
    <row r="1159" spans="2:10" x14ac:dyDescent="0.2">
      <c r="B1159" s="24"/>
      <c r="D1159" s="24"/>
      <c r="F1159" s="24"/>
      <c r="H1159" s="24"/>
      <c r="J1159" s="24"/>
    </row>
    <row r="1160" spans="2:10" x14ac:dyDescent="0.2">
      <c r="B1160" s="24"/>
      <c r="D1160" s="24"/>
      <c r="F1160" s="24"/>
      <c r="H1160" s="24"/>
      <c r="J1160" s="24"/>
    </row>
    <row r="1161" spans="2:10" x14ac:dyDescent="0.2">
      <c r="B1161" s="24"/>
      <c r="D1161" s="24"/>
      <c r="F1161" s="24"/>
      <c r="H1161" s="24"/>
      <c r="J1161" s="24"/>
    </row>
    <row r="1162" spans="2:10" x14ac:dyDescent="0.2">
      <c r="B1162" s="24"/>
      <c r="D1162" s="24"/>
      <c r="F1162" s="24"/>
      <c r="H1162" s="24"/>
      <c r="J1162" s="24"/>
    </row>
    <row r="1163" spans="2:10" x14ac:dyDescent="0.2">
      <c r="B1163" s="24"/>
      <c r="D1163" s="24"/>
      <c r="F1163" s="24"/>
      <c r="H1163" s="24"/>
      <c r="J1163" s="24"/>
    </row>
    <row r="1164" spans="2:10" x14ac:dyDescent="0.2">
      <c r="B1164" s="24"/>
      <c r="D1164" s="24"/>
      <c r="F1164" s="24"/>
      <c r="H1164" s="24"/>
      <c r="J1164" s="24"/>
    </row>
    <row r="1165" spans="2:10" x14ac:dyDescent="0.2">
      <c r="B1165" s="24"/>
      <c r="D1165" s="24"/>
      <c r="F1165" s="24"/>
      <c r="H1165" s="24"/>
      <c r="J1165" s="24"/>
    </row>
    <row r="1166" spans="2:10" x14ac:dyDescent="0.2">
      <c r="B1166" s="24"/>
      <c r="D1166" s="24"/>
      <c r="F1166" s="24"/>
      <c r="H1166" s="24"/>
      <c r="J1166" s="24"/>
    </row>
    <row r="1167" spans="2:10" x14ac:dyDescent="0.2">
      <c r="B1167" s="24"/>
      <c r="D1167" s="24"/>
      <c r="F1167" s="24"/>
      <c r="H1167" s="24"/>
      <c r="J1167" s="24"/>
    </row>
    <row r="1168" spans="2:10" x14ac:dyDescent="0.2">
      <c r="B1168" s="24"/>
      <c r="D1168" s="24"/>
      <c r="F1168" s="24"/>
      <c r="H1168" s="24"/>
      <c r="J1168" s="24"/>
    </row>
    <row r="1169" spans="2:10" x14ac:dyDescent="0.2">
      <c r="B1169" s="24"/>
      <c r="D1169" s="24"/>
      <c r="F1169" s="24"/>
      <c r="H1169" s="24"/>
      <c r="J1169" s="24"/>
    </row>
    <row r="1170" spans="2:10" x14ac:dyDescent="0.2">
      <c r="B1170" s="24"/>
      <c r="D1170" s="24"/>
      <c r="F1170" s="24"/>
      <c r="H1170" s="24"/>
      <c r="J1170" s="24"/>
    </row>
    <row r="1171" spans="2:10" x14ac:dyDescent="0.2">
      <c r="B1171" s="24"/>
      <c r="D1171" s="24"/>
      <c r="F1171" s="24"/>
      <c r="H1171" s="24"/>
      <c r="J1171" s="24"/>
    </row>
    <row r="1172" spans="2:10" x14ac:dyDescent="0.2">
      <c r="B1172" s="24"/>
      <c r="D1172" s="24"/>
      <c r="F1172" s="24"/>
      <c r="H1172" s="24"/>
      <c r="J1172" s="24"/>
    </row>
    <row r="1173" spans="2:10" x14ac:dyDescent="0.2">
      <c r="B1173" s="24"/>
      <c r="D1173" s="24"/>
      <c r="F1173" s="24"/>
      <c r="H1173" s="24"/>
      <c r="J1173" s="24"/>
    </row>
    <row r="1174" spans="2:10" x14ac:dyDescent="0.2">
      <c r="B1174" s="24"/>
      <c r="D1174" s="24"/>
      <c r="F1174" s="24"/>
      <c r="H1174" s="24"/>
      <c r="J1174" s="24"/>
    </row>
    <row r="1175" spans="2:10" x14ac:dyDescent="0.2">
      <c r="B1175" s="24"/>
      <c r="D1175" s="24"/>
      <c r="F1175" s="24"/>
      <c r="H1175" s="24"/>
      <c r="J1175" s="24"/>
    </row>
    <row r="1176" spans="2:10" x14ac:dyDescent="0.2">
      <c r="B1176" s="24"/>
      <c r="D1176" s="24"/>
      <c r="F1176" s="24"/>
      <c r="H1176" s="24"/>
      <c r="J1176" s="24"/>
    </row>
    <row r="1177" spans="2:10" x14ac:dyDescent="0.2">
      <c r="B1177" s="24"/>
      <c r="D1177" s="24"/>
      <c r="F1177" s="24"/>
      <c r="H1177" s="24"/>
      <c r="J1177" s="24"/>
    </row>
    <row r="1178" spans="2:10" x14ac:dyDescent="0.2">
      <c r="B1178" s="24"/>
      <c r="D1178" s="24"/>
      <c r="F1178" s="24"/>
      <c r="H1178" s="24"/>
      <c r="J1178" s="24"/>
    </row>
    <row r="1179" spans="2:10" x14ac:dyDescent="0.2">
      <c r="B1179" s="24"/>
      <c r="D1179" s="24"/>
      <c r="F1179" s="24"/>
      <c r="H1179" s="24"/>
      <c r="J1179" s="24"/>
    </row>
    <row r="1180" spans="2:10" x14ac:dyDescent="0.2">
      <c r="B1180" s="24"/>
      <c r="D1180" s="24"/>
      <c r="F1180" s="24"/>
      <c r="H1180" s="24"/>
      <c r="J1180" s="24"/>
    </row>
    <row r="1181" spans="2:10" x14ac:dyDescent="0.2">
      <c r="B1181" s="24"/>
      <c r="D1181" s="24"/>
      <c r="F1181" s="24"/>
      <c r="H1181" s="24"/>
      <c r="J1181" s="24"/>
    </row>
    <row r="1182" spans="2:10" x14ac:dyDescent="0.2">
      <c r="B1182" s="24"/>
      <c r="D1182" s="24"/>
      <c r="F1182" s="24"/>
      <c r="H1182" s="24"/>
      <c r="J1182" s="24"/>
    </row>
    <row r="1183" spans="2:10" x14ac:dyDescent="0.2">
      <c r="B1183" s="24"/>
      <c r="D1183" s="24"/>
      <c r="F1183" s="24"/>
      <c r="H1183" s="24"/>
      <c r="J1183" s="24"/>
    </row>
    <row r="1184" spans="2:10" x14ac:dyDescent="0.2">
      <c r="B1184" s="24"/>
      <c r="D1184" s="24"/>
      <c r="F1184" s="24"/>
      <c r="H1184" s="24"/>
      <c r="J1184" s="24"/>
    </row>
    <row r="1185" spans="2:10" x14ac:dyDescent="0.2">
      <c r="B1185" s="24"/>
      <c r="D1185" s="24"/>
      <c r="F1185" s="24"/>
      <c r="H1185" s="24"/>
      <c r="J1185" s="24"/>
    </row>
    <row r="1186" spans="2:10" x14ac:dyDescent="0.2">
      <c r="B1186" s="24"/>
      <c r="D1186" s="24"/>
      <c r="F1186" s="24"/>
      <c r="H1186" s="24"/>
      <c r="J1186" s="24"/>
    </row>
    <row r="1187" spans="2:10" x14ac:dyDescent="0.2">
      <c r="B1187" s="24"/>
      <c r="D1187" s="24"/>
      <c r="F1187" s="24"/>
      <c r="H1187" s="24"/>
      <c r="J1187" s="24"/>
    </row>
    <row r="1188" spans="2:10" x14ac:dyDescent="0.2">
      <c r="B1188" s="24"/>
      <c r="D1188" s="24"/>
      <c r="F1188" s="24"/>
      <c r="H1188" s="24"/>
      <c r="J1188" s="24"/>
    </row>
    <row r="1189" spans="2:10" x14ac:dyDescent="0.2">
      <c r="B1189" s="24"/>
      <c r="D1189" s="24"/>
      <c r="F1189" s="24"/>
      <c r="H1189" s="24"/>
      <c r="J1189" s="24"/>
    </row>
    <row r="1190" spans="2:10" x14ac:dyDescent="0.2">
      <c r="B1190" s="24"/>
      <c r="D1190" s="24"/>
      <c r="F1190" s="24"/>
      <c r="H1190" s="24"/>
      <c r="J1190" s="24"/>
    </row>
    <row r="1191" spans="2:10" x14ac:dyDescent="0.2">
      <c r="B1191" s="24"/>
      <c r="D1191" s="24"/>
      <c r="F1191" s="24"/>
      <c r="H1191" s="24"/>
      <c r="J1191" s="24"/>
    </row>
    <row r="1192" spans="2:10" x14ac:dyDescent="0.2">
      <c r="B1192" s="24"/>
      <c r="D1192" s="24"/>
      <c r="F1192" s="24"/>
      <c r="H1192" s="24"/>
      <c r="J1192" s="24"/>
    </row>
    <row r="1193" spans="2:10" x14ac:dyDescent="0.2">
      <c r="B1193" s="24"/>
      <c r="D1193" s="24"/>
      <c r="F1193" s="24"/>
      <c r="H1193" s="24"/>
      <c r="J1193" s="24"/>
    </row>
    <row r="1194" spans="2:10" x14ac:dyDescent="0.2">
      <c r="B1194" s="24"/>
      <c r="D1194" s="24"/>
      <c r="F1194" s="24"/>
      <c r="H1194" s="24"/>
      <c r="J1194" s="24"/>
    </row>
    <row r="1195" spans="2:10" x14ac:dyDescent="0.2">
      <c r="B1195" s="24"/>
      <c r="D1195" s="24"/>
      <c r="F1195" s="24"/>
      <c r="H1195" s="24"/>
      <c r="J1195" s="24"/>
    </row>
    <row r="1196" spans="2:10" x14ac:dyDescent="0.2">
      <c r="B1196" s="24"/>
      <c r="D1196" s="24"/>
      <c r="F1196" s="24"/>
      <c r="H1196" s="24"/>
      <c r="J1196" s="24"/>
    </row>
    <row r="1197" spans="2:10" x14ac:dyDescent="0.2">
      <c r="B1197" s="24"/>
      <c r="D1197" s="24"/>
      <c r="F1197" s="24"/>
      <c r="H1197" s="24"/>
      <c r="J1197" s="24"/>
    </row>
    <row r="1198" spans="2:10" x14ac:dyDescent="0.2">
      <c r="B1198" s="24"/>
      <c r="D1198" s="24"/>
      <c r="F1198" s="24"/>
      <c r="H1198" s="24"/>
      <c r="J1198" s="24"/>
    </row>
    <row r="1199" spans="2:10" x14ac:dyDescent="0.2">
      <c r="B1199" s="24"/>
      <c r="D1199" s="24"/>
      <c r="F1199" s="24"/>
      <c r="H1199" s="24"/>
      <c r="J1199" s="24"/>
    </row>
    <row r="1200" spans="2:10" x14ac:dyDescent="0.2">
      <c r="B1200" s="24"/>
      <c r="D1200" s="24"/>
      <c r="F1200" s="24"/>
      <c r="H1200" s="24"/>
      <c r="J1200" s="24"/>
    </row>
    <row r="1201" spans="2:10" x14ac:dyDescent="0.2">
      <c r="B1201" s="24"/>
      <c r="D1201" s="24"/>
      <c r="F1201" s="24"/>
      <c r="H1201" s="24"/>
      <c r="J1201" s="24"/>
    </row>
    <row r="1202" spans="2:10" x14ac:dyDescent="0.2">
      <c r="B1202" s="24"/>
      <c r="D1202" s="24"/>
      <c r="F1202" s="24"/>
      <c r="H1202" s="24"/>
      <c r="J1202" s="24"/>
    </row>
    <row r="1203" spans="2:10" x14ac:dyDescent="0.2">
      <c r="B1203" s="24"/>
      <c r="D1203" s="24"/>
      <c r="F1203" s="24"/>
      <c r="H1203" s="24"/>
      <c r="J1203" s="24"/>
    </row>
    <row r="1204" spans="2:10" x14ac:dyDescent="0.2">
      <c r="B1204" s="24"/>
      <c r="D1204" s="24"/>
      <c r="F1204" s="24"/>
      <c r="H1204" s="24"/>
      <c r="J1204" s="24"/>
    </row>
    <row r="1205" spans="2:10" x14ac:dyDescent="0.2">
      <c r="B1205" s="24"/>
      <c r="D1205" s="24"/>
      <c r="F1205" s="24"/>
      <c r="H1205" s="24"/>
      <c r="J1205" s="24"/>
    </row>
    <row r="1206" spans="2:10" x14ac:dyDescent="0.2">
      <c r="B1206" s="24"/>
      <c r="D1206" s="24"/>
      <c r="F1206" s="24"/>
      <c r="H1206" s="24"/>
      <c r="J1206" s="24"/>
    </row>
    <row r="1207" spans="2:10" x14ac:dyDescent="0.2">
      <c r="B1207" s="24"/>
      <c r="D1207" s="24"/>
      <c r="F1207" s="24"/>
      <c r="H1207" s="24"/>
      <c r="J1207" s="24"/>
    </row>
    <row r="1208" spans="2:10" x14ac:dyDescent="0.2">
      <c r="B1208" s="24"/>
      <c r="D1208" s="24"/>
      <c r="F1208" s="24"/>
      <c r="H1208" s="24"/>
      <c r="J1208" s="24"/>
    </row>
    <row r="1209" spans="2:10" x14ac:dyDescent="0.2">
      <c r="B1209" s="24"/>
      <c r="D1209" s="24"/>
      <c r="F1209" s="24"/>
      <c r="H1209" s="24"/>
      <c r="J1209" s="24"/>
    </row>
    <row r="1210" spans="2:10" x14ac:dyDescent="0.2">
      <c r="B1210" s="24"/>
      <c r="D1210" s="24"/>
      <c r="F1210" s="24"/>
      <c r="H1210" s="24"/>
      <c r="J1210" s="24"/>
    </row>
    <row r="1211" spans="2:10" x14ac:dyDescent="0.2">
      <c r="B1211" s="24"/>
      <c r="D1211" s="24"/>
      <c r="F1211" s="24"/>
      <c r="H1211" s="24"/>
      <c r="J1211" s="24"/>
    </row>
    <row r="1212" spans="2:10" x14ac:dyDescent="0.2">
      <c r="B1212" s="24"/>
      <c r="D1212" s="24"/>
      <c r="F1212" s="24"/>
      <c r="H1212" s="24"/>
      <c r="J1212" s="24"/>
    </row>
    <row r="1213" spans="2:10" x14ac:dyDescent="0.2">
      <c r="B1213" s="24"/>
      <c r="D1213" s="24"/>
      <c r="F1213" s="24"/>
      <c r="H1213" s="24"/>
      <c r="J1213" s="24"/>
    </row>
    <row r="1214" spans="2:10" x14ac:dyDescent="0.2">
      <c r="B1214" s="24"/>
      <c r="D1214" s="24"/>
      <c r="F1214" s="24"/>
      <c r="H1214" s="24"/>
      <c r="J1214" s="24"/>
    </row>
    <row r="1215" spans="2:10" x14ac:dyDescent="0.2">
      <c r="B1215" s="24"/>
      <c r="D1215" s="24"/>
      <c r="F1215" s="24"/>
      <c r="H1215" s="24"/>
      <c r="J1215" s="24"/>
    </row>
    <row r="1216" spans="2:10" x14ac:dyDescent="0.2">
      <c r="B1216" s="24"/>
      <c r="D1216" s="24"/>
      <c r="F1216" s="24"/>
      <c r="H1216" s="24"/>
      <c r="J1216" s="24"/>
    </row>
    <row r="1217" spans="2:10" x14ac:dyDescent="0.2">
      <c r="B1217" s="24"/>
      <c r="D1217" s="24"/>
      <c r="F1217" s="24"/>
      <c r="H1217" s="24"/>
      <c r="J1217" s="24"/>
    </row>
    <row r="1218" spans="2:10" x14ac:dyDescent="0.2">
      <c r="B1218" s="24"/>
      <c r="D1218" s="24"/>
      <c r="F1218" s="24"/>
      <c r="H1218" s="24"/>
      <c r="J1218" s="24"/>
    </row>
    <row r="1219" spans="2:10" x14ac:dyDescent="0.2">
      <c r="B1219" s="24"/>
      <c r="D1219" s="24"/>
      <c r="F1219" s="24"/>
      <c r="H1219" s="24"/>
      <c r="J1219" s="24"/>
    </row>
    <row r="1220" spans="2:10" x14ac:dyDescent="0.2">
      <c r="B1220" s="24"/>
      <c r="D1220" s="24"/>
      <c r="F1220" s="24"/>
      <c r="H1220" s="24"/>
      <c r="J1220" s="24"/>
    </row>
    <row r="1221" spans="2:10" x14ac:dyDescent="0.2">
      <c r="B1221" s="24"/>
      <c r="D1221" s="24"/>
      <c r="F1221" s="24"/>
      <c r="H1221" s="24"/>
      <c r="J1221" s="24"/>
    </row>
    <row r="1222" spans="2:10" x14ac:dyDescent="0.2">
      <c r="B1222" s="24"/>
      <c r="D1222" s="24"/>
      <c r="F1222" s="24"/>
      <c r="H1222" s="24"/>
      <c r="J1222" s="24"/>
    </row>
    <row r="1223" spans="2:10" x14ac:dyDescent="0.2">
      <c r="B1223" s="24"/>
      <c r="D1223" s="24"/>
      <c r="F1223" s="24"/>
      <c r="H1223" s="24"/>
      <c r="J1223" s="24"/>
    </row>
    <row r="1224" spans="2:10" x14ac:dyDescent="0.2">
      <c r="B1224" s="24"/>
      <c r="D1224" s="24"/>
      <c r="F1224" s="24"/>
      <c r="H1224" s="24"/>
      <c r="J1224" s="24"/>
    </row>
    <row r="1225" spans="2:10" x14ac:dyDescent="0.2">
      <c r="B1225" s="24"/>
      <c r="D1225" s="24"/>
      <c r="F1225" s="24"/>
      <c r="H1225" s="24"/>
      <c r="J1225" s="24"/>
    </row>
    <row r="1226" spans="2:10" x14ac:dyDescent="0.2">
      <c r="B1226" s="24"/>
      <c r="D1226" s="24"/>
      <c r="F1226" s="24"/>
      <c r="H1226" s="24"/>
      <c r="J1226" s="24"/>
    </row>
    <row r="1227" spans="2:10" x14ac:dyDescent="0.2">
      <c r="B1227" s="24"/>
      <c r="D1227" s="24"/>
      <c r="F1227" s="24"/>
      <c r="H1227" s="24"/>
      <c r="J1227" s="24"/>
    </row>
    <row r="1228" spans="2:10" x14ac:dyDescent="0.2">
      <c r="B1228" s="24"/>
      <c r="D1228" s="24"/>
      <c r="F1228" s="24"/>
      <c r="H1228" s="24"/>
      <c r="J1228" s="24"/>
    </row>
    <row r="1229" spans="2:10" x14ac:dyDescent="0.2">
      <c r="B1229" s="24"/>
      <c r="D1229" s="24"/>
      <c r="F1229" s="24"/>
      <c r="H1229" s="24"/>
      <c r="J1229" s="24"/>
    </row>
    <row r="1230" spans="2:10" x14ac:dyDescent="0.2">
      <c r="B1230" s="24"/>
      <c r="D1230" s="24"/>
      <c r="F1230" s="24"/>
      <c r="H1230" s="24"/>
      <c r="J1230" s="24"/>
    </row>
    <row r="1231" spans="2:10" x14ac:dyDescent="0.2">
      <c r="B1231" s="24"/>
      <c r="D1231" s="24"/>
      <c r="F1231" s="24"/>
      <c r="H1231" s="24"/>
      <c r="J1231" s="24"/>
    </row>
    <row r="1232" spans="2:10" x14ac:dyDescent="0.2">
      <c r="B1232" s="24"/>
      <c r="D1232" s="24"/>
      <c r="F1232" s="24"/>
      <c r="H1232" s="24"/>
      <c r="J1232" s="24"/>
    </row>
    <row r="1233" spans="2:10" x14ac:dyDescent="0.2">
      <c r="B1233" s="24"/>
      <c r="D1233" s="24"/>
      <c r="F1233" s="24"/>
      <c r="H1233" s="24"/>
      <c r="J1233" s="24"/>
    </row>
    <row r="1234" spans="2:10" x14ac:dyDescent="0.2">
      <c r="B1234" s="24"/>
      <c r="D1234" s="24"/>
      <c r="F1234" s="24"/>
      <c r="H1234" s="24"/>
      <c r="J1234" s="24"/>
    </row>
    <row r="1235" spans="2:10" x14ac:dyDescent="0.2">
      <c r="B1235" s="24"/>
      <c r="D1235" s="24"/>
      <c r="F1235" s="24"/>
      <c r="H1235" s="24"/>
      <c r="J1235" s="24"/>
    </row>
    <row r="1236" spans="2:10" x14ac:dyDescent="0.2">
      <c r="B1236" s="24"/>
      <c r="D1236" s="24"/>
      <c r="F1236" s="24"/>
      <c r="H1236" s="24"/>
      <c r="J1236" s="24"/>
    </row>
    <row r="1237" spans="2:10" x14ac:dyDescent="0.2">
      <c r="B1237" s="24"/>
      <c r="D1237" s="24"/>
      <c r="F1237" s="24"/>
      <c r="H1237" s="24"/>
      <c r="J1237" s="24"/>
    </row>
    <row r="1238" spans="2:10" x14ac:dyDescent="0.2">
      <c r="B1238" s="24"/>
      <c r="D1238" s="24"/>
      <c r="F1238" s="24"/>
      <c r="H1238" s="24"/>
      <c r="J1238" s="24"/>
    </row>
    <row r="1239" spans="2:10" x14ac:dyDescent="0.2">
      <c r="B1239" s="24"/>
      <c r="D1239" s="24"/>
      <c r="F1239" s="24"/>
      <c r="H1239" s="24"/>
      <c r="J1239" s="24"/>
    </row>
    <row r="1240" spans="2:10" x14ac:dyDescent="0.2">
      <c r="B1240" s="24"/>
      <c r="D1240" s="24"/>
      <c r="F1240" s="24"/>
      <c r="H1240" s="24"/>
      <c r="J1240" s="24"/>
    </row>
    <row r="1241" spans="2:10" x14ac:dyDescent="0.2">
      <c r="B1241" s="24"/>
      <c r="D1241" s="24"/>
      <c r="F1241" s="24"/>
      <c r="H1241" s="24"/>
      <c r="J1241" s="24"/>
    </row>
    <row r="1242" spans="2:10" x14ac:dyDescent="0.2">
      <c r="B1242" s="24"/>
      <c r="D1242" s="24"/>
      <c r="F1242" s="24"/>
      <c r="H1242" s="24"/>
      <c r="J1242" s="24"/>
    </row>
    <row r="1243" spans="2:10" x14ac:dyDescent="0.2">
      <c r="B1243" s="24"/>
      <c r="D1243" s="24"/>
      <c r="F1243" s="24"/>
      <c r="H1243" s="24"/>
      <c r="J1243" s="24"/>
    </row>
    <row r="1244" spans="2:10" x14ac:dyDescent="0.2">
      <c r="B1244" s="24"/>
      <c r="D1244" s="24"/>
      <c r="F1244" s="24"/>
      <c r="H1244" s="24"/>
      <c r="J1244" s="24"/>
    </row>
    <row r="1245" spans="2:10" x14ac:dyDescent="0.2">
      <c r="B1245" s="24"/>
      <c r="D1245" s="24"/>
      <c r="F1245" s="24"/>
      <c r="H1245" s="24"/>
      <c r="J1245" s="24"/>
    </row>
    <row r="1246" spans="2:10" x14ac:dyDescent="0.2">
      <c r="B1246" s="24"/>
      <c r="D1246" s="24"/>
      <c r="F1246" s="24"/>
      <c r="H1246" s="24"/>
      <c r="J1246" s="24"/>
    </row>
    <row r="1247" spans="2:10" x14ac:dyDescent="0.2">
      <c r="B1247" s="24"/>
      <c r="D1247" s="24"/>
      <c r="F1247" s="24"/>
      <c r="H1247" s="24"/>
      <c r="J1247" s="24"/>
    </row>
    <row r="1248" spans="2:10" x14ac:dyDescent="0.2">
      <c r="B1248" s="24"/>
      <c r="D1248" s="24"/>
      <c r="F1248" s="24"/>
      <c r="H1248" s="24"/>
      <c r="J1248" s="24"/>
    </row>
    <row r="1249" spans="2:10" x14ac:dyDescent="0.2">
      <c r="B1249" s="24"/>
      <c r="D1249" s="24"/>
      <c r="F1249" s="24"/>
      <c r="H1249" s="24"/>
      <c r="J1249" s="24"/>
    </row>
    <row r="1250" spans="2:10" x14ac:dyDescent="0.2">
      <c r="B1250" s="24"/>
      <c r="D1250" s="24"/>
      <c r="F1250" s="24"/>
      <c r="H1250" s="24"/>
      <c r="J1250" s="24"/>
    </row>
    <row r="1251" spans="2:10" x14ac:dyDescent="0.2">
      <c r="B1251" s="24"/>
      <c r="D1251" s="24"/>
      <c r="F1251" s="24"/>
      <c r="H1251" s="24"/>
      <c r="J1251" s="24"/>
    </row>
    <row r="1252" spans="2:10" x14ac:dyDescent="0.2">
      <c r="B1252" s="24"/>
      <c r="D1252" s="24"/>
      <c r="F1252" s="24"/>
      <c r="H1252" s="24"/>
      <c r="J1252" s="24"/>
    </row>
    <row r="1253" spans="2:10" x14ac:dyDescent="0.2">
      <c r="B1253" s="24"/>
      <c r="D1253" s="24"/>
      <c r="F1253" s="24"/>
      <c r="H1253" s="24"/>
      <c r="J1253" s="24"/>
    </row>
    <row r="1254" spans="2:10" x14ac:dyDescent="0.2">
      <c r="B1254" s="24"/>
      <c r="D1254" s="24"/>
      <c r="F1254" s="24"/>
      <c r="H1254" s="24"/>
      <c r="J1254" s="24"/>
    </row>
    <row r="1255" spans="2:10" x14ac:dyDescent="0.2">
      <c r="B1255" s="24"/>
      <c r="D1255" s="24"/>
      <c r="F1255" s="24"/>
      <c r="H1255" s="24"/>
      <c r="J1255" s="24"/>
    </row>
    <row r="1256" spans="2:10" x14ac:dyDescent="0.2">
      <c r="B1256" s="24"/>
      <c r="D1256" s="24"/>
      <c r="F1256" s="24"/>
      <c r="H1256" s="24"/>
      <c r="J1256" s="24"/>
    </row>
    <row r="1257" spans="2:10" x14ac:dyDescent="0.2">
      <c r="B1257" s="24"/>
      <c r="D1257" s="24"/>
      <c r="F1257" s="24"/>
      <c r="H1257" s="24"/>
      <c r="J1257" s="24"/>
    </row>
    <row r="1258" spans="2:10" x14ac:dyDescent="0.2">
      <c r="B1258" s="24"/>
      <c r="D1258" s="24"/>
      <c r="F1258" s="24"/>
      <c r="H1258" s="24"/>
      <c r="J1258" s="24"/>
    </row>
    <row r="1259" spans="2:10" x14ac:dyDescent="0.2">
      <c r="B1259" s="24"/>
      <c r="D1259" s="24"/>
      <c r="F1259" s="24"/>
      <c r="H1259" s="24"/>
      <c r="J1259" s="24"/>
    </row>
    <row r="1260" spans="2:10" x14ac:dyDescent="0.2">
      <c r="B1260" s="24"/>
      <c r="D1260" s="24"/>
      <c r="F1260" s="24"/>
      <c r="H1260" s="24"/>
      <c r="J1260" s="24"/>
    </row>
    <row r="1261" spans="2:10" x14ac:dyDescent="0.2">
      <c r="B1261" s="24"/>
      <c r="D1261" s="24"/>
      <c r="F1261" s="24"/>
      <c r="H1261" s="24"/>
      <c r="J1261" s="24"/>
    </row>
    <row r="1262" spans="2:10" x14ac:dyDescent="0.2">
      <c r="B1262" s="24"/>
      <c r="D1262" s="24"/>
      <c r="F1262" s="24"/>
      <c r="H1262" s="24"/>
      <c r="J1262" s="24"/>
    </row>
    <row r="1263" spans="2:10" x14ac:dyDescent="0.2">
      <c r="B1263" s="24"/>
      <c r="D1263" s="24"/>
      <c r="F1263" s="24"/>
      <c r="H1263" s="24"/>
      <c r="J1263" s="24"/>
    </row>
    <row r="1264" spans="2:10" x14ac:dyDescent="0.2">
      <c r="B1264" s="24"/>
      <c r="D1264" s="24"/>
      <c r="F1264" s="24"/>
      <c r="H1264" s="24"/>
      <c r="J1264" s="24"/>
    </row>
    <row r="1265" spans="2:10" x14ac:dyDescent="0.2">
      <c r="B1265" s="24"/>
      <c r="D1265" s="24"/>
      <c r="F1265" s="24"/>
      <c r="H1265" s="24"/>
      <c r="J1265" s="24"/>
    </row>
    <row r="1266" spans="2:10" x14ac:dyDescent="0.2">
      <c r="B1266" s="24"/>
      <c r="D1266" s="24"/>
      <c r="F1266" s="24"/>
      <c r="H1266" s="24"/>
      <c r="J1266" s="24"/>
    </row>
    <row r="1267" spans="2:10" x14ac:dyDescent="0.2">
      <c r="B1267" s="24"/>
      <c r="D1267" s="24"/>
      <c r="F1267" s="24"/>
      <c r="H1267" s="24"/>
      <c r="J1267" s="24"/>
    </row>
    <row r="1268" spans="2:10" x14ac:dyDescent="0.2">
      <c r="B1268" s="24"/>
      <c r="D1268" s="24"/>
      <c r="F1268" s="24"/>
      <c r="H1268" s="24"/>
      <c r="J1268" s="24"/>
    </row>
    <row r="1269" spans="2:10" x14ac:dyDescent="0.2">
      <c r="B1269" s="24"/>
      <c r="D1269" s="24"/>
      <c r="F1269" s="24"/>
      <c r="H1269" s="24"/>
      <c r="J1269" s="24"/>
    </row>
    <row r="1270" spans="2:10" x14ac:dyDescent="0.2">
      <c r="B1270" s="24"/>
      <c r="D1270" s="24"/>
      <c r="F1270" s="24"/>
      <c r="H1270" s="24"/>
      <c r="J1270" s="24"/>
    </row>
    <row r="1271" spans="2:10" x14ac:dyDescent="0.2">
      <c r="B1271" s="24"/>
      <c r="D1271" s="24"/>
      <c r="F1271" s="24"/>
      <c r="H1271" s="24"/>
      <c r="J1271" s="24"/>
    </row>
    <row r="1272" spans="2:10" x14ac:dyDescent="0.2">
      <c r="B1272" s="24"/>
      <c r="D1272" s="24"/>
      <c r="F1272" s="24"/>
      <c r="H1272" s="24"/>
      <c r="J1272" s="24"/>
    </row>
    <row r="1273" spans="2:10" x14ac:dyDescent="0.2">
      <c r="B1273" s="24"/>
      <c r="D1273" s="24"/>
      <c r="F1273" s="24"/>
      <c r="H1273" s="24"/>
      <c r="J1273" s="24"/>
    </row>
    <row r="1274" spans="2:10" x14ac:dyDescent="0.2">
      <c r="B1274" s="24"/>
      <c r="D1274" s="24"/>
      <c r="F1274" s="24"/>
      <c r="H1274" s="24"/>
      <c r="J1274" s="24"/>
    </row>
    <row r="1275" spans="2:10" x14ac:dyDescent="0.2">
      <c r="B1275" s="24"/>
      <c r="D1275" s="24"/>
      <c r="F1275" s="24"/>
      <c r="H1275" s="24"/>
      <c r="J1275" s="24"/>
    </row>
    <row r="1276" spans="2:10" x14ac:dyDescent="0.2">
      <c r="B1276" s="24"/>
      <c r="D1276" s="24"/>
      <c r="F1276" s="24"/>
      <c r="H1276" s="24"/>
      <c r="J1276" s="24"/>
    </row>
    <row r="1277" spans="2:10" x14ac:dyDescent="0.2">
      <c r="B1277" s="24"/>
      <c r="D1277" s="24"/>
      <c r="F1277" s="24"/>
      <c r="H1277" s="24"/>
      <c r="J1277" s="24"/>
    </row>
    <row r="1278" spans="2:10" x14ac:dyDescent="0.2">
      <c r="B1278" s="24"/>
      <c r="D1278" s="24"/>
      <c r="F1278" s="24"/>
      <c r="H1278" s="24"/>
      <c r="J1278" s="24"/>
    </row>
    <row r="1279" spans="2:10" x14ac:dyDescent="0.2">
      <c r="B1279" s="24"/>
      <c r="D1279" s="24"/>
      <c r="F1279" s="24"/>
      <c r="H1279" s="24"/>
      <c r="J1279" s="24"/>
    </row>
    <row r="1280" spans="2:10" x14ac:dyDescent="0.2">
      <c r="B1280" s="24"/>
      <c r="D1280" s="24"/>
      <c r="F1280" s="24"/>
      <c r="H1280" s="24"/>
      <c r="J1280" s="24"/>
    </row>
    <row r="1281" spans="2:10" x14ac:dyDescent="0.2">
      <c r="B1281" s="24"/>
      <c r="D1281" s="24"/>
      <c r="F1281" s="24"/>
      <c r="H1281" s="24"/>
      <c r="J1281" s="24"/>
    </row>
    <row r="1282" spans="2:10" x14ac:dyDescent="0.2">
      <c r="B1282" s="24"/>
      <c r="D1282" s="24"/>
      <c r="F1282" s="24"/>
      <c r="H1282" s="24"/>
      <c r="J1282" s="24"/>
    </row>
    <row r="1283" spans="2:10" x14ac:dyDescent="0.2">
      <c r="B1283" s="24"/>
      <c r="D1283" s="24"/>
      <c r="F1283" s="24"/>
      <c r="H1283" s="24"/>
      <c r="J1283" s="24"/>
    </row>
    <row r="1284" spans="2:10" x14ac:dyDescent="0.2">
      <c r="B1284" s="24"/>
      <c r="D1284" s="24"/>
      <c r="F1284" s="24"/>
      <c r="H1284" s="24"/>
      <c r="J1284" s="24"/>
    </row>
    <row r="1285" spans="2:10" x14ac:dyDescent="0.2">
      <c r="B1285" s="24"/>
      <c r="D1285" s="24"/>
      <c r="F1285" s="24"/>
      <c r="H1285" s="24"/>
      <c r="J1285" s="24"/>
    </row>
    <row r="1286" spans="2:10" x14ac:dyDescent="0.2">
      <c r="B1286" s="24"/>
      <c r="D1286" s="24"/>
      <c r="F1286" s="24"/>
      <c r="H1286" s="24"/>
      <c r="J1286" s="24"/>
    </row>
    <row r="1287" spans="2:10" x14ac:dyDescent="0.2">
      <c r="B1287" s="24"/>
      <c r="D1287" s="24"/>
      <c r="F1287" s="24"/>
      <c r="H1287" s="24"/>
      <c r="J1287" s="24"/>
    </row>
    <row r="1288" spans="2:10" x14ac:dyDescent="0.2">
      <c r="B1288" s="24"/>
      <c r="D1288" s="24"/>
      <c r="F1288" s="24"/>
      <c r="H1288" s="24"/>
      <c r="J1288" s="24"/>
    </row>
    <row r="1289" spans="2:10" x14ac:dyDescent="0.2">
      <c r="B1289" s="24"/>
      <c r="D1289" s="24"/>
      <c r="F1289" s="24"/>
      <c r="H1289" s="24"/>
      <c r="J1289" s="24"/>
    </row>
    <row r="1290" spans="2:10" x14ac:dyDescent="0.2">
      <c r="B1290" s="24"/>
      <c r="D1290" s="24"/>
      <c r="F1290" s="24"/>
      <c r="H1290" s="24"/>
      <c r="J1290" s="24"/>
    </row>
    <row r="1291" spans="2:10" x14ac:dyDescent="0.2">
      <c r="B1291" s="24"/>
      <c r="D1291" s="24"/>
      <c r="F1291" s="24"/>
      <c r="H1291" s="24"/>
      <c r="J1291" s="24"/>
    </row>
    <row r="1292" spans="2:10" x14ac:dyDescent="0.2">
      <c r="B1292" s="24"/>
      <c r="D1292" s="24"/>
      <c r="F1292" s="24"/>
      <c r="H1292" s="24"/>
      <c r="J1292" s="24"/>
    </row>
    <row r="1293" spans="2:10" x14ac:dyDescent="0.2">
      <c r="B1293" s="24"/>
      <c r="D1293" s="24"/>
      <c r="F1293" s="24"/>
      <c r="H1293" s="24"/>
      <c r="J1293" s="24"/>
    </row>
    <row r="1294" spans="2:10" x14ac:dyDescent="0.2">
      <c r="B1294" s="24"/>
      <c r="D1294" s="24"/>
      <c r="F1294" s="24"/>
      <c r="H1294" s="24"/>
      <c r="J1294" s="24"/>
    </row>
    <row r="1295" spans="2:10" x14ac:dyDescent="0.2">
      <c r="B1295" s="24"/>
      <c r="D1295" s="24"/>
      <c r="F1295" s="24"/>
      <c r="H1295" s="24"/>
      <c r="J1295" s="24"/>
    </row>
    <row r="1296" spans="2:10" x14ac:dyDescent="0.2">
      <c r="B1296" s="24"/>
      <c r="D1296" s="24"/>
      <c r="F1296" s="24"/>
      <c r="H1296" s="24"/>
      <c r="J1296" s="24"/>
    </row>
    <row r="1297" spans="2:10" x14ac:dyDescent="0.2">
      <c r="B1297" s="24"/>
      <c r="D1297" s="24"/>
      <c r="F1297" s="24"/>
      <c r="H1297" s="24"/>
      <c r="J1297" s="24"/>
    </row>
    <row r="1298" spans="2:10" x14ac:dyDescent="0.2">
      <c r="B1298" s="24"/>
      <c r="D1298" s="24"/>
      <c r="F1298" s="24"/>
      <c r="H1298" s="24"/>
      <c r="J1298" s="24"/>
    </row>
    <row r="1299" spans="2:10" x14ac:dyDescent="0.2">
      <c r="B1299" s="24"/>
      <c r="D1299" s="24"/>
      <c r="F1299" s="24"/>
      <c r="H1299" s="24"/>
      <c r="J1299" s="24"/>
    </row>
    <row r="1300" spans="2:10" x14ac:dyDescent="0.2">
      <c r="B1300" s="24"/>
      <c r="D1300" s="24"/>
      <c r="F1300" s="24"/>
      <c r="H1300" s="24"/>
      <c r="J1300" s="24"/>
    </row>
    <row r="1301" spans="2:10" x14ac:dyDescent="0.2">
      <c r="B1301" s="24"/>
      <c r="D1301" s="24"/>
      <c r="F1301" s="24"/>
      <c r="H1301" s="24"/>
      <c r="J1301" s="24"/>
    </row>
    <row r="1302" spans="2:10" x14ac:dyDescent="0.2">
      <c r="B1302" s="24"/>
      <c r="D1302" s="24"/>
      <c r="F1302" s="24"/>
      <c r="H1302" s="24"/>
      <c r="J1302" s="24"/>
    </row>
    <row r="1303" spans="2:10" x14ac:dyDescent="0.2">
      <c r="B1303" s="24"/>
      <c r="D1303" s="24"/>
      <c r="F1303" s="24"/>
      <c r="H1303" s="24"/>
      <c r="J1303" s="24"/>
    </row>
    <row r="1304" spans="2:10" x14ac:dyDescent="0.2">
      <c r="B1304" s="24"/>
      <c r="D1304" s="24"/>
      <c r="F1304" s="24"/>
      <c r="H1304" s="24"/>
      <c r="J1304" s="24"/>
    </row>
    <row r="1305" spans="2:10" x14ac:dyDescent="0.2">
      <c r="B1305" s="24"/>
      <c r="D1305" s="24"/>
      <c r="F1305" s="24"/>
      <c r="H1305" s="24"/>
      <c r="J1305" s="24"/>
    </row>
    <row r="1306" spans="2:10" x14ac:dyDescent="0.2">
      <c r="B1306" s="24"/>
      <c r="D1306" s="24"/>
      <c r="F1306" s="24"/>
      <c r="H1306" s="24"/>
      <c r="J1306" s="24"/>
    </row>
    <row r="1307" spans="2:10" x14ac:dyDescent="0.2">
      <c r="B1307" s="24"/>
      <c r="D1307" s="24"/>
      <c r="F1307" s="24"/>
      <c r="H1307" s="24"/>
      <c r="J1307" s="24"/>
    </row>
    <row r="1308" spans="2:10" x14ac:dyDescent="0.2">
      <c r="B1308" s="24"/>
      <c r="D1308" s="24"/>
      <c r="F1308" s="24"/>
      <c r="H1308" s="24"/>
      <c r="J1308" s="24"/>
    </row>
    <row r="1309" spans="2:10" x14ac:dyDescent="0.2">
      <c r="B1309" s="24"/>
      <c r="D1309" s="24"/>
      <c r="F1309" s="24"/>
      <c r="H1309" s="24"/>
      <c r="J1309" s="24"/>
    </row>
    <row r="1310" spans="2:10" x14ac:dyDescent="0.2">
      <c r="B1310" s="24"/>
      <c r="D1310" s="24"/>
      <c r="F1310" s="24"/>
      <c r="H1310" s="24"/>
      <c r="J1310" s="24"/>
    </row>
    <row r="1311" spans="2:10" x14ac:dyDescent="0.2">
      <c r="B1311" s="24"/>
      <c r="D1311" s="24"/>
      <c r="F1311" s="24"/>
      <c r="H1311" s="24"/>
      <c r="J1311" s="24"/>
    </row>
    <row r="1312" spans="2:10" x14ac:dyDescent="0.2">
      <c r="B1312" s="24"/>
      <c r="D1312" s="24"/>
      <c r="F1312" s="24"/>
      <c r="H1312" s="24"/>
      <c r="J1312" s="24"/>
    </row>
    <row r="1313" spans="2:10" x14ac:dyDescent="0.2">
      <c r="B1313" s="24"/>
      <c r="D1313" s="24"/>
      <c r="F1313" s="24"/>
      <c r="H1313" s="24"/>
      <c r="J1313" s="24"/>
    </row>
    <row r="1314" spans="2:10" x14ac:dyDescent="0.2">
      <c r="B1314" s="24"/>
      <c r="D1314" s="24"/>
      <c r="F1314" s="24"/>
      <c r="H1314" s="24"/>
      <c r="J1314" s="24"/>
    </row>
    <row r="1315" spans="2:10" x14ac:dyDescent="0.2">
      <c r="B1315" s="24"/>
      <c r="D1315" s="24"/>
      <c r="F1315" s="24"/>
      <c r="H1315" s="24"/>
      <c r="J1315" s="24"/>
    </row>
    <row r="1316" spans="2:10" x14ac:dyDescent="0.2">
      <c r="B1316" s="24"/>
      <c r="D1316" s="24"/>
      <c r="F1316" s="24"/>
      <c r="H1316" s="24"/>
      <c r="J1316" s="24"/>
    </row>
    <row r="1317" spans="2:10" x14ac:dyDescent="0.2">
      <c r="B1317" s="24"/>
      <c r="D1317" s="24"/>
      <c r="F1317" s="24"/>
      <c r="H1317" s="24"/>
      <c r="J1317" s="24"/>
    </row>
    <row r="1318" spans="2:10" x14ac:dyDescent="0.2">
      <c r="B1318" s="24"/>
      <c r="D1318" s="24"/>
      <c r="F1318" s="24"/>
      <c r="H1318" s="24"/>
      <c r="J1318" s="24"/>
    </row>
    <row r="1319" spans="2:10" x14ac:dyDescent="0.2">
      <c r="B1319" s="24"/>
      <c r="D1319" s="24"/>
      <c r="F1319" s="24"/>
      <c r="H1319" s="24"/>
      <c r="J1319" s="24"/>
    </row>
    <row r="1320" spans="2:10" x14ac:dyDescent="0.2">
      <c r="B1320" s="24"/>
      <c r="D1320" s="24"/>
      <c r="F1320" s="24"/>
      <c r="H1320" s="24"/>
      <c r="J1320" s="24"/>
    </row>
    <row r="1321" spans="2:10" x14ac:dyDescent="0.2">
      <c r="B1321" s="24"/>
      <c r="D1321" s="24"/>
      <c r="F1321" s="24"/>
      <c r="H1321" s="24"/>
      <c r="J1321" s="24"/>
    </row>
    <row r="1322" spans="2:10" x14ac:dyDescent="0.2">
      <c r="B1322" s="24"/>
      <c r="D1322" s="24"/>
      <c r="F1322" s="24"/>
      <c r="H1322" s="24"/>
      <c r="J1322" s="24"/>
    </row>
    <row r="1323" spans="2:10" x14ac:dyDescent="0.2">
      <c r="B1323" s="24"/>
      <c r="D1323" s="24"/>
      <c r="F1323" s="24"/>
      <c r="H1323" s="24"/>
      <c r="J1323" s="24"/>
    </row>
    <row r="1324" spans="2:10" x14ac:dyDescent="0.2">
      <c r="B1324" s="24"/>
      <c r="D1324" s="24"/>
      <c r="F1324" s="24"/>
      <c r="H1324" s="24"/>
      <c r="J1324" s="24"/>
    </row>
    <row r="1325" spans="2:10" x14ac:dyDescent="0.2">
      <c r="B1325" s="24"/>
      <c r="D1325" s="24"/>
      <c r="F1325" s="24"/>
      <c r="H1325" s="24"/>
      <c r="J1325" s="24"/>
    </row>
    <row r="1326" spans="2:10" x14ac:dyDescent="0.2">
      <c r="B1326" s="24"/>
      <c r="D1326" s="24"/>
      <c r="F1326" s="24"/>
      <c r="H1326" s="24"/>
      <c r="J1326" s="24"/>
    </row>
    <row r="1327" spans="2:10" x14ac:dyDescent="0.2">
      <c r="B1327" s="24"/>
      <c r="D1327" s="24"/>
      <c r="F1327" s="24"/>
      <c r="H1327" s="24"/>
      <c r="J1327" s="24"/>
    </row>
    <row r="1328" spans="2:10" x14ac:dyDescent="0.2">
      <c r="B1328" s="24"/>
      <c r="D1328" s="24"/>
      <c r="F1328" s="24"/>
      <c r="H1328" s="24"/>
      <c r="J1328" s="24"/>
    </row>
    <row r="1329" spans="2:10" x14ac:dyDescent="0.2">
      <c r="B1329" s="24"/>
      <c r="D1329" s="24"/>
      <c r="F1329" s="24"/>
      <c r="H1329" s="24"/>
      <c r="J1329" s="24"/>
    </row>
    <row r="1330" spans="2:10" x14ac:dyDescent="0.2">
      <c r="B1330" s="24"/>
      <c r="D1330" s="24"/>
      <c r="F1330" s="24"/>
      <c r="H1330" s="24"/>
      <c r="J1330" s="24"/>
    </row>
    <row r="1331" spans="2:10" x14ac:dyDescent="0.2">
      <c r="B1331" s="24"/>
      <c r="D1331" s="24"/>
      <c r="F1331" s="24"/>
      <c r="H1331" s="24"/>
      <c r="J1331" s="24"/>
    </row>
    <row r="1332" spans="2:10" x14ac:dyDescent="0.2">
      <c r="B1332" s="24"/>
      <c r="D1332" s="24"/>
      <c r="F1332" s="24"/>
      <c r="H1332" s="24"/>
      <c r="J1332" s="24"/>
    </row>
    <row r="1333" spans="2:10" x14ac:dyDescent="0.2">
      <c r="B1333" s="24"/>
      <c r="D1333" s="24"/>
      <c r="F1333" s="24"/>
      <c r="H1333" s="24"/>
      <c r="J1333" s="24"/>
    </row>
    <row r="1334" spans="2:10" x14ac:dyDescent="0.2">
      <c r="B1334" s="24"/>
      <c r="D1334" s="24"/>
      <c r="F1334" s="24"/>
      <c r="H1334" s="24"/>
      <c r="J1334" s="24"/>
    </row>
    <row r="1335" spans="2:10" x14ac:dyDescent="0.2">
      <c r="B1335" s="24"/>
      <c r="D1335" s="24"/>
      <c r="F1335" s="24"/>
      <c r="H1335" s="24"/>
      <c r="J1335" s="24"/>
    </row>
    <row r="1336" spans="2:10" x14ac:dyDescent="0.2">
      <c r="B1336" s="24"/>
      <c r="D1336" s="24"/>
      <c r="F1336" s="24"/>
      <c r="H1336" s="24"/>
      <c r="J1336" s="24"/>
    </row>
    <row r="1337" spans="2:10" x14ac:dyDescent="0.2">
      <c r="B1337" s="24"/>
      <c r="D1337" s="24"/>
      <c r="F1337" s="24"/>
      <c r="H1337" s="24"/>
      <c r="J1337" s="24"/>
    </row>
    <row r="1338" spans="2:10" x14ac:dyDescent="0.2">
      <c r="B1338" s="24"/>
      <c r="D1338" s="24"/>
      <c r="F1338" s="24"/>
      <c r="H1338" s="24"/>
      <c r="J1338" s="24"/>
    </row>
    <row r="1339" spans="2:10" x14ac:dyDescent="0.2">
      <c r="B1339" s="24"/>
      <c r="D1339" s="24"/>
      <c r="F1339" s="24"/>
      <c r="H1339" s="24"/>
      <c r="J1339" s="24"/>
    </row>
    <row r="1340" spans="2:10" x14ac:dyDescent="0.2">
      <c r="B1340" s="24"/>
      <c r="D1340" s="24"/>
      <c r="F1340" s="24"/>
      <c r="H1340" s="24"/>
      <c r="J1340" s="24"/>
    </row>
    <row r="1341" spans="2:10" x14ac:dyDescent="0.2">
      <c r="B1341" s="24"/>
      <c r="D1341" s="24"/>
      <c r="F1341" s="24"/>
      <c r="H1341" s="24"/>
      <c r="J1341" s="24"/>
    </row>
    <row r="1342" spans="2:10" x14ac:dyDescent="0.2">
      <c r="B1342" s="24"/>
      <c r="D1342" s="24"/>
      <c r="F1342" s="24"/>
      <c r="H1342" s="24"/>
      <c r="J1342" s="24"/>
    </row>
    <row r="1343" spans="2:10" x14ac:dyDescent="0.2">
      <c r="B1343" s="24"/>
      <c r="D1343" s="24"/>
      <c r="F1343" s="24"/>
      <c r="H1343" s="24"/>
      <c r="J1343" s="24"/>
    </row>
    <row r="1344" spans="2:10" x14ac:dyDescent="0.2">
      <c r="B1344" s="24"/>
      <c r="D1344" s="24"/>
      <c r="F1344" s="24"/>
      <c r="H1344" s="24"/>
      <c r="J1344" s="24"/>
    </row>
    <row r="1345" spans="2:10" x14ac:dyDescent="0.2">
      <c r="B1345" s="24"/>
      <c r="D1345" s="24"/>
      <c r="F1345" s="24"/>
      <c r="H1345" s="24"/>
      <c r="J1345" s="24"/>
    </row>
    <row r="1346" spans="2:10" x14ac:dyDescent="0.2">
      <c r="B1346" s="24"/>
      <c r="D1346" s="24"/>
      <c r="F1346" s="24"/>
      <c r="H1346" s="24"/>
      <c r="J1346" s="24"/>
    </row>
    <row r="1347" spans="2:10" x14ac:dyDescent="0.2">
      <c r="B1347" s="24"/>
      <c r="D1347" s="24"/>
      <c r="F1347" s="24"/>
      <c r="H1347" s="24"/>
      <c r="J1347" s="24"/>
    </row>
    <row r="1348" spans="2:10" x14ac:dyDescent="0.2">
      <c r="B1348" s="24"/>
      <c r="D1348" s="24"/>
      <c r="F1348" s="24"/>
      <c r="H1348" s="24"/>
      <c r="J1348" s="24"/>
    </row>
    <row r="1349" spans="2:10" x14ac:dyDescent="0.2">
      <c r="B1349" s="24"/>
      <c r="D1349" s="24"/>
      <c r="F1349" s="24"/>
      <c r="H1349" s="24"/>
      <c r="J1349" s="24"/>
    </row>
    <row r="1350" spans="2:10" x14ac:dyDescent="0.2">
      <c r="B1350" s="24"/>
      <c r="D1350" s="24"/>
      <c r="F1350" s="24"/>
      <c r="H1350" s="24"/>
      <c r="J1350" s="24"/>
    </row>
    <row r="1351" spans="2:10" x14ac:dyDescent="0.2">
      <c r="B1351" s="24"/>
      <c r="D1351" s="24"/>
      <c r="F1351" s="24"/>
      <c r="H1351" s="24"/>
      <c r="J1351" s="24"/>
    </row>
    <row r="1352" spans="2:10" x14ac:dyDescent="0.2">
      <c r="B1352" s="24"/>
      <c r="D1352" s="24"/>
      <c r="F1352" s="24"/>
      <c r="H1352" s="24"/>
      <c r="J1352" s="24"/>
    </row>
    <row r="1353" spans="2:10" x14ac:dyDescent="0.2">
      <c r="B1353" s="24"/>
      <c r="D1353" s="24"/>
      <c r="F1353" s="24"/>
      <c r="H1353" s="24"/>
      <c r="J1353" s="24"/>
    </row>
    <row r="1354" spans="2:10" x14ac:dyDescent="0.2">
      <c r="B1354" s="24"/>
      <c r="D1354" s="24"/>
      <c r="F1354" s="24"/>
      <c r="H1354" s="24"/>
      <c r="J1354" s="24"/>
    </row>
    <row r="1355" spans="2:10" x14ac:dyDescent="0.2">
      <c r="B1355" s="24"/>
      <c r="D1355" s="24"/>
      <c r="F1355" s="24"/>
      <c r="H1355" s="24"/>
      <c r="J1355" s="24"/>
    </row>
    <row r="1356" spans="2:10" x14ac:dyDescent="0.2">
      <c r="B1356" s="24"/>
      <c r="D1356" s="24"/>
      <c r="F1356" s="24"/>
      <c r="H1356" s="24"/>
      <c r="J1356" s="24"/>
    </row>
    <row r="1357" spans="2:10" x14ac:dyDescent="0.2">
      <c r="B1357" s="24"/>
      <c r="D1357" s="24"/>
      <c r="F1357" s="24"/>
      <c r="H1357" s="24"/>
      <c r="J1357" s="24"/>
    </row>
    <row r="1358" spans="2:10" x14ac:dyDescent="0.2">
      <c r="B1358" s="24"/>
      <c r="D1358" s="24"/>
      <c r="F1358" s="24"/>
      <c r="H1358" s="24"/>
      <c r="J1358" s="24"/>
    </row>
    <row r="1359" spans="2:10" x14ac:dyDescent="0.2">
      <c r="B1359" s="24"/>
      <c r="D1359" s="24"/>
      <c r="F1359" s="24"/>
      <c r="H1359" s="24"/>
      <c r="J1359" s="24"/>
    </row>
    <row r="1360" spans="2:10" x14ac:dyDescent="0.2">
      <c r="B1360" s="24"/>
      <c r="D1360" s="24"/>
      <c r="F1360" s="24"/>
      <c r="H1360" s="24"/>
      <c r="J1360" s="24"/>
    </row>
    <row r="1361" spans="2:10" x14ac:dyDescent="0.2">
      <c r="B1361" s="24"/>
      <c r="D1361" s="24"/>
      <c r="F1361" s="24"/>
      <c r="H1361" s="24"/>
      <c r="J1361" s="24"/>
    </row>
    <row r="1362" spans="2:10" x14ac:dyDescent="0.2">
      <c r="B1362" s="24"/>
      <c r="D1362" s="24"/>
      <c r="F1362" s="24"/>
      <c r="H1362" s="24"/>
      <c r="J1362" s="24"/>
    </row>
    <row r="1363" spans="2:10" x14ac:dyDescent="0.2">
      <c r="B1363" s="24"/>
      <c r="D1363" s="24"/>
      <c r="F1363" s="24"/>
      <c r="H1363" s="24"/>
      <c r="J1363" s="24"/>
    </row>
    <row r="1364" spans="2:10" x14ac:dyDescent="0.2">
      <c r="B1364" s="24"/>
      <c r="D1364" s="24"/>
      <c r="F1364" s="24"/>
      <c r="H1364" s="24"/>
      <c r="J1364" s="24"/>
    </row>
    <row r="1365" spans="2:10" x14ac:dyDescent="0.2">
      <c r="B1365" s="24"/>
      <c r="D1365" s="24"/>
      <c r="F1365" s="24"/>
      <c r="H1365" s="24"/>
      <c r="J1365" s="24"/>
    </row>
    <row r="1366" spans="2:10" x14ac:dyDescent="0.2">
      <c r="B1366" s="24"/>
      <c r="D1366" s="24"/>
      <c r="F1366" s="24"/>
      <c r="H1366" s="24"/>
      <c r="J1366" s="24"/>
    </row>
    <row r="1367" spans="2:10" x14ac:dyDescent="0.2">
      <c r="B1367" s="24"/>
      <c r="D1367" s="24"/>
      <c r="F1367" s="24"/>
      <c r="H1367" s="24"/>
      <c r="J1367" s="24"/>
    </row>
    <row r="1368" spans="2:10" x14ac:dyDescent="0.2">
      <c r="B1368" s="24"/>
      <c r="D1368" s="24"/>
      <c r="F1368" s="24"/>
      <c r="H1368" s="24"/>
      <c r="J1368" s="24"/>
    </row>
    <row r="1369" spans="2:10" x14ac:dyDescent="0.2">
      <c r="B1369" s="24"/>
      <c r="D1369" s="24"/>
      <c r="F1369" s="24"/>
      <c r="H1369" s="24"/>
      <c r="J1369" s="24"/>
    </row>
    <row r="1370" spans="2:10" x14ac:dyDescent="0.2">
      <c r="B1370" s="24"/>
      <c r="D1370" s="24"/>
      <c r="F1370" s="24"/>
      <c r="H1370" s="24"/>
      <c r="J1370" s="24"/>
    </row>
    <row r="1371" spans="2:10" x14ac:dyDescent="0.2">
      <c r="B1371" s="24"/>
      <c r="D1371" s="24"/>
      <c r="F1371" s="24"/>
      <c r="H1371" s="24"/>
      <c r="J1371" s="24"/>
    </row>
    <row r="1372" spans="2:10" x14ac:dyDescent="0.2">
      <c r="B1372" s="24"/>
      <c r="D1372" s="24"/>
      <c r="F1372" s="24"/>
      <c r="H1372" s="24"/>
      <c r="J1372" s="24"/>
    </row>
    <row r="1373" spans="2:10" x14ac:dyDescent="0.2">
      <c r="B1373" s="24"/>
      <c r="D1373" s="24"/>
      <c r="F1373" s="24"/>
      <c r="H1373" s="24"/>
      <c r="J1373" s="24"/>
    </row>
    <row r="1374" spans="2:10" x14ac:dyDescent="0.2">
      <c r="B1374" s="24"/>
      <c r="D1374" s="24"/>
      <c r="F1374" s="24"/>
      <c r="H1374" s="24"/>
      <c r="J1374" s="24"/>
    </row>
    <row r="1375" spans="2:10" x14ac:dyDescent="0.2">
      <c r="B1375" s="24"/>
      <c r="D1375" s="24"/>
      <c r="F1375" s="24"/>
      <c r="H1375" s="24"/>
      <c r="J1375" s="24"/>
    </row>
    <row r="1376" spans="2:10" x14ac:dyDescent="0.2">
      <c r="B1376" s="24"/>
      <c r="D1376" s="24"/>
      <c r="F1376" s="24"/>
      <c r="H1376" s="24"/>
      <c r="J1376" s="24"/>
    </row>
    <row r="1377" spans="2:10" x14ac:dyDescent="0.2">
      <c r="B1377" s="24"/>
      <c r="D1377" s="24"/>
      <c r="F1377" s="24"/>
      <c r="H1377" s="24"/>
      <c r="J1377" s="24"/>
    </row>
    <row r="1378" spans="2:10" x14ac:dyDescent="0.2">
      <c r="B1378" s="24"/>
      <c r="D1378" s="24"/>
      <c r="F1378" s="24"/>
      <c r="H1378" s="24"/>
      <c r="J1378" s="24"/>
    </row>
    <row r="1379" spans="2:10" x14ac:dyDescent="0.2">
      <c r="B1379" s="24"/>
      <c r="D1379" s="24"/>
      <c r="F1379" s="24"/>
      <c r="H1379" s="24"/>
      <c r="J1379" s="24"/>
    </row>
    <row r="1380" spans="2:10" x14ac:dyDescent="0.2">
      <c r="B1380" s="24"/>
      <c r="D1380" s="24"/>
      <c r="F1380" s="24"/>
      <c r="H1380" s="24"/>
      <c r="J1380" s="24"/>
    </row>
    <row r="1381" spans="2:10" x14ac:dyDescent="0.2">
      <c r="B1381" s="24"/>
      <c r="D1381" s="24"/>
      <c r="F1381" s="24"/>
      <c r="H1381" s="24"/>
      <c r="J1381" s="24"/>
    </row>
    <row r="1382" spans="2:10" x14ac:dyDescent="0.2">
      <c r="B1382" s="24"/>
      <c r="D1382" s="24"/>
      <c r="F1382" s="24"/>
      <c r="H1382" s="24"/>
      <c r="J1382" s="24"/>
    </row>
    <row r="1383" spans="2:10" x14ac:dyDescent="0.2">
      <c r="B1383" s="24"/>
      <c r="D1383" s="24"/>
      <c r="F1383" s="24"/>
      <c r="H1383" s="24"/>
      <c r="J1383" s="24"/>
    </row>
    <row r="1384" spans="2:10" x14ac:dyDescent="0.2">
      <c r="B1384" s="24"/>
      <c r="D1384" s="24"/>
      <c r="F1384" s="24"/>
      <c r="H1384" s="24"/>
      <c r="J1384" s="24"/>
    </row>
    <row r="1385" spans="2:10" x14ac:dyDescent="0.2">
      <c r="B1385" s="24"/>
      <c r="D1385" s="24"/>
      <c r="F1385" s="24"/>
      <c r="H1385" s="24"/>
      <c r="J1385" s="24"/>
    </row>
    <row r="1386" spans="2:10" x14ac:dyDescent="0.2">
      <c r="B1386" s="24"/>
      <c r="D1386" s="24"/>
      <c r="F1386" s="24"/>
      <c r="H1386" s="24"/>
      <c r="J1386" s="24"/>
    </row>
    <row r="1387" spans="2:10" x14ac:dyDescent="0.2">
      <c r="B1387" s="24"/>
      <c r="D1387" s="24"/>
      <c r="F1387" s="24"/>
      <c r="H1387" s="24"/>
      <c r="J1387" s="24"/>
    </row>
    <row r="1388" spans="2:10" x14ac:dyDescent="0.2">
      <c r="B1388" s="24"/>
      <c r="D1388" s="24"/>
      <c r="F1388" s="24"/>
      <c r="H1388" s="24"/>
      <c r="J1388" s="24"/>
    </row>
    <row r="1389" spans="2:10" x14ac:dyDescent="0.2">
      <c r="B1389" s="24"/>
      <c r="D1389" s="24"/>
      <c r="F1389" s="24"/>
      <c r="H1389" s="24"/>
      <c r="J1389" s="24"/>
    </row>
    <row r="1390" spans="2:10" x14ac:dyDescent="0.2">
      <c r="B1390" s="24"/>
      <c r="D1390" s="24"/>
      <c r="F1390" s="24"/>
      <c r="H1390" s="24"/>
      <c r="J1390" s="24"/>
    </row>
    <row r="1391" spans="2:10" x14ac:dyDescent="0.2">
      <c r="B1391" s="24"/>
      <c r="D1391" s="24"/>
      <c r="F1391" s="24"/>
      <c r="H1391" s="24"/>
      <c r="J1391" s="24"/>
    </row>
    <row r="1392" spans="2:10" x14ac:dyDescent="0.2">
      <c r="B1392" s="24"/>
      <c r="D1392" s="24"/>
      <c r="F1392" s="24"/>
      <c r="H1392" s="24"/>
      <c r="J1392" s="24"/>
    </row>
    <row r="1393" spans="2:10" x14ac:dyDescent="0.2">
      <c r="B1393" s="24"/>
      <c r="D1393" s="24"/>
      <c r="F1393" s="24"/>
      <c r="H1393" s="24"/>
      <c r="J1393" s="24"/>
    </row>
    <row r="1394" spans="2:10" x14ac:dyDescent="0.2">
      <c r="B1394" s="24"/>
      <c r="D1394" s="24"/>
      <c r="F1394" s="24"/>
      <c r="H1394" s="24"/>
      <c r="J1394" s="24"/>
    </row>
    <row r="1395" spans="2:10" x14ac:dyDescent="0.2">
      <c r="B1395" s="24"/>
      <c r="D1395" s="24"/>
      <c r="F1395" s="24"/>
      <c r="H1395" s="24"/>
      <c r="J1395" s="24"/>
    </row>
    <row r="1396" spans="2:10" x14ac:dyDescent="0.2">
      <c r="B1396" s="24"/>
      <c r="D1396" s="24"/>
      <c r="F1396" s="24"/>
      <c r="H1396" s="24"/>
      <c r="J1396" s="24"/>
    </row>
    <row r="1397" spans="2:10" x14ac:dyDescent="0.2">
      <c r="B1397" s="24"/>
      <c r="D1397" s="24"/>
      <c r="F1397" s="24"/>
      <c r="H1397" s="24"/>
      <c r="J1397" s="24"/>
    </row>
    <row r="1398" spans="2:10" x14ac:dyDescent="0.2">
      <c r="B1398" s="24"/>
      <c r="D1398" s="24"/>
      <c r="F1398" s="24"/>
      <c r="H1398" s="24"/>
      <c r="J1398" s="24"/>
    </row>
    <row r="1399" spans="2:10" x14ac:dyDescent="0.2">
      <c r="B1399" s="24"/>
      <c r="D1399" s="24"/>
      <c r="F1399" s="24"/>
      <c r="H1399" s="24"/>
      <c r="J1399" s="24"/>
    </row>
    <row r="1400" spans="2:10" x14ac:dyDescent="0.2">
      <c r="B1400" s="24"/>
      <c r="D1400" s="24"/>
      <c r="F1400" s="24"/>
      <c r="H1400" s="24"/>
      <c r="J1400" s="24"/>
    </row>
    <row r="1401" spans="2:10" x14ac:dyDescent="0.2">
      <c r="B1401" s="24"/>
      <c r="D1401" s="24"/>
      <c r="F1401" s="24"/>
      <c r="H1401" s="24"/>
      <c r="J1401" s="24"/>
    </row>
    <row r="1402" spans="2:10" x14ac:dyDescent="0.2">
      <c r="B1402" s="24"/>
      <c r="D1402" s="24"/>
      <c r="F1402" s="24"/>
      <c r="H1402" s="24"/>
      <c r="J1402" s="24"/>
    </row>
    <row r="1403" spans="2:10" x14ac:dyDescent="0.2">
      <c r="B1403" s="24"/>
      <c r="D1403" s="24"/>
      <c r="F1403" s="24"/>
      <c r="H1403" s="24"/>
      <c r="J1403" s="24"/>
    </row>
    <row r="1404" spans="2:10" x14ac:dyDescent="0.2">
      <c r="B1404" s="24"/>
      <c r="D1404" s="24"/>
      <c r="F1404" s="24"/>
      <c r="H1404" s="24"/>
      <c r="J1404" s="24"/>
    </row>
    <row r="1405" spans="2:10" x14ac:dyDescent="0.2">
      <c r="B1405" s="24"/>
      <c r="D1405" s="24"/>
      <c r="F1405" s="24"/>
      <c r="H1405" s="24"/>
      <c r="J1405" s="24"/>
    </row>
    <row r="1406" spans="2:10" x14ac:dyDescent="0.2">
      <c r="B1406" s="24"/>
      <c r="D1406" s="24"/>
      <c r="F1406" s="24"/>
      <c r="H1406" s="24"/>
      <c r="J1406" s="24"/>
    </row>
    <row r="1407" spans="2:10" x14ac:dyDescent="0.2">
      <c r="B1407" s="24"/>
      <c r="D1407" s="24"/>
      <c r="F1407" s="24"/>
      <c r="H1407" s="24"/>
      <c r="J1407" s="24"/>
    </row>
    <row r="1408" spans="2:10" x14ac:dyDescent="0.2">
      <c r="B1408" s="24"/>
      <c r="D1408" s="24"/>
      <c r="F1408" s="24"/>
      <c r="H1408" s="24"/>
      <c r="J1408" s="24"/>
    </row>
    <row r="1409" spans="2:10" x14ac:dyDescent="0.2">
      <c r="B1409" s="24"/>
      <c r="D1409" s="24"/>
      <c r="F1409" s="24"/>
      <c r="H1409" s="24"/>
      <c r="J1409" s="24"/>
    </row>
    <row r="1410" spans="2:10" x14ac:dyDescent="0.2">
      <c r="B1410" s="24"/>
      <c r="D1410" s="24"/>
      <c r="F1410" s="24"/>
      <c r="H1410" s="24"/>
      <c r="J1410" s="24"/>
    </row>
    <row r="1411" spans="2:10" x14ac:dyDescent="0.2">
      <c r="B1411" s="24"/>
      <c r="D1411" s="24"/>
      <c r="F1411" s="24"/>
      <c r="H1411" s="24"/>
      <c r="J1411" s="24"/>
    </row>
    <row r="1412" spans="2:10" x14ac:dyDescent="0.2">
      <c r="B1412" s="24"/>
      <c r="D1412" s="24"/>
      <c r="F1412" s="24"/>
      <c r="H1412" s="24"/>
      <c r="J1412" s="24"/>
    </row>
    <row r="1413" spans="2:10" x14ac:dyDescent="0.2">
      <c r="B1413" s="24"/>
      <c r="D1413" s="24"/>
      <c r="F1413" s="24"/>
      <c r="H1413" s="24"/>
      <c r="J1413" s="24"/>
    </row>
    <row r="1414" spans="2:10" x14ac:dyDescent="0.2">
      <c r="B1414" s="24"/>
      <c r="D1414" s="24"/>
      <c r="F1414" s="24"/>
      <c r="H1414" s="24"/>
      <c r="J1414" s="24"/>
    </row>
    <row r="1415" spans="2:10" x14ac:dyDescent="0.2">
      <c r="B1415" s="24"/>
      <c r="D1415" s="24"/>
      <c r="F1415" s="24"/>
      <c r="H1415" s="24"/>
      <c r="J1415" s="24"/>
    </row>
    <row r="1416" spans="2:10" x14ac:dyDescent="0.2">
      <c r="B1416" s="24"/>
      <c r="D1416" s="24"/>
      <c r="F1416" s="24"/>
      <c r="H1416" s="24"/>
      <c r="J1416" s="24"/>
    </row>
    <row r="1417" spans="2:10" x14ac:dyDescent="0.2">
      <c r="B1417" s="24"/>
      <c r="D1417" s="24"/>
      <c r="F1417" s="24"/>
      <c r="H1417" s="24"/>
      <c r="J1417" s="24"/>
    </row>
    <row r="1418" spans="2:10" x14ac:dyDescent="0.2">
      <c r="B1418" s="24"/>
      <c r="D1418" s="24"/>
      <c r="F1418" s="24"/>
      <c r="H1418" s="24"/>
      <c r="J1418" s="24"/>
    </row>
    <row r="1419" spans="2:10" x14ac:dyDescent="0.2">
      <c r="B1419" s="24"/>
      <c r="D1419" s="24"/>
      <c r="F1419" s="24"/>
      <c r="H1419" s="24"/>
      <c r="J1419" s="24"/>
    </row>
    <row r="1420" spans="2:10" x14ac:dyDescent="0.2">
      <c r="B1420" s="24"/>
      <c r="D1420" s="24"/>
      <c r="F1420" s="24"/>
      <c r="H1420" s="24"/>
      <c r="J1420" s="24"/>
    </row>
    <row r="1421" spans="2:10" x14ac:dyDescent="0.2">
      <c r="B1421" s="24"/>
      <c r="D1421" s="24"/>
      <c r="F1421" s="24"/>
      <c r="H1421" s="24"/>
      <c r="J1421" s="24"/>
    </row>
    <row r="1422" spans="2:10" x14ac:dyDescent="0.2">
      <c r="B1422" s="24"/>
      <c r="D1422" s="24"/>
      <c r="F1422" s="24"/>
      <c r="H1422" s="24"/>
      <c r="J1422" s="24"/>
    </row>
    <row r="1423" spans="2:10" x14ac:dyDescent="0.2">
      <c r="B1423" s="24"/>
      <c r="D1423" s="24"/>
      <c r="F1423" s="24"/>
      <c r="H1423" s="24"/>
      <c r="J1423" s="24"/>
    </row>
    <row r="1424" spans="2:10" x14ac:dyDescent="0.2">
      <c r="B1424" s="24"/>
      <c r="D1424" s="24"/>
      <c r="F1424" s="24"/>
      <c r="H1424" s="24"/>
      <c r="J1424" s="24"/>
    </row>
    <row r="1425" spans="2:10" x14ac:dyDescent="0.2">
      <c r="B1425" s="24"/>
      <c r="D1425" s="24"/>
      <c r="F1425" s="24"/>
      <c r="H1425" s="24"/>
      <c r="J1425" s="24"/>
    </row>
    <row r="1426" spans="2:10" x14ac:dyDescent="0.2">
      <c r="B1426" s="24"/>
      <c r="D1426" s="24"/>
      <c r="F1426" s="24"/>
      <c r="H1426" s="24"/>
      <c r="J1426" s="24"/>
    </row>
    <row r="1427" spans="2:10" x14ac:dyDescent="0.2">
      <c r="B1427" s="24"/>
      <c r="D1427" s="24"/>
      <c r="F1427" s="24"/>
      <c r="H1427" s="24"/>
      <c r="J1427" s="24"/>
    </row>
    <row r="1428" spans="2:10" x14ac:dyDescent="0.2">
      <c r="B1428" s="24"/>
      <c r="D1428" s="24"/>
      <c r="F1428" s="24"/>
      <c r="H1428" s="24"/>
      <c r="J1428" s="24"/>
    </row>
    <row r="1429" spans="2:10" x14ac:dyDescent="0.2">
      <c r="B1429" s="24"/>
      <c r="D1429" s="24"/>
      <c r="F1429" s="24"/>
      <c r="H1429" s="24"/>
      <c r="J1429" s="24"/>
    </row>
    <row r="1430" spans="2:10" x14ac:dyDescent="0.2">
      <c r="B1430" s="24"/>
      <c r="D1430" s="24"/>
      <c r="F1430" s="24"/>
      <c r="H1430" s="24"/>
      <c r="J1430" s="24"/>
    </row>
    <row r="1431" spans="2:10" x14ac:dyDescent="0.2">
      <c r="B1431" s="24"/>
      <c r="D1431" s="24"/>
      <c r="F1431" s="24"/>
      <c r="H1431" s="24"/>
      <c r="J1431" s="24"/>
    </row>
    <row r="1432" spans="2:10" x14ac:dyDescent="0.2">
      <c r="B1432" s="24"/>
      <c r="D1432" s="24"/>
      <c r="F1432" s="24"/>
      <c r="H1432" s="24"/>
      <c r="J1432" s="24"/>
    </row>
    <row r="1433" spans="2:10" x14ac:dyDescent="0.2">
      <c r="B1433" s="24"/>
      <c r="D1433" s="24"/>
      <c r="F1433" s="24"/>
      <c r="H1433" s="24"/>
      <c r="J1433" s="24"/>
    </row>
    <row r="1434" spans="2:10" x14ac:dyDescent="0.2">
      <c r="B1434" s="24"/>
      <c r="D1434" s="24"/>
      <c r="F1434" s="24"/>
      <c r="H1434" s="24"/>
      <c r="J1434" s="24"/>
    </row>
    <row r="1435" spans="2:10" x14ac:dyDescent="0.2">
      <c r="B1435" s="24"/>
      <c r="D1435" s="24"/>
      <c r="F1435" s="24"/>
      <c r="H1435" s="24"/>
      <c r="J1435" s="24"/>
    </row>
    <row r="1436" spans="2:10" x14ac:dyDescent="0.2">
      <c r="B1436" s="24"/>
      <c r="D1436" s="24"/>
      <c r="F1436" s="24"/>
      <c r="H1436" s="24"/>
      <c r="J1436" s="24"/>
    </row>
    <row r="1437" spans="2:10" x14ac:dyDescent="0.2">
      <c r="B1437" s="24"/>
      <c r="D1437" s="24"/>
      <c r="F1437" s="24"/>
      <c r="H1437" s="24"/>
      <c r="J1437" s="24"/>
    </row>
    <row r="1438" spans="2:10" x14ac:dyDescent="0.2">
      <c r="B1438" s="24"/>
      <c r="D1438" s="24"/>
      <c r="F1438" s="24"/>
      <c r="H1438" s="24"/>
      <c r="J1438" s="24"/>
    </row>
    <row r="1439" spans="2:10" x14ac:dyDescent="0.2">
      <c r="B1439" s="24"/>
      <c r="D1439" s="24"/>
      <c r="F1439" s="24"/>
      <c r="H1439" s="24"/>
      <c r="J1439" s="24"/>
    </row>
    <row r="1440" spans="2:10" x14ac:dyDescent="0.2">
      <c r="B1440" s="24"/>
      <c r="D1440" s="24"/>
      <c r="F1440" s="24"/>
      <c r="H1440" s="24"/>
      <c r="J1440" s="24"/>
    </row>
    <row r="1441" spans="2:10" x14ac:dyDescent="0.2">
      <c r="B1441" s="24"/>
      <c r="D1441" s="24"/>
      <c r="F1441" s="24"/>
      <c r="H1441" s="24"/>
      <c r="J1441" s="24"/>
    </row>
    <row r="1442" spans="2:10" x14ac:dyDescent="0.2">
      <c r="B1442" s="24"/>
      <c r="D1442" s="24"/>
      <c r="F1442" s="24"/>
      <c r="H1442" s="24"/>
      <c r="J1442" s="24"/>
    </row>
    <row r="1443" spans="2:10" x14ac:dyDescent="0.2">
      <c r="B1443" s="24"/>
      <c r="D1443" s="24"/>
      <c r="F1443" s="24"/>
      <c r="H1443" s="24"/>
      <c r="J1443" s="24"/>
    </row>
    <row r="1444" spans="2:10" x14ac:dyDescent="0.2">
      <c r="B1444" s="24"/>
      <c r="D1444" s="24"/>
      <c r="F1444" s="24"/>
      <c r="H1444" s="24"/>
      <c r="J1444" s="24"/>
    </row>
    <row r="1445" spans="2:10" x14ac:dyDescent="0.2">
      <c r="B1445" s="24"/>
      <c r="D1445" s="24"/>
      <c r="F1445" s="24"/>
      <c r="H1445" s="24"/>
      <c r="J1445" s="24"/>
    </row>
    <row r="1446" spans="2:10" x14ac:dyDescent="0.2">
      <c r="B1446" s="24"/>
      <c r="D1446" s="24"/>
      <c r="F1446" s="24"/>
      <c r="H1446" s="24"/>
      <c r="J1446" s="24"/>
    </row>
    <row r="1447" spans="2:10" x14ac:dyDescent="0.2">
      <c r="B1447" s="24"/>
      <c r="D1447" s="24"/>
      <c r="F1447" s="24"/>
      <c r="H1447" s="24"/>
      <c r="J1447" s="24"/>
    </row>
    <row r="1448" spans="2:10" x14ac:dyDescent="0.2">
      <c r="B1448" s="24"/>
      <c r="D1448" s="24"/>
      <c r="F1448" s="24"/>
      <c r="H1448" s="24"/>
      <c r="J1448" s="24"/>
    </row>
    <row r="1449" spans="2:10" x14ac:dyDescent="0.2">
      <c r="B1449" s="24"/>
      <c r="D1449" s="24"/>
      <c r="F1449" s="24"/>
      <c r="H1449" s="24"/>
      <c r="J1449" s="24"/>
    </row>
    <row r="1450" spans="2:10" x14ac:dyDescent="0.2">
      <c r="B1450" s="24"/>
      <c r="D1450" s="24"/>
      <c r="F1450" s="24"/>
      <c r="H1450" s="24"/>
      <c r="J1450" s="24"/>
    </row>
    <row r="1451" spans="2:10" x14ac:dyDescent="0.2">
      <c r="B1451" s="24"/>
      <c r="D1451" s="24"/>
      <c r="F1451" s="24"/>
      <c r="H1451" s="24"/>
      <c r="J1451" s="24"/>
    </row>
    <row r="1452" spans="2:10" x14ac:dyDescent="0.2">
      <c r="B1452" s="24"/>
      <c r="D1452" s="24"/>
      <c r="F1452" s="24"/>
      <c r="H1452" s="24"/>
      <c r="J1452" s="24"/>
    </row>
    <row r="1453" spans="2:10" x14ac:dyDescent="0.2">
      <c r="B1453" s="24"/>
      <c r="D1453" s="24"/>
      <c r="F1453" s="24"/>
      <c r="H1453" s="24"/>
      <c r="J1453" s="24"/>
    </row>
    <row r="1454" spans="2:10" x14ac:dyDescent="0.2">
      <c r="B1454" s="24"/>
      <c r="D1454" s="24"/>
      <c r="F1454" s="24"/>
      <c r="H1454" s="24"/>
      <c r="J1454" s="24"/>
    </row>
    <row r="1455" spans="2:10" x14ac:dyDescent="0.2">
      <c r="B1455" s="24"/>
      <c r="D1455" s="24"/>
      <c r="F1455" s="24"/>
      <c r="H1455" s="24"/>
      <c r="J1455" s="24"/>
    </row>
    <row r="1456" spans="2:10" x14ac:dyDescent="0.2">
      <c r="B1456" s="24"/>
      <c r="D1456" s="24"/>
      <c r="F1456" s="24"/>
      <c r="H1456" s="24"/>
      <c r="J1456" s="24"/>
    </row>
    <row r="1457" spans="2:10" x14ac:dyDescent="0.2">
      <c r="B1457" s="24"/>
      <c r="D1457" s="24"/>
      <c r="F1457" s="24"/>
      <c r="H1457" s="24"/>
      <c r="J1457" s="24"/>
    </row>
    <row r="1458" spans="2:10" x14ac:dyDescent="0.2">
      <c r="B1458" s="24"/>
      <c r="D1458" s="24"/>
      <c r="F1458" s="24"/>
      <c r="H1458" s="24"/>
      <c r="J1458" s="24"/>
    </row>
    <row r="1459" spans="2:10" x14ac:dyDescent="0.2">
      <c r="B1459" s="24"/>
      <c r="D1459" s="24"/>
      <c r="F1459" s="24"/>
      <c r="H1459" s="24"/>
      <c r="J1459" s="24"/>
    </row>
    <row r="1460" spans="2:10" x14ac:dyDescent="0.2">
      <c r="B1460" s="24"/>
      <c r="D1460" s="24"/>
      <c r="F1460" s="24"/>
      <c r="H1460" s="24"/>
      <c r="J1460" s="24"/>
    </row>
    <row r="1461" spans="2:10" x14ac:dyDescent="0.2">
      <c r="B1461" s="24"/>
      <c r="D1461" s="24"/>
      <c r="F1461" s="24"/>
      <c r="H1461" s="24"/>
      <c r="J1461" s="24"/>
    </row>
    <row r="1462" spans="2:10" x14ac:dyDescent="0.2">
      <c r="B1462" s="24"/>
      <c r="D1462" s="24"/>
      <c r="F1462" s="24"/>
      <c r="H1462" s="24"/>
      <c r="J1462" s="24"/>
    </row>
    <row r="1463" spans="2:10" x14ac:dyDescent="0.2">
      <c r="B1463" s="24"/>
      <c r="D1463" s="24"/>
      <c r="F1463" s="24"/>
      <c r="H1463" s="24"/>
      <c r="J1463" s="24"/>
    </row>
    <row r="1464" spans="2:10" x14ac:dyDescent="0.2">
      <c r="B1464" s="24"/>
      <c r="D1464" s="24"/>
      <c r="F1464" s="24"/>
      <c r="H1464" s="24"/>
      <c r="J1464" s="24"/>
    </row>
    <row r="1465" spans="2:10" x14ac:dyDescent="0.2">
      <c r="B1465" s="24"/>
      <c r="D1465" s="24"/>
      <c r="F1465" s="24"/>
      <c r="H1465" s="24"/>
      <c r="J1465" s="24"/>
    </row>
    <row r="1466" spans="2:10" x14ac:dyDescent="0.2">
      <c r="B1466" s="24"/>
      <c r="D1466" s="24"/>
      <c r="F1466" s="24"/>
      <c r="H1466" s="24"/>
      <c r="J1466" s="24"/>
    </row>
    <row r="1467" spans="2:10" x14ac:dyDescent="0.2">
      <c r="B1467" s="24"/>
      <c r="D1467" s="24"/>
      <c r="F1467" s="24"/>
      <c r="H1467" s="24"/>
      <c r="J1467" s="24"/>
    </row>
    <row r="1468" spans="2:10" x14ac:dyDescent="0.2">
      <c r="B1468" s="24"/>
      <c r="D1468" s="24"/>
      <c r="F1468" s="24"/>
      <c r="H1468" s="24"/>
      <c r="J1468" s="24"/>
    </row>
    <row r="1469" spans="2:10" x14ac:dyDescent="0.2">
      <c r="B1469" s="24"/>
      <c r="D1469" s="24"/>
      <c r="F1469" s="24"/>
      <c r="H1469" s="24"/>
      <c r="J1469" s="24"/>
    </row>
    <row r="1470" spans="2:10" x14ac:dyDescent="0.2">
      <c r="B1470" s="24"/>
      <c r="D1470" s="24"/>
      <c r="F1470" s="24"/>
      <c r="H1470" s="24"/>
      <c r="J1470" s="24"/>
    </row>
    <row r="1471" spans="2:10" x14ac:dyDescent="0.2">
      <c r="B1471" s="24"/>
      <c r="D1471" s="24"/>
      <c r="F1471" s="24"/>
      <c r="H1471" s="24"/>
      <c r="J1471" s="24"/>
    </row>
    <row r="1472" spans="2:10" x14ac:dyDescent="0.2">
      <c r="B1472" s="24"/>
      <c r="D1472" s="24"/>
      <c r="F1472" s="24"/>
      <c r="H1472" s="24"/>
      <c r="J1472" s="24"/>
    </row>
    <row r="1473" spans="2:10" x14ac:dyDescent="0.2">
      <c r="B1473" s="24"/>
      <c r="D1473" s="24"/>
      <c r="F1473" s="24"/>
      <c r="H1473" s="24"/>
      <c r="J1473" s="24"/>
    </row>
    <row r="1474" spans="2:10" x14ac:dyDescent="0.2">
      <c r="B1474" s="24"/>
      <c r="D1474" s="24"/>
      <c r="F1474" s="24"/>
      <c r="H1474" s="24"/>
      <c r="J1474" s="24"/>
    </row>
    <row r="1475" spans="2:10" x14ac:dyDescent="0.2">
      <c r="B1475" s="24"/>
      <c r="D1475" s="24"/>
      <c r="F1475" s="24"/>
      <c r="H1475" s="24"/>
      <c r="J1475" s="24"/>
    </row>
    <row r="1476" spans="2:10" x14ac:dyDescent="0.2">
      <c r="B1476" s="24"/>
      <c r="D1476" s="24"/>
      <c r="F1476" s="24"/>
      <c r="H1476" s="24"/>
      <c r="J1476" s="24"/>
    </row>
    <row r="1477" spans="2:10" x14ac:dyDescent="0.2">
      <c r="B1477" s="24"/>
      <c r="D1477" s="24"/>
      <c r="F1477" s="24"/>
      <c r="H1477" s="24"/>
      <c r="J1477" s="24"/>
    </row>
    <row r="1478" spans="2:10" x14ac:dyDescent="0.2">
      <c r="B1478" s="24"/>
      <c r="D1478" s="24"/>
      <c r="F1478" s="24"/>
      <c r="H1478" s="24"/>
      <c r="J1478" s="24"/>
    </row>
    <row r="1479" spans="2:10" x14ac:dyDescent="0.2">
      <c r="B1479" s="24"/>
      <c r="D1479" s="24"/>
      <c r="F1479" s="24"/>
      <c r="H1479" s="24"/>
      <c r="J1479" s="24"/>
    </row>
    <row r="1480" spans="2:10" x14ac:dyDescent="0.2">
      <c r="B1480" s="24"/>
      <c r="D1480" s="24"/>
      <c r="F1480" s="24"/>
      <c r="H1480" s="24"/>
      <c r="J1480" s="24"/>
    </row>
    <row r="1481" spans="2:10" x14ac:dyDescent="0.2">
      <c r="B1481" s="24"/>
      <c r="D1481" s="24"/>
      <c r="F1481" s="24"/>
      <c r="H1481" s="24"/>
      <c r="J1481" s="24"/>
    </row>
    <row r="1482" spans="2:10" x14ac:dyDescent="0.2">
      <c r="B1482" s="24"/>
      <c r="D1482" s="24"/>
      <c r="F1482" s="24"/>
      <c r="H1482" s="24"/>
      <c r="J1482" s="24"/>
    </row>
    <row r="1483" spans="2:10" x14ac:dyDescent="0.2">
      <c r="B1483" s="24"/>
      <c r="D1483" s="24"/>
      <c r="F1483" s="24"/>
      <c r="H1483" s="24"/>
      <c r="J1483" s="24"/>
    </row>
    <row r="1484" spans="2:10" x14ac:dyDescent="0.2">
      <c r="B1484" s="24"/>
      <c r="D1484" s="24"/>
      <c r="F1484" s="24"/>
      <c r="H1484" s="24"/>
      <c r="J1484" s="24"/>
    </row>
    <row r="1485" spans="2:10" x14ac:dyDescent="0.2">
      <c r="B1485" s="24"/>
      <c r="D1485" s="24"/>
      <c r="F1485" s="24"/>
      <c r="H1485" s="24"/>
      <c r="J1485" s="24"/>
    </row>
    <row r="1486" spans="2:10" x14ac:dyDescent="0.2">
      <c r="B1486" s="24"/>
      <c r="D1486" s="24"/>
      <c r="F1486" s="24"/>
      <c r="H1486" s="24"/>
      <c r="J1486" s="24"/>
    </row>
    <row r="1487" spans="2:10" x14ac:dyDescent="0.2">
      <c r="B1487" s="24"/>
      <c r="D1487" s="24"/>
      <c r="F1487" s="24"/>
      <c r="H1487" s="24"/>
      <c r="J1487" s="24"/>
    </row>
    <row r="1488" spans="2:10" x14ac:dyDescent="0.2">
      <c r="B1488" s="24"/>
      <c r="D1488" s="24"/>
      <c r="F1488" s="24"/>
      <c r="H1488" s="24"/>
      <c r="J1488" s="24"/>
    </row>
    <row r="1489" spans="2:10" x14ac:dyDescent="0.2">
      <c r="B1489" s="24"/>
      <c r="D1489" s="24"/>
      <c r="F1489" s="24"/>
      <c r="H1489" s="24"/>
      <c r="J1489" s="24"/>
    </row>
    <row r="1490" spans="2:10" x14ac:dyDescent="0.2">
      <c r="B1490" s="24"/>
      <c r="D1490" s="24"/>
      <c r="F1490" s="24"/>
      <c r="H1490" s="24"/>
      <c r="J1490" s="24"/>
    </row>
    <row r="1491" spans="2:10" x14ac:dyDescent="0.2">
      <c r="B1491" s="24"/>
      <c r="D1491" s="24"/>
      <c r="F1491" s="24"/>
      <c r="H1491" s="24"/>
      <c r="J1491" s="24"/>
    </row>
    <row r="1492" spans="2:10" x14ac:dyDescent="0.2">
      <c r="B1492" s="24"/>
      <c r="D1492" s="24"/>
      <c r="F1492" s="24"/>
      <c r="H1492" s="24"/>
      <c r="J1492" s="24"/>
    </row>
    <row r="1493" spans="2:10" x14ac:dyDescent="0.2">
      <c r="B1493" s="24"/>
      <c r="D1493" s="24"/>
      <c r="F1493" s="24"/>
      <c r="H1493" s="24"/>
      <c r="J1493" s="24"/>
    </row>
    <row r="1494" spans="2:10" x14ac:dyDescent="0.2">
      <c r="B1494" s="24"/>
      <c r="D1494" s="24"/>
      <c r="F1494" s="24"/>
      <c r="H1494" s="24"/>
      <c r="J1494" s="24"/>
    </row>
    <row r="1495" spans="2:10" x14ac:dyDescent="0.2">
      <c r="B1495" s="24"/>
      <c r="D1495" s="24"/>
      <c r="F1495" s="24"/>
      <c r="H1495" s="24"/>
      <c r="J1495" s="24"/>
    </row>
    <row r="1496" spans="2:10" x14ac:dyDescent="0.2">
      <c r="B1496" s="24"/>
      <c r="D1496" s="24"/>
      <c r="F1496" s="24"/>
      <c r="H1496" s="24"/>
      <c r="J1496" s="24"/>
    </row>
    <row r="1497" spans="2:10" x14ac:dyDescent="0.2">
      <c r="B1497" s="24"/>
      <c r="D1497" s="24"/>
      <c r="F1497" s="24"/>
      <c r="H1497" s="24"/>
      <c r="J1497" s="24"/>
    </row>
    <row r="1498" spans="2:10" x14ac:dyDescent="0.2">
      <c r="B1498" s="24"/>
      <c r="D1498" s="24"/>
      <c r="F1498" s="24"/>
      <c r="H1498" s="24"/>
      <c r="J1498" s="24"/>
    </row>
    <row r="1499" spans="2:10" x14ac:dyDescent="0.2">
      <c r="B1499" s="24"/>
      <c r="D1499" s="24"/>
      <c r="F1499" s="24"/>
      <c r="H1499" s="24"/>
      <c r="J1499" s="24"/>
    </row>
    <row r="1500" spans="2:10" x14ac:dyDescent="0.2">
      <c r="B1500" s="24"/>
      <c r="D1500" s="24"/>
      <c r="F1500" s="24"/>
      <c r="H1500" s="24"/>
      <c r="J1500" s="24"/>
    </row>
    <row r="1501" spans="2:10" x14ac:dyDescent="0.2">
      <c r="B1501" s="24"/>
      <c r="D1501" s="24"/>
      <c r="F1501" s="24"/>
      <c r="H1501" s="24"/>
      <c r="J1501" s="24"/>
    </row>
    <row r="1502" spans="2:10" x14ac:dyDescent="0.2">
      <c r="B1502" s="24"/>
      <c r="D1502" s="24"/>
      <c r="F1502" s="24"/>
      <c r="H1502" s="24"/>
      <c r="J1502" s="24"/>
    </row>
    <row r="1503" spans="2:10" x14ac:dyDescent="0.2">
      <c r="B1503" s="24"/>
      <c r="D1503" s="24"/>
      <c r="F1503" s="24"/>
      <c r="H1503" s="24"/>
      <c r="J1503" s="24"/>
    </row>
    <row r="1504" spans="2:10" x14ac:dyDescent="0.2">
      <c r="B1504" s="24"/>
      <c r="D1504" s="24"/>
      <c r="F1504" s="24"/>
      <c r="H1504" s="24"/>
      <c r="J1504" s="24"/>
    </row>
    <row r="1505" spans="2:10" x14ac:dyDescent="0.2">
      <c r="B1505" s="24"/>
      <c r="D1505" s="24"/>
      <c r="F1505" s="24"/>
      <c r="H1505" s="24"/>
      <c r="J1505" s="24"/>
    </row>
    <row r="1506" spans="2:10" x14ac:dyDescent="0.2">
      <c r="B1506" s="24"/>
      <c r="D1506" s="24"/>
      <c r="F1506" s="24"/>
      <c r="H1506" s="24"/>
      <c r="J1506" s="24"/>
    </row>
    <row r="1507" spans="2:10" x14ac:dyDescent="0.2">
      <c r="B1507" s="24"/>
      <c r="D1507" s="24"/>
      <c r="F1507" s="24"/>
      <c r="H1507" s="24"/>
      <c r="J1507" s="24"/>
    </row>
    <row r="1508" spans="2:10" x14ac:dyDescent="0.2">
      <c r="B1508" s="24"/>
      <c r="D1508" s="24"/>
      <c r="F1508" s="24"/>
      <c r="H1508" s="24"/>
      <c r="J1508" s="24"/>
    </row>
    <row r="1509" spans="2:10" x14ac:dyDescent="0.2">
      <c r="B1509" s="24"/>
      <c r="D1509" s="24"/>
      <c r="F1509" s="24"/>
      <c r="H1509" s="24"/>
      <c r="J1509" s="24"/>
    </row>
    <row r="1510" spans="2:10" x14ac:dyDescent="0.2">
      <c r="B1510" s="24"/>
      <c r="D1510" s="24"/>
      <c r="F1510" s="24"/>
      <c r="H1510" s="24"/>
      <c r="J1510" s="24"/>
    </row>
    <row r="1511" spans="2:10" x14ac:dyDescent="0.2">
      <c r="B1511" s="24"/>
      <c r="D1511" s="24"/>
      <c r="F1511" s="24"/>
      <c r="H1511" s="24"/>
      <c r="J1511" s="24"/>
    </row>
    <row r="1512" spans="2:10" x14ac:dyDescent="0.2">
      <c r="B1512" s="24"/>
      <c r="D1512" s="24"/>
      <c r="F1512" s="24"/>
      <c r="H1512" s="24"/>
      <c r="J1512" s="24"/>
    </row>
    <row r="1513" spans="2:10" x14ac:dyDescent="0.2">
      <c r="B1513" s="24"/>
      <c r="D1513" s="24"/>
      <c r="F1513" s="24"/>
      <c r="H1513" s="24"/>
      <c r="J1513" s="24"/>
    </row>
    <row r="1514" spans="2:10" x14ac:dyDescent="0.2">
      <c r="B1514" s="24"/>
      <c r="D1514" s="24"/>
      <c r="F1514" s="24"/>
      <c r="H1514" s="24"/>
      <c r="J1514" s="24"/>
    </row>
    <row r="1515" spans="2:10" x14ac:dyDescent="0.2">
      <c r="B1515" s="24"/>
      <c r="D1515" s="24"/>
      <c r="F1515" s="24"/>
      <c r="H1515" s="24"/>
      <c r="J1515" s="24"/>
    </row>
    <row r="1516" spans="2:10" x14ac:dyDescent="0.2">
      <c r="B1516" s="24"/>
      <c r="D1516" s="24"/>
      <c r="F1516" s="24"/>
      <c r="H1516" s="24"/>
      <c r="J1516" s="24"/>
    </row>
    <row r="1517" spans="2:10" x14ac:dyDescent="0.2">
      <c r="B1517" s="24"/>
      <c r="D1517" s="24"/>
      <c r="F1517" s="24"/>
      <c r="H1517" s="24"/>
      <c r="J1517" s="24"/>
    </row>
    <row r="1518" spans="2:10" x14ac:dyDescent="0.2">
      <c r="B1518" s="24"/>
      <c r="D1518" s="24"/>
      <c r="F1518" s="24"/>
      <c r="H1518" s="24"/>
      <c r="J1518" s="24"/>
    </row>
    <row r="1519" spans="2:10" x14ac:dyDescent="0.2">
      <c r="B1519" s="24"/>
      <c r="D1519" s="24"/>
      <c r="F1519" s="24"/>
      <c r="H1519" s="24"/>
      <c r="J1519" s="24"/>
    </row>
    <row r="1520" spans="2:10" x14ac:dyDescent="0.2">
      <c r="B1520" s="24"/>
      <c r="D1520" s="24"/>
      <c r="F1520" s="24"/>
      <c r="H1520" s="24"/>
      <c r="J1520" s="24"/>
    </row>
    <row r="1521" spans="2:10" x14ac:dyDescent="0.2">
      <c r="B1521" s="24"/>
      <c r="D1521" s="24"/>
      <c r="F1521" s="24"/>
      <c r="H1521" s="24"/>
      <c r="J1521" s="24"/>
    </row>
    <row r="1522" spans="2:10" x14ac:dyDescent="0.2">
      <c r="B1522" s="24"/>
      <c r="D1522" s="24"/>
      <c r="F1522" s="24"/>
      <c r="H1522" s="24"/>
      <c r="J1522" s="24"/>
    </row>
    <row r="1523" spans="2:10" x14ac:dyDescent="0.2">
      <c r="B1523" s="24"/>
      <c r="D1523" s="24"/>
      <c r="F1523" s="24"/>
      <c r="H1523" s="24"/>
      <c r="J1523" s="24"/>
    </row>
    <row r="1524" spans="2:10" x14ac:dyDescent="0.2">
      <c r="B1524" s="24"/>
      <c r="D1524" s="24"/>
      <c r="F1524" s="24"/>
      <c r="H1524" s="24"/>
      <c r="J1524" s="24"/>
    </row>
    <row r="1525" spans="2:10" x14ac:dyDescent="0.2">
      <c r="B1525" s="24"/>
      <c r="D1525" s="24"/>
      <c r="F1525" s="24"/>
      <c r="H1525" s="24"/>
      <c r="J1525" s="24"/>
    </row>
    <row r="1526" spans="2:10" x14ac:dyDescent="0.2">
      <c r="B1526" s="24"/>
      <c r="D1526" s="24"/>
      <c r="F1526" s="24"/>
      <c r="H1526" s="24"/>
      <c r="J1526" s="24"/>
    </row>
    <row r="1527" spans="2:10" x14ac:dyDescent="0.2">
      <c r="B1527" s="24"/>
      <c r="D1527" s="24"/>
      <c r="F1527" s="24"/>
      <c r="H1527" s="24"/>
      <c r="J1527" s="24"/>
    </row>
    <row r="1528" spans="2:10" x14ac:dyDescent="0.2">
      <c r="B1528" s="24"/>
      <c r="D1528" s="24"/>
      <c r="F1528" s="24"/>
      <c r="H1528" s="24"/>
      <c r="J1528" s="24"/>
    </row>
    <row r="1529" spans="2:10" x14ac:dyDescent="0.2">
      <c r="B1529" s="24"/>
      <c r="D1529" s="24"/>
      <c r="F1529" s="24"/>
      <c r="H1529" s="24"/>
      <c r="J1529" s="24"/>
    </row>
    <row r="1530" spans="2:10" x14ac:dyDescent="0.2">
      <c r="B1530" s="24"/>
      <c r="D1530" s="24"/>
      <c r="F1530" s="24"/>
      <c r="H1530" s="24"/>
      <c r="J1530" s="24"/>
    </row>
    <row r="1531" spans="2:10" x14ac:dyDescent="0.2">
      <c r="B1531" s="24"/>
      <c r="D1531" s="24"/>
      <c r="F1531" s="24"/>
      <c r="H1531" s="24"/>
      <c r="J1531" s="24"/>
    </row>
    <row r="1532" spans="2:10" x14ac:dyDescent="0.2">
      <c r="B1532" s="24"/>
      <c r="D1532" s="24"/>
      <c r="F1532" s="24"/>
      <c r="H1532" s="24"/>
      <c r="J1532" s="24"/>
    </row>
    <row r="1533" spans="2:10" x14ac:dyDescent="0.2">
      <c r="B1533" s="24"/>
      <c r="D1533" s="24"/>
      <c r="F1533" s="24"/>
      <c r="H1533" s="24"/>
      <c r="J1533" s="24"/>
    </row>
    <row r="1534" spans="2:10" x14ac:dyDescent="0.2">
      <c r="B1534" s="24"/>
      <c r="D1534" s="24"/>
      <c r="F1534" s="24"/>
      <c r="H1534" s="24"/>
      <c r="J1534" s="24"/>
    </row>
    <row r="1535" spans="2:10" x14ac:dyDescent="0.2">
      <c r="B1535" s="24"/>
      <c r="D1535" s="24"/>
      <c r="F1535" s="24"/>
      <c r="H1535" s="24"/>
      <c r="J1535" s="24"/>
    </row>
    <row r="1536" spans="2:10" x14ac:dyDescent="0.2">
      <c r="B1536" s="24"/>
      <c r="D1536" s="24"/>
      <c r="F1536" s="24"/>
      <c r="H1536" s="24"/>
      <c r="J1536" s="24"/>
    </row>
    <row r="1537" spans="2:10" x14ac:dyDescent="0.2">
      <c r="B1537" s="24"/>
      <c r="D1537" s="24"/>
      <c r="F1537" s="24"/>
      <c r="H1537" s="24"/>
      <c r="J1537" s="24"/>
    </row>
    <row r="1538" spans="2:10" x14ac:dyDescent="0.2">
      <c r="B1538" s="24"/>
      <c r="D1538" s="24"/>
      <c r="F1538" s="24"/>
      <c r="H1538" s="24"/>
      <c r="J1538" s="24"/>
    </row>
    <row r="1539" spans="2:10" x14ac:dyDescent="0.2">
      <c r="B1539" s="24"/>
      <c r="D1539" s="24"/>
      <c r="F1539" s="24"/>
      <c r="H1539" s="24"/>
      <c r="J1539" s="24"/>
    </row>
    <row r="1540" spans="2:10" x14ac:dyDescent="0.2">
      <c r="B1540" s="24"/>
      <c r="D1540" s="24"/>
      <c r="F1540" s="24"/>
      <c r="H1540" s="24"/>
      <c r="J1540" s="24"/>
    </row>
    <row r="1541" spans="2:10" x14ac:dyDescent="0.2">
      <c r="B1541" s="24"/>
      <c r="D1541" s="24"/>
      <c r="F1541" s="24"/>
      <c r="H1541" s="24"/>
      <c r="J1541" s="24"/>
    </row>
    <row r="1542" spans="2:10" x14ac:dyDescent="0.2">
      <c r="B1542" s="24"/>
      <c r="D1542" s="24"/>
      <c r="F1542" s="24"/>
      <c r="H1542" s="24"/>
      <c r="J1542" s="24"/>
    </row>
    <row r="1543" spans="2:10" x14ac:dyDescent="0.2">
      <c r="B1543" s="24"/>
      <c r="D1543" s="24"/>
      <c r="F1543" s="24"/>
      <c r="H1543" s="24"/>
      <c r="J1543" s="24"/>
    </row>
    <row r="1544" spans="2:10" x14ac:dyDescent="0.2">
      <c r="B1544" s="24"/>
      <c r="D1544" s="24"/>
      <c r="F1544" s="24"/>
      <c r="H1544" s="24"/>
      <c r="J1544" s="24"/>
    </row>
    <row r="1545" spans="2:10" x14ac:dyDescent="0.2">
      <c r="B1545" s="24"/>
      <c r="D1545" s="24"/>
      <c r="F1545" s="24"/>
      <c r="H1545" s="24"/>
      <c r="J1545" s="24"/>
    </row>
    <row r="1546" spans="2:10" x14ac:dyDescent="0.2">
      <c r="B1546" s="24"/>
      <c r="D1546" s="24"/>
      <c r="F1546" s="24"/>
      <c r="H1546" s="24"/>
      <c r="J1546" s="24"/>
    </row>
    <row r="1547" spans="2:10" x14ac:dyDescent="0.2">
      <c r="B1547" s="24"/>
      <c r="D1547" s="24"/>
      <c r="F1547" s="24"/>
      <c r="H1547" s="24"/>
      <c r="J1547" s="24"/>
    </row>
    <row r="1548" spans="2:10" x14ac:dyDescent="0.2">
      <c r="B1548" s="24"/>
      <c r="D1548" s="24"/>
      <c r="F1548" s="24"/>
      <c r="H1548" s="24"/>
      <c r="J1548" s="24"/>
    </row>
    <row r="1549" spans="2:10" x14ac:dyDescent="0.2">
      <c r="B1549" s="24"/>
      <c r="D1549" s="24"/>
      <c r="F1549" s="24"/>
      <c r="H1549" s="24"/>
      <c r="J1549" s="24"/>
    </row>
    <row r="1550" spans="2:10" x14ac:dyDescent="0.2">
      <c r="B1550" s="24"/>
      <c r="D1550" s="24"/>
      <c r="F1550" s="24"/>
      <c r="H1550" s="24"/>
      <c r="J1550" s="24"/>
    </row>
    <row r="1551" spans="2:10" x14ac:dyDescent="0.2">
      <c r="B1551" s="24"/>
      <c r="D1551" s="24"/>
      <c r="F1551" s="24"/>
      <c r="H1551" s="24"/>
      <c r="J1551" s="24"/>
    </row>
    <row r="1552" spans="2:10" x14ac:dyDescent="0.2">
      <c r="B1552" s="24"/>
      <c r="D1552" s="24"/>
      <c r="F1552" s="24"/>
      <c r="H1552" s="24"/>
      <c r="J1552" s="24"/>
    </row>
    <row r="1553" spans="2:10" x14ac:dyDescent="0.2">
      <c r="B1553" s="24"/>
      <c r="D1553" s="24"/>
      <c r="F1553" s="24"/>
      <c r="H1553" s="24"/>
      <c r="J1553" s="24"/>
    </row>
    <row r="1554" spans="2:10" x14ac:dyDescent="0.2">
      <c r="B1554" s="24"/>
      <c r="D1554" s="24"/>
      <c r="F1554" s="24"/>
      <c r="H1554" s="24"/>
      <c r="J1554" s="24"/>
    </row>
    <row r="1555" spans="2:10" x14ac:dyDescent="0.2">
      <c r="B1555" s="24"/>
      <c r="D1555" s="24"/>
      <c r="F1555" s="24"/>
      <c r="H1555" s="24"/>
      <c r="J1555" s="24"/>
    </row>
    <row r="1556" spans="2:10" x14ac:dyDescent="0.2">
      <c r="B1556" s="24"/>
      <c r="D1556" s="24"/>
      <c r="F1556" s="24"/>
      <c r="H1556" s="24"/>
      <c r="J1556" s="24"/>
    </row>
    <row r="1557" spans="2:10" x14ac:dyDescent="0.2">
      <c r="B1557" s="24"/>
      <c r="D1557" s="24"/>
      <c r="F1557" s="24"/>
      <c r="H1557" s="24"/>
      <c r="J1557" s="24"/>
    </row>
    <row r="1558" spans="2:10" x14ac:dyDescent="0.2">
      <c r="B1558" s="24"/>
      <c r="D1558" s="24"/>
      <c r="F1558" s="24"/>
      <c r="H1558" s="24"/>
      <c r="J1558" s="24"/>
    </row>
    <row r="1559" spans="2:10" x14ac:dyDescent="0.2">
      <c r="B1559" s="24"/>
      <c r="D1559" s="24"/>
      <c r="F1559" s="24"/>
      <c r="H1559" s="24"/>
      <c r="J1559" s="24"/>
    </row>
    <row r="1560" spans="2:10" x14ac:dyDescent="0.2">
      <c r="B1560" s="24"/>
      <c r="D1560" s="24"/>
      <c r="F1560" s="24"/>
      <c r="H1560" s="24"/>
      <c r="J1560" s="24"/>
    </row>
    <row r="1561" spans="2:10" x14ac:dyDescent="0.2">
      <c r="B1561" s="24"/>
      <c r="D1561" s="24"/>
      <c r="F1561" s="24"/>
      <c r="H1561" s="24"/>
      <c r="J1561" s="24"/>
    </row>
    <row r="1562" spans="2:10" x14ac:dyDescent="0.2">
      <c r="B1562" s="24"/>
      <c r="D1562" s="24"/>
      <c r="F1562" s="24"/>
      <c r="H1562" s="24"/>
      <c r="J1562" s="24"/>
    </row>
    <row r="1563" spans="2:10" x14ac:dyDescent="0.2">
      <c r="B1563" s="24"/>
      <c r="D1563" s="24"/>
      <c r="F1563" s="24"/>
      <c r="H1563" s="24"/>
      <c r="J1563" s="24"/>
    </row>
    <row r="1564" spans="2:10" x14ac:dyDescent="0.2">
      <c r="B1564" s="24"/>
      <c r="D1564" s="24"/>
      <c r="F1564" s="24"/>
      <c r="H1564" s="24"/>
      <c r="J1564" s="24"/>
    </row>
    <row r="1565" spans="2:10" x14ac:dyDescent="0.2">
      <c r="B1565" s="24"/>
      <c r="D1565" s="24"/>
      <c r="F1565" s="24"/>
      <c r="H1565" s="24"/>
      <c r="J1565" s="24"/>
    </row>
    <row r="1566" spans="2:10" x14ac:dyDescent="0.2">
      <c r="B1566" s="24"/>
      <c r="D1566" s="24"/>
      <c r="F1566" s="24"/>
      <c r="H1566" s="24"/>
      <c r="J1566" s="24"/>
    </row>
    <row r="1567" spans="2:10" x14ac:dyDescent="0.2">
      <c r="B1567" s="24"/>
      <c r="D1567" s="24"/>
      <c r="F1567" s="24"/>
      <c r="H1567" s="24"/>
      <c r="J1567" s="24"/>
    </row>
    <row r="1568" spans="2:10" x14ac:dyDescent="0.2">
      <c r="B1568" s="24"/>
      <c r="D1568" s="24"/>
      <c r="F1568" s="24"/>
      <c r="H1568" s="24"/>
      <c r="J1568" s="24"/>
    </row>
    <row r="1569" spans="2:10" x14ac:dyDescent="0.2">
      <c r="B1569" s="24"/>
      <c r="D1569" s="24"/>
      <c r="F1569" s="24"/>
      <c r="H1569" s="24"/>
      <c r="J1569" s="24"/>
    </row>
    <row r="1570" spans="2:10" x14ac:dyDescent="0.2">
      <c r="B1570" s="24"/>
      <c r="D1570" s="24"/>
      <c r="F1570" s="24"/>
      <c r="H1570" s="24"/>
      <c r="J1570" s="24"/>
    </row>
    <row r="1571" spans="2:10" x14ac:dyDescent="0.2">
      <c r="B1571" s="24"/>
      <c r="D1571" s="24"/>
      <c r="F1571" s="24"/>
      <c r="H1571" s="24"/>
      <c r="J1571" s="24"/>
    </row>
    <row r="1572" spans="2:10" x14ac:dyDescent="0.2">
      <c r="B1572" s="24"/>
      <c r="D1572" s="24"/>
      <c r="F1572" s="24"/>
      <c r="H1572" s="24"/>
      <c r="J1572" s="24"/>
    </row>
    <row r="1573" spans="2:10" x14ac:dyDescent="0.2">
      <c r="B1573" s="24"/>
      <c r="D1573" s="24"/>
      <c r="F1573" s="24"/>
      <c r="H1573" s="24"/>
      <c r="J1573" s="24"/>
    </row>
    <row r="1574" spans="2:10" x14ac:dyDescent="0.2">
      <c r="B1574" s="24"/>
      <c r="D1574" s="24"/>
      <c r="F1574" s="24"/>
      <c r="H1574" s="24"/>
      <c r="J1574" s="24"/>
    </row>
    <row r="1575" spans="2:10" x14ac:dyDescent="0.2">
      <c r="B1575" s="24"/>
      <c r="D1575" s="24"/>
      <c r="F1575" s="24"/>
      <c r="H1575" s="24"/>
      <c r="J1575" s="24"/>
    </row>
    <row r="1576" spans="2:10" x14ac:dyDescent="0.2">
      <c r="B1576" s="24"/>
      <c r="D1576" s="24"/>
      <c r="F1576" s="24"/>
      <c r="H1576" s="24"/>
      <c r="J1576" s="24"/>
    </row>
    <row r="1577" spans="2:10" x14ac:dyDescent="0.2">
      <c r="B1577" s="24"/>
      <c r="D1577" s="24"/>
      <c r="F1577" s="24"/>
      <c r="H1577" s="24"/>
      <c r="J1577" s="24"/>
    </row>
    <row r="1578" spans="2:10" x14ac:dyDescent="0.2">
      <c r="B1578" s="24"/>
      <c r="D1578" s="24"/>
      <c r="F1578" s="24"/>
      <c r="H1578" s="24"/>
      <c r="J1578" s="24"/>
    </row>
    <row r="1579" spans="2:10" x14ac:dyDescent="0.2">
      <c r="B1579" s="24"/>
      <c r="D1579" s="24"/>
      <c r="F1579" s="24"/>
      <c r="H1579" s="24"/>
      <c r="J1579" s="24"/>
    </row>
    <row r="1580" spans="2:10" x14ac:dyDescent="0.2">
      <c r="B1580" s="24"/>
      <c r="D1580" s="24"/>
      <c r="F1580" s="24"/>
      <c r="H1580" s="24"/>
      <c r="J1580" s="24"/>
    </row>
    <row r="1581" spans="2:10" x14ac:dyDescent="0.2">
      <c r="B1581" s="24"/>
      <c r="D1581" s="24"/>
      <c r="F1581" s="24"/>
      <c r="H1581" s="24"/>
      <c r="J1581" s="24"/>
    </row>
    <row r="1582" spans="2:10" x14ac:dyDescent="0.2">
      <c r="B1582" s="24"/>
      <c r="D1582" s="24"/>
      <c r="F1582" s="24"/>
      <c r="H1582" s="24"/>
      <c r="J1582" s="24"/>
    </row>
    <row r="1583" spans="2:10" x14ac:dyDescent="0.2">
      <c r="B1583" s="24"/>
      <c r="D1583" s="24"/>
      <c r="F1583" s="24"/>
      <c r="H1583" s="24"/>
      <c r="J1583" s="24"/>
    </row>
    <row r="1584" spans="2:10" x14ac:dyDescent="0.2">
      <c r="B1584" s="24"/>
      <c r="D1584" s="24"/>
      <c r="F1584" s="24"/>
      <c r="H1584" s="24"/>
      <c r="J1584" s="24"/>
    </row>
    <row r="1585" spans="2:10" x14ac:dyDescent="0.2">
      <c r="B1585" s="24"/>
      <c r="D1585" s="24"/>
      <c r="F1585" s="24"/>
      <c r="H1585" s="24"/>
      <c r="J1585" s="24"/>
    </row>
    <row r="1586" spans="2:10" x14ac:dyDescent="0.2">
      <c r="B1586" s="24"/>
      <c r="D1586" s="24"/>
      <c r="F1586" s="24"/>
      <c r="H1586" s="24"/>
      <c r="J1586" s="24"/>
    </row>
    <row r="1587" spans="2:10" x14ac:dyDescent="0.2">
      <c r="B1587" s="24"/>
      <c r="D1587" s="24"/>
      <c r="F1587" s="24"/>
      <c r="H1587" s="24"/>
      <c r="J1587" s="24"/>
    </row>
    <row r="1588" spans="2:10" x14ac:dyDescent="0.2">
      <c r="B1588" s="24"/>
      <c r="D1588" s="24"/>
      <c r="F1588" s="24"/>
      <c r="H1588" s="24"/>
      <c r="J1588" s="24"/>
    </row>
    <row r="1589" spans="2:10" x14ac:dyDescent="0.2">
      <c r="B1589" s="24"/>
      <c r="D1589" s="24"/>
      <c r="F1589" s="24"/>
      <c r="H1589" s="24"/>
      <c r="J1589" s="24"/>
    </row>
    <row r="1590" spans="2:10" x14ac:dyDescent="0.2">
      <c r="B1590" s="24"/>
      <c r="D1590" s="24"/>
      <c r="F1590" s="24"/>
      <c r="H1590" s="24"/>
      <c r="J1590" s="24"/>
    </row>
    <row r="1591" spans="2:10" x14ac:dyDescent="0.2">
      <c r="B1591" s="24"/>
      <c r="D1591" s="24"/>
      <c r="F1591" s="24"/>
      <c r="H1591" s="24"/>
      <c r="J1591" s="24"/>
    </row>
    <row r="1592" spans="2:10" x14ac:dyDescent="0.2">
      <c r="B1592" s="24"/>
      <c r="D1592" s="24"/>
      <c r="F1592" s="24"/>
      <c r="H1592" s="24"/>
      <c r="J1592" s="24"/>
    </row>
    <row r="1593" spans="2:10" x14ac:dyDescent="0.2">
      <c r="B1593" s="24"/>
      <c r="D1593" s="24"/>
      <c r="F1593" s="24"/>
      <c r="H1593" s="24"/>
      <c r="J1593" s="24"/>
    </row>
    <row r="1594" spans="2:10" x14ac:dyDescent="0.2">
      <c r="B1594" s="24"/>
      <c r="D1594" s="24"/>
      <c r="F1594" s="24"/>
      <c r="H1594" s="24"/>
      <c r="J1594" s="24"/>
    </row>
    <row r="1595" spans="2:10" x14ac:dyDescent="0.2">
      <c r="B1595" s="24"/>
      <c r="D1595" s="24"/>
      <c r="F1595" s="24"/>
      <c r="H1595" s="24"/>
      <c r="J1595" s="24"/>
    </row>
    <row r="1596" spans="2:10" x14ac:dyDescent="0.2">
      <c r="B1596" s="24"/>
      <c r="D1596" s="24"/>
      <c r="F1596" s="24"/>
      <c r="H1596" s="24"/>
      <c r="J1596" s="24"/>
    </row>
    <row r="1597" spans="2:10" x14ac:dyDescent="0.2">
      <c r="B1597" s="24"/>
      <c r="D1597" s="24"/>
      <c r="F1597" s="24"/>
      <c r="H1597" s="24"/>
      <c r="J1597" s="24"/>
    </row>
    <row r="1598" spans="2:10" x14ac:dyDescent="0.2">
      <c r="B1598" s="24"/>
      <c r="D1598" s="24"/>
      <c r="F1598" s="24"/>
      <c r="H1598" s="24"/>
      <c r="J1598" s="24"/>
    </row>
    <row r="1599" spans="2:10" x14ac:dyDescent="0.2">
      <c r="B1599" s="24"/>
      <c r="D1599" s="24"/>
      <c r="F1599" s="24"/>
      <c r="H1599" s="24"/>
      <c r="J1599" s="24"/>
    </row>
    <row r="1600" spans="2:10" x14ac:dyDescent="0.2">
      <c r="B1600" s="24"/>
      <c r="D1600" s="24"/>
      <c r="F1600" s="24"/>
      <c r="H1600" s="24"/>
      <c r="J1600" s="24"/>
    </row>
    <row r="1601" spans="2:10" x14ac:dyDescent="0.2">
      <c r="B1601" s="24"/>
      <c r="D1601" s="24"/>
      <c r="F1601" s="24"/>
      <c r="H1601" s="24"/>
      <c r="J1601" s="24"/>
    </row>
    <row r="1602" spans="2:10" x14ac:dyDescent="0.2">
      <c r="B1602" s="24"/>
      <c r="D1602" s="24"/>
      <c r="F1602" s="24"/>
      <c r="H1602" s="24"/>
      <c r="J1602" s="24"/>
    </row>
    <row r="1603" spans="2:10" x14ac:dyDescent="0.2">
      <c r="B1603" s="24"/>
      <c r="D1603" s="24"/>
      <c r="F1603" s="24"/>
      <c r="H1603" s="24"/>
      <c r="J1603" s="24"/>
    </row>
    <row r="1604" spans="2:10" x14ac:dyDescent="0.2">
      <c r="B1604" s="24"/>
      <c r="D1604" s="24"/>
      <c r="F1604" s="24"/>
      <c r="H1604" s="24"/>
      <c r="J1604" s="24"/>
    </row>
    <row r="1605" spans="2:10" x14ac:dyDescent="0.2">
      <c r="B1605" s="24"/>
      <c r="D1605" s="24"/>
      <c r="F1605" s="24"/>
      <c r="H1605" s="24"/>
      <c r="J1605" s="24"/>
    </row>
    <row r="1606" spans="2:10" x14ac:dyDescent="0.2">
      <c r="B1606" s="24"/>
      <c r="D1606" s="24"/>
      <c r="F1606" s="24"/>
      <c r="H1606" s="24"/>
      <c r="J1606" s="24"/>
    </row>
    <row r="1607" spans="2:10" x14ac:dyDescent="0.2">
      <c r="B1607" s="24"/>
      <c r="D1607" s="24"/>
      <c r="F1607" s="24"/>
      <c r="H1607" s="24"/>
      <c r="J1607" s="24"/>
    </row>
    <row r="1608" spans="2:10" x14ac:dyDescent="0.2">
      <c r="B1608" s="24"/>
      <c r="D1608" s="24"/>
      <c r="F1608" s="24"/>
      <c r="H1608" s="24"/>
      <c r="J1608" s="24"/>
    </row>
    <row r="1609" spans="2:10" x14ac:dyDescent="0.2">
      <c r="B1609" s="24"/>
      <c r="D1609" s="24"/>
      <c r="F1609" s="24"/>
      <c r="H1609" s="24"/>
      <c r="J1609" s="24"/>
    </row>
    <row r="1610" spans="2:10" x14ac:dyDescent="0.2">
      <c r="B1610" s="24"/>
      <c r="D1610" s="24"/>
      <c r="F1610" s="24"/>
      <c r="H1610" s="24"/>
      <c r="J1610" s="24"/>
    </row>
    <row r="1611" spans="2:10" x14ac:dyDescent="0.2">
      <c r="B1611" s="24"/>
      <c r="D1611" s="24"/>
      <c r="F1611" s="24"/>
      <c r="H1611" s="24"/>
      <c r="J1611" s="24"/>
    </row>
    <row r="1612" spans="2:10" x14ac:dyDescent="0.2">
      <c r="B1612" s="24"/>
      <c r="D1612" s="24"/>
      <c r="F1612" s="24"/>
      <c r="H1612" s="24"/>
      <c r="J1612" s="24"/>
    </row>
    <row r="1613" spans="2:10" x14ac:dyDescent="0.2">
      <c r="B1613" s="24"/>
      <c r="D1613" s="24"/>
      <c r="F1613" s="24"/>
      <c r="H1613" s="24"/>
      <c r="J1613" s="24"/>
    </row>
    <row r="1614" spans="2:10" x14ac:dyDescent="0.2">
      <c r="B1614" s="24"/>
      <c r="D1614" s="24"/>
      <c r="F1614" s="24"/>
      <c r="H1614" s="24"/>
      <c r="J1614" s="24"/>
    </row>
    <row r="1615" spans="2:10" x14ac:dyDescent="0.2">
      <c r="B1615" s="24"/>
      <c r="D1615" s="24"/>
      <c r="F1615" s="24"/>
      <c r="H1615" s="24"/>
      <c r="J1615" s="24"/>
    </row>
    <row r="1616" spans="2:10" x14ac:dyDescent="0.2">
      <c r="B1616" s="24"/>
      <c r="D1616" s="24"/>
      <c r="F1616" s="24"/>
      <c r="H1616" s="24"/>
      <c r="J1616" s="24"/>
    </row>
    <row r="1617" spans="2:10" x14ac:dyDescent="0.2">
      <c r="B1617" s="24"/>
      <c r="D1617" s="24"/>
      <c r="F1617" s="24"/>
      <c r="H1617" s="24"/>
      <c r="J1617" s="24"/>
    </row>
    <row r="1618" spans="2:10" x14ac:dyDescent="0.2">
      <c r="B1618" s="24"/>
      <c r="D1618" s="24"/>
      <c r="F1618" s="24"/>
      <c r="H1618" s="24"/>
      <c r="J1618" s="24"/>
    </row>
    <row r="1619" spans="2:10" x14ac:dyDescent="0.2">
      <c r="B1619" s="24"/>
      <c r="D1619" s="24"/>
      <c r="F1619" s="24"/>
      <c r="H1619" s="24"/>
      <c r="J1619" s="24"/>
    </row>
    <row r="1620" spans="2:10" x14ac:dyDescent="0.2">
      <c r="B1620" s="24"/>
      <c r="D1620" s="24"/>
      <c r="F1620" s="24"/>
      <c r="H1620" s="24"/>
      <c r="J1620" s="24"/>
    </row>
    <row r="1621" spans="2:10" x14ac:dyDescent="0.2">
      <c r="B1621" s="24"/>
      <c r="D1621" s="24"/>
      <c r="F1621" s="24"/>
      <c r="H1621" s="24"/>
      <c r="J1621" s="24"/>
    </row>
    <row r="1622" spans="2:10" x14ac:dyDescent="0.2">
      <c r="B1622" s="24"/>
      <c r="D1622" s="24"/>
      <c r="F1622" s="24"/>
      <c r="H1622" s="24"/>
      <c r="J1622" s="24"/>
    </row>
    <row r="1623" spans="2:10" x14ac:dyDescent="0.2">
      <c r="B1623" s="24"/>
      <c r="D1623" s="24"/>
      <c r="F1623" s="24"/>
      <c r="H1623" s="24"/>
      <c r="J1623" s="24"/>
    </row>
    <row r="1624" spans="2:10" x14ac:dyDescent="0.2">
      <c r="B1624" s="24"/>
      <c r="D1624" s="24"/>
      <c r="F1624" s="24"/>
      <c r="H1624" s="24"/>
      <c r="J1624" s="24"/>
    </row>
    <row r="1625" spans="2:10" x14ac:dyDescent="0.2">
      <c r="B1625" s="24"/>
      <c r="D1625" s="24"/>
      <c r="F1625" s="24"/>
      <c r="H1625" s="24"/>
      <c r="J1625" s="24"/>
    </row>
    <row r="1626" spans="2:10" x14ac:dyDescent="0.2">
      <c r="B1626" s="24"/>
      <c r="D1626" s="24"/>
      <c r="F1626" s="24"/>
      <c r="H1626" s="24"/>
      <c r="J1626" s="24"/>
    </row>
    <row r="1627" spans="2:10" x14ac:dyDescent="0.2">
      <c r="B1627" s="24"/>
      <c r="D1627" s="24"/>
      <c r="F1627" s="24"/>
      <c r="H1627" s="24"/>
      <c r="J1627" s="24"/>
    </row>
    <row r="1628" spans="2:10" x14ac:dyDescent="0.2">
      <c r="B1628" s="24"/>
      <c r="D1628" s="24"/>
      <c r="F1628" s="24"/>
      <c r="H1628" s="24"/>
      <c r="J1628" s="24"/>
    </row>
    <row r="1629" spans="2:10" x14ac:dyDescent="0.2">
      <c r="B1629" s="24"/>
      <c r="D1629" s="24"/>
      <c r="F1629" s="24"/>
      <c r="H1629" s="24"/>
      <c r="J1629" s="24"/>
    </row>
    <row r="1630" spans="2:10" x14ac:dyDescent="0.2">
      <c r="B1630" s="24"/>
      <c r="D1630" s="24"/>
      <c r="F1630" s="24"/>
      <c r="H1630" s="24"/>
      <c r="J1630" s="24"/>
    </row>
    <row r="1631" spans="2:10" x14ac:dyDescent="0.2">
      <c r="B1631" s="24"/>
      <c r="D1631" s="24"/>
      <c r="F1631" s="24"/>
      <c r="H1631" s="24"/>
      <c r="J1631" s="24"/>
    </row>
    <row r="1632" spans="2:10" x14ac:dyDescent="0.2">
      <c r="B1632" s="24"/>
      <c r="D1632" s="24"/>
      <c r="F1632" s="24"/>
      <c r="H1632" s="24"/>
      <c r="J1632" s="24"/>
    </row>
    <row r="1633" spans="2:10" x14ac:dyDescent="0.2">
      <c r="B1633" s="24"/>
      <c r="D1633" s="24"/>
      <c r="F1633" s="24"/>
      <c r="H1633" s="24"/>
      <c r="J1633" s="24"/>
    </row>
    <row r="1634" spans="2:10" x14ac:dyDescent="0.2">
      <c r="B1634" s="24"/>
      <c r="D1634" s="24"/>
      <c r="F1634" s="24"/>
      <c r="H1634" s="24"/>
      <c r="J1634" s="24"/>
    </row>
    <row r="1635" spans="2:10" x14ac:dyDescent="0.2">
      <c r="B1635" s="24"/>
      <c r="D1635" s="24"/>
      <c r="F1635" s="24"/>
      <c r="H1635" s="24"/>
      <c r="J1635" s="24"/>
    </row>
    <row r="1636" spans="2:10" x14ac:dyDescent="0.2">
      <c r="B1636" s="24"/>
      <c r="D1636" s="24"/>
      <c r="F1636" s="24"/>
      <c r="H1636" s="24"/>
      <c r="J1636" s="24"/>
    </row>
    <row r="1637" spans="2:10" x14ac:dyDescent="0.2">
      <c r="B1637" s="24"/>
      <c r="D1637" s="24"/>
      <c r="F1637" s="24"/>
      <c r="H1637" s="24"/>
      <c r="J1637" s="24"/>
    </row>
    <row r="1638" spans="2:10" x14ac:dyDescent="0.2">
      <c r="B1638" s="24"/>
      <c r="D1638" s="24"/>
      <c r="F1638" s="24"/>
      <c r="H1638" s="24"/>
      <c r="J1638" s="24"/>
    </row>
    <row r="1639" spans="2:10" x14ac:dyDescent="0.2">
      <c r="B1639" s="24"/>
      <c r="D1639" s="24"/>
      <c r="F1639" s="24"/>
      <c r="H1639" s="24"/>
      <c r="J1639" s="24"/>
    </row>
    <row r="1640" spans="2:10" x14ac:dyDescent="0.2">
      <c r="B1640" s="24"/>
      <c r="D1640" s="24"/>
      <c r="F1640" s="24"/>
      <c r="H1640" s="24"/>
      <c r="J1640" s="24"/>
    </row>
    <row r="1641" spans="2:10" x14ac:dyDescent="0.2">
      <c r="B1641" s="24"/>
      <c r="D1641" s="24"/>
      <c r="F1641" s="24"/>
      <c r="H1641" s="24"/>
      <c r="J1641" s="24"/>
    </row>
    <row r="1642" spans="2:10" x14ac:dyDescent="0.2">
      <c r="B1642" s="24"/>
      <c r="D1642" s="24"/>
      <c r="F1642" s="24"/>
      <c r="H1642" s="24"/>
      <c r="J1642" s="24"/>
    </row>
    <row r="1643" spans="2:10" x14ac:dyDescent="0.2">
      <c r="B1643" s="24"/>
      <c r="D1643" s="24"/>
      <c r="F1643" s="24"/>
      <c r="H1643" s="24"/>
      <c r="J1643" s="24"/>
    </row>
    <row r="1644" spans="2:10" x14ac:dyDescent="0.2">
      <c r="B1644" s="24"/>
      <c r="D1644" s="24"/>
      <c r="F1644" s="24"/>
      <c r="H1644" s="24"/>
      <c r="J1644" s="24"/>
    </row>
    <row r="1645" spans="2:10" x14ac:dyDescent="0.2">
      <c r="B1645" s="24"/>
      <c r="D1645" s="24"/>
      <c r="F1645" s="24"/>
      <c r="H1645" s="24"/>
      <c r="J1645" s="24"/>
    </row>
    <row r="1646" spans="2:10" x14ac:dyDescent="0.2">
      <c r="B1646" s="24"/>
      <c r="D1646" s="24"/>
      <c r="F1646" s="24"/>
      <c r="H1646" s="24"/>
      <c r="J1646" s="24"/>
    </row>
    <row r="1647" spans="2:10" x14ac:dyDescent="0.2">
      <c r="B1647" s="24"/>
      <c r="D1647" s="24"/>
      <c r="F1647" s="24"/>
      <c r="H1647" s="24"/>
      <c r="J1647" s="24"/>
    </row>
    <row r="1648" spans="2:10" x14ac:dyDescent="0.2">
      <c r="B1648" s="24"/>
      <c r="D1648" s="24"/>
      <c r="F1648" s="24"/>
      <c r="H1648" s="24"/>
      <c r="J1648" s="24"/>
    </row>
    <row r="1649" spans="2:10" x14ac:dyDescent="0.2">
      <c r="B1649" s="24"/>
      <c r="D1649" s="24"/>
      <c r="F1649" s="24"/>
      <c r="H1649" s="24"/>
      <c r="J1649" s="24"/>
    </row>
    <row r="1650" spans="2:10" x14ac:dyDescent="0.2">
      <c r="B1650" s="24"/>
      <c r="D1650" s="24"/>
      <c r="F1650" s="24"/>
      <c r="H1650" s="24"/>
      <c r="J1650" s="24"/>
    </row>
    <row r="1651" spans="2:10" x14ac:dyDescent="0.2">
      <c r="B1651" s="24"/>
      <c r="D1651" s="24"/>
      <c r="F1651" s="24"/>
      <c r="H1651" s="24"/>
      <c r="J1651" s="24"/>
    </row>
    <row r="1652" spans="2:10" x14ac:dyDescent="0.2">
      <c r="B1652" s="24"/>
      <c r="D1652" s="24"/>
      <c r="F1652" s="24"/>
      <c r="H1652" s="24"/>
      <c r="J1652" s="24"/>
    </row>
    <row r="1653" spans="2:10" x14ac:dyDescent="0.2">
      <c r="B1653" s="24"/>
      <c r="D1653" s="24"/>
      <c r="F1653" s="24"/>
      <c r="H1653" s="24"/>
      <c r="J1653" s="24"/>
    </row>
    <row r="1654" spans="2:10" x14ac:dyDescent="0.2">
      <c r="B1654" s="24"/>
      <c r="D1654" s="24"/>
      <c r="F1654" s="24"/>
      <c r="H1654" s="24"/>
      <c r="J1654" s="24"/>
    </row>
    <row r="1655" spans="2:10" x14ac:dyDescent="0.2">
      <c r="B1655" s="24"/>
      <c r="D1655" s="24"/>
      <c r="F1655" s="24"/>
      <c r="H1655" s="24"/>
      <c r="J1655" s="24"/>
    </row>
    <row r="1656" spans="2:10" x14ac:dyDescent="0.2">
      <c r="B1656" s="24"/>
      <c r="D1656" s="24"/>
      <c r="F1656" s="24"/>
      <c r="H1656" s="24"/>
      <c r="J1656" s="24"/>
    </row>
    <row r="1657" spans="2:10" x14ac:dyDescent="0.2">
      <c r="B1657" s="24"/>
      <c r="D1657" s="24"/>
      <c r="F1657" s="24"/>
      <c r="H1657" s="24"/>
      <c r="J1657" s="24"/>
    </row>
    <row r="1658" spans="2:10" x14ac:dyDescent="0.2">
      <c r="B1658" s="24"/>
      <c r="D1658" s="24"/>
      <c r="F1658" s="24"/>
      <c r="H1658" s="24"/>
      <c r="J1658" s="24"/>
    </row>
    <row r="1659" spans="2:10" x14ac:dyDescent="0.2">
      <c r="B1659" s="24"/>
      <c r="D1659" s="24"/>
      <c r="F1659" s="24"/>
      <c r="H1659" s="24"/>
      <c r="J1659" s="24"/>
    </row>
    <row r="1660" spans="2:10" x14ac:dyDescent="0.2">
      <c r="B1660" s="24"/>
      <c r="D1660" s="24"/>
      <c r="F1660" s="24"/>
      <c r="H1660" s="24"/>
      <c r="J1660" s="24"/>
    </row>
    <row r="1661" spans="2:10" x14ac:dyDescent="0.2">
      <c r="B1661" s="24"/>
      <c r="D1661" s="24"/>
      <c r="F1661" s="24"/>
      <c r="H1661" s="24"/>
      <c r="J1661" s="24"/>
    </row>
    <row r="1662" spans="2:10" x14ac:dyDescent="0.2">
      <c r="B1662" s="24"/>
      <c r="D1662" s="24"/>
      <c r="F1662" s="24"/>
      <c r="H1662" s="24"/>
      <c r="J1662" s="24"/>
    </row>
    <row r="1663" spans="2:10" x14ac:dyDescent="0.2">
      <c r="B1663" s="24"/>
      <c r="D1663" s="24"/>
      <c r="F1663" s="24"/>
      <c r="H1663" s="24"/>
      <c r="J1663" s="24"/>
    </row>
    <row r="1664" spans="2:10" x14ac:dyDescent="0.2">
      <c r="B1664" s="24"/>
      <c r="D1664" s="24"/>
      <c r="F1664" s="24"/>
      <c r="H1664" s="24"/>
      <c r="J1664" s="24"/>
    </row>
    <row r="1665" spans="2:10" x14ac:dyDescent="0.2">
      <c r="B1665" s="24"/>
      <c r="D1665" s="24"/>
      <c r="F1665" s="24"/>
      <c r="H1665" s="24"/>
      <c r="J1665" s="24"/>
    </row>
    <row r="1666" spans="2:10" x14ac:dyDescent="0.2">
      <c r="B1666" s="24"/>
      <c r="D1666" s="24"/>
      <c r="F1666" s="24"/>
      <c r="H1666" s="24"/>
      <c r="J1666" s="24"/>
    </row>
    <row r="1667" spans="2:10" x14ac:dyDescent="0.2">
      <c r="B1667" s="24"/>
      <c r="D1667" s="24"/>
      <c r="F1667" s="24"/>
      <c r="H1667" s="24"/>
      <c r="J1667" s="24"/>
    </row>
    <row r="1668" spans="2:10" x14ac:dyDescent="0.2">
      <c r="B1668" s="24"/>
      <c r="D1668" s="24"/>
      <c r="F1668" s="24"/>
      <c r="H1668" s="24"/>
      <c r="J1668" s="24"/>
    </row>
    <row r="1669" spans="2:10" x14ac:dyDescent="0.2">
      <c r="B1669" s="24"/>
      <c r="D1669" s="24"/>
      <c r="F1669" s="24"/>
      <c r="H1669" s="24"/>
      <c r="J1669" s="24"/>
    </row>
    <row r="1670" spans="2:10" x14ac:dyDescent="0.2">
      <c r="B1670" s="24"/>
      <c r="D1670" s="24"/>
      <c r="F1670" s="24"/>
      <c r="H1670" s="24"/>
      <c r="J1670" s="24"/>
    </row>
    <row r="1671" spans="2:10" x14ac:dyDescent="0.2">
      <c r="B1671" s="24"/>
      <c r="D1671" s="24"/>
      <c r="F1671" s="24"/>
      <c r="H1671" s="24"/>
      <c r="J1671" s="24"/>
    </row>
    <row r="1672" spans="2:10" x14ac:dyDescent="0.2">
      <c r="B1672" s="24"/>
      <c r="D1672" s="24"/>
      <c r="F1672" s="24"/>
      <c r="H1672" s="24"/>
      <c r="J1672" s="24"/>
    </row>
    <row r="1673" spans="2:10" x14ac:dyDescent="0.2">
      <c r="B1673" s="24"/>
      <c r="D1673" s="24"/>
      <c r="F1673" s="24"/>
      <c r="H1673" s="24"/>
      <c r="J1673" s="24"/>
    </row>
    <row r="1674" spans="2:10" x14ac:dyDescent="0.2">
      <c r="B1674" s="24"/>
      <c r="D1674" s="24"/>
      <c r="F1674" s="24"/>
      <c r="H1674" s="24"/>
      <c r="J1674" s="24"/>
    </row>
    <row r="1675" spans="2:10" x14ac:dyDescent="0.2">
      <c r="B1675" s="24"/>
      <c r="D1675" s="24"/>
      <c r="F1675" s="24"/>
      <c r="H1675" s="24"/>
      <c r="J1675" s="24"/>
    </row>
    <row r="1676" spans="2:10" x14ac:dyDescent="0.2">
      <c r="B1676" s="24"/>
      <c r="D1676" s="24"/>
      <c r="F1676" s="24"/>
      <c r="H1676" s="24"/>
      <c r="J1676" s="24"/>
    </row>
    <row r="1677" spans="2:10" x14ac:dyDescent="0.2">
      <c r="B1677" s="24"/>
      <c r="D1677" s="24"/>
      <c r="F1677" s="24"/>
      <c r="H1677" s="24"/>
      <c r="J1677" s="24"/>
    </row>
    <row r="1678" spans="2:10" x14ac:dyDescent="0.2">
      <c r="B1678" s="24"/>
      <c r="D1678" s="24"/>
      <c r="F1678" s="24"/>
      <c r="H1678" s="24"/>
      <c r="J1678" s="24"/>
    </row>
    <row r="1679" spans="2:10" x14ac:dyDescent="0.2">
      <c r="B1679" s="24"/>
      <c r="D1679" s="24"/>
      <c r="F1679" s="24"/>
      <c r="H1679" s="24"/>
      <c r="J1679" s="24"/>
    </row>
    <row r="1680" spans="2:10" x14ac:dyDescent="0.2">
      <c r="B1680" s="24"/>
      <c r="D1680" s="24"/>
      <c r="F1680" s="24"/>
      <c r="H1680" s="24"/>
      <c r="J1680" s="24"/>
    </row>
    <row r="1681" spans="2:10" x14ac:dyDescent="0.2">
      <c r="B1681" s="24"/>
      <c r="D1681" s="24"/>
      <c r="F1681" s="24"/>
      <c r="H1681" s="24"/>
      <c r="J1681" s="24"/>
    </row>
    <row r="1682" spans="2:10" x14ac:dyDescent="0.2">
      <c r="B1682" s="24"/>
      <c r="D1682" s="24"/>
      <c r="F1682" s="24"/>
      <c r="H1682" s="24"/>
      <c r="J1682" s="24"/>
    </row>
    <row r="1683" spans="2:10" x14ac:dyDescent="0.2">
      <c r="B1683" s="24"/>
      <c r="D1683" s="24"/>
      <c r="F1683" s="24"/>
      <c r="H1683" s="24"/>
      <c r="J1683" s="24"/>
    </row>
    <row r="1684" spans="2:10" x14ac:dyDescent="0.2">
      <c r="B1684" s="24"/>
      <c r="D1684" s="24"/>
      <c r="F1684" s="24"/>
      <c r="H1684" s="24"/>
      <c r="J1684" s="24"/>
    </row>
    <row r="1685" spans="2:10" x14ac:dyDescent="0.2">
      <c r="B1685" s="24"/>
      <c r="D1685" s="24"/>
      <c r="F1685" s="24"/>
      <c r="H1685" s="24"/>
      <c r="J1685" s="24"/>
    </row>
    <row r="1686" spans="2:10" x14ac:dyDescent="0.2">
      <c r="B1686" s="24"/>
      <c r="D1686" s="24"/>
      <c r="F1686" s="24"/>
      <c r="H1686" s="24"/>
      <c r="J1686" s="24"/>
    </row>
    <row r="1687" spans="2:10" x14ac:dyDescent="0.2">
      <c r="B1687" s="24"/>
      <c r="D1687" s="24"/>
      <c r="F1687" s="24"/>
      <c r="H1687" s="24"/>
      <c r="J1687" s="24"/>
    </row>
    <row r="1688" spans="2:10" x14ac:dyDescent="0.2">
      <c r="B1688" s="24"/>
      <c r="D1688" s="24"/>
      <c r="F1688" s="24"/>
      <c r="H1688" s="24"/>
      <c r="J1688" s="24"/>
    </row>
    <row r="1689" spans="2:10" x14ac:dyDescent="0.2">
      <c r="B1689" s="24"/>
      <c r="D1689" s="24"/>
      <c r="F1689" s="24"/>
      <c r="H1689" s="24"/>
      <c r="J1689" s="24"/>
    </row>
    <row r="1690" spans="2:10" x14ac:dyDescent="0.2">
      <c r="B1690" s="24"/>
      <c r="D1690" s="24"/>
      <c r="F1690" s="24"/>
      <c r="H1690" s="24"/>
      <c r="J1690" s="24"/>
    </row>
    <row r="1691" spans="2:10" x14ac:dyDescent="0.2">
      <c r="B1691" s="24"/>
      <c r="D1691" s="24"/>
      <c r="F1691" s="24"/>
      <c r="H1691" s="24"/>
      <c r="J1691" s="24"/>
    </row>
    <row r="1692" spans="2:10" x14ac:dyDescent="0.2">
      <c r="B1692" s="24"/>
      <c r="D1692" s="24"/>
      <c r="F1692" s="24"/>
      <c r="H1692" s="24"/>
      <c r="J1692" s="24"/>
    </row>
    <row r="1693" spans="2:10" x14ac:dyDescent="0.2">
      <c r="B1693" s="24"/>
      <c r="D1693" s="24"/>
      <c r="F1693" s="24"/>
      <c r="H1693" s="24"/>
      <c r="J1693" s="24"/>
    </row>
    <row r="1694" spans="2:10" x14ac:dyDescent="0.2">
      <c r="B1694" s="24"/>
      <c r="D1694" s="24"/>
      <c r="F1694" s="24"/>
      <c r="H1694" s="24"/>
      <c r="J1694" s="24"/>
    </row>
    <row r="1695" spans="2:10" x14ac:dyDescent="0.2">
      <c r="B1695" s="24"/>
      <c r="D1695" s="24"/>
      <c r="F1695" s="24"/>
      <c r="H1695" s="24"/>
      <c r="J1695" s="24"/>
    </row>
    <row r="1696" spans="2:10" x14ac:dyDescent="0.2">
      <c r="B1696" s="24"/>
      <c r="D1696" s="24"/>
      <c r="F1696" s="24"/>
      <c r="H1696" s="24"/>
      <c r="J1696" s="24"/>
    </row>
    <row r="1697" spans="2:10" x14ac:dyDescent="0.2">
      <c r="B1697" s="24"/>
      <c r="D1697" s="24"/>
      <c r="F1697" s="24"/>
      <c r="H1697" s="24"/>
      <c r="J1697" s="24"/>
    </row>
    <row r="1698" spans="2:10" x14ac:dyDescent="0.2">
      <c r="B1698" s="24"/>
      <c r="D1698" s="24"/>
      <c r="F1698" s="24"/>
      <c r="H1698" s="24"/>
      <c r="J1698" s="24"/>
    </row>
    <row r="1699" spans="2:10" x14ac:dyDescent="0.2">
      <c r="B1699" s="24"/>
      <c r="D1699" s="24"/>
      <c r="F1699" s="24"/>
      <c r="H1699" s="24"/>
      <c r="J1699" s="24"/>
    </row>
    <row r="1700" spans="2:10" x14ac:dyDescent="0.2">
      <c r="B1700" s="24"/>
      <c r="D1700" s="24"/>
      <c r="F1700" s="24"/>
      <c r="H1700" s="24"/>
      <c r="J1700" s="24"/>
    </row>
    <row r="1701" spans="2:10" x14ac:dyDescent="0.2">
      <c r="B1701" s="24"/>
      <c r="D1701" s="24"/>
      <c r="F1701" s="24"/>
      <c r="H1701" s="24"/>
      <c r="J1701" s="24"/>
    </row>
    <row r="1702" spans="2:10" x14ac:dyDescent="0.2">
      <c r="B1702" s="24"/>
      <c r="D1702" s="24"/>
      <c r="F1702" s="24"/>
      <c r="H1702" s="24"/>
      <c r="J1702" s="24"/>
    </row>
    <row r="1703" spans="2:10" x14ac:dyDescent="0.2">
      <c r="B1703" s="24"/>
      <c r="D1703" s="24"/>
      <c r="F1703" s="24"/>
      <c r="H1703" s="24"/>
      <c r="J1703" s="24"/>
    </row>
    <row r="1704" spans="2:10" x14ac:dyDescent="0.2">
      <c r="B1704" s="24"/>
      <c r="D1704" s="24"/>
      <c r="F1704" s="24"/>
      <c r="H1704" s="24"/>
      <c r="J1704" s="24"/>
    </row>
    <row r="1705" spans="2:10" x14ac:dyDescent="0.2">
      <c r="B1705" s="24"/>
      <c r="D1705" s="24"/>
      <c r="F1705" s="24"/>
      <c r="H1705" s="24"/>
      <c r="J1705" s="24"/>
    </row>
    <row r="1706" spans="2:10" x14ac:dyDescent="0.2">
      <c r="B1706" s="24"/>
      <c r="D1706" s="24"/>
      <c r="F1706" s="24"/>
      <c r="H1706" s="24"/>
      <c r="J1706" s="24"/>
    </row>
    <row r="1707" spans="2:10" x14ac:dyDescent="0.2">
      <c r="B1707" s="24"/>
      <c r="D1707" s="24"/>
      <c r="F1707" s="24"/>
      <c r="H1707" s="24"/>
      <c r="J1707" s="24"/>
    </row>
    <row r="1708" spans="2:10" x14ac:dyDescent="0.2">
      <c r="B1708" s="24"/>
      <c r="D1708" s="24"/>
      <c r="F1708" s="24"/>
      <c r="H1708" s="24"/>
      <c r="J1708" s="24"/>
    </row>
    <row r="1709" spans="2:10" x14ac:dyDescent="0.2">
      <c r="B1709" s="24"/>
      <c r="D1709" s="24"/>
      <c r="F1709" s="24"/>
      <c r="H1709" s="24"/>
      <c r="J1709" s="24"/>
    </row>
    <row r="1710" spans="2:10" x14ac:dyDescent="0.2">
      <c r="B1710" s="24"/>
      <c r="D1710" s="24"/>
      <c r="F1710" s="24"/>
      <c r="H1710" s="24"/>
      <c r="J1710" s="24"/>
    </row>
    <row r="1711" spans="2:10" x14ac:dyDescent="0.2">
      <c r="B1711" s="24"/>
      <c r="D1711" s="24"/>
      <c r="F1711" s="24"/>
      <c r="H1711" s="24"/>
      <c r="J1711" s="24"/>
    </row>
    <row r="1712" spans="2:10" x14ac:dyDescent="0.2">
      <c r="B1712" s="24"/>
      <c r="D1712" s="24"/>
      <c r="F1712" s="24"/>
      <c r="H1712" s="24"/>
      <c r="J1712" s="24"/>
    </row>
    <row r="1713" spans="2:10" x14ac:dyDescent="0.2">
      <c r="B1713" s="24"/>
      <c r="D1713" s="24"/>
      <c r="F1713" s="24"/>
      <c r="H1713" s="24"/>
      <c r="J1713" s="24"/>
    </row>
    <row r="1714" spans="2:10" x14ac:dyDescent="0.2">
      <c r="B1714" s="24"/>
      <c r="D1714" s="24"/>
      <c r="F1714" s="24"/>
      <c r="H1714" s="24"/>
      <c r="J1714" s="24"/>
    </row>
    <row r="1715" spans="2:10" x14ac:dyDescent="0.2">
      <c r="B1715" s="24"/>
      <c r="D1715" s="24"/>
      <c r="F1715" s="24"/>
      <c r="H1715" s="24"/>
      <c r="J1715" s="24"/>
    </row>
    <row r="1716" spans="2:10" x14ac:dyDescent="0.2">
      <c r="B1716" s="24"/>
      <c r="D1716" s="24"/>
      <c r="F1716" s="24"/>
      <c r="H1716" s="24"/>
      <c r="J1716" s="24"/>
    </row>
    <row r="1717" spans="2:10" x14ac:dyDescent="0.2">
      <c r="B1717" s="24"/>
      <c r="D1717" s="24"/>
      <c r="F1717" s="24"/>
      <c r="H1717" s="24"/>
      <c r="J1717" s="24"/>
    </row>
    <row r="1718" spans="2:10" x14ac:dyDescent="0.2">
      <c r="B1718" s="24"/>
      <c r="D1718" s="24"/>
      <c r="F1718" s="24"/>
      <c r="H1718" s="24"/>
      <c r="J1718" s="24"/>
    </row>
    <row r="1719" spans="2:10" x14ac:dyDescent="0.2">
      <c r="B1719" s="24"/>
      <c r="D1719" s="24"/>
      <c r="F1719" s="24"/>
      <c r="H1719" s="24"/>
      <c r="J1719" s="24"/>
    </row>
    <row r="1720" spans="2:10" x14ac:dyDescent="0.2">
      <c r="B1720" s="24"/>
      <c r="D1720" s="24"/>
      <c r="F1720" s="24"/>
      <c r="H1720" s="24"/>
      <c r="J1720" s="24"/>
    </row>
    <row r="1721" spans="2:10" x14ac:dyDescent="0.2">
      <c r="B1721" s="24"/>
      <c r="D1721" s="24"/>
      <c r="F1721" s="24"/>
      <c r="H1721" s="24"/>
      <c r="J1721" s="24"/>
    </row>
    <row r="1722" spans="2:10" x14ac:dyDescent="0.2">
      <c r="B1722" s="24"/>
      <c r="D1722" s="24"/>
      <c r="F1722" s="24"/>
      <c r="H1722" s="24"/>
      <c r="J1722" s="24"/>
    </row>
    <row r="1723" spans="2:10" x14ac:dyDescent="0.2">
      <c r="B1723" s="24"/>
      <c r="D1723" s="24"/>
      <c r="F1723" s="24"/>
      <c r="H1723" s="24"/>
      <c r="J1723" s="24"/>
    </row>
    <row r="1724" spans="2:10" x14ac:dyDescent="0.2">
      <c r="B1724" s="24"/>
      <c r="D1724" s="24"/>
      <c r="F1724" s="24"/>
      <c r="H1724" s="24"/>
      <c r="J1724" s="24"/>
    </row>
    <row r="1725" spans="2:10" x14ac:dyDescent="0.2">
      <c r="B1725" s="24"/>
      <c r="D1725" s="24"/>
      <c r="F1725" s="24"/>
      <c r="H1725" s="24"/>
      <c r="J1725" s="24"/>
    </row>
    <row r="1726" spans="2:10" x14ac:dyDescent="0.2">
      <c r="B1726" s="24"/>
      <c r="D1726" s="24"/>
      <c r="F1726" s="24"/>
      <c r="H1726" s="24"/>
      <c r="J1726" s="24"/>
    </row>
    <row r="1727" spans="2:10" x14ac:dyDescent="0.2">
      <c r="B1727" s="24"/>
      <c r="D1727" s="24"/>
      <c r="F1727" s="24"/>
      <c r="H1727" s="24"/>
      <c r="J1727" s="24"/>
    </row>
    <row r="1728" spans="2:10" x14ac:dyDescent="0.2">
      <c r="B1728" s="24"/>
      <c r="D1728" s="24"/>
      <c r="F1728" s="24"/>
      <c r="H1728" s="24"/>
      <c r="J1728" s="24"/>
    </row>
    <row r="1729" spans="2:10" x14ac:dyDescent="0.2">
      <c r="B1729" s="24"/>
      <c r="D1729" s="24"/>
      <c r="F1729" s="24"/>
      <c r="H1729" s="24"/>
      <c r="J1729" s="24"/>
    </row>
    <row r="1730" spans="2:10" x14ac:dyDescent="0.2">
      <c r="B1730" s="24"/>
      <c r="D1730" s="24"/>
      <c r="F1730" s="24"/>
      <c r="H1730" s="24"/>
      <c r="J1730" s="24"/>
    </row>
    <row r="1731" spans="2:10" x14ac:dyDescent="0.2">
      <c r="B1731" s="24"/>
      <c r="D1731" s="24"/>
      <c r="F1731" s="24"/>
      <c r="H1731" s="24"/>
      <c r="J1731" s="24"/>
    </row>
    <row r="1732" spans="2:10" x14ac:dyDescent="0.2">
      <c r="B1732" s="24"/>
      <c r="D1732" s="24"/>
      <c r="F1732" s="24"/>
      <c r="H1732" s="24"/>
      <c r="J1732" s="24"/>
    </row>
    <row r="1733" spans="2:10" x14ac:dyDescent="0.2">
      <c r="B1733" s="24"/>
      <c r="D1733" s="24"/>
      <c r="F1733" s="24"/>
      <c r="H1733" s="24"/>
      <c r="J1733" s="24"/>
    </row>
    <row r="1734" spans="2:10" x14ac:dyDescent="0.2">
      <c r="B1734" s="24"/>
      <c r="D1734" s="24"/>
      <c r="F1734" s="24"/>
      <c r="H1734" s="24"/>
      <c r="J1734" s="24"/>
    </row>
    <row r="1735" spans="2:10" x14ac:dyDescent="0.2">
      <c r="B1735" s="24"/>
      <c r="D1735" s="24"/>
      <c r="F1735" s="24"/>
      <c r="H1735" s="24"/>
      <c r="J1735" s="24"/>
    </row>
    <row r="1736" spans="2:10" x14ac:dyDescent="0.2">
      <c r="B1736" s="24"/>
      <c r="D1736" s="24"/>
      <c r="F1736" s="24"/>
      <c r="H1736" s="24"/>
      <c r="J1736" s="24"/>
    </row>
    <row r="1737" spans="2:10" x14ac:dyDescent="0.2">
      <c r="B1737" s="24"/>
      <c r="D1737" s="24"/>
      <c r="F1737" s="24"/>
      <c r="H1737" s="24"/>
      <c r="J1737" s="24"/>
    </row>
    <row r="1738" spans="2:10" x14ac:dyDescent="0.2">
      <c r="B1738" s="24"/>
      <c r="D1738" s="24"/>
      <c r="F1738" s="24"/>
      <c r="H1738" s="24"/>
      <c r="J1738" s="24"/>
    </row>
    <row r="1739" spans="2:10" x14ac:dyDescent="0.2">
      <c r="B1739" s="24"/>
      <c r="D1739" s="24"/>
      <c r="F1739" s="24"/>
      <c r="H1739" s="24"/>
      <c r="J1739" s="24"/>
    </row>
    <row r="1740" spans="2:10" x14ac:dyDescent="0.2">
      <c r="B1740" s="24"/>
      <c r="D1740" s="24"/>
      <c r="F1740" s="24"/>
      <c r="H1740" s="24"/>
      <c r="J1740" s="24"/>
    </row>
    <row r="1741" spans="2:10" x14ac:dyDescent="0.2">
      <c r="B1741" s="24"/>
      <c r="D1741" s="24"/>
      <c r="F1741" s="24"/>
      <c r="H1741" s="24"/>
      <c r="J1741" s="24"/>
    </row>
    <row r="1742" spans="2:10" x14ac:dyDescent="0.2">
      <c r="B1742" s="24"/>
      <c r="D1742" s="24"/>
      <c r="F1742" s="24"/>
      <c r="H1742" s="24"/>
      <c r="J1742" s="24"/>
    </row>
    <row r="1743" spans="2:10" x14ac:dyDescent="0.2">
      <c r="B1743" s="24"/>
      <c r="D1743" s="24"/>
      <c r="F1743" s="24"/>
      <c r="H1743" s="24"/>
      <c r="J1743" s="24"/>
    </row>
    <row r="1744" spans="2:10" x14ac:dyDescent="0.2">
      <c r="B1744" s="24"/>
      <c r="D1744" s="24"/>
      <c r="F1744" s="24"/>
      <c r="H1744" s="24"/>
      <c r="J1744" s="24"/>
    </row>
    <row r="1745" spans="2:10" x14ac:dyDescent="0.2">
      <c r="B1745" s="24"/>
      <c r="D1745" s="24"/>
      <c r="F1745" s="24"/>
      <c r="H1745" s="24"/>
      <c r="J1745" s="24"/>
    </row>
    <row r="1746" spans="2:10" x14ac:dyDescent="0.2">
      <c r="B1746" s="24"/>
      <c r="D1746" s="24"/>
      <c r="F1746" s="24"/>
      <c r="H1746" s="24"/>
      <c r="J1746" s="24"/>
    </row>
    <row r="1747" spans="2:10" x14ac:dyDescent="0.2">
      <c r="B1747" s="24"/>
      <c r="D1747" s="24"/>
      <c r="F1747" s="24"/>
      <c r="H1747" s="24"/>
      <c r="J1747" s="24"/>
    </row>
    <row r="1748" spans="2:10" x14ac:dyDescent="0.2">
      <c r="B1748" s="24"/>
      <c r="D1748" s="24"/>
      <c r="F1748" s="24"/>
      <c r="H1748" s="24"/>
      <c r="J1748" s="24"/>
    </row>
    <row r="1749" spans="2:10" x14ac:dyDescent="0.2">
      <c r="B1749" s="24"/>
      <c r="D1749" s="24"/>
      <c r="F1749" s="24"/>
      <c r="H1749" s="24"/>
      <c r="J1749" s="24"/>
    </row>
    <row r="1750" spans="2:10" x14ac:dyDescent="0.2">
      <c r="B1750" s="24"/>
      <c r="D1750" s="24"/>
      <c r="F1750" s="24"/>
      <c r="H1750" s="24"/>
      <c r="J1750" s="24"/>
    </row>
    <row r="1751" spans="2:10" x14ac:dyDescent="0.2">
      <c r="B1751" s="24"/>
      <c r="D1751" s="24"/>
      <c r="F1751" s="24"/>
      <c r="H1751" s="24"/>
      <c r="J1751" s="24"/>
    </row>
    <row r="1752" spans="2:10" x14ac:dyDescent="0.2">
      <c r="B1752" s="24"/>
      <c r="D1752" s="24"/>
      <c r="F1752" s="24"/>
      <c r="H1752" s="24"/>
      <c r="J1752" s="24"/>
    </row>
    <row r="1753" spans="2:10" x14ac:dyDescent="0.2">
      <c r="B1753" s="24"/>
      <c r="D1753" s="24"/>
      <c r="F1753" s="24"/>
      <c r="H1753" s="24"/>
      <c r="J1753" s="24"/>
    </row>
    <row r="1754" spans="2:10" x14ac:dyDescent="0.2">
      <c r="B1754" s="24"/>
      <c r="D1754" s="24"/>
      <c r="F1754" s="24"/>
      <c r="H1754" s="24"/>
      <c r="J1754" s="24"/>
    </row>
    <row r="1755" spans="2:10" x14ac:dyDescent="0.2">
      <c r="B1755" s="24"/>
      <c r="D1755" s="24"/>
      <c r="F1755" s="24"/>
      <c r="H1755" s="24"/>
      <c r="J1755" s="24"/>
    </row>
    <row r="1756" spans="2:10" x14ac:dyDescent="0.2">
      <c r="B1756" s="24"/>
      <c r="D1756" s="24"/>
      <c r="F1756" s="24"/>
      <c r="H1756" s="24"/>
      <c r="J1756" s="24"/>
    </row>
    <row r="1757" spans="2:10" x14ac:dyDescent="0.2">
      <c r="B1757" s="24"/>
      <c r="D1757" s="24"/>
      <c r="F1757" s="24"/>
      <c r="H1757" s="24"/>
      <c r="J1757" s="24"/>
    </row>
    <row r="1758" spans="2:10" x14ac:dyDescent="0.2">
      <c r="B1758" s="24"/>
      <c r="D1758" s="24"/>
      <c r="F1758" s="24"/>
      <c r="H1758" s="24"/>
      <c r="J1758" s="24"/>
    </row>
    <row r="1759" spans="2:10" x14ac:dyDescent="0.2">
      <c r="B1759" s="24"/>
      <c r="D1759" s="24"/>
      <c r="F1759" s="24"/>
      <c r="H1759" s="24"/>
      <c r="J1759" s="24"/>
    </row>
    <row r="1760" spans="2:10" x14ac:dyDescent="0.2">
      <c r="B1760" s="24"/>
      <c r="D1760" s="24"/>
      <c r="F1760" s="24"/>
      <c r="H1760" s="24"/>
      <c r="J1760" s="24"/>
    </row>
    <row r="1761" spans="2:10" x14ac:dyDescent="0.2">
      <c r="B1761" s="24"/>
      <c r="D1761" s="24"/>
      <c r="F1761" s="24"/>
      <c r="H1761" s="24"/>
      <c r="J1761" s="24"/>
    </row>
    <row r="1762" spans="2:10" x14ac:dyDescent="0.2">
      <c r="B1762" s="24"/>
      <c r="D1762" s="24"/>
      <c r="F1762" s="24"/>
      <c r="H1762" s="24"/>
      <c r="J1762" s="24"/>
    </row>
    <row r="1763" spans="2:10" x14ac:dyDescent="0.2">
      <c r="B1763" s="24"/>
      <c r="D1763" s="24"/>
      <c r="F1763" s="24"/>
      <c r="H1763" s="24"/>
      <c r="J1763" s="24"/>
    </row>
    <row r="1764" spans="2:10" x14ac:dyDescent="0.2">
      <c r="B1764" s="24"/>
      <c r="D1764" s="24"/>
      <c r="F1764" s="24"/>
      <c r="H1764" s="24"/>
      <c r="J1764" s="24"/>
    </row>
    <row r="1765" spans="2:10" x14ac:dyDescent="0.2">
      <c r="B1765" s="24"/>
      <c r="D1765" s="24"/>
      <c r="F1765" s="24"/>
      <c r="H1765" s="24"/>
      <c r="J1765" s="24"/>
    </row>
    <row r="1766" spans="2:10" x14ac:dyDescent="0.2">
      <c r="B1766" s="24"/>
      <c r="D1766" s="24"/>
      <c r="F1766" s="24"/>
      <c r="H1766" s="24"/>
      <c r="J1766" s="24"/>
    </row>
    <row r="1767" spans="2:10" x14ac:dyDescent="0.2">
      <c r="B1767" s="24"/>
      <c r="D1767" s="24"/>
      <c r="F1767" s="24"/>
      <c r="H1767" s="24"/>
      <c r="J1767" s="24"/>
    </row>
    <row r="1768" spans="2:10" x14ac:dyDescent="0.2">
      <c r="B1768" s="24"/>
      <c r="D1768" s="24"/>
      <c r="F1768" s="24"/>
      <c r="H1768" s="24"/>
      <c r="J1768" s="24"/>
    </row>
    <row r="1769" spans="2:10" x14ac:dyDescent="0.2">
      <c r="B1769" s="24"/>
      <c r="D1769" s="24"/>
      <c r="F1769" s="24"/>
      <c r="H1769" s="24"/>
      <c r="J1769" s="24"/>
    </row>
    <row r="1770" spans="2:10" x14ac:dyDescent="0.2">
      <c r="B1770" s="24"/>
      <c r="D1770" s="24"/>
      <c r="F1770" s="24"/>
      <c r="H1770" s="24"/>
      <c r="J1770" s="24"/>
    </row>
    <row r="1771" spans="2:10" x14ac:dyDescent="0.2">
      <c r="B1771" s="24"/>
      <c r="D1771" s="24"/>
      <c r="F1771" s="24"/>
      <c r="H1771" s="24"/>
      <c r="J1771" s="24"/>
    </row>
    <row r="1772" spans="2:10" x14ac:dyDescent="0.2">
      <c r="B1772" s="24"/>
      <c r="D1772" s="24"/>
      <c r="F1772" s="24"/>
      <c r="H1772" s="24"/>
      <c r="J1772" s="24"/>
    </row>
    <row r="1773" spans="2:10" x14ac:dyDescent="0.2">
      <c r="B1773" s="24"/>
      <c r="D1773" s="24"/>
      <c r="F1773" s="24"/>
      <c r="H1773" s="24"/>
      <c r="J1773" s="24"/>
    </row>
    <row r="1774" spans="2:10" x14ac:dyDescent="0.2">
      <c r="B1774" s="24"/>
      <c r="D1774" s="24"/>
      <c r="F1774" s="24"/>
      <c r="H1774" s="24"/>
      <c r="J1774" s="24"/>
    </row>
    <row r="1775" spans="2:10" x14ac:dyDescent="0.2">
      <c r="B1775" s="24"/>
      <c r="D1775" s="24"/>
      <c r="F1775" s="24"/>
      <c r="H1775" s="24"/>
      <c r="J1775" s="24"/>
    </row>
    <row r="1776" spans="2:10" x14ac:dyDescent="0.2">
      <c r="B1776" s="24"/>
      <c r="D1776" s="24"/>
      <c r="F1776" s="24"/>
      <c r="H1776" s="24"/>
      <c r="J1776" s="24"/>
    </row>
    <row r="1777" spans="2:10" x14ac:dyDescent="0.2">
      <c r="B1777" s="24"/>
      <c r="D1777" s="24"/>
      <c r="F1777" s="24"/>
      <c r="H1777" s="24"/>
      <c r="J1777" s="24"/>
    </row>
    <row r="1778" spans="2:10" x14ac:dyDescent="0.2">
      <c r="B1778" s="24"/>
      <c r="D1778" s="24"/>
      <c r="F1778" s="24"/>
      <c r="H1778" s="24"/>
      <c r="J1778" s="24"/>
    </row>
    <row r="1779" spans="2:10" x14ac:dyDescent="0.2">
      <c r="B1779" s="24"/>
      <c r="D1779" s="24"/>
      <c r="F1779" s="24"/>
      <c r="H1779" s="24"/>
      <c r="J1779" s="24"/>
    </row>
    <row r="1780" spans="2:10" x14ac:dyDescent="0.2">
      <c r="B1780" s="24"/>
      <c r="D1780" s="24"/>
      <c r="F1780" s="24"/>
      <c r="H1780" s="24"/>
      <c r="J1780" s="24"/>
    </row>
    <row r="1781" spans="2:10" x14ac:dyDescent="0.2">
      <c r="B1781" s="24"/>
      <c r="D1781" s="24"/>
      <c r="F1781" s="24"/>
      <c r="H1781" s="24"/>
      <c r="J1781" s="24"/>
    </row>
    <row r="1782" spans="2:10" x14ac:dyDescent="0.2">
      <c r="B1782" s="24"/>
      <c r="D1782" s="24"/>
      <c r="F1782" s="24"/>
      <c r="H1782" s="24"/>
      <c r="J1782" s="24"/>
    </row>
    <row r="1783" spans="2:10" x14ac:dyDescent="0.2">
      <c r="B1783" s="24"/>
      <c r="D1783" s="24"/>
      <c r="F1783" s="24"/>
      <c r="H1783" s="24"/>
      <c r="J1783" s="24"/>
    </row>
    <row r="1784" spans="2:10" x14ac:dyDescent="0.2">
      <c r="B1784" s="24"/>
      <c r="D1784" s="24"/>
      <c r="F1784" s="24"/>
      <c r="H1784" s="24"/>
      <c r="J1784" s="24"/>
    </row>
    <row r="1785" spans="2:10" x14ac:dyDescent="0.2">
      <c r="B1785" s="24"/>
      <c r="D1785" s="24"/>
      <c r="F1785" s="24"/>
      <c r="H1785" s="24"/>
      <c r="J1785" s="24"/>
    </row>
    <row r="1786" spans="2:10" x14ac:dyDescent="0.2">
      <c r="B1786" s="24"/>
      <c r="D1786" s="24"/>
      <c r="F1786" s="24"/>
      <c r="H1786" s="24"/>
      <c r="J1786" s="24"/>
    </row>
    <row r="1787" spans="2:10" x14ac:dyDescent="0.2">
      <c r="B1787" s="24"/>
      <c r="D1787" s="24"/>
      <c r="F1787" s="24"/>
      <c r="H1787" s="24"/>
      <c r="J1787" s="24"/>
    </row>
    <row r="1788" spans="2:10" x14ac:dyDescent="0.2">
      <c r="B1788" s="24"/>
      <c r="D1788" s="24"/>
      <c r="F1788" s="24"/>
      <c r="H1788" s="24"/>
      <c r="J1788" s="24"/>
    </row>
    <row r="1789" spans="2:10" x14ac:dyDescent="0.2">
      <c r="B1789" s="24"/>
      <c r="D1789" s="24"/>
      <c r="F1789" s="24"/>
      <c r="H1789" s="24"/>
      <c r="J1789" s="24"/>
    </row>
    <row r="1790" spans="2:10" x14ac:dyDescent="0.2">
      <c r="B1790" s="24"/>
      <c r="D1790" s="24"/>
      <c r="F1790" s="24"/>
      <c r="H1790" s="24"/>
      <c r="J1790" s="24"/>
    </row>
    <row r="1791" spans="2:10" x14ac:dyDescent="0.2">
      <c r="B1791" s="24"/>
      <c r="D1791" s="24"/>
      <c r="F1791" s="24"/>
      <c r="H1791" s="24"/>
      <c r="J1791" s="24"/>
    </row>
    <row r="1792" spans="2:10" x14ac:dyDescent="0.2">
      <c r="B1792" s="24"/>
      <c r="D1792" s="24"/>
      <c r="F1792" s="24"/>
      <c r="H1792" s="24"/>
      <c r="J1792" s="24"/>
    </row>
    <row r="1793" spans="2:10" x14ac:dyDescent="0.2">
      <c r="B1793" s="24"/>
      <c r="D1793" s="24"/>
      <c r="F1793" s="24"/>
      <c r="H1793" s="24"/>
      <c r="J1793" s="24"/>
    </row>
    <row r="1794" spans="2:10" x14ac:dyDescent="0.2">
      <c r="B1794" s="24"/>
      <c r="D1794" s="24"/>
      <c r="F1794" s="24"/>
      <c r="H1794" s="24"/>
      <c r="J1794" s="24"/>
    </row>
    <row r="1795" spans="2:10" x14ac:dyDescent="0.2">
      <c r="B1795" s="24"/>
      <c r="D1795" s="24"/>
      <c r="F1795" s="24"/>
      <c r="H1795" s="24"/>
      <c r="J1795" s="24"/>
    </row>
    <row r="1796" spans="2:10" x14ac:dyDescent="0.2">
      <c r="B1796" s="24"/>
      <c r="D1796" s="24"/>
      <c r="F1796" s="24"/>
      <c r="H1796" s="24"/>
      <c r="J1796" s="24"/>
    </row>
    <row r="1797" spans="2:10" x14ac:dyDescent="0.2">
      <c r="B1797" s="24"/>
      <c r="D1797" s="24"/>
      <c r="F1797" s="24"/>
      <c r="H1797" s="24"/>
      <c r="J1797" s="24"/>
    </row>
    <row r="1798" spans="2:10" x14ac:dyDescent="0.2">
      <c r="B1798" s="24"/>
      <c r="D1798" s="24"/>
      <c r="F1798" s="24"/>
      <c r="H1798" s="24"/>
      <c r="J1798" s="24"/>
    </row>
    <row r="1799" spans="2:10" x14ac:dyDescent="0.2">
      <c r="B1799" s="24"/>
      <c r="D1799" s="24"/>
      <c r="F1799" s="24"/>
      <c r="H1799" s="24"/>
      <c r="J1799" s="24"/>
    </row>
    <row r="1800" spans="2:10" x14ac:dyDescent="0.2">
      <c r="B1800" s="24"/>
      <c r="D1800" s="24"/>
      <c r="F1800" s="24"/>
      <c r="H1800" s="24"/>
      <c r="J1800" s="24"/>
    </row>
    <row r="1801" spans="2:10" x14ac:dyDescent="0.2">
      <c r="B1801" s="24"/>
      <c r="D1801" s="24"/>
      <c r="F1801" s="24"/>
      <c r="H1801" s="24"/>
      <c r="J1801" s="24"/>
    </row>
    <row r="1802" spans="2:10" x14ac:dyDescent="0.2">
      <c r="B1802" s="24"/>
      <c r="D1802" s="24"/>
      <c r="F1802" s="24"/>
      <c r="H1802" s="24"/>
      <c r="J1802" s="24"/>
    </row>
    <row r="1803" spans="2:10" x14ac:dyDescent="0.2">
      <c r="B1803" s="24"/>
      <c r="D1803" s="24"/>
      <c r="F1803" s="24"/>
      <c r="H1803" s="24"/>
      <c r="J1803" s="24"/>
    </row>
    <row r="1804" spans="2:10" x14ac:dyDescent="0.2">
      <c r="B1804" s="24"/>
      <c r="D1804" s="24"/>
      <c r="F1804" s="24"/>
      <c r="H1804" s="24"/>
      <c r="J1804" s="24"/>
    </row>
    <row r="1805" spans="2:10" x14ac:dyDescent="0.2">
      <c r="B1805" s="24"/>
      <c r="D1805" s="24"/>
      <c r="F1805" s="24"/>
      <c r="H1805" s="24"/>
      <c r="J1805" s="24"/>
    </row>
    <row r="1806" spans="2:10" x14ac:dyDescent="0.2">
      <c r="B1806" s="24"/>
      <c r="D1806" s="24"/>
      <c r="F1806" s="24"/>
      <c r="H1806" s="24"/>
      <c r="J1806" s="24"/>
    </row>
    <row r="1807" spans="2:10" x14ac:dyDescent="0.2">
      <c r="B1807" s="24"/>
      <c r="D1807" s="24"/>
      <c r="F1807" s="24"/>
      <c r="H1807" s="24"/>
      <c r="J1807" s="24"/>
    </row>
    <row r="1808" spans="2:10" x14ac:dyDescent="0.2">
      <c r="B1808" s="24"/>
      <c r="D1808" s="24"/>
      <c r="F1808" s="24"/>
      <c r="H1808" s="24"/>
      <c r="J1808" s="24"/>
    </row>
    <row r="1809" spans="2:10" x14ac:dyDescent="0.2">
      <c r="B1809" s="24"/>
      <c r="D1809" s="24"/>
      <c r="F1809" s="24"/>
      <c r="H1809" s="24"/>
      <c r="J1809" s="24"/>
    </row>
    <row r="1810" spans="2:10" x14ac:dyDescent="0.2">
      <c r="B1810" s="24"/>
      <c r="D1810" s="24"/>
      <c r="F1810" s="24"/>
      <c r="H1810" s="24"/>
      <c r="J1810" s="24"/>
    </row>
    <row r="1811" spans="2:10" x14ac:dyDescent="0.2">
      <c r="B1811" s="24"/>
      <c r="D1811" s="24"/>
      <c r="F1811" s="24"/>
      <c r="H1811" s="24"/>
      <c r="J1811" s="24"/>
    </row>
    <row r="1812" spans="2:10" x14ac:dyDescent="0.2">
      <c r="B1812" s="24"/>
      <c r="D1812" s="24"/>
      <c r="F1812" s="24"/>
      <c r="H1812" s="24"/>
      <c r="J1812" s="24"/>
    </row>
    <row r="1813" spans="2:10" x14ac:dyDescent="0.2">
      <c r="B1813" s="24"/>
      <c r="D1813" s="24"/>
      <c r="F1813" s="24"/>
      <c r="H1813" s="24"/>
      <c r="J1813" s="24"/>
    </row>
    <row r="1814" spans="2:10" x14ac:dyDescent="0.2">
      <c r="B1814" s="24"/>
      <c r="D1814" s="24"/>
      <c r="F1814" s="24"/>
      <c r="H1814" s="24"/>
      <c r="J1814" s="24"/>
    </row>
    <row r="1815" spans="2:10" x14ac:dyDescent="0.2">
      <c r="B1815" s="24"/>
      <c r="D1815" s="24"/>
      <c r="F1815" s="24"/>
      <c r="H1815" s="24"/>
      <c r="J1815" s="24"/>
    </row>
    <row r="1816" spans="2:10" x14ac:dyDescent="0.2">
      <c r="B1816" s="24"/>
      <c r="D1816" s="24"/>
      <c r="F1816" s="24"/>
      <c r="H1816" s="24"/>
      <c r="J1816" s="24"/>
    </row>
    <row r="1817" spans="2:10" x14ac:dyDescent="0.2">
      <c r="B1817" s="24"/>
      <c r="D1817" s="24"/>
      <c r="F1817" s="24"/>
      <c r="H1817" s="24"/>
      <c r="J1817" s="24"/>
    </row>
    <row r="1818" spans="2:10" x14ac:dyDescent="0.2">
      <c r="B1818" s="24"/>
      <c r="D1818" s="24"/>
      <c r="F1818" s="24"/>
      <c r="H1818" s="24"/>
      <c r="J1818" s="24"/>
    </row>
    <row r="1819" spans="2:10" x14ac:dyDescent="0.2">
      <c r="B1819" s="24"/>
      <c r="D1819" s="24"/>
      <c r="F1819" s="24"/>
      <c r="H1819" s="24"/>
      <c r="J1819" s="24"/>
    </row>
    <row r="1820" spans="2:10" x14ac:dyDescent="0.2">
      <c r="B1820" s="24"/>
      <c r="D1820" s="24"/>
      <c r="F1820" s="24"/>
      <c r="H1820" s="24"/>
      <c r="J1820" s="24"/>
    </row>
    <row r="1821" spans="2:10" x14ac:dyDescent="0.2">
      <c r="B1821" s="24"/>
      <c r="D1821" s="24"/>
      <c r="F1821" s="24"/>
      <c r="H1821" s="24"/>
      <c r="J1821" s="24"/>
    </row>
    <row r="1822" spans="2:10" x14ac:dyDescent="0.2">
      <c r="B1822" s="24"/>
      <c r="D1822" s="24"/>
      <c r="F1822" s="24"/>
      <c r="H1822" s="24"/>
      <c r="J1822" s="24"/>
    </row>
    <row r="1823" spans="2:10" x14ac:dyDescent="0.2">
      <c r="B1823" s="24"/>
      <c r="D1823" s="24"/>
      <c r="F1823" s="24"/>
      <c r="H1823" s="24"/>
      <c r="J1823" s="24"/>
    </row>
    <row r="1824" spans="2:10" x14ac:dyDescent="0.2">
      <c r="B1824" s="24"/>
      <c r="D1824" s="24"/>
      <c r="F1824" s="24"/>
      <c r="H1824" s="24"/>
      <c r="J1824" s="24"/>
    </row>
    <row r="1825" spans="2:10" x14ac:dyDescent="0.2">
      <c r="B1825" s="24"/>
      <c r="D1825" s="24"/>
      <c r="F1825" s="24"/>
      <c r="H1825" s="24"/>
      <c r="J1825" s="24"/>
    </row>
    <row r="1826" spans="2:10" x14ac:dyDescent="0.2">
      <c r="B1826" s="24"/>
      <c r="D1826" s="24"/>
      <c r="F1826" s="24"/>
      <c r="H1826" s="24"/>
      <c r="J1826" s="24"/>
    </row>
    <row r="1827" spans="2:10" x14ac:dyDescent="0.2">
      <c r="B1827" s="24"/>
      <c r="D1827" s="24"/>
      <c r="F1827" s="24"/>
      <c r="H1827" s="24"/>
      <c r="J1827" s="24"/>
    </row>
    <row r="1828" spans="2:10" x14ac:dyDescent="0.2">
      <c r="B1828" s="24"/>
      <c r="D1828" s="24"/>
      <c r="F1828" s="24"/>
      <c r="H1828" s="24"/>
      <c r="J1828" s="24"/>
    </row>
    <row r="1829" spans="2:10" x14ac:dyDescent="0.2">
      <c r="B1829" s="24"/>
      <c r="D1829" s="24"/>
      <c r="F1829" s="24"/>
      <c r="H1829" s="24"/>
      <c r="J1829" s="24"/>
    </row>
    <row r="1830" spans="2:10" x14ac:dyDescent="0.2">
      <c r="B1830" s="24"/>
      <c r="D1830" s="24"/>
      <c r="F1830" s="24"/>
      <c r="H1830" s="24"/>
      <c r="J1830" s="24"/>
    </row>
    <row r="1831" spans="2:10" x14ac:dyDescent="0.2">
      <c r="B1831" s="24"/>
      <c r="D1831" s="24"/>
      <c r="F1831" s="24"/>
      <c r="H1831" s="24"/>
      <c r="J1831" s="24"/>
    </row>
    <row r="1832" spans="2:10" x14ac:dyDescent="0.2">
      <c r="B1832" s="24"/>
      <c r="D1832" s="24"/>
      <c r="F1832" s="24"/>
      <c r="H1832" s="24"/>
      <c r="J1832" s="24"/>
    </row>
    <row r="1833" spans="2:10" x14ac:dyDescent="0.2">
      <c r="B1833" s="24"/>
      <c r="D1833" s="24"/>
      <c r="F1833" s="24"/>
      <c r="H1833" s="24"/>
      <c r="J1833" s="24"/>
    </row>
    <row r="1834" spans="2:10" x14ac:dyDescent="0.2">
      <c r="B1834" s="24"/>
      <c r="D1834" s="24"/>
      <c r="F1834" s="24"/>
      <c r="H1834" s="24"/>
      <c r="J1834" s="24"/>
    </row>
    <row r="1835" spans="2:10" x14ac:dyDescent="0.2">
      <c r="B1835" s="24"/>
      <c r="D1835" s="24"/>
      <c r="F1835" s="24"/>
      <c r="H1835" s="24"/>
      <c r="J1835" s="24"/>
    </row>
    <row r="1836" spans="2:10" x14ac:dyDescent="0.2">
      <c r="B1836" s="24"/>
      <c r="D1836" s="24"/>
      <c r="F1836" s="24"/>
      <c r="H1836" s="24"/>
      <c r="J1836" s="24"/>
    </row>
    <row r="1837" spans="2:10" x14ac:dyDescent="0.2">
      <c r="B1837" s="24"/>
      <c r="D1837" s="24"/>
      <c r="F1837" s="24"/>
      <c r="H1837" s="24"/>
      <c r="J1837" s="24"/>
    </row>
    <row r="1838" spans="2:10" x14ac:dyDescent="0.2">
      <c r="B1838" s="24"/>
      <c r="D1838" s="24"/>
      <c r="F1838" s="24"/>
      <c r="H1838" s="24"/>
      <c r="J1838" s="24"/>
    </row>
    <row r="1839" spans="2:10" x14ac:dyDescent="0.2">
      <c r="B1839" s="24"/>
      <c r="D1839" s="24"/>
      <c r="F1839" s="24"/>
      <c r="H1839" s="24"/>
      <c r="J1839" s="24"/>
    </row>
    <row r="1840" spans="2:10" x14ac:dyDescent="0.2">
      <c r="B1840" s="24"/>
      <c r="D1840" s="24"/>
      <c r="F1840" s="24"/>
      <c r="H1840" s="24"/>
      <c r="J1840" s="24"/>
    </row>
    <row r="1841" spans="2:10" x14ac:dyDescent="0.2">
      <c r="B1841" s="24"/>
      <c r="D1841" s="24"/>
      <c r="F1841" s="24"/>
      <c r="H1841" s="24"/>
      <c r="J1841" s="24"/>
    </row>
    <row r="1842" spans="2:10" x14ac:dyDescent="0.2">
      <c r="B1842" s="24"/>
      <c r="D1842" s="24"/>
      <c r="F1842" s="24"/>
      <c r="H1842" s="24"/>
      <c r="J1842" s="24"/>
    </row>
    <row r="1843" spans="2:10" x14ac:dyDescent="0.2">
      <c r="B1843" s="24"/>
      <c r="D1843" s="24"/>
      <c r="F1843" s="24"/>
      <c r="H1843" s="24"/>
      <c r="J1843" s="24"/>
    </row>
    <row r="1844" spans="2:10" x14ac:dyDescent="0.2">
      <c r="B1844" s="24"/>
      <c r="D1844" s="24"/>
      <c r="F1844" s="24"/>
      <c r="H1844" s="24"/>
      <c r="J1844" s="24"/>
    </row>
    <row r="1845" spans="2:10" x14ac:dyDescent="0.2">
      <c r="B1845" s="24"/>
      <c r="D1845" s="24"/>
      <c r="F1845" s="24"/>
      <c r="H1845" s="24"/>
      <c r="J1845" s="24"/>
    </row>
    <row r="1846" spans="2:10" x14ac:dyDescent="0.2">
      <c r="B1846" s="24"/>
      <c r="D1846" s="24"/>
      <c r="F1846" s="24"/>
      <c r="H1846" s="24"/>
      <c r="J1846" s="24"/>
    </row>
    <row r="1847" spans="2:10" x14ac:dyDescent="0.2">
      <c r="B1847" s="24"/>
      <c r="D1847" s="24"/>
      <c r="F1847" s="24"/>
      <c r="H1847" s="24"/>
      <c r="J1847" s="24"/>
    </row>
    <row r="1848" spans="2:10" x14ac:dyDescent="0.2">
      <c r="B1848" s="24"/>
      <c r="D1848" s="24"/>
      <c r="F1848" s="24"/>
      <c r="H1848" s="24"/>
      <c r="J1848" s="24"/>
    </row>
    <row r="1849" spans="2:10" x14ac:dyDescent="0.2">
      <c r="B1849" s="24"/>
      <c r="D1849" s="24"/>
      <c r="F1849" s="24"/>
      <c r="H1849" s="24"/>
      <c r="J1849" s="24"/>
    </row>
    <row r="1850" spans="2:10" x14ac:dyDescent="0.2">
      <c r="B1850" s="24"/>
      <c r="D1850" s="24"/>
      <c r="F1850" s="24"/>
      <c r="H1850" s="24"/>
      <c r="J1850" s="24"/>
    </row>
    <row r="1851" spans="2:10" x14ac:dyDescent="0.2">
      <c r="B1851" s="24"/>
      <c r="D1851" s="24"/>
      <c r="F1851" s="24"/>
      <c r="H1851" s="24"/>
      <c r="J1851" s="24"/>
    </row>
    <row r="1852" spans="2:10" x14ac:dyDescent="0.2">
      <c r="B1852" s="24"/>
      <c r="D1852" s="24"/>
      <c r="F1852" s="24"/>
      <c r="H1852" s="24"/>
      <c r="J1852" s="24"/>
    </row>
    <row r="1853" spans="2:10" x14ac:dyDescent="0.2">
      <c r="B1853" s="24"/>
      <c r="D1853" s="24"/>
      <c r="F1853" s="24"/>
      <c r="H1853" s="24"/>
      <c r="J1853" s="24"/>
    </row>
    <row r="1854" spans="2:10" x14ac:dyDescent="0.2">
      <c r="B1854" s="24"/>
      <c r="D1854" s="24"/>
      <c r="F1854" s="24"/>
      <c r="H1854" s="24"/>
      <c r="J1854" s="24"/>
    </row>
    <row r="1855" spans="2:10" x14ac:dyDescent="0.2">
      <c r="B1855" s="24"/>
      <c r="D1855" s="24"/>
      <c r="F1855" s="24"/>
      <c r="H1855" s="24"/>
      <c r="J1855" s="24"/>
    </row>
    <row r="1856" spans="2:10" x14ac:dyDescent="0.2">
      <c r="B1856" s="24"/>
      <c r="D1856" s="24"/>
      <c r="F1856" s="24"/>
      <c r="H1856" s="24"/>
      <c r="J1856" s="24"/>
    </row>
    <row r="1857" spans="2:10" x14ac:dyDescent="0.2">
      <c r="B1857" s="24"/>
      <c r="D1857" s="24"/>
      <c r="F1857" s="24"/>
      <c r="H1857" s="24"/>
      <c r="J1857" s="24"/>
    </row>
    <row r="1858" spans="2:10" x14ac:dyDescent="0.2">
      <c r="B1858" s="24"/>
      <c r="D1858" s="24"/>
      <c r="F1858" s="24"/>
      <c r="H1858" s="24"/>
      <c r="J1858" s="24"/>
    </row>
    <row r="1859" spans="2:10" x14ac:dyDescent="0.2">
      <c r="B1859" s="24"/>
      <c r="D1859" s="24"/>
      <c r="F1859" s="24"/>
      <c r="H1859" s="24"/>
      <c r="J1859" s="24"/>
    </row>
    <row r="1860" spans="2:10" x14ac:dyDescent="0.2">
      <c r="B1860" s="24"/>
      <c r="D1860" s="24"/>
      <c r="F1860" s="24"/>
      <c r="H1860" s="24"/>
      <c r="J1860" s="24"/>
    </row>
    <row r="1861" spans="2:10" x14ac:dyDescent="0.2">
      <c r="B1861" s="24"/>
      <c r="D1861" s="24"/>
      <c r="F1861" s="24"/>
      <c r="H1861" s="24"/>
      <c r="J1861" s="24"/>
    </row>
    <row r="1862" spans="2:10" x14ac:dyDescent="0.2">
      <c r="B1862" s="24"/>
      <c r="D1862" s="24"/>
      <c r="F1862" s="24"/>
      <c r="H1862" s="24"/>
      <c r="J1862" s="24"/>
    </row>
    <row r="1863" spans="2:10" x14ac:dyDescent="0.2">
      <c r="B1863" s="24"/>
      <c r="D1863" s="24"/>
      <c r="F1863" s="24"/>
      <c r="H1863" s="24"/>
      <c r="J1863" s="24"/>
    </row>
    <row r="1864" spans="2:10" x14ac:dyDescent="0.2">
      <c r="B1864" s="24"/>
      <c r="D1864" s="24"/>
      <c r="F1864" s="24"/>
      <c r="H1864" s="24"/>
      <c r="J1864" s="24"/>
    </row>
    <row r="1865" spans="2:10" x14ac:dyDescent="0.2">
      <c r="B1865" s="24"/>
      <c r="D1865" s="24"/>
      <c r="F1865" s="24"/>
      <c r="H1865" s="24"/>
      <c r="J1865" s="24"/>
    </row>
    <row r="1866" spans="2:10" x14ac:dyDescent="0.2">
      <c r="B1866" s="24"/>
      <c r="D1866" s="24"/>
      <c r="F1866" s="24"/>
      <c r="H1866" s="24"/>
      <c r="J1866" s="24"/>
    </row>
    <row r="1867" spans="2:10" x14ac:dyDescent="0.2">
      <c r="B1867" s="24"/>
      <c r="D1867" s="24"/>
      <c r="F1867" s="24"/>
      <c r="H1867" s="24"/>
      <c r="J1867" s="24"/>
    </row>
    <row r="1868" spans="2:10" x14ac:dyDescent="0.2">
      <c r="B1868" s="24"/>
      <c r="D1868" s="24"/>
      <c r="F1868" s="24"/>
      <c r="H1868" s="24"/>
      <c r="J1868" s="24"/>
    </row>
    <row r="1869" spans="2:10" x14ac:dyDescent="0.2">
      <c r="B1869" s="24"/>
      <c r="D1869" s="24"/>
      <c r="F1869" s="24"/>
      <c r="H1869" s="24"/>
      <c r="J1869" s="24"/>
    </row>
    <row r="1870" spans="2:10" x14ac:dyDescent="0.2">
      <c r="B1870" s="24"/>
      <c r="D1870" s="24"/>
      <c r="F1870" s="24"/>
      <c r="H1870" s="24"/>
      <c r="J1870" s="24"/>
    </row>
    <row r="1871" spans="2:10" x14ac:dyDescent="0.2">
      <c r="B1871" s="24"/>
      <c r="D1871" s="24"/>
      <c r="F1871" s="24"/>
      <c r="H1871" s="24"/>
      <c r="J1871" s="24"/>
    </row>
    <row r="1872" spans="2:10" x14ac:dyDescent="0.2">
      <c r="B1872" s="24"/>
      <c r="D1872" s="24"/>
      <c r="F1872" s="24"/>
      <c r="H1872" s="24"/>
      <c r="J1872" s="24"/>
    </row>
    <row r="1873" spans="2:10" x14ac:dyDescent="0.2">
      <c r="B1873" s="24"/>
      <c r="D1873" s="24"/>
      <c r="F1873" s="24"/>
      <c r="H1873" s="24"/>
      <c r="J1873" s="24"/>
    </row>
    <row r="1874" spans="2:10" x14ac:dyDescent="0.2">
      <c r="B1874" s="24"/>
      <c r="D1874" s="24"/>
      <c r="F1874" s="24"/>
      <c r="H1874" s="24"/>
      <c r="J1874" s="24"/>
    </row>
    <row r="1875" spans="2:10" x14ac:dyDescent="0.2">
      <c r="B1875" s="24"/>
      <c r="D1875" s="24"/>
      <c r="F1875" s="24"/>
      <c r="H1875" s="24"/>
      <c r="J1875" s="24"/>
    </row>
    <row r="1876" spans="2:10" x14ac:dyDescent="0.2">
      <c r="B1876" s="24"/>
      <c r="D1876" s="24"/>
      <c r="F1876" s="24"/>
      <c r="H1876" s="24"/>
      <c r="J1876" s="24"/>
    </row>
    <row r="1877" spans="2:10" x14ac:dyDescent="0.2">
      <c r="B1877" s="24"/>
      <c r="D1877" s="24"/>
      <c r="F1877" s="24"/>
      <c r="H1877" s="24"/>
      <c r="J1877" s="24"/>
    </row>
    <row r="1878" spans="2:10" x14ac:dyDescent="0.2">
      <c r="B1878" s="24"/>
      <c r="D1878" s="24"/>
      <c r="F1878" s="24"/>
      <c r="H1878" s="24"/>
      <c r="J1878" s="24"/>
    </row>
    <row r="1879" spans="2:10" x14ac:dyDescent="0.2">
      <c r="B1879" s="24"/>
      <c r="D1879" s="24"/>
      <c r="F1879" s="24"/>
      <c r="H1879" s="24"/>
      <c r="J1879" s="24"/>
    </row>
    <row r="1880" spans="2:10" x14ac:dyDescent="0.2">
      <c r="B1880" s="24"/>
      <c r="D1880" s="24"/>
      <c r="F1880" s="24"/>
      <c r="H1880" s="24"/>
      <c r="J1880" s="24"/>
    </row>
    <row r="1881" spans="2:10" x14ac:dyDescent="0.2">
      <c r="B1881" s="24"/>
      <c r="D1881" s="24"/>
      <c r="F1881" s="24"/>
      <c r="H1881" s="24"/>
      <c r="J1881" s="24"/>
    </row>
    <row r="1882" spans="2:10" x14ac:dyDescent="0.2">
      <c r="B1882" s="24"/>
      <c r="D1882" s="24"/>
      <c r="F1882" s="24"/>
      <c r="H1882" s="24"/>
      <c r="J1882" s="24"/>
    </row>
    <row r="1883" spans="2:10" x14ac:dyDescent="0.2">
      <c r="B1883" s="24"/>
      <c r="D1883" s="24"/>
      <c r="F1883" s="24"/>
      <c r="H1883" s="24"/>
      <c r="J1883" s="24"/>
    </row>
    <row r="1884" spans="2:10" x14ac:dyDescent="0.2">
      <c r="B1884" s="24"/>
      <c r="D1884" s="24"/>
      <c r="F1884" s="24"/>
      <c r="H1884" s="24"/>
      <c r="J1884" s="24"/>
    </row>
    <row r="1885" spans="2:10" x14ac:dyDescent="0.2">
      <c r="B1885" s="24"/>
      <c r="D1885" s="24"/>
      <c r="F1885" s="24"/>
      <c r="H1885" s="24"/>
      <c r="J1885" s="24"/>
    </row>
    <row r="1886" spans="2:10" x14ac:dyDescent="0.2">
      <c r="B1886" s="24"/>
      <c r="D1886" s="24"/>
      <c r="F1886" s="24"/>
      <c r="H1886" s="24"/>
      <c r="J1886" s="24"/>
    </row>
    <row r="1887" spans="2:10" x14ac:dyDescent="0.2">
      <c r="B1887" s="24"/>
      <c r="D1887" s="24"/>
      <c r="F1887" s="24"/>
      <c r="H1887" s="24"/>
      <c r="J1887" s="24"/>
    </row>
    <row r="1888" spans="2:10" x14ac:dyDescent="0.2">
      <c r="B1888" s="24"/>
      <c r="D1888" s="24"/>
      <c r="F1888" s="24"/>
      <c r="H1888" s="24"/>
      <c r="J1888" s="24"/>
    </row>
    <row r="1889" spans="2:10" x14ac:dyDescent="0.2">
      <c r="B1889" s="24"/>
      <c r="D1889" s="24"/>
      <c r="F1889" s="24"/>
      <c r="H1889" s="24"/>
      <c r="J1889" s="24"/>
    </row>
    <row r="1890" spans="2:10" x14ac:dyDescent="0.2">
      <c r="B1890" s="24"/>
      <c r="D1890" s="24"/>
      <c r="F1890" s="24"/>
      <c r="H1890" s="24"/>
      <c r="J1890" s="24"/>
    </row>
    <row r="1891" spans="2:10" x14ac:dyDescent="0.2">
      <c r="B1891" s="24"/>
      <c r="D1891" s="24"/>
      <c r="F1891" s="24"/>
      <c r="H1891" s="24"/>
      <c r="J1891" s="24"/>
    </row>
    <row r="1892" spans="2:10" x14ac:dyDescent="0.2">
      <c r="B1892" s="24"/>
      <c r="D1892" s="24"/>
      <c r="F1892" s="24"/>
      <c r="H1892" s="24"/>
      <c r="J1892" s="24"/>
    </row>
    <row r="1893" spans="2:10" x14ac:dyDescent="0.2">
      <c r="B1893" s="24"/>
      <c r="D1893" s="24"/>
      <c r="F1893" s="24"/>
      <c r="H1893" s="24"/>
      <c r="J1893" s="24"/>
    </row>
    <row r="1894" spans="2:10" x14ac:dyDescent="0.2">
      <c r="B1894" s="24"/>
      <c r="D1894" s="24"/>
      <c r="F1894" s="24"/>
      <c r="H1894" s="24"/>
      <c r="J1894" s="24"/>
    </row>
    <row r="1895" spans="2:10" x14ac:dyDescent="0.2">
      <c r="B1895" s="24"/>
      <c r="D1895" s="24"/>
      <c r="F1895" s="24"/>
      <c r="H1895" s="24"/>
      <c r="J1895" s="24"/>
    </row>
    <row r="1896" spans="2:10" x14ac:dyDescent="0.2">
      <c r="B1896" s="24"/>
      <c r="D1896" s="24"/>
      <c r="F1896" s="24"/>
      <c r="H1896" s="24"/>
      <c r="J1896" s="24"/>
    </row>
    <row r="1897" spans="2:10" x14ac:dyDescent="0.2">
      <c r="B1897" s="24"/>
      <c r="D1897" s="24"/>
      <c r="F1897" s="24"/>
      <c r="H1897" s="24"/>
      <c r="J1897" s="24"/>
    </row>
    <row r="1898" spans="2:10" x14ac:dyDescent="0.2">
      <c r="B1898" s="24"/>
      <c r="D1898" s="24"/>
      <c r="F1898" s="24"/>
      <c r="H1898" s="24"/>
      <c r="J1898" s="24"/>
    </row>
    <row r="1899" spans="2:10" x14ac:dyDescent="0.2">
      <c r="B1899" s="24"/>
      <c r="D1899" s="24"/>
      <c r="F1899" s="24"/>
      <c r="H1899" s="24"/>
      <c r="J1899" s="24"/>
    </row>
    <row r="1900" spans="2:10" x14ac:dyDescent="0.2">
      <c r="B1900" s="24"/>
      <c r="D1900" s="24"/>
      <c r="F1900" s="24"/>
      <c r="H1900" s="24"/>
      <c r="J1900" s="24"/>
    </row>
    <row r="1901" spans="2:10" x14ac:dyDescent="0.2">
      <c r="B1901" s="24"/>
      <c r="D1901" s="24"/>
      <c r="F1901" s="24"/>
      <c r="H1901" s="24"/>
      <c r="J1901" s="24"/>
    </row>
    <row r="1902" spans="2:10" x14ac:dyDescent="0.2">
      <c r="B1902" s="24"/>
      <c r="D1902" s="24"/>
      <c r="F1902" s="24"/>
      <c r="H1902" s="24"/>
      <c r="J1902" s="24"/>
    </row>
    <row r="1903" spans="2:10" x14ac:dyDescent="0.2">
      <c r="B1903" s="24"/>
      <c r="D1903" s="24"/>
      <c r="F1903" s="24"/>
      <c r="H1903" s="24"/>
      <c r="J1903" s="24"/>
    </row>
    <row r="1904" spans="2:10" x14ac:dyDescent="0.2">
      <c r="B1904" s="24"/>
      <c r="D1904" s="24"/>
      <c r="F1904" s="24"/>
      <c r="H1904" s="24"/>
      <c r="J1904" s="24"/>
    </row>
    <row r="1905" spans="2:10" x14ac:dyDescent="0.2">
      <c r="B1905" s="24"/>
      <c r="D1905" s="24"/>
      <c r="F1905" s="24"/>
      <c r="H1905" s="24"/>
      <c r="J1905" s="24"/>
    </row>
    <row r="1906" spans="2:10" x14ac:dyDescent="0.2">
      <c r="B1906" s="24"/>
      <c r="D1906" s="24"/>
      <c r="F1906" s="24"/>
      <c r="H1906" s="24"/>
      <c r="J1906" s="24"/>
    </row>
    <row r="1907" spans="2:10" x14ac:dyDescent="0.2">
      <c r="B1907" s="24"/>
      <c r="D1907" s="24"/>
      <c r="F1907" s="24"/>
      <c r="H1907" s="24"/>
      <c r="J1907" s="24"/>
    </row>
    <row r="1908" spans="2:10" x14ac:dyDescent="0.2">
      <c r="B1908" s="24"/>
      <c r="D1908" s="24"/>
      <c r="F1908" s="24"/>
      <c r="H1908" s="24"/>
      <c r="J1908" s="24"/>
    </row>
    <row r="1909" spans="2:10" x14ac:dyDescent="0.2">
      <c r="B1909" s="24"/>
      <c r="D1909" s="24"/>
      <c r="F1909" s="24"/>
      <c r="H1909" s="24"/>
      <c r="J1909" s="24"/>
    </row>
    <row r="1910" spans="2:10" x14ac:dyDescent="0.2">
      <c r="B1910" s="24"/>
      <c r="D1910" s="24"/>
      <c r="F1910" s="24"/>
      <c r="H1910" s="24"/>
      <c r="J1910" s="24"/>
    </row>
    <row r="1911" spans="2:10" x14ac:dyDescent="0.2">
      <c r="B1911" s="24"/>
      <c r="D1911" s="24"/>
      <c r="F1911" s="24"/>
      <c r="H1911" s="24"/>
      <c r="J1911" s="24"/>
    </row>
    <row r="1912" spans="2:10" x14ac:dyDescent="0.2">
      <c r="B1912" s="24"/>
      <c r="D1912" s="24"/>
      <c r="F1912" s="24"/>
      <c r="H1912" s="24"/>
      <c r="J1912" s="24"/>
    </row>
    <row r="1913" spans="2:10" x14ac:dyDescent="0.2">
      <c r="B1913" s="24"/>
      <c r="D1913" s="24"/>
      <c r="F1913" s="24"/>
      <c r="H1913" s="24"/>
      <c r="J1913" s="24"/>
    </row>
    <row r="1914" spans="2:10" x14ac:dyDescent="0.2">
      <c r="B1914" s="24"/>
      <c r="D1914" s="24"/>
      <c r="F1914" s="24"/>
      <c r="H1914" s="24"/>
      <c r="J1914" s="24"/>
    </row>
    <row r="1915" spans="2:10" x14ac:dyDescent="0.2">
      <c r="B1915" s="24"/>
      <c r="D1915" s="24"/>
      <c r="F1915" s="24"/>
      <c r="H1915" s="24"/>
      <c r="J1915" s="24"/>
    </row>
    <row r="1916" spans="2:10" x14ac:dyDescent="0.2">
      <c r="B1916" s="24"/>
      <c r="D1916" s="24"/>
      <c r="F1916" s="24"/>
      <c r="H1916" s="24"/>
      <c r="J1916" s="24"/>
    </row>
    <row r="1917" spans="2:10" x14ac:dyDescent="0.2">
      <c r="B1917" s="24"/>
      <c r="D1917" s="24"/>
      <c r="F1917" s="24"/>
      <c r="H1917" s="24"/>
      <c r="J1917" s="24"/>
    </row>
    <row r="1918" spans="2:10" x14ac:dyDescent="0.2">
      <c r="B1918" s="24"/>
      <c r="D1918" s="24"/>
      <c r="F1918" s="24"/>
      <c r="H1918" s="24"/>
      <c r="J1918" s="24"/>
    </row>
    <row r="1919" spans="2:10" x14ac:dyDescent="0.2">
      <c r="B1919" s="24"/>
      <c r="D1919" s="24"/>
      <c r="F1919" s="24"/>
      <c r="H1919" s="24"/>
      <c r="J1919" s="24"/>
    </row>
    <row r="1920" spans="2:10" x14ac:dyDescent="0.2">
      <c r="B1920" s="24"/>
      <c r="D1920" s="24"/>
      <c r="F1920" s="24"/>
      <c r="H1920" s="24"/>
      <c r="J1920" s="24"/>
    </row>
    <row r="1921" spans="2:10" x14ac:dyDescent="0.2">
      <c r="B1921" s="24"/>
      <c r="D1921" s="24"/>
      <c r="F1921" s="24"/>
      <c r="H1921" s="24"/>
      <c r="J1921" s="24"/>
    </row>
    <row r="1922" spans="2:10" x14ac:dyDescent="0.2">
      <c r="B1922" s="24"/>
      <c r="D1922" s="24"/>
      <c r="F1922" s="24"/>
      <c r="H1922" s="24"/>
      <c r="J1922" s="24"/>
    </row>
    <row r="1923" spans="2:10" x14ac:dyDescent="0.2">
      <c r="B1923" s="24"/>
      <c r="D1923" s="24"/>
      <c r="F1923" s="24"/>
      <c r="H1923" s="24"/>
      <c r="J1923" s="24"/>
    </row>
    <row r="1924" spans="2:10" x14ac:dyDescent="0.2">
      <c r="B1924" s="24"/>
      <c r="D1924" s="24"/>
      <c r="F1924" s="24"/>
      <c r="H1924" s="24"/>
      <c r="J1924" s="24"/>
    </row>
    <row r="1925" spans="2:10" x14ac:dyDescent="0.2">
      <c r="B1925" s="24"/>
      <c r="D1925" s="24"/>
      <c r="F1925" s="24"/>
      <c r="H1925" s="24"/>
      <c r="J1925" s="24"/>
    </row>
    <row r="1926" spans="2:10" x14ac:dyDescent="0.2">
      <c r="B1926" s="24"/>
      <c r="D1926" s="24"/>
      <c r="F1926" s="24"/>
      <c r="H1926" s="24"/>
      <c r="J1926" s="24"/>
    </row>
    <row r="1927" spans="2:10" x14ac:dyDescent="0.2">
      <c r="B1927" s="24"/>
      <c r="D1927" s="24"/>
      <c r="F1927" s="24"/>
      <c r="H1927" s="24"/>
      <c r="J1927" s="24"/>
    </row>
    <row r="1928" spans="2:10" x14ac:dyDescent="0.2">
      <c r="B1928" s="24"/>
      <c r="D1928" s="24"/>
      <c r="F1928" s="24"/>
      <c r="H1928" s="24"/>
      <c r="J1928" s="24"/>
    </row>
    <row r="1929" spans="2:10" x14ac:dyDescent="0.2">
      <c r="B1929" s="24"/>
      <c r="D1929" s="24"/>
      <c r="F1929" s="24"/>
      <c r="H1929" s="24"/>
      <c r="J1929" s="24"/>
    </row>
    <row r="1930" spans="2:10" x14ac:dyDescent="0.2">
      <c r="B1930" s="24"/>
      <c r="D1930" s="24"/>
      <c r="F1930" s="24"/>
      <c r="H1930" s="24"/>
      <c r="J1930" s="24"/>
    </row>
    <row r="1931" spans="2:10" x14ac:dyDescent="0.2">
      <c r="B1931" s="24"/>
      <c r="D1931" s="24"/>
      <c r="F1931" s="24"/>
      <c r="H1931" s="24"/>
      <c r="J1931" s="24"/>
    </row>
    <row r="1932" spans="2:10" x14ac:dyDescent="0.2">
      <c r="B1932" s="24"/>
      <c r="D1932" s="24"/>
      <c r="F1932" s="24"/>
      <c r="H1932" s="24"/>
      <c r="J1932" s="24"/>
    </row>
    <row r="1933" spans="2:10" x14ac:dyDescent="0.2">
      <c r="B1933" s="24"/>
      <c r="D1933" s="24"/>
      <c r="F1933" s="24"/>
      <c r="H1933" s="24"/>
      <c r="J1933" s="24"/>
    </row>
    <row r="1934" spans="2:10" x14ac:dyDescent="0.2">
      <c r="B1934" s="24"/>
      <c r="D1934" s="24"/>
      <c r="F1934" s="24"/>
      <c r="H1934" s="24"/>
      <c r="J1934" s="24"/>
    </row>
    <row r="1935" spans="2:10" x14ac:dyDescent="0.2">
      <c r="B1935" s="24"/>
      <c r="D1935" s="24"/>
      <c r="F1935" s="24"/>
      <c r="H1935" s="24"/>
      <c r="J1935" s="24"/>
    </row>
    <row r="1936" spans="2:10" x14ac:dyDescent="0.2">
      <c r="B1936" s="24"/>
      <c r="D1936" s="24"/>
      <c r="F1936" s="24"/>
      <c r="H1936" s="24"/>
      <c r="J1936" s="24"/>
    </row>
    <row r="1937" spans="2:10" x14ac:dyDescent="0.2">
      <c r="B1937" s="24"/>
      <c r="D1937" s="24"/>
      <c r="F1937" s="24"/>
      <c r="H1937" s="24"/>
      <c r="J1937" s="24"/>
    </row>
    <row r="1938" spans="2:10" x14ac:dyDescent="0.2">
      <c r="B1938" s="24"/>
      <c r="D1938" s="24"/>
      <c r="F1938" s="24"/>
      <c r="H1938" s="24"/>
      <c r="J1938" s="24"/>
    </row>
    <row r="1939" spans="2:10" x14ac:dyDescent="0.2">
      <c r="B1939" s="24"/>
      <c r="D1939" s="24"/>
      <c r="F1939" s="24"/>
      <c r="H1939" s="24"/>
      <c r="J1939" s="24"/>
    </row>
    <row r="1940" spans="2:10" x14ac:dyDescent="0.2">
      <c r="B1940" s="24"/>
      <c r="D1940" s="24"/>
      <c r="F1940" s="24"/>
      <c r="H1940" s="24"/>
      <c r="J1940" s="24"/>
    </row>
    <row r="1941" spans="2:10" x14ac:dyDescent="0.2">
      <c r="B1941" s="24"/>
      <c r="D1941" s="24"/>
      <c r="F1941" s="24"/>
      <c r="H1941" s="24"/>
      <c r="J1941" s="24"/>
    </row>
    <row r="1942" spans="2:10" x14ac:dyDescent="0.2">
      <c r="B1942" s="24"/>
      <c r="D1942" s="24"/>
      <c r="F1942" s="24"/>
      <c r="H1942" s="24"/>
      <c r="J1942" s="24"/>
    </row>
    <row r="1943" spans="2:10" x14ac:dyDescent="0.2">
      <c r="B1943" s="24"/>
      <c r="D1943" s="24"/>
      <c r="F1943" s="24"/>
      <c r="H1943" s="24"/>
      <c r="J1943" s="24"/>
    </row>
    <row r="1944" spans="2:10" x14ac:dyDescent="0.2">
      <c r="B1944" s="24"/>
      <c r="D1944" s="24"/>
      <c r="F1944" s="24"/>
      <c r="H1944" s="24"/>
      <c r="J1944" s="24"/>
    </row>
    <row r="1945" spans="2:10" x14ac:dyDescent="0.2">
      <c r="B1945" s="24"/>
      <c r="D1945" s="24"/>
      <c r="F1945" s="24"/>
      <c r="H1945" s="24"/>
      <c r="J1945" s="24"/>
    </row>
    <row r="1946" spans="2:10" x14ac:dyDescent="0.2">
      <c r="B1946" s="24"/>
      <c r="D1946" s="24"/>
      <c r="F1946" s="24"/>
      <c r="H1946" s="24"/>
      <c r="J1946" s="24"/>
    </row>
    <row r="1947" spans="2:10" x14ac:dyDescent="0.2">
      <c r="B1947" s="24"/>
      <c r="D1947" s="24"/>
      <c r="F1947" s="24"/>
      <c r="H1947" s="24"/>
      <c r="J1947" s="24"/>
    </row>
    <row r="1948" spans="2:10" x14ac:dyDescent="0.2">
      <c r="B1948" s="24"/>
      <c r="D1948" s="24"/>
      <c r="F1948" s="24"/>
      <c r="H1948" s="24"/>
      <c r="J1948" s="24"/>
    </row>
    <row r="1949" spans="2:10" x14ac:dyDescent="0.2">
      <c r="B1949" s="24"/>
      <c r="D1949" s="24"/>
      <c r="F1949" s="24"/>
      <c r="H1949" s="24"/>
      <c r="J1949" s="24"/>
    </row>
    <row r="1950" spans="2:10" x14ac:dyDescent="0.2">
      <c r="B1950" s="24"/>
      <c r="D1950" s="24"/>
      <c r="F1950" s="24"/>
      <c r="H1950" s="24"/>
      <c r="J1950" s="24"/>
    </row>
    <row r="1951" spans="2:10" x14ac:dyDescent="0.2">
      <c r="B1951" s="24"/>
      <c r="D1951" s="24"/>
      <c r="F1951" s="24"/>
      <c r="H1951" s="24"/>
      <c r="J1951" s="24"/>
    </row>
    <row r="1952" spans="2:10" x14ac:dyDescent="0.2">
      <c r="B1952" s="24"/>
      <c r="D1952" s="24"/>
      <c r="F1952" s="24"/>
      <c r="H1952" s="24"/>
      <c r="J1952" s="24"/>
    </row>
    <row r="1953" spans="2:10" x14ac:dyDescent="0.2">
      <c r="B1953" s="24"/>
      <c r="D1953" s="24"/>
      <c r="F1953" s="24"/>
      <c r="H1953" s="24"/>
      <c r="J1953" s="24"/>
    </row>
    <row r="1954" spans="2:10" x14ac:dyDescent="0.2">
      <c r="B1954" s="24"/>
      <c r="D1954" s="24"/>
      <c r="F1954" s="24"/>
      <c r="H1954" s="24"/>
      <c r="J1954" s="24"/>
    </row>
    <row r="1955" spans="2:10" x14ac:dyDescent="0.2">
      <c r="B1955" s="24"/>
      <c r="D1955" s="24"/>
      <c r="F1955" s="24"/>
      <c r="H1955" s="24"/>
      <c r="J1955" s="24"/>
    </row>
    <row r="1956" spans="2:10" x14ac:dyDescent="0.2">
      <c r="B1956" s="24"/>
      <c r="D1956" s="24"/>
      <c r="F1956" s="24"/>
      <c r="H1956" s="24"/>
      <c r="J1956" s="24"/>
    </row>
    <row r="1957" spans="2:10" x14ac:dyDescent="0.2">
      <c r="B1957" s="24"/>
      <c r="D1957" s="24"/>
      <c r="F1957" s="24"/>
      <c r="H1957" s="24"/>
      <c r="J1957" s="24"/>
    </row>
    <row r="1958" spans="2:10" x14ac:dyDescent="0.2">
      <c r="B1958" s="24"/>
      <c r="D1958" s="24"/>
      <c r="F1958" s="24"/>
      <c r="H1958" s="24"/>
      <c r="J1958" s="24"/>
    </row>
    <row r="1959" spans="2:10" x14ac:dyDescent="0.2">
      <c r="B1959" s="24"/>
      <c r="D1959" s="24"/>
      <c r="F1959" s="24"/>
      <c r="H1959" s="24"/>
      <c r="J1959" s="24"/>
    </row>
    <row r="1960" spans="2:10" x14ac:dyDescent="0.2">
      <c r="B1960" s="24"/>
      <c r="D1960" s="24"/>
      <c r="F1960" s="24"/>
      <c r="H1960" s="24"/>
      <c r="J1960" s="24"/>
    </row>
    <row r="1961" spans="2:10" x14ac:dyDescent="0.2">
      <c r="B1961" s="24"/>
      <c r="D1961" s="24"/>
      <c r="F1961" s="24"/>
      <c r="H1961" s="24"/>
      <c r="J1961" s="24"/>
    </row>
    <row r="1962" spans="2:10" x14ac:dyDescent="0.2">
      <c r="B1962" s="24"/>
      <c r="D1962" s="24"/>
      <c r="F1962" s="24"/>
      <c r="H1962" s="24"/>
      <c r="J1962" s="24"/>
    </row>
    <row r="1963" spans="2:10" x14ac:dyDescent="0.2">
      <c r="B1963" s="24"/>
      <c r="D1963" s="24"/>
      <c r="F1963" s="24"/>
      <c r="H1963" s="24"/>
      <c r="J1963" s="24"/>
    </row>
    <row r="1964" spans="2:10" x14ac:dyDescent="0.2">
      <c r="B1964" s="24"/>
      <c r="D1964" s="24"/>
      <c r="F1964" s="24"/>
      <c r="H1964" s="24"/>
      <c r="J1964" s="24"/>
    </row>
    <row r="1965" spans="2:10" x14ac:dyDescent="0.2">
      <c r="B1965" s="24"/>
      <c r="D1965" s="24"/>
      <c r="F1965" s="24"/>
      <c r="H1965" s="24"/>
      <c r="J1965" s="24"/>
    </row>
    <row r="1966" spans="2:10" x14ac:dyDescent="0.2">
      <c r="B1966" s="24"/>
      <c r="D1966" s="24"/>
      <c r="F1966" s="24"/>
      <c r="H1966" s="24"/>
      <c r="J1966" s="24"/>
    </row>
    <row r="1967" spans="2:10" x14ac:dyDescent="0.2">
      <c r="B1967" s="24"/>
      <c r="D1967" s="24"/>
      <c r="F1967" s="24"/>
      <c r="H1967" s="24"/>
      <c r="J1967" s="24"/>
    </row>
    <row r="1968" spans="2:10" x14ac:dyDescent="0.2">
      <c r="B1968" s="24"/>
      <c r="D1968" s="24"/>
      <c r="F1968" s="24"/>
      <c r="H1968" s="24"/>
      <c r="J1968" s="24"/>
    </row>
    <row r="1969" spans="2:10" x14ac:dyDescent="0.2">
      <c r="B1969" s="24"/>
      <c r="D1969" s="24"/>
      <c r="F1969" s="24"/>
      <c r="H1969" s="24"/>
      <c r="J1969" s="24"/>
    </row>
    <row r="1970" spans="2:10" x14ac:dyDescent="0.2">
      <c r="B1970" s="24"/>
      <c r="D1970" s="24"/>
      <c r="F1970" s="24"/>
      <c r="H1970" s="24"/>
      <c r="J1970" s="24"/>
    </row>
    <row r="1971" spans="2:10" x14ac:dyDescent="0.2">
      <c r="B1971" s="24"/>
      <c r="D1971" s="24"/>
      <c r="F1971" s="24"/>
      <c r="H1971" s="24"/>
      <c r="J1971" s="24"/>
    </row>
    <row r="1972" spans="2:10" x14ac:dyDescent="0.2">
      <c r="B1972" s="24"/>
      <c r="D1972" s="24"/>
      <c r="F1972" s="24"/>
      <c r="H1972" s="24"/>
      <c r="J1972" s="24"/>
    </row>
    <row r="1973" spans="2:10" x14ac:dyDescent="0.2">
      <c r="B1973" s="24"/>
      <c r="D1973" s="24"/>
      <c r="F1973" s="24"/>
      <c r="H1973" s="24"/>
      <c r="J1973" s="24"/>
    </row>
    <row r="1974" spans="2:10" x14ac:dyDescent="0.2">
      <c r="B1974" s="24"/>
      <c r="D1974" s="24"/>
      <c r="F1974" s="24"/>
      <c r="H1974" s="24"/>
      <c r="J1974" s="24"/>
    </row>
    <row r="1975" spans="2:10" x14ac:dyDescent="0.2">
      <c r="B1975" s="24"/>
      <c r="D1975" s="24"/>
      <c r="F1975" s="24"/>
      <c r="H1975" s="24"/>
      <c r="J1975" s="24"/>
    </row>
    <row r="1976" spans="2:10" x14ac:dyDescent="0.2">
      <c r="B1976" s="24"/>
      <c r="D1976" s="24"/>
      <c r="F1976" s="24"/>
      <c r="H1976" s="24"/>
      <c r="J1976" s="24"/>
    </row>
    <row r="1977" spans="2:10" x14ac:dyDescent="0.2">
      <c r="B1977" s="24"/>
      <c r="D1977" s="24"/>
      <c r="F1977" s="24"/>
      <c r="H1977" s="24"/>
      <c r="J1977" s="24"/>
    </row>
    <row r="1978" spans="2:10" x14ac:dyDescent="0.2">
      <c r="B1978" s="24"/>
      <c r="D1978" s="24"/>
      <c r="F1978" s="24"/>
      <c r="H1978" s="24"/>
      <c r="J1978" s="24"/>
    </row>
    <row r="1979" spans="2:10" x14ac:dyDescent="0.2">
      <c r="B1979" s="24"/>
      <c r="D1979" s="24"/>
      <c r="F1979" s="24"/>
      <c r="H1979" s="24"/>
      <c r="J1979" s="24"/>
    </row>
    <row r="1980" spans="2:10" x14ac:dyDescent="0.2">
      <c r="B1980" s="24"/>
      <c r="D1980" s="24"/>
      <c r="F1980" s="24"/>
      <c r="H1980" s="24"/>
      <c r="J1980" s="24"/>
    </row>
    <row r="1981" spans="2:10" x14ac:dyDescent="0.2">
      <c r="B1981" s="24"/>
      <c r="D1981" s="24"/>
      <c r="F1981" s="24"/>
      <c r="H1981" s="24"/>
      <c r="J1981" s="24"/>
    </row>
    <row r="1982" spans="2:10" x14ac:dyDescent="0.2">
      <c r="B1982" s="24"/>
      <c r="D1982" s="24"/>
      <c r="F1982" s="24"/>
      <c r="H1982" s="24"/>
      <c r="J1982" s="24"/>
    </row>
    <row r="1983" spans="2:10" x14ac:dyDescent="0.2">
      <c r="B1983" s="24"/>
      <c r="D1983" s="24"/>
      <c r="F1983" s="24"/>
      <c r="H1983" s="24"/>
      <c r="J1983" s="24"/>
    </row>
    <row r="1984" spans="2:10" x14ac:dyDescent="0.2">
      <c r="B1984" s="24"/>
      <c r="D1984" s="24"/>
      <c r="F1984" s="24"/>
      <c r="H1984" s="24"/>
      <c r="J1984" s="24"/>
    </row>
    <row r="1985" spans="2:10" x14ac:dyDescent="0.2">
      <c r="B1985" s="24"/>
      <c r="D1985" s="24"/>
      <c r="F1985" s="24"/>
      <c r="H1985" s="24"/>
      <c r="J1985" s="24"/>
    </row>
    <row r="1986" spans="2:10" x14ac:dyDescent="0.2">
      <c r="B1986" s="24"/>
      <c r="D1986" s="24"/>
      <c r="F1986" s="24"/>
      <c r="H1986" s="24"/>
      <c r="J1986" s="24"/>
    </row>
    <row r="1987" spans="2:10" x14ac:dyDescent="0.2">
      <c r="B1987" s="24"/>
      <c r="D1987" s="24"/>
      <c r="F1987" s="24"/>
      <c r="H1987" s="24"/>
      <c r="J1987" s="24"/>
    </row>
    <row r="1988" spans="2:10" x14ac:dyDescent="0.2">
      <c r="B1988" s="24"/>
      <c r="D1988" s="24"/>
      <c r="F1988" s="24"/>
      <c r="H1988" s="24"/>
      <c r="J1988" s="24"/>
    </row>
    <row r="1989" spans="2:10" x14ac:dyDescent="0.2">
      <c r="B1989" s="24"/>
      <c r="D1989" s="24"/>
      <c r="F1989" s="24"/>
      <c r="H1989" s="24"/>
      <c r="J1989" s="24"/>
    </row>
    <row r="1990" spans="2:10" x14ac:dyDescent="0.2">
      <c r="B1990" s="24"/>
      <c r="D1990" s="24"/>
      <c r="F1990" s="24"/>
      <c r="H1990" s="24"/>
      <c r="J1990" s="24"/>
    </row>
    <row r="1991" spans="2:10" x14ac:dyDescent="0.2">
      <c r="B1991" s="24"/>
      <c r="D1991" s="24"/>
      <c r="F1991" s="24"/>
      <c r="H1991" s="24"/>
      <c r="J1991" s="24"/>
    </row>
    <row r="1992" spans="2:10" x14ac:dyDescent="0.2">
      <c r="B1992" s="24"/>
      <c r="D1992" s="24"/>
      <c r="F1992" s="24"/>
      <c r="H1992" s="24"/>
      <c r="J1992" s="24"/>
    </row>
    <row r="1993" spans="2:10" x14ac:dyDescent="0.2">
      <c r="B1993" s="24"/>
      <c r="D1993" s="24"/>
      <c r="F1993" s="24"/>
      <c r="H1993" s="24"/>
      <c r="J1993" s="24"/>
    </row>
    <row r="1994" spans="2:10" x14ac:dyDescent="0.2">
      <c r="B1994" s="24"/>
      <c r="D1994" s="24"/>
      <c r="F1994" s="24"/>
      <c r="H1994" s="24"/>
      <c r="J1994" s="24"/>
    </row>
    <row r="1995" spans="2:10" x14ac:dyDescent="0.2">
      <c r="B1995" s="24"/>
      <c r="D1995" s="24"/>
      <c r="F1995" s="24"/>
      <c r="H1995" s="24"/>
      <c r="J1995" s="24"/>
    </row>
    <row r="1996" spans="2:10" x14ac:dyDescent="0.2">
      <c r="B1996" s="24"/>
      <c r="D1996" s="24"/>
      <c r="F1996" s="24"/>
      <c r="H1996" s="24"/>
      <c r="J1996" s="24"/>
    </row>
    <row r="1997" spans="2:10" x14ac:dyDescent="0.2">
      <c r="B1997" s="24"/>
      <c r="D1997" s="24"/>
      <c r="F1997" s="24"/>
      <c r="H1997" s="24"/>
      <c r="J1997" s="24"/>
    </row>
    <row r="1998" spans="2:10" x14ac:dyDescent="0.2">
      <c r="B1998" s="24"/>
      <c r="D1998" s="24"/>
      <c r="F1998" s="24"/>
      <c r="H1998" s="24"/>
      <c r="J1998" s="24"/>
    </row>
    <row r="1999" spans="2:10" x14ac:dyDescent="0.2">
      <c r="B1999" s="24"/>
      <c r="D1999" s="24"/>
      <c r="F1999" s="24"/>
      <c r="H1999" s="24"/>
      <c r="J1999" s="24"/>
    </row>
    <row r="2000" spans="2:10" x14ac:dyDescent="0.2">
      <c r="B2000" s="24"/>
      <c r="D2000" s="24"/>
      <c r="F2000" s="24"/>
      <c r="H2000" s="24"/>
      <c r="J2000" s="24"/>
    </row>
    <row r="2001" spans="2:10" x14ac:dyDescent="0.2">
      <c r="B2001" s="24"/>
      <c r="D2001" s="24"/>
      <c r="F2001" s="24"/>
      <c r="H2001" s="24"/>
      <c r="J2001" s="24"/>
    </row>
    <row r="2002" spans="2:10" x14ac:dyDescent="0.2">
      <c r="B2002" s="24"/>
      <c r="D2002" s="24"/>
      <c r="F2002" s="24"/>
      <c r="H2002" s="24"/>
      <c r="J2002" s="24"/>
    </row>
    <row r="2003" spans="2:10" x14ac:dyDescent="0.2">
      <c r="B2003" s="24"/>
      <c r="D2003" s="24"/>
      <c r="F2003" s="24"/>
      <c r="H2003" s="24"/>
      <c r="J2003" s="24"/>
    </row>
    <row r="2004" spans="2:10" x14ac:dyDescent="0.2">
      <c r="B2004" s="24"/>
      <c r="D2004" s="24"/>
      <c r="F2004" s="24"/>
      <c r="H2004" s="24"/>
      <c r="J2004" s="24"/>
    </row>
    <row r="2005" spans="2:10" x14ac:dyDescent="0.2">
      <c r="B2005" s="24"/>
      <c r="D2005" s="24"/>
      <c r="F2005" s="24"/>
      <c r="H2005" s="24"/>
      <c r="J2005" s="24"/>
    </row>
    <row r="2006" spans="2:10" x14ac:dyDescent="0.2">
      <c r="B2006" s="24"/>
      <c r="D2006" s="24"/>
      <c r="F2006" s="24"/>
      <c r="H2006" s="24"/>
      <c r="J2006" s="24"/>
    </row>
    <row r="2007" spans="2:10" x14ac:dyDescent="0.2">
      <c r="B2007" s="24"/>
      <c r="D2007" s="24"/>
      <c r="F2007" s="24"/>
      <c r="H2007" s="24"/>
      <c r="J2007" s="24"/>
    </row>
    <row r="2008" spans="2:10" x14ac:dyDescent="0.2">
      <c r="B2008" s="24"/>
      <c r="D2008" s="24"/>
      <c r="F2008" s="24"/>
      <c r="H2008" s="24"/>
      <c r="J2008" s="24"/>
    </row>
    <row r="2009" spans="2:10" x14ac:dyDescent="0.2">
      <c r="B2009" s="24"/>
      <c r="D2009" s="24"/>
      <c r="F2009" s="24"/>
      <c r="H2009" s="24"/>
      <c r="J2009" s="24"/>
    </row>
    <row r="2010" spans="2:10" x14ac:dyDescent="0.2">
      <c r="B2010" s="24"/>
      <c r="D2010" s="24"/>
      <c r="F2010" s="24"/>
      <c r="H2010" s="24"/>
      <c r="J2010" s="24"/>
    </row>
    <row r="2011" spans="2:10" x14ac:dyDescent="0.2">
      <c r="B2011" s="24"/>
      <c r="D2011" s="24"/>
      <c r="F2011" s="24"/>
      <c r="H2011" s="24"/>
      <c r="J2011" s="24"/>
    </row>
    <row r="2012" spans="2:10" x14ac:dyDescent="0.2">
      <c r="B2012" s="24"/>
      <c r="D2012" s="24"/>
      <c r="F2012" s="24"/>
      <c r="H2012" s="24"/>
      <c r="J2012" s="24"/>
    </row>
    <row r="2013" spans="2:10" x14ac:dyDescent="0.2">
      <c r="B2013" s="24"/>
      <c r="D2013" s="24"/>
      <c r="F2013" s="24"/>
      <c r="H2013" s="24"/>
      <c r="J2013" s="24"/>
    </row>
    <row r="2014" spans="2:10" x14ac:dyDescent="0.2">
      <c r="B2014" s="24"/>
      <c r="D2014" s="24"/>
      <c r="F2014" s="24"/>
      <c r="H2014" s="24"/>
      <c r="J2014" s="24"/>
    </row>
    <row r="2015" spans="2:10" x14ac:dyDescent="0.2">
      <c r="B2015" s="24"/>
      <c r="D2015" s="24"/>
      <c r="F2015" s="24"/>
      <c r="H2015" s="24"/>
      <c r="J2015" s="24"/>
    </row>
    <row r="2016" spans="2:10" x14ac:dyDescent="0.2">
      <c r="B2016" s="24"/>
      <c r="D2016" s="24"/>
      <c r="F2016" s="24"/>
      <c r="H2016" s="24"/>
      <c r="J2016" s="24"/>
    </row>
    <row r="2017" spans="2:10" x14ac:dyDescent="0.2">
      <c r="B2017" s="24"/>
      <c r="D2017" s="24"/>
      <c r="F2017" s="24"/>
      <c r="H2017" s="24"/>
      <c r="J2017" s="24"/>
    </row>
    <row r="2018" spans="2:10" x14ac:dyDescent="0.2">
      <c r="B2018" s="24"/>
      <c r="D2018" s="24"/>
      <c r="F2018" s="24"/>
      <c r="H2018" s="24"/>
      <c r="J2018" s="24"/>
    </row>
    <row r="2019" spans="2:10" x14ac:dyDescent="0.2">
      <c r="B2019" s="24"/>
      <c r="D2019" s="24"/>
      <c r="F2019" s="24"/>
      <c r="H2019" s="24"/>
      <c r="J2019" s="24"/>
    </row>
    <row r="2020" spans="2:10" x14ac:dyDescent="0.2">
      <c r="B2020" s="24"/>
      <c r="D2020" s="24"/>
      <c r="F2020" s="24"/>
      <c r="H2020" s="24"/>
      <c r="J2020" s="24"/>
    </row>
    <row r="2021" spans="2:10" x14ac:dyDescent="0.2">
      <c r="B2021" s="24"/>
      <c r="D2021" s="24"/>
      <c r="F2021" s="24"/>
      <c r="H2021" s="24"/>
      <c r="J2021" s="24"/>
    </row>
    <row r="2022" spans="2:10" x14ac:dyDescent="0.2">
      <c r="B2022" s="24"/>
      <c r="D2022" s="24"/>
      <c r="F2022" s="24"/>
      <c r="H2022" s="24"/>
      <c r="J2022" s="24"/>
    </row>
    <row r="2023" spans="2:10" x14ac:dyDescent="0.2">
      <c r="B2023" s="24"/>
      <c r="D2023" s="24"/>
      <c r="F2023" s="24"/>
      <c r="H2023" s="24"/>
      <c r="J2023" s="24"/>
    </row>
    <row r="2024" spans="2:10" x14ac:dyDescent="0.2">
      <c r="B2024" s="24"/>
      <c r="D2024" s="24"/>
      <c r="F2024" s="24"/>
      <c r="H2024" s="24"/>
      <c r="J2024" s="24"/>
    </row>
    <row r="2025" spans="2:10" x14ac:dyDescent="0.2">
      <c r="B2025" s="24"/>
      <c r="D2025" s="24"/>
      <c r="F2025" s="24"/>
      <c r="H2025" s="24"/>
      <c r="J2025" s="24"/>
    </row>
    <row r="2026" spans="2:10" x14ac:dyDescent="0.2">
      <c r="B2026" s="24"/>
      <c r="D2026" s="24"/>
      <c r="F2026" s="24"/>
      <c r="H2026" s="24"/>
      <c r="J2026" s="24"/>
    </row>
    <row r="2027" spans="2:10" x14ac:dyDescent="0.2">
      <c r="B2027" s="24"/>
      <c r="D2027" s="24"/>
      <c r="F2027" s="24"/>
      <c r="H2027" s="24"/>
      <c r="J2027" s="24"/>
    </row>
    <row r="2028" spans="2:10" x14ac:dyDescent="0.2">
      <c r="B2028" s="24"/>
      <c r="D2028" s="24"/>
      <c r="F2028" s="24"/>
      <c r="H2028" s="24"/>
      <c r="J2028" s="24"/>
    </row>
    <row r="2029" spans="2:10" x14ac:dyDescent="0.2">
      <c r="B2029" s="24"/>
      <c r="D2029" s="24"/>
      <c r="F2029" s="24"/>
      <c r="H2029" s="24"/>
      <c r="J2029" s="24"/>
    </row>
    <row r="2030" spans="2:10" x14ac:dyDescent="0.2">
      <c r="B2030" s="24"/>
      <c r="D2030" s="24"/>
      <c r="F2030" s="24"/>
      <c r="H2030" s="24"/>
      <c r="J2030" s="24"/>
    </row>
    <row r="2031" spans="2:10" x14ac:dyDescent="0.2">
      <c r="B2031" s="24"/>
      <c r="D2031" s="24"/>
      <c r="F2031" s="24"/>
      <c r="H2031" s="24"/>
      <c r="J2031" s="24"/>
    </row>
    <row r="2032" spans="2:10" x14ac:dyDescent="0.2">
      <c r="B2032" s="24"/>
      <c r="D2032" s="24"/>
      <c r="F2032" s="24"/>
      <c r="H2032" s="24"/>
      <c r="J2032" s="24"/>
    </row>
    <row r="2033" spans="2:10" x14ac:dyDescent="0.2">
      <c r="B2033" s="24"/>
      <c r="D2033" s="24"/>
      <c r="F2033" s="24"/>
      <c r="H2033" s="24"/>
      <c r="J2033" s="24"/>
    </row>
    <row r="2034" spans="2:10" x14ac:dyDescent="0.2">
      <c r="B2034" s="24"/>
      <c r="D2034" s="24"/>
      <c r="F2034" s="24"/>
      <c r="H2034" s="24"/>
      <c r="J2034" s="24"/>
    </row>
    <row r="2035" spans="2:10" x14ac:dyDescent="0.2">
      <c r="B2035" s="24"/>
      <c r="D2035" s="24"/>
      <c r="F2035" s="24"/>
      <c r="H2035" s="24"/>
      <c r="J2035" s="24"/>
    </row>
    <row r="2036" spans="2:10" x14ac:dyDescent="0.2">
      <c r="B2036" s="24"/>
      <c r="D2036" s="24"/>
      <c r="F2036" s="24"/>
      <c r="H2036" s="24"/>
      <c r="J2036" s="24"/>
    </row>
    <row r="2037" spans="2:10" x14ac:dyDescent="0.2">
      <c r="B2037" s="24"/>
      <c r="D2037" s="24"/>
      <c r="F2037" s="24"/>
      <c r="H2037" s="24"/>
      <c r="J2037" s="24"/>
    </row>
    <row r="2038" spans="2:10" x14ac:dyDescent="0.2">
      <c r="B2038" s="24"/>
      <c r="D2038" s="24"/>
      <c r="F2038" s="24"/>
      <c r="H2038" s="24"/>
      <c r="J2038" s="24"/>
    </row>
    <row r="2039" spans="2:10" x14ac:dyDescent="0.2">
      <c r="B2039" s="24"/>
      <c r="D2039" s="24"/>
      <c r="F2039" s="24"/>
      <c r="H2039" s="24"/>
      <c r="J2039" s="24"/>
    </row>
    <row r="2040" spans="2:10" x14ac:dyDescent="0.2">
      <c r="B2040" s="24"/>
      <c r="D2040" s="24"/>
      <c r="F2040" s="24"/>
      <c r="H2040" s="24"/>
      <c r="J2040" s="24"/>
    </row>
    <row r="2041" spans="2:10" x14ac:dyDescent="0.2">
      <c r="B2041" s="24"/>
      <c r="D2041" s="24"/>
      <c r="F2041" s="24"/>
      <c r="H2041" s="24"/>
      <c r="J2041" s="24"/>
    </row>
    <row r="2042" spans="2:10" x14ac:dyDescent="0.2">
      <c r="B2042" s="24"/>
      <c r="D2042" s="24"/>
      <c r="F2042" s="24"/>
      <c r="H2042" s="24"/>
      <c r="J2042" s="24"/>
    </row>
    <row r="2043" spans="2:10" x14ac:dyDescent="0.2">
      <c r="B2043" s="24"/>
      <c r="D2043" s="24"/>
      <c r="F2043" s="24"/>
      <c r="H2043" s="24"/>
      <c r="J2043" s="24"/>
    </row>
    <row r="2044" spans="2:10" x14ac:dyDescent="0.2">
      <c r="B2044" s="24"/>
      <c r="D2044" s="24"/>
      <c r="F2044" s="24"/>
      <c r="H2044" s="24"/>
      <c r="J2044" s="24"/>
    </row>
    <row r="2045" spans="2:10" x14ac:dyDescent="0.2">
      <c r="B2045" s="24"/>
      <c r="D2045" s="24"/>
      <c r="F2045" s="24"/>
      <c r="H2045" s="24"/>
      <c r="J2045" s="24"/>
    </row>
    <row r="2046" spans="2:10" x14ac:dyDescent="0.2">
      <c r="B2046" s="24"/>
      <c r="D2046" s="24"/>
      <c r="F2046" s="24"/>
      <c r="H2046" s="24"/>
      <c r="J2046" s="24"/>
    </row>
    <row r="2047" spans="2:10" x14ac:dyDescent="0.2">
      <c r="B2047" s="24"/>
      <c r="D2047" s="24"/>
      <c r="F2047" s="24"/>
      <c r="H2047" s="24"/>
      <c r="J2047" s="24"/>
    </row>
    <row r="2048" spans="2:10" x14ac:dyDescent="0.2">
      <c r="B2048" s="24"/>
      <c r="D2048" s="24"/>
      <c r="F2048" s="24"/>
      <c r="H2048" s="24"/>
      <c r="J2048" s="24"/>
    </row>
    <row r="2049" spans="2:10" x14ac:dyDescent="0.2">
      <c r="B2049" s="24"/>
      <c r="D2049" s="24"/>
      <c r="F2049" s="24"/>
      <c r="H2049" s="24"/>
      <c r="J2049" s="24"/>
    </row>
    <row r="2050" spans="2:10" x14ac:dyDescent="0.2">
      <c r="B2050" s="24"/>
      <c r="D2050" s="24"/>
      <c r="F2050" s="24"/>
      <c r="H2050" s="24"/>
      <c r="J2050" s="24"/>
    </row>
    <row r="2051" spans="2:10" x14ac:dyDescent="0.2">
      <c r="B2051" s="24"/>
      <c r="D2051" s="24"/>
      <c r="F2051" s="24"/>
      <c r="H2051" s="24"/>
      <c r="J2051" s="24"/>
    </row>
    <row r="2052" spans="2:10" x14ac:dyDescent="0.2">
      <c r="B2052" s="24"/>
      <c r="D2052" s="24"/>
      <c r="F2052" s="24"/>
      <c r="H2052" s="24"/>
      <c r="J2052" s="24"/>
    </row>
    <row r="2053" spans="2:10" x14ac:dyDescent="0.2">
      <c r="B2053" s="24"/>
      <c r="D2053" s="24"/>
      <c r="F2053" s="24"/>
      <c r="H2053" s="24"/>
      <c r="J2053" s="24"/>
    </row>
    <row r="2054" spans="2:10" x14ac:dyDescent="0.2">
      <c r="B2054" s="24"/>
      <c r="D2054" s="24"/>
      <c r="F2054" s="24"/>
      <c r="H2054" s="24"/>
      <c r="J2054" s="24"/>
    </row>
    <row r="2055" spans="2:10" x14ac:dyDescent="0.2">
      <c r="B2055" s="24"/>
      <c r="D2055" s="24"/>
      <c r="F2055" s="24"/>
      <c r="H2055" s="24"/>
      <c r="J2055" s="24"/>
    </row>
    <row r="2056" spans="2:10" x14ac:dyDescent="0.2">
      <c r="B2056" s="24"/>
      <c r="D2056" s="24"/>
      <c r="F2056" s="24"/>
      <c r="H2056" s="24"/>
      <c r="J2056" s="24"/>
    </row>
    <row r="2057" spans="2:10" x14ac:dyDescent="0.2">
      <c r="B2057" s="24"/>
      <c r="D2057" s="24"/>
      <c r="F2057" s="24"/>
      <c r="H2057" s="24"/>
      <c r="J2057" s="24"/>
    </row>
    <row r="2058" spans="2:10" x14ac:dyDescent="0.2">
      <c r="B2058" s="24"/>
      <c r="D2058" s="24"/>
      <c r="F2058" s="24"/>
      <c r="H2058" s="24"/>
      <c r="J2058" s="24"/>
    </row>
    <row r="2059" spans="2:10" x14ac:dyDescent="0.2">
      <c r="B2059" s="24"/>
      <c r="D2059" s="24"/>
      <c r="F2059" s="24"/>
      <c r="H2059" s="24"/>
      <c r="J2059" s="24"/>
    </row>
    <row r="2060" spans="2:10" x14ac:dyDescent="0.2">
      <c r="B2060" s="24"/>
      <c r="D2060" s="24"/>
      <c r="F2060" s="24"/>
      <c r="H2060" s="24"/>
      <c r="J2060" s="24"/>
    </row>
    <row r="2061" spans="2:10" x14ac:dyDescent="0.2">
      <c r="B2061" s="24"/>
      <c r="D2061" s="24"/>
      <c r="F2061" s="24"/>
      <c r="H2061" s="24"/>
      <c r="J2061" s="24"/>
    </row>
    <row r="2062" spans="2:10" x14ac:dyDescent="0.2">
      <c r="B2062" s="24"/>
      <c r="D2062" s="24"/>
      <c r="F2062" s="24"/>
      <c r="H2062" s="24"/>
      <c r="J2062" s="24"/>
    </row>
    <row r="2063" spans="2:10" x14ac:dyDescent="0.2">
      <c r="B2063" s="24"/>
      <c r="D2063" s="24"/>
      <c r="F2063" s="24"/>
      <c r="H2063" s="24"/>
      <c r="J2063" s="24"/>
    </row>
    <row r="2064" spans="2:10" x14ac:dyDescent="0.2">
      <c r="B2064" s="24"/>
      <c r="D2064" s="24"/>
      <c r="F2064" s="24"/>
      <c r="H2064" s="24"/>
      <c r="J2064" s="24"/>
    </row>
    <row r="2065" spans="2:10" x14ac:dyDescent="0.2">
      <c r="B2065" s="24"/>
      <c r="D2065" s="24"/>
      <c r="F2065" s="24"/>
      <c r="H2065" s="24"/>
      <c r="J2065" s="24"/>
    </row>
    <row r="2066" spans="2:10" x14ac:dyDescent="0.2">
      <c r="B2066" s="24"/>
      <c r="D2066" s="24"/>
      <c r="F2066" s="24"/>
      <c r="H2066" s="24"/>
      <c r="J2066" s="24"/>
    </row>
    <row r="2067" spans="2:10" x14ac:dyDescent="0.2">
      <c r="B2067" s="24"/>
      <c r="D2067" s="24"/>
      <c r="F2067" s="24"/>
      <c r="H2067" s="24"/>
      <c r="J2067" s="24"/>
    </row>
    <row r="2068" spans="2:10" x14ac:dyDescent="0.2">
      <c r="B2068" s="24"/>
      <c r="D2068" s="24"/>
      <c r="F2068" s="24"/>
      <c r="H2068" s="24"/>
      <c r="J2068" s="24"/>
    </row>
    <row r="2069" spans="2:10" x14ac:dyDescent="0.2">
      <c r="B2069" s="24"/>
      <c r="D2069" s="24"/>
      <c r="F2069" s="24"/>
      <c r="H2069" s="24"/>
      <c r="J2069" s="24"/>
    </row>
    <row r="2070" spans="2:10" x14ac:dyDescent="0.2">
      <c r="B2070" s="24"/>
      <c r="D2070" s="24"/>
      <c r="F2070" s="24"/>
      <c r="H2070" s="24"/>
      <c r="J2070" s="24"/>
    </row>
    <row r="2071" spans="2:10" x14ac:dyDescent="0.2">
      <c r="B2071" s="24"/>
      <c r="D2071" s="24"/>
      <c r="F2071" s="24"/>
      <c r="H2071" s="24"/>
      <c r="J2071" s="24"/>
    </row>
    <row r="2072" spans="2:10" x14ac:dyDescent="0.2">
      <c r="B2072" s="24"/>
      <c r="D2072" s="24"/>
      <c r="F2072" s="24"/>
      <c r="H2072" s="24"/>
      <c r="J2072" s="24"/>
    </row>
    <row r="2073" spans="2:10" x14ac:dyDescent="0.2">
      <c r="B2073" s="24"/>
      <c r="D2073" s="24"/>
      <c r="F2073" s="24"/>
      <c r="H2073" s="24"/>
      <c r="J2073" s="24"/>
    </row>
    <row r="2074" spans="2:10" x14ac:dyDescent="0.2">
      <c r="B2074" s="24"/>
      <c r="D2074" s="24"/>
      <c r="F2074" s="24"/>
      <c r="H2074" s="24"/>
      <c r="J2074" s="24"/>
    </row>
    <row r="2075" spans="2:10" x14ac:dyDescent="0.2">
      <c r="B2075" s="24"/>
      <c r="D2075" s="24"/>
      <c r="F2075" s="24"/>
      <c r="H2075" s="24"/>
      <c r="J2075" s="24"/>
    </row>
    <row r="2076" spans="2:10" x14ac:dyDescent="0.2">
      <c r="B2076" s="24"/>
      <c r="D2076" s="24"/>
      <c r="F2076" s="24"/>
      <c r="H2076" s="24"/>
      <c r="J2076" s="24"/>
    </row>
    <row r="2077" spans="2:10" x14ac:dyDescent="0.2">
      <c r="B2077" s="24"/>
      <c r="D2077" s="24"/>
      <c r="F2077" s="24"/>
      <c r="H2077" s="24"/>
      <c r="J2077" s="24"/>
    </row>
    <row r="2078" spans="2:10" x14ac:dyDescent="0.2">
      <c r="B2078" s="24"/>
      <c r="D2078" s="24"/>
      <c r="F2078" s="24"/>
      <c r="H2078" s="24"/>
      <c r="J2078" s="24"/>
    </row>
    <row r="2079" spans="2:10" x14ac:dyDescent="0.2">
      <c r="B2079" s="24"/>
      <c r="D2079" s="24"/>
      <c r="F2079" s="24"/>
      <c r="H2079" s="24"/>
      <c r="J2079" s="24"/>
    </row>
    <row r="2080" spans="2:10" x14ac:dyDescent="0.2">
      <c r="B2080" s="24"/>
      <c r="D2080" s="24"/>
      <c r="F2080" s="24"/>
      <c r="H2080" s="24"/>
      <c r="J2080" s="24"/>
    </row>
    <row r="2081" spans="2:10" x14ac:dyDescent="0.2">
      <c r="B2081" s="24"/>
      <c r="D2081" s="24"/>
      <c r="F2081" s="24"/>
      <c r="H2081" s="24"/>
      <c r="J2081" s="24"/>
    </row>
    <row r="2082" spans="2:10" x14ac:dyDescent="0.2">
      <c r="B2082" s="24"/>
      <c r="D2082" s="24"/>
      <c r="F2082" s="24"/>
      <c r="H2082" s="24"/>
      <c r="J2082" s="24"/>
    </row>
    <row r="2083" spans="2:10" x14ac:dyDescent="0.2">
      <c r="B2083" s="24"/>
      <c r="D2083" s="24"/>
      <c r="F2083" s="24"/>
      <c r="H2083" s="24"/>
      <c r="J2083" s="24"/>
    </row>
    <row r="2084" spans="2:10" x14ac:dyDescent="0.2">
      <c r="B2084" s="24"/>
      <c r="D2084" s="24"/>
      <c r="F2084" s="24"/>
      <c r="H2084" s="24"/>
      <c r="J2084" s="24"/>
    </row>
    <row r="2085" spans="2:10" x14ac:dyDescent="0.2">
      <c r="B2085" s="24"/>
      <c r="D2085" s="24"/>
      <c r="F2085" s="24"/>
      <c r="H2085" s="24"/>
      <c r="J2085" s="24"/>
    </row>
    <row r="2086" spans="2:10" x14ac:dyDescent="0.2">
      <c r="B2086" s="24"/>
      <c r="D2086" s="24"/>
      <c r="F2086" s="24"/>
      <c r="H2086" s="24"/>
      <c r="J2086" s="24"/>
    </row>
    <row r="2087" spans="2:10" x14ac:dyDescent="0.2">
      <c r="B2087" s="24"/>
      <c r="D2087" s="24"/>
      <c r="F2087" s="24"/>
      <c r="H2087" s="24"/>
      <c r="J2087" s="24"/>
    </row>
    <row r="2088" spans="2:10" x14ac:dyDescent="0.2">
      <c r="B2088" s="24"/>
      <c r="D2088" s="24"/>
      <c r="F2088" s="24"/>
      <c r="H2088" s="24"/>
      <c r="J2088" s="24"/>
    </row>
    <row r="2089" spans="2:10" x14ac:dyDescent="0.2">
      <c r="B2089" s="24"/>
      <c r="D2089" s="24"/>
      <c r="F2089" s="24"/>
      <c r="H2089" s="24"/>
      <c r="J2089" s="24"/>
    </row>
    <row r="2090" spans="2:10" x14ac:dyDescent="0.2">
      <c r="B2090" s="24"/>
      <c r="D2090" s="24"/>
      <c r="F2090" s="24"/>
      <c r="H2090" s="24"/>
      <c r="J2090" s="24"/>
    </row>
    <row r="2091" spans="2:10" x14ac:dyDescent="0.2">
      <c r="B2091" s="24"/>
      <c r="D2091" s="24"/>
      <c r="F2091" s="24"/>
      <c r="H2091" s="24"/>
      <c r="J2091" s="24"/>
    </row>
    <row r="2092" spans="2:10" x14ac:dyDescent="0.2">
      <c r="B2092" s="24"/>
      <c r="D2092" s="24"/>
      <c r="F2092" s="24"/>
      <c r="H2092" s="24"/>
      <c r="J2092" s="24"/>
    </row>
    <row r="2093" spans="2:10" x14ac:dyDescent="0.2">
      <c r="B2093" s="24"/>
      <c r="D2093" s="24"/>
      <c r="F2093" s="24"/>
      <c r="H2093" s="24"/>
      <c r="J2093" s="24"/>
    </row>
    <row r="2094" spans="2:10" x14ac:dyDescent="0.2">
      <c r="B2094" s="24"/>
      <c r="D2094" s="24"/>
      <c r="F2094" s="24"/>
      <c r="H2094" s="24"/>
      <c r="J2094" s="24"/>
    </row>
    <row r="2095" spans="2:10" x14ac:dyDescent="0.2">
      <c r="B2095" s="24"/>
      <c r="D2095" s="24"/>
      <c r="F2095" s="24"/>
      <c r="H2095" s="24"/>
      <c r="J2095" s="24"/>
    </row>
    <row r="2096" spans="2:10" x14ac:dyDescent="0.2">
      <c r="B2096" s="24"/>
      <c r="D2096" s="24"/>
      <c r="F2096" s="24"/>
      <c r="H2096" s="24"/>
      <c r="J2096" s="24"/>
    </row>
    <row r="2097" spans="2:10" x14ac:dyDescent="0.2">
      <c r="B2097" s="24"/>
      <c r="D2097" s="24"/>
      <c r="F2097" s="24"/>
      <c r="H2097" s="24"/>
      <c r="J2097" s="24"/>
    </row>
    <row r="2098" spans="2:10" x14ac:dyDescent="0.2">
      <c r="B2098" s="24"/>
      <c r="D2098" s="24"/>
      <c r="F2098" s="24"/>
      <c r="H2098" s="24"/>
      <c r="J2098" s="24"/>
    </row>
    <row r="2099" spans="2:10" x14ac:dyDescent="0.2">
      <c r="B2099" s="24"/>
      <c r="D2099" s="24"/>
      <c r="F2099" s="24"/>
      <c r="H2099" s="24"/>
      <c r="J2099" s="24"/>
    </row>
    <row r="2100" spans="2:10" x14ac:dyDescent="0.2">
      <c r="B2100" s="24"/>
      <c r="D2100" s="24"/>
      <c r="F2100" s="24"/>
      <c r="H2100" s="24"/>
      <c r="J2100" s="24"/>
    </row>
    <row r="2101" spans="2:10" x14ac:dyDescent="0.2">
      <c r="B2101" s="24"/>
      <c r="D2101" s="24"/>
      <c r="F2101" s="24"/>
      <c r="H2101" s="24"/>
      <c r="J2101" s="24"/>
    </row>
    <row r="2102" spans="2:10" x14ac:dyDescent="0.2">
      <c r="B2102" s="24"/>
      <c r="D2102" s="24"/>
      <c r="F2102" s="24"/>
      <c r="H2102" s="24"/>
      <c r="J2102" s="24"/>
    </row>
    <row r="2103" spans="2:10" x14ac:dyDescent="0.2">
      <c r="B2103" s="24"/>
      <c r="D2103" s="24"/>
      <c r="F2103" s="24"/>
      <c r="H2103" s="24"/>
      <c r="J2103" s="24"/>
    </row>
    <row r="2104" spans="2:10" x14ac:dyDescent="0.2">
      <c r="B2104" s="24"/>
      <c r="D2104" s="24"/>
      <c r="F2104" s="24"/>
      <c r="H2104" s="24"/>
      <c r="J2104" s="24"/>
    </row>
    <row r="2105" spans="2:10" x14ac:dyDescent="0.2">
      <c r="B2105" s="24"/>
      <c r="D2105" s="24"/>
      <c r="F2105" s="24"/>
      <c r="H2105" s="24"/>
      <c r="J2105" s="24"/>
    </row>
    <row r="2106" spans="2:10" x14ac:dyDescent="0.2">
      <c r="B2106" s="24"/>
      <c r="D2106" s="24"/>
      <c r="F2106" s="24"/>
      <c r="H2106" s="24"/>
      <c r="J2106" s="24"/>
    </row>
    <row r="2107" spans="2:10" x14ac:dyDescent="0.2">
      <c r="B2107" s="24"/>
      <c r="D2107" s="24"/>
      <c r="F2107" s="24"/>
      <c r="H2107" s="24"/>
      <c r="J2107" s="24"/>
    </row>
    <row r="2108" spans="2:10" x14ac:dyDescent="0.2">
      <c r="B2108" s="24"/>
      <c r="D2108" s="24"/>
      <c r="F2108" s="24"/>
      <c r="H2108" s="24"/>
      <c r="J2108" s="24"/>
    </row>
    <row r="2109" spans="2:10" x14ac:dyDescent="0.2">
      <c r="B2109" s="24"/>
      <c r="D2109" s="24"/>
      <c r="F2109" s="24"/>
      <c r="H2109" s="24"/>
      <c r="J2109" s="24"/>
    </row>
    <row r="2110" spans="2:10" x14ac:dyDescent="0.2">
      <c r="B2110" s="24"/>
      <c r="D2110" s="24"/>
      <c r="F2110" s="24"/>
      <c r="H2110" s="24"/>
      <c r="J2110" s="24"/>
    </row>
    <row r="2111" spans="2:10" x14ac:dyDescent="0.2">
      <c r="B2111" s="24"/>
      <c r="D2111" s="24"/>
      <c r="F2111" s="24"/>
      <c r="H2111" s="24"/>
      <c r="J2111" s="24"/>
    </row>
    <row r="2112" spans="2:10" x14ac:dyDescent="0.2">
      <c r="B2112" s="24"/>
      <c r="D2112" s="24"/>
      <c r="F2112" s="24"/>
      <c r="H2112" s="24"/>
      <c r="J2112" s="24"/>
    </row>
    <row r="2113" spans="2:10" x14ac:dyDescent="0.2">
      <c r="B2113" s="24"/>
      <c r="D2113" s="24"/>
      <c r="F2113" s="24"/>
      <c r="H2113" s="24"/>
      <c r="J2113" s="24"/>
    </row>
    <row r="2114" spans="2:10" x14ac:dyDescent="0.2">
      <c r="B2114" s="24"/>
      <c r="D2114" s="24"/>
      <c r="F2114" s="24"/>
      <c r="H2114" s="24"/>
      <c r="J2114" s="24"/>
    </row>
    <row r="2115" spans="2:10" x14ac:dyDescent="0.2">
      <c r="B2115" s="24"/>
      <c r="D2115" s="24"/>
      <c r="F2115" s="24"/>
      <c r="H2115" s="24"/>
      <c r="J2115" s="24"/>
    </row>
    <row r="2116" spans="2:10" x14ac:dyDescent="0.2">
      <c r="B2116" s="24"/>
      <c r="D2116" s="24"/>
      <c r="F2116" s="24"/>
      <c r="H2116" s="24"/>
      <c r="J2116" s="24"/>
    </row>
    <row r="2117" spans="2:10" x14ac:dyDescent="0.2">
      <c r="B2117" s="24"/>
      <c r="D2117" s="24"/>
      <c r="F2117" s="24"/>
      <c r="H2117" s="24"/>
      <c r="J2117" s="24"/>
    </row>
    <row r="2118" spans="2:10" x14ac:dyDescent="0.2">
      <c r="B2118" s="24"/>
      <c r="D2118" s="24"/>
      <c r="F2118" s="24"/>
      <c r="H2118" s="24"/>
      <c r="J2118" s="24"/>
    </row>
    <row r="2119" spans="2:10" x14ac:dyDescent="0.2">
      <c r="B2119" s="24"/>
      <c r="D2119" s="24"/>
      <c r="F2119" s="24"/>
      <c r="H2119" s="24"/>
      <c r="J2119" s="24"/>
    </row>
    <row r="2120" spans="2:10" x14ac:dyDescent="0.2">
      <c r="B2120" s="24"/>
      <c r="D2120" s="24"/>
      <c r="F2120" s="24"/>
      <c r="H2120" s="24"/>
      <c r="J2120" s="24"/>
    </row>
    <row r="2121" spans="2:10" x14ac:dyDescent="0.2">
      <c r="B2121" s="24"/>
      <c r="D2121" s="24"/>
      <c r="F2121" s="24"/>
      <c r="H2121" s="24"/>
      <c r="J2121" s="24"/>
    </row>
    <row r="2122" spans="2:10" x14ac:dyDescent="0.2">
      <c r="B2122" s="24"/>
      <c r="D2122" s="24"/>
      <c r="F2122" s="24"/>
      <c r="H2122" s="24"/>
      <c r="J2122" s="24"/>
    </row>
    <row r="2123" spans="2:10" x14ac:dyDescent="0.2">
      <c r="B2123" s="24"/>
      <c r="D2123" s="24"/>
      <c r="F2123" s="24"/>
      <c r="H2123" s="24"/>
      <c r="J2123" s="24"/>
    </row>
    <row r="2124" spans="2:10" x14ac:dyDescent="0.2">
      <c r="B2124" s="24"/>
      <c r="D2124" s="24"/>
      <c r="F2124" s="24"/>
      <c r="H2124" s="24"/>
      <c r="J2124" s="24"/>
    </row>
    <row r="2125" spans="2:10" x14ac:dyDescent="0.2">
      <c r="B2125" s="24"/>
      <c r="D2125" s="24"/>
      <c r="F2125" s="24"/>
      <c r="H2125" s="24"/>
      <c r="J2125" s="24"/>
    </row>
    <row r="2126" spans="2:10" x14ac:dyDescent="0.2">
      <c r="B2126" s="24"/>
      <c r="D2126" s="24"/>
      <c r="F2126" s="24"/>
      <c r="H2126" s="24"/>
      <c r="J2126" s="24"/>
    </row>
    <row r="2127" spans="2:10" x14ac:dyDescent="0.2">
      <c r="B2127" s="24"/>
      <c r="D2127" s="24"/>
      <c r="F2127" s="24"/>
      <c r="H2127" s="24"/>
      <c r="J2127" s="24"/>
    </row>
    <row r="2128" spans="2:10" x14ac:dyDescent="0.2">
      <c r="B2128" s="24"/>
      <c r="D2128" s="24"/>
      <c r="F2128" s="24"/>
      <c r="H2128" s="24"/>
      <c r="J2128" s="24"/>
    </row>
    <row r="2129" spans="2:10" x14ac:dyDescent="0.2">
      <c r="B2129" s="24"/>
      <c r="D2129" s="24"/>
      <c r="F2129" s="24"/>
      <c r="H2129" s="24"/>
      <c r="J2129" s="24"/>
    </row>
    <row r="2130" spans="2:10" x14ac:dyDescent="0.2">
      <c r="B2130" s="24"/>
      <c r="D2130" s="24"/>
      <c r="F2130" s="24"/>
      <c r="H2130" s="24"/>
      <c r="J2130" s="24"/>
    </row>
    <row r="2131" spans="2:10" x14ac:dyDescent="0.2">
      <c r="B2131" s="24"/>
      <c r="D2131" s="24"/>
      <c r="F2131" s="24"/>
      <c r="H2131" s="24"/>
      <c r="J2131" s="24"/>
    </row>
    <row r="2132" spans="2:10" x14ac:dyDescent="0.2">
      <c r="B2132" s="24"/>
      <c r="D2132" s="24"/>
      <c r="F2132" s="24"/>
      <c r="H2132" s="24"/>
      <c r="J2132" s="24"/>
    </row>
    <row r="2133" spans="2:10" x14ac:dyDescent="0.2">
      <c r="B2133" s="24"/>
      <c r="D2133" s="24"/>
      <c r="F2133" s="24"/>
      <c r="H2133" s="24"/>
      <c r="J2133" s="24"/>
    </row>
    <row r="2134" spans="2:10" x14ac:dyDescent="0.2">
      <c r="B2134" s="24"/>
      <c r="D2134" s="24"/>
      <c r="F2134" s="24"/>
      <c r="H2134" s="24"/>
      <c r="J2134" s="24"/>
    </row>
    <row r="2135" spans="2:10" x14ac:dyDescent="0.2">
      <c r="B2135" s="24"/>
      <c r="D2135" s="24"/>
      <c r="F2135" s="24"/>
      <c r="H2135" s="24"/>
      <c r="J2135" s="24"/>
    </row>
    <row r="2136" spans="2:10" x14ac:dyDescent="0.2">
      <c r="B2136" s="24"/>
      <c r="D2136" s="24"/>
      <c r="F2136" s="24"/>
      <c r="H2136" s="24"/>
      <c r="J2136" s="24"/>
    </row>
    <row r="2137" spans="2:10" x14ac:dyDescent="0.2">
      <c r="B2137" s="24"/>
      <c r="D2137" s="24"/>
      <c r="F2137" s="24"/>
      <c r="H2137" s="24"/>
      <c r="J2137" s="24"/>
    </row>
    <row r="2138" spans="2:10" x14ac:dyDescent="0.2">
      <c r="B2138" s="24"/>
      <c r="D2138" s="24"/>
      <c r="F2138" s="24"/>
      <c r="H2138" s="24"/>
      <c r="J2138" s="24"/>
    </row>
    <row r="2139" spans="2:10" x14ac:dyDescent="0.2">
      <c r="B2139" s="24"/>
      <c r="D2139" s="24"/>
      <c r="F2139" s="24"/>
      <c r="H2139" s="24"/>
      <c r="J2139" s="24"/>
    </row>
    <row r="2140" spans="2:10" x14ac:dyDescent="0.2">
      <c r="B2140" s="24"/>
      <c r="D2140" s="24"/>
      <c r="F2140" s="24"/>
      <c r="H2140" s="24"/>
      <c r="J2140" s="24"/>
    </row>
    <row r="2141" spans="2:10" x14ac:dyDescent="0.2">
      <c r="B2141" s="24"/>
      <c r="D2141" s="24"/>
      <c r="F2141" s="24"/>
      <c r="H2141" s="24"/>
      <c r="J2141" s="24"/>
    </row>
    <row r="2142" spans="2:10" x14ac:dyDescent="0.2">
      <c r="B2142" s="24"/>
      <c r="D2142" s="24"/>
      <c r="F2142" s="24"/>
      <c r="H2142" s="24"/>
      <c r="J2142" s="24"/>
    </row>
    <row r="2143" spans="2:10" x14ac:dyDescent="0.2">
      <c r="B2143" s="24"/>
      <c r="D2143" s="24"/>
      <c r="F2143" s="24"/>
      <c r="H2143" s="24"/>
      <c r="J2143" s="24"/>
    </row>
    <row r="2144" spans="2:10" x14ac:dyDescent="0.2">
      <c r="B2144" s="24"/>
      <c r="D2144" s="24"/>
      <c r="F2144" s="24"/>
      <c r="H2144" s="24"/>
      <c r="J2144" s="24"/>
    </row>
    <row r="2145" spans="2:10" x14ac:dyDescent="0.2">
      <c r="B2145" s="24"/>
      <c r="D2145" s="24"/>
      <c r="F2145" s="24"/>
      <c r="H2145" s="24"/>
      <c r="J2145" s="24"/>
    </row>
    <row r="2146" spans="2:10" x14ac:dyDescent="0.2">
      <c r="B2146" s="24"/>
      <c r="D2146" s="24"/>
      <c r="F2146" s="24"/>
      <c r="H2146" s="24"/>
      <c r="J2146" s="24"/>
    </row>
    <row r="2147" spans="2:10" x14ac:dyDescent="0.2">
      <c r="B2147" s="24"/>
      <c r="D2147" s="24"/>
      <c r="F2147" s="24"/>
      <c r="H2147" s="24"/>
      <c r="J2147" s="24"/>
    </row>
    <row r="2148" spans="2:10" x14ac:dyDescent="0.2">
      <c r="B2148" s="24"/>
      <c r="D2148" s="24"/>
      <c r="F2148" s="24"/>
      <c r="H2148" s="24"/>
      <c r="J2148" s="24"/>
    </row>
    <row r="2149" spans="2:10" x14ac:dyDescent="0.2">
      <c r="B2149" s="24"/>
      <c r="D2149" s="24"/>
      <c r="F2149" s="24"/>
      <c r="H2149" s="24"/>
      <c r="J2149" s="24"/>
    </row>
    <row r="2150" spans="2:10" x14ac:dyDescent="0.2">
      <c r="B2150" s="24"/>
      <c r="D2150" s="24"/>
      <c r="F2150" s="24"/>
      <c r="H2150" s="24"/>
      <c r="J2150" s="24"/>
    </row>
    <row r="2151" spans="2:10" x14ac:dyDescent="0.2">
      <c r="B2151" s="24"/>
      <c r="D2151" s="24"/>
      <c r="F2151" s="24"/>
      <c r="H2151" s="24"/>
      <c r="J2151" s="24"/>
    </row>
    <row r="2152" spans="2:10" x14ac:dyDescent="0.2">
      <c r="B2152" s="24"/>
      <c r="D2152" s="24"/>
      <c r="F2152" s="24"/>
      <c r="H2152" s="24"/>
      <c r="J2152" s="24"/>
    </row>
    <row r="2153" spans="2:10" x14ac:dyDescent="0.2">
      <c r="B2153" s="24"/>
      <c r="D2153" s="24"/>
      <c r="F2153" s="24"/>
      <c r="H2153" s="24"/>
      <c r="J2153" s="24"/>
    </row>
    <row r="2154" spans="2:10" x14ac:dyDescent="0.2">
      <c r="B2154" s="24"/>
      <c r="D2154" s="24"/>
      <c r="F2154" s="24"/>
      <c r="H2154" s="24"/>
      <c r="J2154" s="24"/>
    </row>
    <row r="2155" spans="2:10" x14ac:dyDescent="0.2">
      <c r="B2155" s="24"/>
      <c r="D2155" s="24"/>
      <c r="F2155" s="24"/>
      <c r="H2155" s="24"/>
      <c r="J2155" s="24"/>
    </row>
    <row r="2156" spans="2:10" x14ac:dyDescent="0.2">
      <c r="B2156" s="24"/>
      <c r="D2156" s="24"/>
      <c r="F2156" s="24"/>
      <c r="H2156" s="24"/>
      <c r="J2156" s="24"/>
    </row>
    <row r="2157" spans="2:10" x14ac:dyDescent="0.2">
      <c r="B2157" s="24"/>
      <c r="D2157" s="24"/>
      <c r="F2157" s="24"/>
      <c r="H2157" s="24"/>
      <c r="J2157" s="24"/>
    </row>
    <row r="2158" spans="2:10" x14ac:dyDescent="0.2">
      <c r="B2158" s="24"/>
      <c r="D2158" s="24"/>
      <c r="F2158" s="24"/>
      <c r="H2158" s="24"/>
      <c r="J2158" s="24"/>
    </row>
    <row r="2159" spans="2:10" x14ac:dyDescent="0.2">
      <c r="B2159" s="24"/>
      <c r="D2159" s="24"/>
      <c r="F2159" s="24"/>
      <c r="H2159" s="24"/>
      <c r="J2159" s="24"/>
    </row>
    <row r="2160" spans="2:10" x14ac:dyDescent="0.2">
      <c r="B2160" s="24"/>
      <c r="D2160" s="24"/>
      <c r="F2160" s="24"/>
      <c r="H2160" s="24"/>
      <c r="J2160" s="24"/>
    </row>
    <row r="2161" spans="2:10" x14ac:dyDescent="0.2">
      <c r="B2161" s="24"/>
      <c r="D2161" s="24"/>
      <c r="F2161" s="24"/>
      <c r="H2161" s="24"/>
      <c r="J2161" s="24"/>
    </row>
    <row r="2162" spans="2:10" x14ac:dyDescent="0.2">
      <c r="B2162" s="24"/>
      <c r="D2162" s="24"/>
      <c r="F2162" s="24"/>
      <c r="H2162" s="24"/>
      <c r="J2162" s="24"/>
    </row>
    <row r="2163" spans="2:10" x14ac:dyDescent="0.2">
      <c r="B2163" s="24"/>
      <c r="D2163" s="24"/>
      <c r="F2163" s="24"/>
      <c r="H2163" s="24"/>
      <c r="J2163" s="24"/>
    </row>
    <row r="2164" spans="2:10" x14ac:dyDescent="0.2">
      <c r="B2164" s="24"/>
      <c r="D2164" s="24"/>
      <c r="F2164" s="24"/>
      <c r="H2164" s="24"/>
      <c r="J2164" s="24"/>
    </row>
    <row r="2165" spans="2:10" x14ac:dyDescent="0.2">
      <c r="B2165" s="24"/>
      <c r="D2165" s="24"/>
      <c r="F2165" s="24"/>
      <c r="H2165" s="24"/>
      <c r="J2165" s="24"/>
    </row>
    <row r="2166" spans="2:10" x14ac:dyDescent="0.2">
      <c r="B2166" s="24"/>
      <c r="D2166" s="24"/>
      <c r="F2166" s="24"/>
      <c r="H2166" s="24"/>
      <c r="J2166" s="24"/>
    </row>
    <row r="2167" spans="2:10" x14ac:dyDescent="0.2">
      <c r="B2167" s="24"/>
      <c r="D2167" s="24"/>
      <c r="F2167" s="24"/>
      <c r="H2167" s="24"/>
      <c r="J2167" s="24"/>
    </row>
    <row r="2168" spans="2:10" x14ac:dyDescent="0.2">
      <c r="B2168" s="24"/>
      <c r="D2168" s="24"/>
      <c r="F2168" s="24"/>
      <c r="H2168" s="24"/>
      <c r="J2168" s="24"/>
    </row>
    <row r="2169" spans="2:10" x14ac:dyDescent="0.2">
      <c r="B2169" s="24"/>
      <c r="D2169" s="24"/>
      <c r="F2169" s="24"/>
      <c r="H2169" s="24"/>
      <c r="J2169" s="24"/>
    </row>
    <row r="2170" spans="2:10" x14ac:dyDescent="0.2">
      <c r="B2170" s="24"/>
      <c r="D2170" s="24"/>
      <c r="F2170" s="24"/>
      <c r="H2170" s="24"/>
      <c r="J2170" s="24"/>
    </row>
    <row r="2171" spans="2:10" x14ac:dyDescent="0.2">
      <c r="B2171" s="24"/>
      <c r="D2171" s="24"/>
      <c r="F2171" s="24"/>
      <c r="H2171" s="24"/>
      <c r="J2171" s="24"/>
    </row>
    <row r="2172" spans="2:10" x14ac:dyDescent="0.2">
      <c r="B2172" s="24"/>
      <c r="D2172" s="24"/>
      <c r="F2172" s="24"/>
      <c r="H2172" s="24"/>
      <c r="J2172" s="24"/>
    </row>
    <row r="2173" spans="2:10" x14ac:dyDescent="0.2">
      <c r="B2173" s="24"/>
      <c r="D2173" s="24"/>
      <c r="F2173" s="24"/>
      <c r="H2173" s="24"/>
      <c r="J2173" s="24"/>
    </row>
    <row r="2174" spans="2:10" x14ac:dyDescent="0.2">
      <c r="B2174" s="24"/>
      <c r="D2174" s="24"/>
      <c r="F2174" s="24"/>
      <c r="H2174" s="24"/>
      <c r="J2174" s="24"/>
    </row>
    <row r="2175" spans="2:10" x14ac:dyDescent="0.2">
      <c r="B2175" s="24"/>
      <c r="D2175" s="24"/>
      <c r="F2175" s="24"/>
      <c r="H2175" s="24"/>
      <c r="J2175" s="24"/>
    </row>
    <row r="2176" spans="2:10" x14ac:dyDescent="0.2">
      <c r="B2176" s="24"/>
      <c r="D2176" s="24"/>
      <c r="F2176" s="24"/>
      <c r="H2176" s="24"/>
      <c r="J2176" s="24"/>
    </row>
    <row r="2177" spans="2:10" x14ac:dyDescent="0.2">
      <c r="B2177" s="24"/>
      <c r="D2177" s="24"/>
      <c r="F2177" s="24"/>
      <c r="H2177" s="24"/>
      <c r="J2177" s="24"/>
    </row>
    <row r="2178" spans="2:10" x14ac:dyDescent="0.2">
      <c r="B2178" s="24"/>
      <c r="D2178" s="24"/>
      <c r="F2178" s="24"/>
      <c r="H2178" s="24"/>
      <c r="J2178" s="24"/>
    </row>
    <row r="2179" spans="2:10" x14ac:dyDescent="0.2">
      <c r="B2179" s="24"/>
      <c r="D2179" s="24"/>
      <c r="F2179" s="24"/>
      <c r="H2179" s="24"/>
      <c r="J2179" s="24"/>
    </row>
    <row r="2180" spans="2:10" x14ac:dyDescent="0.2">
      <c r="B2180" s="24"/>
      <c r="D2180" s="24"/>
      <c r="F2180" s="24"/>
      <c r="H2180" s="24"/>
      <c r="J2180" s="24"/>
    </row>
    <row r="2181" spans="2:10" x14ac:dyDescent="0.2">
      <c r="B2181" s="24"/>
      <c r="D2181" s="24"/>
      <c r="F2181" s="24"/>
      <c r="H2181" s="24"/>
      <c r="J2181" s="24"/>
    </row>
    <row r="2182" spans="2:10" x14ac:dyDescent="0.2">
      <c r="B2182" s="24"/>
      <c r="D2182" s="24"/>
      <c r="F2182" s="24"/>
      <c r="H2182" s="24"/>
      <c r="J2182" s="24"/>
    </row>
    <row r="2183" spans="2:10" x14ac:dyDescent="0.2">
      <c r="B2183" s="24"/>
      <c r="D2183" s="24"/>
      <c r="F2183" s="24"/>
      <c r="H2183" s="24"/>
      <c r="J2183" s="24"/>
    </row>
    <row r="2184" spans="2:10" x14ac:dyDescent="0.2">
      <c r="B2184" s="24"/>
      <c r="D2184" s="24"/>
      <c r="F2184" s="24"/>
      <c r="H2184" s="24"/>
      <c r="J2184" s="24"/>
    </row>
    <row r="2185" spans="2:10" x14ac:dyDescent="0.2">
      <c r="B2185" s="24"/>
      <c r="D2185" s="24"/>
      <c r="F2185" s="24"/>
      <c r="H2185" s="24"/>
      <c r="J2185" s="24"/>
    </row>
    <row r="2186" spans="2:10" x14ac:dyDescent="0.2">
      <c r="B2186" s="24"/>
      <c r="D2186" s="24"/>
      <c r="F2186" s="24"/>
      <c r="H2186" s="24"/>
      <c r="J2186" s="24"/>
    </row>
    <row r="2187" spans="2:10" x14ac:dyDescent="0.2">
      <c r="B2187" s="24"/>
      <c r="D2187" s="24"/>
      <c r="F2187" s="24"/>
      <c r="H2187" s="24"/>
      <c r="J2187" s="24"/>
    </row>
    <row r="2188" spans="2:10" x14ac:dyDescent="0.2">
      <c r="B2188" s="24"/>
      <c r="D2188" s="24"/>
      <c r="F2188" s="24"/>
      <c r="H2188" s="24"/>
      <c r="J2188" s="24"/>
    </row>
    <row r="2189" spans="2:10" x14ac:dyDescent="0.2">
      <c r="B2189" s="24"/>
      <c r="D2189" s="24"/>
      <c r="F2189" s="24"/>
      <c r="H2189" s="24"/>
      <c r="J2189" s="24"/>
    </row>
    <row r="2190" spans="2:10" x14ac:dyDescent="0.2">
      <c r="B2190" s="24"/>
      <c r="D2190" s="24"/>
      <c r="F2190" s="24"/>
      <c r="H2190" s="24"/>
      <c r="J2190" s="24"/>
    </row>
    <row r="2191" spans="2:10" x14ac:dyDescent="0.2">
      <c r="B2191" s="24"/>
      <c r="D2191" s="24"/>
      <c r="F2191" s="24"/>
      <c r="H2191" s="24"/>
      <c r="J2191" s="24"/>
    </row>
    <row r="2192" spans="2:10" x14ac:dyDescent="0.2">
      <c r="B2192" s="24"/>
      <c r="D2192" s="24"/>
      <c r="F2192" s="24"/>
      <c r="H2192" s="24"/>
      <c r="J2192" s="24"/>
    </row>
    <row r="2193" spans="2:10" x14ac:dyDescent="0.2">
      <c r="B2193" s="24"/>
      <c r="D2193" s="24"/>
      <c r="F2193" s="24"/>
      <c r="H2193" s="24"/>
      <c r="J2193" s="24"/>
    </row>
    <row r="2194" spans="2:10" x14ac:dyDescent="0.2">
      <c r="B2194" s="24"/>
      <c r="D2194" s="24"/>
      <c r="F2194" s="24"/>
      <c r="H2194" s="24"/>
      <c r="J2194" s="24"/>
    </row>
    <row r="2195" spans="2:10" x14ac:dyDescent="0.2">
      <c r="B2195" s="24"/>
      <c r="D2195" s="24"/>
      <c r="F2195" s="24"/>
      <c r="H2195" s="24"/>
      <c r="J2195" s="24"/>
    </row>
    <row r="2196" spans="2:10" x14ac:dyDescent="0.2">
      <c r="B2196" s="24"/>
      <c r="D2196" s="24"/>
      <c r="F2196" s="24"/>
      <c r="H2196" s="24"/>
      <c r="J2196" s="24"/>
    </row>
    <row r="2197" spans="2:10" x14ac:dyDescent="0.2">
      <c r="B2197" s="24"/>
      <c r="D2197" s="24"/>
      <c r="F2197" s="24"/>
      <c r="H2197" s="24"/>
      <c r="J2197" s="24"/>
    </row>
    <row r="2198" spans="2:10" x14ac:dyDescent="0.2">
      <c r="B2198" s="24"/>
      <c r="D2198" s="24"/>
      <c r="F2198" s="24"/>
      <c r="H2198" s="24"/>
      <c r="J2198" s="24"/>
    </row>
    <row r="2199" spans="2:10" x14ac:dyDescent="0.2">
      <c r="B2199" s="24"/>
      <c r="D2199" s="24"/>
      <c r="F2199" s="24"/>
      <c r="H2199" s="24"/>
      <c r="J2199" s="24"/>
    </row>
    <row r="2200" spans="2:10" x14ac:dyDescent="0.2">
      <c r="B2200" s="24"/>
      <c r="D2200" s="24"/>
      <c r="F2200" s="24"/>
      <c r="H2200" s="24"/>
      <c r="J2200" s="24"/>
    </row>
    <row r="2201" spans="2:10" x14ac:dyDescent="0.2">
      <c r="B2201" s="24"/>
      <c r="D2201" s="24"/>
      <c r="F2201" s="24"/>
      <c r="H2201" s="24"/>
      <c r="J2201" s="24"/>
    </row>
    <row r="2202" spans="2:10" x14ac:dyDescent="0.2">
      <c r="B2202" s="24"/>
      <c r="D2202" s="24"/>
      <c r="F2202" s="24"/>
      <c r="H2202" s="24"/>
      <c r="J2202" s="24"/>
    </row>
    <row r="2203" spans="2:10" x14ac:dyDescent="0.2">
      <c r="B2203" s="24"/>
      <c r="D2203" s="24"/>
      <c r="F2203" s="24"/>
      <c r="H2203" s="24"/>
      <c r="J2203" s="24"/>
    </row>
    <row r="2204" spans="2:10" x14ac:dyDescent="0.2">
      <c r="B2204" s="24"/>
      <c r="D2204" s="24"/>
      <c r="F2204" s="24"/>
      <c r="H2204" s="24"/>
      <c r="J2204" s="24"/>
    </row>
    <row r="2205" spans="2:10" x14ac:dyDescent="0.2">
      <c r="B2205" s="24"/>
      <c r="D2205" s="24"/>
      <c r="F2205" s="24"/>
      <c r="H2205" s="24"/>
      <c r="J2205" s="24"/>
    </row>
    <row r="2206" spans="2:10" x14ac:dyDescent="0.2">
      <c r="B2206" s="24"/>
      <c r="D2206" s="24"/>
      <c r="F2206" s="24"/>
      <c r="H2206" s="24"/>
      <c r="J2206" s="24"/>
    </row>
    <row r="2207" spans="2:10" x14ac:dyDescent="0.2">
      <c r="B2207" s="24"/>
      <c r="D2207" s="24"/>
      <c r="F2207" s="24"/>
      <c r="H2207" s="24"/>
      <c r="J2207" s="24"/>
    </row>
    <row r="2208" spans="2:10" x14ac:dyDescent="0.2">
      <c r="B2208" s="24"/>
      <c r="D2208" s="24"/>
      <c r="F2208" s="24"/>
      <c r="H2208" s="24"/>
      <c r="J2208" s="24"/>
    </row>
    <row r="2209" spans="2:10" x14ac:dyDescent="0.2">
      <c r="B2209" s="24"/>
      <c r="D2209" s="24"/>
      <c r="F2209" s="24"/>
      <c r="H2209" s="24"/>
      <c r="J2209" s="24"/>
    </row>
    <row r="2210" spans="2:10" x14ac:dyDescent="0.2">
      <c r="B2210" s="24"/>
      <c r="D2210" s="24"/>
      <c r="F2210" s="24"/>
      <c r="H2210" s="24"/>
      <c r="J2210" s="24"/>
    </row>
    <row r="2211" spans="2:10" x14ac:dyDescent="0.2">
      <c r="B2211" s="24"/>
      <c r="D2211" s="24"/>
      <c r="F2211" s="24"/>
      <c r="H2211" s="24"/>
      <c r="J2211" s="24"/>
    </row>
    <row r="2212" spans="2:10" x14ac:dyDescent="0.2">
      <c r="B2212" s="24"/>
      <c r="D2212" s="24"/>
      <c r="F2212" s="24"/>
      <c r="H2212" s="24"/>
      <c r="J2212" s="24"/>
    </row>
    <row r="2213" spans="2:10" x14ac:dyDescent="0.2">
      <c r="B2213" s="24"/>
      <c r="D2213" s="24"/>
      <c r="F2213" s="24"/>
      <c r="H2213" s="24"/>
      <c r="J2213" s="24"/>
    </row>
    <row r="2214" spans="2:10" x14ac:dyDescent="0.2">
      <c r="B2214" s="24"/>
      <c r="D2214" s="24"/>
      <c r="F2214" s="24"/>
      <c r="H2214" s="24"/>
      <c r="J2214" s="24"/>
    </row>
    <row r="2215" spans="2:10" x14ac:dyDescent="0.2">
      <c r="B2215" s="24"/>
      <c r="D2215" s="24"/>
      <c r="F2215" s="24"/>
      <c r="H2215" s="24"/>
      <c r="J2215" s="24"/>
    </row>
    <row r="2216" spans="2:10" x14ac:dyDescent="0.2">
      <c r="B2216" s="24"/>
      <c r="D2216" s="24"/>
      <c r="F2216" s="24"/>
      <c r="H2216" s="24"/>
      <c r="J2216" s="24"/>
    </row>
    <row r="2217" spans="2:10" x14ac:dyDescent="0.2">
      <c r="B2217" s="24"/>
      <c r="D2217" s="24"/>
      <c r="F2217" s="24"/>
      <c r="H2217" s="24"/>
      <c r="J2217" s="24"/>
    </row>
    <row r="2218" spans="2:10" x14ac:dyDescent="0.2">
      <c r="B2218" s="24"/>
      <c r="D2218" s="24"/>
      <c r="F2218" s="24"/>
      <c r="H2218" s="24"/>
      <c r="J2218" s="24"/>
    </row>
    <row r="2219" spans="2:10" x14ac:dyDescent="0.2">
      <c r="B2219" s="24"/>
      <c r="D2219" s="24"/>
      <c r="F2219" s="24"/>
      <c r="H2219" s="24"/>
      <c r="J2219" s="24"/>
    </row>
    <row r="2220" spans="2:10" x14ac:dyDescent="0.2">
      <c r="B2220" s="24"/>
      <c r="D2220" s="24"/>
      <c r="F2220" s="24"/>
      <c r="H2220" s="24"/>
      <c r="J2220" s="24"/>
    </row>
    <row r="2221" spans="2:10" x14ac:dyDescent="0.2">
      <c r="B2221" s="24"/>
      <c r="D2221" s="24"/>
      <c r="F2221" s="24"/>
      <c r="H2221" s="24"/>
      <c r="J2221" s="24"/>
    </row>
    <row r="2222" spans="2:10" x14ac:dyDescent="0.2">
      <c r="B2222" s="24"/>
      <c r="D2222" s="24"/>
      <c r="F2222" s="24"/>
      <c r="H2222" s="24"/>
      <c r="J2222" s="24"/>
    </row>
    <row r="2223" spans="2:10" x14ac:dyDescent="0.2">
      <c r="B2223" s="24"/>
      <c r="D2223" s="24"/>
      <c r="F2223" s="24"/>
      <c r="H2223" s="24"/>
      <c r="J2223" s="24"/>
    </row>
    <row r="2224" spans="2:10" x14ac:dyDescent="0.2">
      <c r="B2224" s="24"/>
      <c r="D2224" s="24"/>
      <c r="F2224" s="24"/>
      <c r="H2224" s="24"/>
      <c r="J2224" s="24"/>
    </row>
    <row r="2225" spans="2:10" x14ac:dyDescent="0.2">
      <c r="B2225" s="24"/>
      <c r="D2225" s="24"/>
      <c r="F2225" s="24"/>
      <c r="H2225" s="24"/>
      <c r="J2225" s="24"/>
    </row>
    <row r="2226" spans="2:10" x14ac:dyDescent="0.2">
      <c r="B2226" s="24"/>
      <c r="D2226" s="24"/>
      <c r="F2226" s="24"/>
      <c r="H2226" s="24"/>
      <c r="J2226" s="24"/>
    </row>
    <row r="2227" spans="2:10" x14ac:dyDescent="0.2">
      <c r="B2227" s="24"/>
      <c r="D2227" s="24"/>
      <c r="F2227" s="24"/>
      <c r="H2227" s="24"/>
      <c r="J2227" s="24"/>
    </row>
    <row r="2228" spans="2:10" x14ac:dyDescent="0.2">
      <c r="B2228" s="24"/>
      <c r="D2228" s="24"/>
      <c r="F2228" s="24"/>
      <c r="H2228" s="24"/>
      <c r="J2228" s="24"/>
    </row>
    <row r="2229" spans="2:10" x14ac:dyDescent="0.2">
      <c r="B2229" s="24"/>
      <c r="D2229" s="24"/>
      <c r="F2229" s="24"/>
      <c r="H2229" s="24"/>
      <c r="J2229" s="24"/>
    </row>
    <row r="2230" spans="2:10" x14ac:dyDescent="0.2">
      <c r="B2230" s="24"/>
      <c r="D2230" s="24"/>
      <c r="F2230" s="24"/>
      <c r="H2230" s="24"/>
      <c r="J2230" s="24"/>
    </row>
    <row r="2231" spans="2:10" x14ac:dyDescent="0.2">
      <c r="B2231" s="24"/>
      <c r="D2231" s="24"/>
      <c r="F2231" s="24"/>
      <c r="H2231" s="24"/>
      <c r="J2231" s="24"/>
    </row>
    <row r="2232" spans="2:10" x14ac:dyDescent="0.2">
      <c r="B2232" s="24"/>
      <c r="D2232" s="24"/>
      <c r="F2232" s="24"/>
      <c r="H2232" s="24"/>
      <c r="J2232" s="24"/>
    </row>
    <row r="2233" spans="2:10" x14ac:dyDescent="0.2">
      <c r="B2233" s="24"/>
      <c r="D2233" s="24"/>
      <c r="F2233" s="24"/>
      <c r="H2233" s="24"/>
      <c r="J2233" s="24"/>
    </row>
    <row r="2234" spans="2:10" x14ac:dyDescent="0.2">
      <c r="B2234" s="24"/>
      <c r="D2234" s="24"/>
      <c r="F2234" s="24"/>
      <c r="H2234" s="24"/>
      <c r="J2234" s="24"/>
    </row>
    <row r="2235" spans="2:10" x14ac:dyDescent="0.2">
      <c r="B2235" s="24"/>
      <c r="D2235" s="24"/>
      <c r="F2235" s="24"/>
      <c r="H2235" s="24"/>
      <c r="J2235" s="24"/>
    </row>
    <row r="2236" spans="2:10" x14ac:dyDescent="0.2">
      <c r="B2236" s="24"/>
      <c r="D2236" s="24"/>
      <c r="F2236" s="24"/>
      <c r="H2236" s="24"/>
      <c r="J2236" s="24"/>
    </row>
    <row r="2237" spans="2:10" x14ac:dyDescent="0.2">
      <c r="B2237" s="24"/>
      <c r="D2237" s="24"/>
      <c r="F2237" s="24"/>
      <c r="H2237" s="24"/>
      <c r="J2237" s="24"/>
    </row>
    <row r="2238" spans="2:10" x14ac:dyDescent="0.2">
      <c r="B2238" s="24"/>
      <c r="D2238" s="24"/>
      <c r="F2238" s="24"/>
      <c r="H2238" s="24"/>
      <c r="J2238" s="24"/>
    </row>
    <row r="2239" spans="2:10" x14ac:dyDescent="0.2">
      <c r="B2239" s="24"/>
      <c r="D2239" s="24"/>
      <c r="F2239" s="24"/>
      <c r="H2239" s="24"/>
      <c r="J2239" s="24"/>
    </row>
    <row r="2240" spans="2:10" x14ac:dyDescent="0.2">
      <c r="B2240" s="24"/>
      <c r="D2240" s="24"/>
      <c r="F2240" s="24"/>
      <c r="H2240" s="24"/>
      <c r="J2240" s="24"/>
    </row>
    <row r="2241" spans="2:10" x14ac:dyDescent="0.2">
      <c r="B2241" s="24"/>
      <c r="D2241" s="24"/>
      <c r="F2241" s="24"/>
      <c r="H2241" s="24"/>
      <c r="J2241" s="24"/>
    </row>
    <row r="2242" spans="2:10" x14ac:dyDescent="0.2">
      <c r="B2242" s="24"/>
      <c r="D2242" s="24"/>
      <c r="F2242" s="24"/>
      <c r="H2242" s="24"/>
      <c r="J2242" s="24"/>
    </row>
    <row r="2243" spans="2:10" x14ac:dyDescent="0.2">
      <c r="B2243" s="24"/>
      <c r="D2243" s="24"/>
      <c r="F2243" s="24"/>
      <c r="H2243" s="24"/>
      <c r="J2243" s="24"/>
    </row>
    <row r="2244" spans="2:10" x14ac:dyDescent="0.2">
      <c r="B2244" s="24"/>
      <c r="D2244" s="24"/>
      <c r="F2244" s="24"/>
      <c r="H2244" s="24"/>
      <c r="J2244" s="24"/>
    </row>
    <row r="2245" spans="2:10" x14ac:dyDescent="0.2">
      <c r="B2245" s="24"/>
      <c r="D2245" s="24"/>
      <c r="F2245" s="24"/>
      <c r="H2245" s="24"/>
      <c r="J2245" s="24"/>
    </row>
    <row r="2246" spans="2:10" x14ac:dyDescent="0.2">
      <c r="B2246" s="24"/>
      <c r="D2246" s="24"/>
      <c r="F2246" s="24"/>
      <c r="H2246" s="24"/>
      <c r="J2246" s="24"/>
    </row>
    <row r="2247" spans="2:10" x14ac:dyDescent="0.2">
      <c r="B2247" s="24"/>
      <c r="D2247" s="24"/>
      <c r="F2247" s="24"/>
      <c r="H2247" s="24"/>
      <c r="J2247" s="24"/>
    </row>
    <row r="2248" spans="2:10" x14ac:dyDescent="0.2">
      <c r="B2248" s="24"/>
      <c r="D2248" s="24"/>
      <c r="F2248" s="24"/>
      <c r="H2248" s="24"/>
      <c r="J2248" s="24"/>
    </row>
    <row r="2249" spans="2:10" x14ac:dyDescent="0.2">
      <c r="B2249" s="24"/>
      <c r="D2249" s="24"/>
      <c r="F2249" s="24"/>
      <c r="H2249" s="24"/>
      <c r="J2249" s="24"/>
    </row>
    <row r="2250" spans="2:10" x14ac:dyDescent="0.2">
      <c r="B2250" s="24"/>
      <c r="D2250" s="24"/>
      <c r="F2250" s="24"/>
      <c r="H2250" s="24"/>
      <c r="J2250" s="24"/>
    </row>
    <row r="2251" spans="2:10" x14ac:dyDescent="0.2">
      <c r="B2251" s="24"/>
      <c r="D2251" s="24"/>
      <c r="F2251" s="24"/>
      <c r="H2251" s="24"/>
      <c r="J2251" s="24"/>
    </row>
    <row r="2252" spans="2:10" x14ac:dyDescent="0.2">
      <c r="B2252" s="24"/>
      <c r="D2252" s="24"/>
      <c r="F2252" s="24"/>
      <c r="H2252" s="24"/>
      <c r="J2252" s="24"/>
    </row>
    <row r="2253" spans="2:10" x14ac:dyDescent="0.2">
      <c r="B2253" s="24"/>
      <c r="D2253" s="24"/>
      <c r="F2253" s="24"/>
      <c r="H2253" s="24"/>
      <c r="J2253" s="24"/>
    </row>
    <row r="2254" spans="2:10" x14ac:dyDescent="0.2">
      <c r="B2254" s="24"/>
      <c r="D2254" s="24"/>
      <c r="F2254" s="24"/>
      <c r="H2254" s="24"/>
      <c r="J2254" s="24"/>
    </row>
    <row r="2255" spans="2:10" x14ac:dyDescent="0.2">
      <c r="B2255" s="24"/>
      <c r="D2255" s="24"/>
      <c r="F2255" s="24"/>
      <c r="H2255" s="24"/>
      <c r="J2255" s="24"/>
    </row>
    <row r="2256" spans="2:10" x14ac:dyDescent="0.2">
      <c r="B2256" s="24"/>
      <c r="D2256" s="24"/>
      <c r="F2256" s="24"/>
      <c r="H2256" s="24"/>
      <c r="J2256" s="24"/>
    </row>
    <row r="2257" spans="2:10" x14ac:dyDescent="0.2">
      <c r="B2257" s="24"/>
      <c r="D2257" s="24"/>
      <c r="F2257" s="24"/>
      <c r="H2257" s="24"/>
      <c r="J2257" s="24"/>
    </row>
    <row r="2258" spans="2:10" x14ac:dyDescent="0.2">
      <c r="B2258" s="24"/>
      <c r="D2258" s="24"/>
      <c r="F2258" s="24"/>
      <c r="H2258" s="24"/>
      <c r="J2258" s="24"/>
    </row>
    <row r="2259" spans="2:10" x14ac:dyDescent="0.2">
      <c r="B2259" s="24"/>
      <c r="D2259" s="24"/>
      <c r="F2259" s="24"/>
      <c r="H2259" s="24"/>
      <c r="J2259" s="24"/>
    </row>
    <row r="2260" spans="2:10" x14ac:dyDescent="0.2">
      <c r="B2260" s="24"/>
      <c r="D2260" s="24"/>
      <c r="F2260" s="24"/>
      <c r="H2260" s="24"/>
      <c r="J2260" s="24"/>
    </row>
    <row r="2261" spans="2:10" x14ac:dyDescent="0.2">
      <c r="B2261" s="24"/>
      <c r="D2261" s="24"/>
      <c r="F2261" s="24"/>
      <c r="H2261" s="24"/>
      <c r="J2261" s="24"/>
    </row>
    <row r="2262" spans="2:10" x14ac:dyDescent="0.2">
      <c r="B2262" s="24"/>
      <c r="D2262" s="24"/>
      <c r="F2262" s="24"/>
      <c r="H2262" s="24"/>
      <c r="J2262" s="24"/>
    </row>
    <row r="2263" spans="2:10" x14ac:dyDescent="0.2">
      <c r="B2263" s="24"/>
      <c r="D2263" s="24"/>
      <c r="F2263" s="24"/>
      <c r="H2263" s="24"/>
      <c r="J2263" s="24"/>
    </row>
    <row r="2264" spans="2:10" x14ac:dyDescent="0.2">
      <c r="B2264" s="24"/>
      <c r="D2264" s="24"/>
      <c r="F2264" s="24"/>
      <c r="H2264" s="24"/>
      <c r="J2264" s="24"/>
    </row>
    <row r="2265" spans="2:10" x14ac:dyDescent="0.2">
      <c r="B2265" s="24"/>
      <c r="D2265" s="24"/>
      <c r="F2265" s="24"/>
      <c r="H2265" s="24"/>
      <c r="J2265" s="24"/>
    </row>
    <row r="2266" spans="2:10" x14ac:dyDescent="0.2">
      <c r="B2266" s="24"/>
      <c r="D2266" s="24"/>
      <c r="F2266" s="24"/>
      <c r="H2266" s="24"/>
      <c r="J2266" s="24"/>
    </row>
    <row r="2267" spans="2:10" x14ac:dyDescent="0.2">
      <c r="B2267" s="24"/>
      <c r="D2267" s="24"/>
      <c r="F2267" s="24"/>
      <c r="H2267" s="24"/>
      <c r="J2267" s="24"/>
    </row>
    <row r="2268" spans="2:10" x14ac:dyDescent="0.2">
      <c r="B2268" s="24"/>
      <c r="D2268" s="24"/>
      <c r="F2268" s="24"/>
      <c r="H2268" s="24"/>
      <c r="J2268" s="24"/>
    </row>
    <row r="2269" spans="2:10" x14ac:dyDescent="0.2">
      <c r="B2269" s="24"/>
      <c r="D2269" s="24"/>
      <c r="F2269" s="24"/>
      <c r="H2269" s="24"/>
      <c r="J2269" s="24"/>
    </row>
    <row r="2270" spans="2:10" x14ac:dyDescent="0.2">
      <c r="B2270" s="24"/>
      <c r="D2270" s="24"/>
      <c r="F2270" s="24"/>
      <c r="H2270" s="24"/>
      <c r="J2270" s="24"/>
    </row>
    <row r="2271" spans="2:10" x14ac:dyDescent="0.2">
      <c r="B2271" s="24"/>
      <c r="D2271" s="24"/>
      <c r="F2271" s="24"/>
      <c r="H2271" s="24"/>
      <c r="J2271" s="24"/>
    </row>
    <row r="2272" spans="2:10" x14ac:dyDescent="0.2">
      <c r="B2272" s="24"/>
      <c r="D2272" s="24"/>
      <c r="F2272" s="24"/>
      <c r="H2272" s="24"/>
      <c r="J2272" s="24"/>
    </row>
    <row r="2273" spans="2:10" x14ac:dyDescent="0.2">
      <c r="B2273" s="24"/>
      <c r="D2273" s="24"/>
      <c r="F2273" s="24"/>
      <c r="H2273" s="24"/>
      <c r="J2273" s="24"/>
    </row>
    <row r="2274" spans="2:10" x14ac:dyDescent="0.2">
      <c r="B2274" s="24"/>
      <c r="D2274" s="24"/>
      <c r="F2274" s="24"/>
      <c r="H2274" s="24"/>
      <c r="J2274" s="24"/>
    </row>
    <row r="2275" spans="2:10" x14ac:dyDescent="0.2">
      <c r="B2275" s="24"/>
      <c r="D2275" s="24"/>
      <c r="F2275" s="24"/>
      <c r="H2275" s="24"/>
      <c r="J2275" s="24"/>
    </row>
    <row r="2276" spans="2:10" x14ac:dyDescent="0.2">
      <c r="B2276" s="24"/>
      <c r="D2276" s="24"/>
      <c r="F2276" s="24"/>
      <c r="H2276" s="24"/>
      <c r="J2276" s="24"/>
    </row>
    <row r="2277" spans="2:10" x14ac:dyDescent="0.2">
      <c r="B2277" s="24"/>
      <c r="D2277" s="24"/>
      <c r="F2277" s="24"/>
      <c r="H2277" s="24"/>
      <c r="J2277" s="24"/>
    </row>
    <row r="2278" spans="2:10" x14ac:dyDescent="0.2">
      <c r="B2278" s="24"/>
      <c r="D2278" s="24"/>
      <c r="F2278" s="24"/>
      <c r="H2278" s="24"/>
      <c r="J2278" s="24"/>
    </row>
    <row r="2279" spans="2:10" x14ac:dyDescent="0.2">
      <c r="B2279" s="24"/>
      <c r="D2279" s="24"/>
      <c r="F2279" s="24"/>
      <c r="H2279" s="24"/>
      <c r="J2279" s="24"/>
    </row>
    <row r="2280" spans="2:10" x14ac:dyDescent="0.2">
      <c r="B2280" s="24"/>
      <c r="D2280" s="24"/>
      <c r="F2280" s="24"/>
      <c r="H2280" s="24"/>
      <c r="J2280" s="24"/>
    </row>
    <row r="2281" spans="2:10" x14ac:dyDescent="0.2">
      <c r="B2281" s="24"/>
      <c r="D2281" s="24"/>
      <c r="F2281" s="24"/>
      <c r="H2281" s="24"/>
      <c r="J2281" s="24"/>
    </row>
    <row r="2282" spans="2:10" x14ac:dyDescent="0.2">
      <c r="B2282" s="24"/>
      <c r="D2282" s="24"/>
      <c r="F2282" s="24"/>
      <c r="H2282" s="24"/>
      <c r="J2282" s="24"/>
    </row>
    <row r="2283" spans="2:10" x14ac:dyDescent="0.2">
      <c r="B2283" s="24"/>
      <c r="D2283" s="24"/>
      <c r="F2283" s="24"/>
      <c r="H2283" s="24"/>
      <c r="J2283" s="24"/>
    </row>
    <row r="2284" spans="2:10" x14ac:dyDescent="0.2">
      <c r="B2284" s="24"/>
      <c r="D2284" s="24"/>
      <c r="F2284" s="24"/>
      <c r="H2284" s="24"/>
      <c r="J2284" s="24"/>
    </row>
    <row r="2285" spans="2:10" x14ac:dyDescent="0.2">
      <c r="B2285" s="24"/>
      <c r="D2285" s="24"/>
      <c r="F2285" s="24"/>
      <c r="H2285" s="24"/>
      <c r="J2285" s="24"/>
    </row>
    <row r="2286" spans="2:10" x14ac:dyDescent="0.2">
      <c r="B2286" s="24"/>
      <c r="D2286" s="24"/>
      <c r="F2286" s="24"/>
      <c r="H2286" s="24"/>
      <c r="J2286" s="24"/>
    </row>
    <row r="2287" spans="2:10" x14ac:dyDescent="0.2">
      <c r="B2287" s="24"/>
      <c r="D2287" s="24"/>
      <c r="F2287" s="24"/>
      <c r="H2287" s="24"/>
      <c r="J2287" s="24"/>
    </row>
    <row r="2288" spans="2:10" x14ac:dyDescent="0.2">
      <c r="B2288" s="24"/>
      <c r="D2288" s="24"/>
      <c r="F2288" s="24"/>
      <c r="H2288" s="24"/>
      <c r="J2288" s="24"/>
    </row>
    <row r="2289" spans="2:10" x14ac:dyDescent="0.2">
      <c r="B2289" s="24"/>
      <c r="D2289" s="24"/>
      <c r="F2289" s="24"/>
      <c r="H2289" s="24"/>
      <c r="J2289" s="24"/>
    </row>
    <row r="2290" spans="2:10" x14ac:dyDescent="0.2">
      <c r="B2290" s="24"/>
      <c r="D2290" s="24"/>
      <c r="F2290" s="24"/>
      <c r="H2290" s="24"/>
      <c r="J2290" s="24"/>
    </row>
    <row r="2291" spans="2:10" x14ac:dyDescent="0.2">
      <c r="B2291" s="24"/>
      <c r="D2291" s="24"/>
      <c r="F2291" s="24"/>
      <c r="H2291" s="24"/>
      <c r="J2291" s="24"/>
    </row>
    <row r="2292" spans="2:10" x14ac:dyDescent="0.2">
      <c r="B2292" s="24"/>
      <c r="D2292" s="24"/>
      <c r="F2292" s="24"/>
      <c r="H2292" s="24"/>
      <c r="J2292" s="24"/>
    </row>
    <row r="2293" spans="2:10" x14ac:dyDescent="0.2">
      <c r="B2293" s="24"/>
      <c r="D2293" s="24"/>
      <c r="F2293" s="24"/>
      <c r="H2293" s="24"/>
      <c r="J2293" s="24"/>
    </row>
    <row r="2294" spans="2:10" x14ac:dyDescent="0.2">
      <c r="B2294" s="24"/>
      <c r="D2294" s="24"/>
      <c r="F2294" s="24"/>
      <c r="H2294" s="24"/>
      <c r="J2294" s="24"/>
    </row>
    <row r="2295" spans="2:10" x14ac:dyDescent="0.2">
      <c r="B2295" s="24"/>
      <c r="D2295" s="24"/>
      <c r="F2295" s="24"/>
      <c r="H2295" s="24"/>
      <c r="J2295" s="24"/>
    </row>
    <row r="2296" spans="2:10" x14ac:dyDescent="0.2">
      <c r="B2296" s="24"/>
      <c r="D2296" s="24"/>
      <c r="F2296" s="24"/>
      <c r="H2296" s="24"/>
      <c r="J2296" s="24"/>
    </row>
    <row r="2297" spans="2:10" x14ac:dyDescent="0.2">
      <c r="B2297" s="24"/>
      <c r="D2297" s="24"/>
      <c r="F2297" s="24"/>
      <c r="H2297" s="24"/>
      <c r="J2297" s="24"/>
    </row>
    <row r="2298" spans="2:10" x14ac:dyDescent="0.2">
      <c r="B2298" s="24"/>
      <c r="D2298" s="24"/>
      <c r="F2298" s="24"/>
      <c r="H2298" s="24"/>
      <c r="J2298" s="24"/>
    </row>
    <row r="2299" spans="2:10" x14ac:dyDescent="0.2">
      <c r="B2299" s="24"/>
      <c r="D2299" s="24"/>
      <c r="F2299" s="24"/>
      <c r="H2299" s="24"/>
      <c r="J2299" s="24"/>
    </row>
    <row r="2300" spans="2:10" x14ac:dyDescent="0.2">
      <c r="B2300" s="24"/>
      <c r="D2300" s="24"/>
      <c r="F2300" s="24"/>
      <c r="H2300" s="24"/>
      <c r="J2300" s="24"/>
    </row>
    <row r="2301" spans="2:10" x14ac:dyDescent="0.2">
      <c r="B2301" s="24"/>
      <c r="D2301" s="24"/>
      <c r="F2301" s="24"/>
      <c r="H2301" s="24"/>
      <c r="J2301" s="24"/>
    </row>
    <row r="2302" spans="2:10" x14ac:dyDescent="0.2">
      <c r="B2302" s="24"/>
      <c r="D2302" s="24"/>
      <c r="F2302" s="24"/>
      <c r="H2302" s="24"/>
      <c r="J2302" s="24"/>
    </row>
    <row r="2303" spans="2:10" x14ac:dyDescent="0.2">
      <c r="B2303" s="24"/>
      <c r="D2303" s="24"/>
      <c r="F2303" s="24"/>
      <c r="H2303" s="24"/>
      <c r="J2303" s="24"/>
    </row>
    <row r="2304" spans="2:10" x14ac:dyDescent="0.2">
      <c r="B2304" s="24"/>
      <c r="D2304" s="24"/>
      <c r="F2304" s="24"/>
      <c r="H2304" s="24"/>
      <c r="J2304" s="24"/>
    </row>
    <row r="2305" spans="2:10" x14ac:dyDescent="0.2">
      <c r="B2305" s="24"/>
      <c r="D2305" s="24"/>
      <c r="F2305" s="24"/>
      <c r="H2305" s="24"/>
      <c r="J2305" s="24"/>
    </row>
    <row r="2306" spans="2:10" x14ac:dyDescent="0.2">
      <c r="B2306" s="24"/>
      <c r="D2306" s="24"/>
      <c r="F2306" s="24"/>
      <c r="H2306" s="24"/>
      <c r="J2306" s="24"/>
    </row>
    <row r="2307" spans="2:10" x14ac:dyDescent="0.2">
      <c r="B2307" s="24"/>
      <c r="D2307" s="24"/>
      <c r="F2307" s="24"/>
      <c r="H2307" s="24"/>
      <c r="J2307" s="24"/>
    </row>
    <row r="2308" spans="2:10" x14ac:dyDescent="0.2">
      <c r="B2308" s="24"/>
      <c r="D2308" s="24"/>
      <c r="F2308" s="24"/>
      <c r="H2308" s="24"/>
      <c r="J2308" s="24"/>
    </row>
    <row r="2309" spans="2:10" x14ac:dyDescent="0.2">
      <c r="B2309" s="24"/>
      <c r="D2309" s="24"/>
      <c r="F2309" s="24"/>
      <c r="H2309" s="24"/>
      <c r="J2309" s="24"/>
    </row>
    <row r="2310" spans="2:10" x14ac:dyDescent="0.2">
      <c r="B2310" s="24"/>
      <c r="D2310" s="24"/>
      <c r="F2310" s="24"/>
      <c r="H2310" s="24"/>
      <c r="J2310" s="24"/>
    </row>
    <row r="2311" spans="2:10" x14ac:dyDescent="0.2">
      <c r="B2311" s="24"/>
      <c r="D2311" s="24"/>
      <c r="F2311" s="24"/>
      <c r="H2311" s="24"/>
      <c r="J2311" s="24"/>
    </row>
    <row r="2312" spans="2:10" x14ac:dyDescent="0.2">
      <c r="B2312" s="24"/>
      <c r="D2312" s="24"/>
      <c r="F2312" s="24"/>
      <c r="H2312" s="24"/>
      <c r="J2312" s="24"/>
    </row>
    <row r="2313" spans="2:10" x14ac:dyDescent="0.2">
      <c r="B2313" s="24"/>
      <c r="D2313" s="24"/>
      <c r="F2313" s="24"/>
      <c r="H2313" s="24"/>
      <c r="J2313" s="24"/>
    </row>
    <row r="2314" spans="2:10" x14ac:dyDescent="0.2">
      <c r="B2314" s="24"/>
      <c r="D2314" s="24"/>
      <c r="F2314" s="24"/>
      <c r="H2314" s="24"/>
      <c r="J2314" s="24"/>
    </row>
    <row r="2315" spans="2:10" x14ac:dyDescent="0.2">
      <c r="B2315" s="24"/>
      <c r="D2315" s="24"/>
      <c r="F2315" s="24"/>
      <c r="H2315" s="24"/>
      <c r="J2315" s="24"/>
    </row>
    <row r="2316" spans="2:10" x14ac:dyDescent="0.2">
      <c r="B2316" s="24"/>
      <c r="D2316" s="24"/>
      <c r="F2316" s="24"/>
      <c r="H2316" s="24"/>
      <c r="J2316" s="24"/>
    </row>
    <row r="2317" spans="2:10" x14ac:dyDescent="0.2">
      <c r="B2317" s="24"/>
      <c r="D2317" s="24"/>
      <c r="F2317" s="24"/>
      <c r="H2317" s="24"/>
      <c r="J2317" s="24"/>
    </row>
    <row r="2318" spans="2:10" x14ac:dyDescent="0.2">
      <c r="B2318" s="24"/>
      <c r="D2318" s="24"/>
      <c r="F2318" s="24"/>
      <c r="H2318" s="24"/>
      <c r="J2318" s="24"/>
    </row>
    <row r="2319" spans="2:10" x14ac:dyDescent="0.2">
      <c r="B2319" s="24"/>
      <c r="D2319" s="24"/>
      <c r="F2319" s="24"/>
      <c r="H2319" s="24"/>
      <c r="J2319" s="24"/>
    </row>
    <row r="2320" spans="2:10" x14ac:dyDescent="0.2">
      <c r="B2320" s="24"/>
      <c r="D2320" s="24"/>
      <c r="F2320" s="24"/>
      <c r="H2320" s="24"/>
      <c r="J2320" s="24"/>
    </row>
    <row r="2321" spans="2:10" x14ac:dyDescent="0.2">
      <c r="B2321" s="24"/>
      <c r="D2321" s="24"/>
      <c r="F2321" s="24"/>
      <c r="H2321" s="24"/>
      <c r="J2321" s="24"/>
    </row>
    <row r="2322" spans="2:10" x14ac:dyDescent="0.2">
      <c r="B2322" s="24"/>
      <c r="D2322" s="24"/>
      <c r="F2322" s="24"/>
      <c r="H2322" s="24"/>
      <c r="J2322" s="24"/>
    </row>
    <row r="2323" spans="2:10" x14ac:dyDescent="0.2">
      <c r="B2323" s="24"/>
      <c r="D2323" s="24"/>
      <c r="F2323" s="24"/>
      <c r="H2323" s="24"/>
      <c r="J2323" s="24"/>
    </row>
    <row r="2324" spans="2:10" x14ac:dyDescent="0.2">
      <c r="B2324" s="24"/>
      <c r="D2324" s="24"/>
      <c r="F2324" s="24"/>
      <c r="H2324" s="24"/>
      <c r="J2324" s="24"/>
    </row>
    <row r="2325" spans="2:10" x14ac:dyDescent="0.2">
      <c r="B2325" s="24"/>
      <c r="D2325" s="24"/>
      <c r="F2325" s="24"/>
      <c r="H2325" s="24"/>
      <c r="J2325" s="24"/>
    </row>
    <row r="2326" spans="2:10" x14ac:dyDescent="0.2">
      <c r="B2326" s="24"/>
      <c r="D2326" s="24"/>
      <c r="F2326" s="24"/>
      <c r="H2326" s="24"/>
      <c r="J2326" s="24"/>
    </row>
    <row r="2327" spans="2:10" x14ac:dyDescent="0.2">
      <c r="B2327" s="24"/>
      <c r="D2327" s="24"/>
      <c r="F2327" s="24"/>
      <c r="H2327" s="24"/>
      <c r="J2327" s="24"/>
    </row>
    <row r="2328" spans="2:10" x14ac:dyDescent="0.2">
      <c r="B2328" s="24"/>
      <c r="D2328" s="24"/>
      <c r="F2328" s="24"/>
      <c r="H2328" s="24"/>
      <c r="J2328" s="24"/>
    </row>
    <row r="2329" spans="2:10" x14ac:dyDescent="0.2">
      <c r="B2329" s="24"/>
      <c r="D2329" s="24"/>
      <c r="F2329" s="24"/>
      <c r="H2329" s="24"/>
      <c r="J2329" s="24"/>
    </row>
    <row r="2330" spans="2:10" x14ac:dyDescent="0.2">
      <c r="B2330" s="24"/>
      <c r="D2330" s="24"/>
      <c r="F2330" s="24"/>
      <c r="H2330" s="24"/>
      <c r="J2330" s="24"/>
    </row>
    <row r="2331" spans="2:10" x14ac:dyDescent="0.2">
      <c r="B2331" s="24"/>
      <c r="D2331" s="24"/>
      <c r="F2331" s="24"/>
      <c r="H2331" s="24"/>
      <c r="J2331" s="24"/>
    </row>
    <row r="2332" spans="2:10" x14ac:dyDescent="0.2">
      <c r="B2332" s="24"/>
      <c r="D2332" s="24"/>
      <c r="F2332" s="24"/>
      <c r="H2332" s="24"/>
      <c r="J2332" s="24"/>
    </row>
    <row r="2333" spans="2:10" x14ac:dyDescent="0.2">
      <c r="B2333" s="24"/>
      <c r="D2333" s="24"/>
      <c r="F2333" s="24"/>
      <c r="H2333" s="24"/>
      <c r="J2333" s="24"/>
    </row>
    <row r="2334" spans="2:10" x14ac:dyDescent="0.2">
      <c r="B2334" s="24"/>
      <c r="D2334" s="24"/>
      <c r="F2334" s="24"/>
      <c r="H2334" s="24"/>
      <c r="J2334" s="24"/>
    </row>
    <row r="2335" spans="2:10" x14ac:dyDescent="0.2">
      <c r="B2335" s="24"/>
      <c r="D2335" s="24"/>
      <c r="F2335" s="24"/>
      <c r="H2335" s="24"/>
      <c r="J2335" s="24"/>
    </row>
    <row r="2336" spans="2:10" x14ac:dyDescent="0.2">
      <c r="B2336" s="24"/>
      <c r="D2336" s="24"/>
      <c r="F2336" s="24"/>
      <c r="H2336" s="24"/>
      <c r="J2336" s="24"/>
    </row>
    <row r="2337" spans="2:10" x14ac:dyDescent="0.2">
      <c r="B2337" s="24"/>
      <c r="D2337" s="24"/>
      <c r="F2337" s="24"/>
      <c r="H2337" s="24"/>
      <c r="J2337" s="24"/>
    </row>
    <row r="2338" spans="2:10" x14ac:dyDescent="0.2">
      <c r="B2338" s="24"/>
      <c r="D2338" s="24"/>
      <c r="F2338" s="24"/>
      <c r="H2338" s="24"/>
      <c r="J2338" s="24"/>
    </row>
    <row r="2339" spans="2:10" x14ac:dyDescent="0.2">
      <c r="B2339" s="24"/>
      <c r="D2339" s="24"/>
      <c r="F2339" s="24"/>
      <c r="H2339" s="24"/>
      <c r="J2339" s="24"/>
    </row>
    <row r="2340" spans="2:10" x14ac:dyDescent="0.2">
      <c r="B2340" s="24"/>
      <c r="D2340" s="24"/>
      <c r="F2340" s="24"/>
      <c r="H2340" s="24"/>
      <c r="J2340" s="24"/>
    </row>
    <row r="2341" spans="2:10" x14ac:dyDescent="0.2">
      <c r="B2341" s="24"/>
      <c r="D2341" s="24"/>
      <c r="F2341" s="24"/>
      <c r="H2341" s="24"/>
      <c r="J2341" s="24"/>
    </row>
    <row r="2342" spans="2:10" x14ac:dyDescent="0.2">
      <c r="B2342" s="24"/>
      <c r="D2342" s="24"/>
      <c r="F2342" s="24"/>
      <c r="H2342" s="24"/>
      <c r="J2342" s="24"/>
    </row>
    <row r="2343" spans="2:10" x14ac:dyDescent="0.2">
      <c r="B2343" s="24"/>
      <c r="D2343" s="24"/>
      <c r="F2343" s="24"/>
      <c r="H2343" s="24"/>
      <c r="J2343" s="24"/>
    </row>
    <row r="2344" spans="2:10" x14ac:dyDescent="0.2">
      <c r="B2344" s="24"/>
      <c r="D2344" s="24"/>
      <c r="F2344" s="24"/>
      <c r="H2344" s="24"/>
      <c r="J2344" s="24"/>
    </row>
    <row r="2345" spans="2:10" x14ac:dyDescent="0.2">
      <c r="B2345" s="24"/>
      <c r="D2345" s="24"/>
      <c r="F2345" s="24"/>
      <c r="H2345" s="24"/>
      <c r="J2345" s="24"/>
    </row>
    <row r="2346" spans="2:10" x14ac:dyDescent="0.2">
      <c r="B2346" s="24"/>
      <c r="D2346" s="24"/>
      <c r="F2346" s="24"/>
      <c r="H2346" s="24"/>
      <c r="J2346" s="24"/>
    </row>
    <row r="2347" spans="2:10" x14ac:dyDescent="0.2">
      <c r="B2347" s="24"/>
      <c r="D2347" s="24"/>
      <c r="F2347" s="24"/>
      <c r="H2347" s="24"/>
      <c r="J2347" s="24"/>
    </row>
    <row r="2348" spans="2:10" x14ac:dyDescent="0.2">
      <c r="B2348" s="24"/>
      <c r="D2348" s="24"/>
      <c r="F2348" s="24"/>
      <c r="H2348" s="24"/>
      <c r="J2348" s="24"/>
    </row>
    <row r="2349" spans="2:10" x14ac:dyDescent="0.2">
      <c r="B2349" s="24"/>
      <c r="D2349" s="24"/>
      <c r="F2349" s="24"/>
      <c r="H2349" s="24"/>
      <c r="J2349" s="24"/>
    </row>
    <row r="2350" spans="2:10" x14ac:dyDescent="0.2">
      <c r="B2350" s="24"/>
      <c r="D2350" s="24"/>
      <c r="F2350" s="24"/>
      <c r="H2350" s="24"/>
      <c r="J2350" s="24"/>
    </row>
    <row r="2351" spans="2:10" x14ac:dyDescent="0.2">
      <c r="B2351" s="24"/>
      <c r="D2351" s="24"/>
      <c r="F2351" s="24"/>
      <c r="H2351" s="24"/>
      <c r="J2351" s="24"/>
    </row>
    <row r="2352" spans="2:10" x14ac:dyDescent="0.2">
      <c r="B2352" s="24"/>
      <c r="D2352" s="24"/>
      <c r="F2352" s="24"/>
      <c r="H2352" s="24"/>
      <c r="J2352" s="24"/>
    </row>
    <row r="2353" spans="2:10" x14ac:dyDescent="0.2">
      <c r="B2353" s="24"/>
      <c r="D2353" s="24"/>
      <c r="F2353" s="24"/>
      <c r="H2353" s="24"/>
      <c r="J2353" s="24"/>
    </row>
    <row r="2354" spans="2:10" x14ac:dyDescent="0.2">
      <c r="B2354" s="24"/>
      <c r="D2354" s="24"/>
      <c r="F2354" s="24"/>
      <c r="H2354" s="24"/>
      <c r="J2354" s="24"/>
    </row>
    <row r="2355" spans="2:10" x14ac:dyDescent="0.2">
      <c r="B2355" s="24"/>
      <c r="D2355" s="24"/>
      <c r="F2355" s="24"/>
      <c r="H2355" s="24"/>
      <c r="J2355" s="24"/>
    </row>
    <row r="2356" spans="2:10" x14ac:dyDescent="0.2">
      <c r="B2356" s="24"/>
      <c r="D2356" s="24"/>
      <c r="F2356" s="24"/>
      <c r="H2356" s="24"/>
      <c r="J2356" s="24"/>
    </row>
    <row r="2357" spans="2:10" x14ac:dyDescent="0.2">
      <c r="B2357" s="24"/>
      <c r="D2357" s="24"/>
      <c r="F2357" s="24"/>
      <c r="H2357" s="24"/>
      <c r="J2357" s="24"/>
    </row>
    <row r="2358" spans="2:10" x14ac:dyDescent="0.2">
      <c r="B2358" s="24"/>
      <c r="D2358" s="24"/>
      <c r="F2358" s="24"/>
      <c r="H2358" s="24"/>
      <c r="J2358" s="24"/>
    </row>
    <row r="2359" spans="2:10" x14ac:dyDescent="0.2">
      <c r="B2359" s="24"/>
      <c r="D2359" s="24"/>
      <c r="F2359" s="24"/>
      <c r="H2359" s="24"/>
      <c r="J2359" s="24"/>
    </row>
    <row r="2360" spans="2:10" x14ac:dyDescent="0.2">
      <c r="B2360" s="24"/>
      <c r="D2360" s="24"/>
      <c r="F2360" s="24"/>
      <c r="H2360" s="24"/>
      <c r="J2360" s="24"/>
    </row>
    <row r="2361" spans="2:10" x14ac:dyDescent="0.2">
      <c r="B2361" s="24"/>
      <c r="D2361" s="24"/>
      <c r="F2361" s="24"/>
      <c r="H2361" s="24"/>
      <c r="J2361" s="24"/>
    </row>
    <row r="2362" spans="2:10" x14ac:dyDescent="0.2">
      <c r="B2362" s="24"/>
      <c r="D2362" s="24"/>
      <c r="F2362" s="24"/>
      <c r="H2362" s="24"/>
      <c r="J2362" s="24"/>
    </row>
    <row r="2363" spans="2:10" x14ac:dyDescent="0.2">
      <c r="B2363" s="24"/>
      <c r="D2363" s="24"/>
      <c r="F2363" s="24"/>
      <c r="H2363" s="24"/>
      <c r="J2363" s="24"/>
    </row>
    <row r="2364" spans="2:10" x14ac:dyDescent="0.2">
      <c r="B2364" s="24"/>
      <c r="D2364" s="24"/>
      <c r="F2364" s="24"/>
      <c r="H2364" s="24"/>
      <c r="J2364" s="24"/>
    </row>
    <row r="2365" spans="2:10" x14ac:dyDescent="0.2">
      <c r="B2365" s="24"/>
      <c r="D2365" s="24"/>
      <c r="F2365" s="24"/>
      <c r="H2365" s="24"/>
      <c r="J2365" s="24"/>
    </row>
    <row r="2366" spans="2:10" x14ac:dyDescent="0.2">
      <c r="B2366" s="24"/>
      <c r="D2366" s="24"/>
      <c r="F2366" s="24"/>
      <c r="H2366" s="24"/>
      <c r="J2366" s="24"/>
    </row>
    <row r="2367" spans="2:10" x14ac:dyDescent="0.2">
      <c r="B2367" s="24"/>
      <c r="D2367" s="24"/>
      <c r="F2367" s="24"/>
      <c r="H2367" s="24"/>
      <c r="J2367" s="24"/>
    </row>
    <row r="2368" spans="2:10" x14ac:dyDescent="0.2">
      <c r="B2368" s="24"/>
      <c r="D2368" s="24"/>
      <c r="F2368" s="24"/>
      <c r="H2368" s="24"/>
      <c r="J2368" s="24"/>
    </row>
    <row r="2369" spans="2:10" x14ac:dyDescent="0.2">
      <c r="B2369" s="24"/>
      <c r="D2369" s="24"/>
      <c r="F2369" s="24"/>
      <c r="H2369" s="24"/>
      <c r="J2369" s="24"/>
    </row>
    <row r="2370" spans="2:10" x14ac:dyDescent="0.2">
      <c r="B2370" s="24"/>
      <c r="D2370" s="24"/>
      <c r="F2370" s="24"/>
      <c r="H2370" s="24"/>
      <c r="J2370" s="24"/>
    </row>
    <row r="2371" spans="2:10" x14ac:dyDescent="0.2">
      <c r="B2371" s="24"/>
      <c r="D2371" s="24"/>
      <c r="F2371" s="24"/>
      <c r="H2371" s="24"/>
      <c r="J2371" s="24"/>
    </row>
    <row r="2372" spans="2:10" x14ac:dyDescent="0.2">
      <c r="B2372" s="24"/>
      <c r="D2372" s="24"/>
      <c r="F2372" s="24"/>
      <c r="H2372" s="24"/>
      <c r="J2372" s="24"/>
    </row>
    <row r="2373" spans="2:10" x14ac:dyDescent="0.2">
      <c r="B2373" s="24"/>
      <c r="D2373" s="24"/>
      <c r="F2373" s="24"/>
      <c r="H2373" s="24"/>
      <c r="J2373" s="24"/>
    </row>
    <row r="2374" spans="2:10" x14ac:dyDescent="0.2">
      <c r="B2374" s="24"/>
      <c r="D2374" s="24"/>
      <c r="F2374" s="24"/>
      <c r="H2374" s="24"/>
      <c r="J2374" s="24"/>
    </row>
    <row r="2375" spans="2:10" x14ac:dyDescent="0.2">
      <c r="B2375" s="24"/>
      <c r="D2375" s="24"/>
      <c r="F2375" s="24"/>
      <c r="H2375" s="24"/>
      <c r="J2375" s="24"/>
    </row>
    <row r="2376" spans="2:10" x14ac:dyDescent="0.2">
      <c r="B2376" s="24"/>
      <c r="D2376" s="24"/>
      <c r="F2376" s="24"/>
      <c r="H2376" s="24"/>
      <c r="J2376" s="24"/>
    </row>
    <row r="2377" spans="2:10" x14ac:dyDescent="0.2">
      <c r="B2377" s="24"/>
      <c r="D2377" s="24"/>
      <c r="F2377" s="24"/>
      <c r="H2377" s="24"/>
      <c r="J2377" s="24"/>
    </row>
    <row r="2378" spans="2:10" x14ac:dyDescent="0.2">
      <c r="B2378" s="24"/>
      <c r="D2378" s="24"/>
      <c r="F2378" s="24"/>
      <c r="H2378" s="24"/>
      <c r="J2378" s="24"/>
    </row>
    <row r="2379" spans="2:10" x14ac:dyDescent="0.2">
      <c r="B2379" s="24"/>
      <c r="D2379" s="24"/>
      <c r="F2379" s="24"/>
      <c r="H2379" s="24"/>
      <c r="J2379" s="24"/>
    </row>
    <row r="2380" spans="2:10" x14ac:dyDescent="0.2">
      <c r="B2380" s="24"/>
      <c r="D2380" s="24"/>
      <c r="F2380" s="24"/>
      <c r="H2380" s="24"/>
      <c r="J2380" s="24"/>
    </row>
    <row r="2381" spans="2:10" x14ac:dyDescent="0.2">
      <c r="B2381" s="24"/>
      <c r="D2381" s="24"/>
      <c r="F2381" s="24"/>
      <c r="H2381" s="24"/>
      <c r="J2381" s="24"/>
    </row>
    <row r="2382" spans="2:10" x14ac:dyDescent="0.2">
      <c r="B2382" s="24"/>
      <c r="D2382" s="24"/>
      <c r="F2382" s="24"/>
      <c r="H2382" s="24"/>
      <c r="J2382" s="24"/>
    </row>
    <row r="2383" spans="2:10" x14ac:dyDescent="0.2">
      <c r="B2383" s="24"/>
      <c r="D2383" s="24"/>
      <c r="F2383" s="24"/>
      <c r="H2383" s="24"/>
      <c r="J2383" s="24"/>
    </row>
    <row r="2384" spans="2:10" x14ac:dyDescent="0.2">
      <c r="B2384" s="24"/>
      <c r="D2384" s="24"/>
      <c r="F2384" s="24"/>
      <c r="H2384" s="24"/>
      <c r="J2384" s="24"/>
    </row>
    <row r="2385" spans="2:10" x14ac:dyDescent="0.2">
      <c r="B2385" s="24"/>
      <c r="D2385" s="24"/>
      <c r="F2385" s="24"/>
      <c r="H2385" s="24"/>
      <c r="J2385" s="24"/>
    </row>
    <row r="2386" spans="2:10" x14ac:dyDescent="0.2">
      <c r="B2386" s="24"/>
      <c r="D2386" s="24"/>
      <c r="F2386" s="24"/>
      <c r="H2386" s="24"/>
      <c r="J2386" s="24"/>
    </row>
    <row r="2387" spans="2:10" x14ac:dyDescent="0.2">
      <c r="B2387" s="24"/>
      <c r="D2387" s="24"/>
      <c r="F2387" s="24"/>
      <c r="H2387" s="24"/>
      <c r="J2387" s="24"/>
    </row>
    <row r="2388" spans="2:10" x14ac:dyDescent="0.2">
      <c r="B2388" s="24"/>
      <c r="D2388" s="24"/>
      <c r="F2388" s="24"/>
      <c r="H2388" s="24"/>
      <c r="J2388" s="24"/>
    </row>
    <row r="2389" spans="2:10" x14ac:dyDescent="0.2">
      <c r="B2389" s="24"/>
      <c r="D2389" s="24"/>
      <c r="F2389" s="24"/>
      <c r="H2389" s="24"/>
      <c r="J2389" s="24"/>
    </row>
    <row r="2390" spans="2:10" x14ac:dyDescent="0.2">
      <c r="B2390" s="24"/>
      <c r="D2390" s="24"/>
      <c r="F2390" s="24"/>
      <c r="H2390" s="24"/>
      <c r="J2390" s="24"/>
    </row>
    <row r="2391" spans="2:10" x14ac:dyDescent="0.2">
      <c r="B2391" s="24"/>
      <c r="D2391" s="24"/>
      <c r="F2391" s="24"/>
      <c r="H2391" s="24"/>
      <c r="J2391" s="24"/>
    </row>
    <row r="2392" spans="2:10" x14ac:dyDescent="0.2">
      <c r="B2392" s="24"/>
      <c r="D2392" s="24"/>
      <c r="F2392" s="24"/>
      <c r="H2392" s="24"/>
      <c r="J2392" s="24"/>
    </row>
    <row r="2393" spans="2:10" x14ac:dyDescent="0.2">
      <c r="B2393" s="24"/>
      <c r="D2393" s="24"/>
      <c r="F2393" s="24"/>
      <c r="H2393" s="24"/>
      <c r="J2393" s="24"/>
    </row>
    <row r="2394" spans="2:10" x14ac:dyDescent="0.2">
      <c r="B2394" s="24"/>
      <c r="D2394" s="24"/>
      <c r="F2394" s="24"/>
      <c r="H2394" s="24"/>
      <c r="J2394" s="24"/>
    </row>
    <row r="2395" spans="2:10" x14ac:dyDescent="0.2">
      <c r="B2395" s="24"/>
      <c r="D2395" s="24"/>
      <c r="F2395" s="24"/>
      <c r="H2395" s="24"/>
      <c r="J2395" s="24"/>
    </row>
    <row r="2396" spans="2:10" x14ac:dyDescent="0.2">
      <c r="B2396" s="24"/>
      <c r="D2396" s="24"/>
      <c r="F2396" s="24"/>
      <c r="H2396" s="24"/>
      <c r="J2396" s="24"/>
    </row>
    <row r="2397" spans="2:10" x14ac:dyDescent="0.2">
      <c r="B2397" s="24"/>
      <c r="D2397" s="24"/>
      <c r="F2397" s="24"/>
      <c r="H2397" s="24"/>
      <c r="J2397" s="24"/>
    </row>
    <row r="2398" spans="2:10" x14ac:dyDescent="0.2">
      <c r="B2398" s="24"/>
      <c r="D2398" s="24"/>
      <c r="F2398" s="24"/>
      <c r="H2398" s="24"/>
      <c r="J2398" s="24"/>
    </row>
    <row r="2399" spans="2:10" x14ac:dyDescent="0.2">
      <c r="B2399" s="24"/>
      <c r="D2399" s="24"/>
      <c r="F2399" s="24"/>
      <c r="H2399" s="24"/>
      <c r="J2399" s="24"/>
    </row>
    <row r="2400" spans="2:10" x14ac:dyDescent="0.2">
      <c r="B2400" s="24"/>
      <c r="D2400" s="24"/>
      <c r="F2400" s="24"/>
      <c r="H2400" s="24"/>
      <c r="J2400" s="24"/>
    </row>
    <row r="2401" spans="2:10" x14ac:dyDescent="0.2">
      <c r="B2401" s="24"/>
      <c r="D2401" s="24"/>
      <c r="F2401" s="24"/>
      <c r="H2401" s="24"/>
      <c r="J2401" s="24"/>
    </row>
    <row r="2402" spans="2:10" x14ac:dyDescent="0.2">
      <c r="B2402" s="24"/>
      <c r="D2402" s="24"/>
      <c r="F2402" s="24"/>
      <c r="H2402" s="24"/>
      <c r="J2402" s="24"/>
    </row>
    <row r="2403" spans="2:10" x14ac:dyDescent="0.2">
      <c r="B2403" s="24"/>
      <c r="D2403" s="24"/>
      <c r="F2403" s="24"/>
      <c r="H2403" s="24"/>
      <c r="J2403" s="24"/>
    </row>
    <row r="2404" spans="2:10" x14ac:dyDescent="0.2">
      <c r="B2404" s="24"/>
      <c r="D2404" s="24"/>
      <c r="F2404" s="24"/>
      <c r="H2404" s="24"/>
      <c r="J2404" s="24"/>
    </row>
    <row r="2405" spans="2:10" x14ac:dyDescent="0.2">
      <c r="B2405" s="24"/>
      <c r="D2405" s="24"/>
      <c r="F2405" s="24"/>
      <c r="H2405" s="24"/>
      <c r="J2405" s="24"/>
    </row>
    <row r="2406" spans="2:10" x14ac:dyDescent="0.2">
      <c r="B2406" s="24"/>
      <c r="D2406" s="24"/>
      <c r="F2406" s="24"/>
      <c r="H2406" s="24"/>
      <c r="J2406" s="24"/>
    </row>
    <row r="2407" spans="2:10" x14ac:dyDescent="0.2">
      <c r="B2407" s="24"/>
      <c r="D2407" s="24"/>
      <c r="F2407" s="24"/>
      <c r="H2407" s="24"/>
      <c r="J2407" s="24"/>
    </row>
    <row r="2408" spans="2:10" x14ac:dyDescent="0.2">
      <c r="B2408" s="24"/>
      <c r="D2408" s="24"/>
      <c r="F2408" s="24"/>
      <c r="H2408" s="24"/>
      <c r="J2408" s="24"/>
    </row>
    <row r="2409" spans="2:10" x14ac:dyDescent="0.2">
      <c r="B2409" s="24"/>
      <c r="D2409" s="24"/>
      <c r="F2409" s="24"/>
      <c r="H2409" s="24"/>
      <c r="J2409" s="24"/>
    </row>
    <row r="2410" spans="2:10" x14ac:dyDescent="0.2">
      <c r="B2410" s="24"/>
      <c r="D2410" s="24"/>
      <c r="F2410" s="24"/>
      <c r="H2410" s="24"/>
      <c r="J2410" s="24"/>
    </row>
    <row r="2411" spans="2:10" x14ac:dyDescent="0.2">
      <c r="B2411" s="24"/>
      <c r="D2411" s="24"/>
      <c r="F2411" s="24"/>
      <c r="H2411" s="24"/>
      <c r="J2411" s="24"/>
    </row>
    <row r="2412" spans="2:10" x14ac:dyDescent="0.2">
      <c r="B2412" s="24"/>
      <c r="D2412" s="24"/>
      <c r="F2412" s="24"/>
      <c r="H2412" s="24"/>
      <c r="J2412" s="24"/>
    </row>
    <row r="2413" spans="2:10" x14ac:dyDescent="0.2">
      <c r="B2413" s="24"/>
      <c r="D2413" s="24"/>
      <c r="F2413" s="24"/>
      <c r="H2413" s="24"/>
      <c r="J2413" s="24"/>
    </row>
    <row r="2414" spans="2:10" x14ac:dyDescent="0.2">
      <c r="B2414" s="24"/>
      <c r="D2414" s="24"/>
      <c r="F2414" s="24"/>
      <c r="H2414" s="24"/>
      <c r="J2414" s="24"/>
    </row>
    <row r="2415" spans="2:10" x14ac:dyDescent="0.2">
      <c r="B2415" s="24"/>
      <c r="D2415" s="24"/>
      <c r="F2415" s="24"/>
      <c r="H2415" s="24"/>
      <c r="J2415" s="24"/>
    </row>
    <row r="2416" spans="2:10" x14ac:dyDescent="0.2">
      <c r="B2416" s="24"/>
      <c r="D2416" s="24"/>
      <c r="F2416" s="24"/>
      <c r="H2416" s="24"/>
      <c r="J2416" s="24"/>
    </row>
    <row r="2417" spans="2:10" x14ac:dyDescent="0.2">
      <c r="B2417" s="24"/>
      <c r="D2417" s="24"/>
      <c r="F2417" s="24"/>
      <c r="H2417" s="24"/>
      <c r="J2417" s="24"/>
    </row>
    <row r="2418" spans="2:10" x14ac:dyDescent="0.2">
      <c r="B2418" s="24"/>
      <c r="D2418" s="24"/>
      <c r="F2418" s="24"/>
      <c r="H2418" s="24"/>
      <c r="J2418" s="24"/>
    </row>
    <row r="2419" spans="2:10" x14ac:dyDescent="0.2">
      <c r="B2419" s="24"/>
      <c r="D2419" s="24"/>
      <c r="F2419" s="24"/>
      <c r="H2419" s="24"/>
      <c r="J2419" s="24"/>
    </row>
    <row r="2420" spans="2:10" x14ac:dyDescent="0.2">
      <c r="B2420" s="24"/>
      <c r="D2420" s="24"/>
      <c r="F2420" s="24"/>
      <c r="H2420" s="24"/>
      <c r="J2420" s="24"/>
    </row>
    <row r="2421" spans="2:10" x14ac:dyDescent="0.2">
      <c r="B2421" s="24"/>
      <c r="D2421" s="24"/>
      <c r="F2421" s="24"/>
      <c r="H2421" s="24"/>
      <c r="J2421" s="24"/>
    </row>
    <row r="2422" spans="2:10" x14ac:dyDescent="0.2">
      <c r="B2422" s="24"/>
      <c r="D2422" s="24"/>
      <c r="F2422" s="24"/>
      <c r="H2422" s="24"/>
      <c r="J2422" s="24"/>
    </row>
    <row r="2423" spans="2:10" x14ac:dyDescent="0.2">
      <c r="B2423" s="24"/>
      <c r="D2423" s="24"/>
      <c r="F2423" s="24"/>
      <c r="H2423" s="24"/>
      <c r="J2423" s="24"/>
    </row>
    <row r="2424" spans="2:10" x14ac:dyDescent="0.2">
      <c r="B2424" s="24"/>
      <c r="D2424" s="24"/>
      <c r="F2424" s="24"/>
      <c r="H2424" s="24"/>
      <c r="J2424" s="24"/>
    </row>
    <row r="2425" spans="2:10" x14ac:dyDescent="0.2">
      <c r="B2425" s="24"/>
      <c r="D2425" s="24"/>
      <c r="F2425" s="24"/>
      <c r="H2425" s="24"/>
      <c r="J2425" s="24"/>
    </row>
    <row r="2426" spans="2:10" x14ac:dyDescent="0.2">
      <c r="B2426" s="24"/>
      <c r="D2426" s="24"/>
      <c r="F2426" s="24"/>
      <c r="H2426" s="24"/>
      <c r="J2426" s="24"/>
    </row>
    <row r="2427" spans="2:10" x14ac:dyDescent="0.2">
      <c r="B2427" s="24"/>
      <c r="D2427" s="24"/>
      <c r="F2427" s="24"/>
      <c r="H2427" s="24"/>
      <c r="J2427" s="24"/>
    </row>
    <row r="2428" spans="2:10" x14ac:dyDescent="0.2">
      <c r="B2428" s="24"/>
      <c r="D2428" s="24"/>
      <c r="F2428" s="24"/>
      <c r="H2428" s="24"/>
      <c r="J2428" s="24"/>
    </row>
    <row r="2429" spans="2:10" x14ac:dyDescent="0.2">
      <c r="B2429" s="24"/>
      <c r="D2429" s="24"/>
      <c r="F2429" s="24"/>
      <c r="H2429" s="24"/>
      <c r="J2429" s="24"/>
    </row>
    <row r="2430" spans="2:10" x14ac:dyDescent="0.2">
      <c r="B2430" s="24"/>
      <c r="D2430" s="24"/>
      <c r="F2430" s="24"/>
      <c r="H2430" s="24"/>
      <c r="J2430" s="24"/>
    </row>
    <row r="2431" spans="2:10" x14ac:dyDescent="0.2">
      <c r="B2431" s="24"/>
      <c r="D2431" s="24"/>
      <c r="F2431" s="24"/>
      <c r="H2431" s="24"/>
      <c r="J2431" s="24"/>
    </row>
    <row r="2432" spans="2:10" x14ac:dyDescent="0.2">
      <c r="B2432" s="24"/>
      <c r="D2432" s="24"/>
      <c r="F2432" s="24"/>
      <c r="H2432" s="24"/>
      <c r="J2432" s="24"/>
    </row>
    <row r="2433" spans="2:10" x14ac:dyDescent="0.2">
      <c r="B2433" s="24"/>
      <c r="D2433" s="24"/>
      <c r="F2433" s="24"/>
      <c r="H2433" s="24"/>
      <c r="J2433" s="24"/>
    </row>
    <row r="2434" spans="2:10" x14ac:dyDescent="0.2">
      <c r="B2434" s="24"/>
      <c r="D2434" s="24"/>
      <c r="F2434" s="24"/>
      <c r="H2434" s="24"/>
      <c r="J2434" s="24"/>
    </row>
    <row r="2435" spans="2:10" x14ac:dyDescent="0.2">
      <c r="B2435" s="24"/>
      <c r="D2435" s="24"/>
      <c r="F2435" s="24"/>
      <c r="H2435" s="24"/>
      <c r="J2435" s="24"/>
    </row>
    <row r="2436" spans="2:10" x14ac:dyDescent="0.2">
      <c r="B2436" s="24"/>
      <c r="D2436" s="24"/>
      <c r="F2436" s="24"/>
      <c r="H2436" s="24"/>
      <c r="J2436" s="24"/>
    </row>
    <row r="2437" spans="2:10" x14ac:dyDescent="0.2">
      <c r="B2437" s="24"/>
      <c r="D2437" s="24"/>
      <c r="F2437" s="24"/>
      <c r="H2437" s="24"/>
      <c r="J2437" s="24"/>
    </row>
    <row r="2438" spans="2:10" x14ac:dyDescent="0.2">
      <c r="B2438" s="24"/>
      <c r="D2438" s="24"/>
      <c r="F2438" s="24"/>
      <c r="H2438" s="24"/>
      <c r="J2438" s="24"/>
    </row>
    <row r="2439" spans="2:10" x14ac:dyDescent="0.2">
      <c r="B2439" s="24"/>
      <c r="D2439" s="24"/>
      <c r="F2439" s="24"/>
      <c r="H2439" s="24"/>
      <c r="J2439" s="24"/>
    </row>
    <row r="2440" spans="2:10" x14ac:dyDescent="0.2">
      <c r="B2440" s="24"/>
      <c r="D2440" s="24"/>
      <c r="F2440" s="24"/>
      <c r="H2440" s="24"/>
      <c r="J2440" s="24"/>
    </row>
    <row r="2441" spans="2:10" x14ac:dyDescent="0.2">
      <c r="B2441" s="24"/>
      <c r="D2441" s="24"/>
      <c r="F2441" s="24"/>
      <c r="H2441" s="24"/>
      <c r="J2441" s="24"/>
    </row>
    <row r="2442" spans="2:10" x14ac:dyDescent="0.2">
      <c r="B2442" s="24"/>
      <c r="D2442" s="24"/>
      <c r="F2442" s="24"/>
      <c r="H2442" s="24"/>
      <c r="J2442" s="24"/>
    </row>
    <row r="2443" spans="2:10" x14ac:dyDescent="0.2">
      <c r="B2443" s="24"/>
      <c r="D2443" s="24"/>
      <c r="F2443" s="24"/>
      <c r="H2443" s="24"/>
      <c r="J2443" s="24"/>
    </row>
    <row r="2444" spans="2:10" x14ac:dyDescent="0.2">
      <c r="B2444" s="24"/>
      <c r="D2444" s="24"/>
      <c r="F2444" s="24"/>
      <c r="H2444" s="24"/>
      <c r="J2444" s="24"/>
    </row>
    <row r="2445" spans="2:10" x14ac:dyDescent="0.2">
      <c r="B2445" s="24"/>
      <c r="D2445" s="24"/>
      <c r="F2445" s="24"/>
      <c r="H2445" s="24"/>
      <c r="J2445" s="24"/>
    </row>
    <row r="2446" spans="2:10" x14ac:dyDescent="0.2">
      <c r="B2446" s="24"/>
      <c r="D2446" s="24"/>
      <c r="F2446" s="24"/>
      <c r="H2446" s="24"/>
      <c r="J2446" s="24"/>
    </row>
    <row r="2447" spans="2:10" x14ac:dyDescent="0.2">
      <c r="B2447" s="24"/>
      <c r="D2447" s="24"/>
      <c r="F2447" s="24"/>
      <c r="H2447" s="24"/>
      <c r="J2447" s="24"/>
    </row>
    <row r="2448" spans="2:10" x14ac:dyDescent="0.2">
      <c r="B2448" s="24"/>
      <c r="D2448" s="24"/>
      <c r="F2448" s="24"/>
      <c r="H2448" s="24"/>
      <c r="J2448" s="24"/>
    </row>
    <row r="2449" spans="2:10" x14ac:dyDescent="0.2">
      <c r="B2449" s="24"/>
      <c r="D2449" s="24"/>
      <c r="F2449" s="24"/>
      <c r="H2449" s="24"/>
      <c r="J2449" s="24"/>
    </row>
    <row r="2450" spans="2:10" x14ac:dyDescent="0.2">
      <c r="B2450" s="24"/>
      <c r="D2450" s="24"/>
      <c r="F2450" s="24"/>
      <c r="H2450" s="24"/>
      <c r="J2450" s="24"/>
    </row>
    <row r="2451" spans="2:10" x14ac:dyDescent="0.2">
      <c r="B2451" s="24"/>
      <c r="D2451" s="24"/>
      <c r="F2451" s="24"/>
      <c r="H2451" s="24"/>
      <c r="J2451" s="24"/>
    </row>
    <row r="2452" spans="2:10" x14ac:dyDescent="0.2">
      <c r="B2452" s="24"/>
      <c r="D2452" s="24"/>
      <c r="F2452" s="24"/>
      <c r="H2452" s="24"/>
      <c r="J2452" s="24"/>
    </row>
    <row r="2453" spans="2:10" x14ac:dyDescent="0.2">
      <c r="B2453" s="24"/>
      <c r="D2453" s="24"/>
      <c r="F2453" s="24"/>
      <c r="H2453" s="24"/>
      <c r="J2453" s="24"/>
    </row>
    <row r="2454" spans="2:10" x14ac:dyDescent="0.2">
      <c r="B2454" s="24"/>
      <c r="D2454" s="24"/>
      <c r="F2454" s="24"/>
      <c r="H2454" s="24"/>
      <c r="J2454" s="24"/>
    </row>
    <row r="2455" spans="2:10" x14ac:dyDescent="0.2">
      <c r="B2455" s="24"/>
      <c r="D2455" s="24"/>
      <c r="F2455" s="24"/>
      <c r="H2455" s="24"/>
      <c r="J2455" s="24"/>
    </row>
    <row r="2456" spans="2:10" x14ac:dyDescent="0.2">
      <c r="B2456" s="24"/>
      <c r="D2456" s="24"/>
      <c r="F2456" s="24"/>
      <c r="H2456" s="24"/>
      <c r="J2456" s="24"/>
    </row>
    <row r="2457" spans="2:10" x14ac:dyDescent="0.2">
      <c r="B2457" s="24"/>
      <c r="D2457" s="24"/>
      <c r="F2457" s="24"/>
      <c r="H2457" s="24"/>
      <c r="J2457" s="24"/>
    </row>
    <row r="2458" spans="2:10" x14ac:dyDescent="0.2">
      <c r="B2458" s="24"/>
      <c r="D2458" s="24"/>
      <c r="F2458" s="24"/>
      <c r="H2458" s="24"/>
      <c r="J2458" s="24"/>
    </row>
    <row r="2459" spans="2:10" x14ac:dyDescent="0.2">
      <c r="B2459" s="24"/>
      <c r="D2459" s="24"/>
      <c r="F2459" s="24"/>
      <c r="H2459" s="24"/>
      <c r="J2459" s="24"/>
    </row>
    <row r="2460" spans="2:10" x14ac:dyDescent="0.2">
      <c r="B2460" s="24"/>
      <c r="D2460" s="24"/>
      <c r="F2460" s="24"/>
      <c r="H2460" s="24"/>
      <c r="J2460" s="24"/>
    </row>
    <row r="2461" spans="2:10" x14ac:dyDescent="0.2">
      <c r="B2461" s="24"/>
      <c r="D2461" s="24"/>
      <c r="F2461" s="24"/>
      <c r="H2461" s="24"/>
      <c r="J2461" s="24"/>
    </row>
    <row r="2462" spans="2:10" x14ac:dyDescent="0.2">
      <c r="B2462" s="24"/>
      <c r="D2462" s="24"/>
      <c r="F2462" s="24"/>
      <c r="H2462" s="24"/>
      <c r="J2462" s="24"/>
    </row>
    <row r="2463" spans="2:10" x14ac:dyDescent="0.2">
      <c r="B2463" s="24"/>
      <c r="D2463" s="24"/>
      <c r="F2463" s="24"/>
      <c r="H2463" s="24"/>
      <c r="J2463" s="24"/>
    </row>
    <row r="2464" spans="2:10" x14ac:dyDescent="0.2">
      <c r="B2464" s="24"/>
      <c r="D2464" s="24"/>
      <c r="F2464" s="24"/>
      <c r="H2464" s="24"/>
      <c r="J2464" s="24"/>
    </row>
    <row r="2465" spans="2:10" x14ac:dyDescent="0.2">
      <c r="B2465" s="24"/>
      <c r="D2465" s="24"/>
      <c r="F2465" s="24"/>
      <c r="H2465" s="24"/>
      <c r="J2465" s="24"/>
    </row>
    <row r="2466" spans="2:10" x14ac:dyDescent="0.2">
      <c r="B2466" s="24"/>
      <c r="D2466" s="24"/>
      <c r="F2466" s="24"/>
      <c r="H2466" s="24"/>
      <c r="J2466" s="24"/>
    </row>
    <row r="2467" spans="2:10" x14ac:dyDescent="0.2">
      <c r="B2467" s="24"/>
      <c r="D2467" s="24"/>
      <c r="F2467" s="24"/>
      <c r="H2467" s="24"/>
      <c r="J2467" s="24"/>
    </row>
    <row r="2468" spans="2:10" x14ac:dyDescent="0.2">
      <c r="B2468" s="24"/>
      <c r="D2468" s="24"/>
      <c r="F2468" s="24"/>
      <c r="H2468" s="24"/>
      <c r="J2468" s="24"/>
    </row>
    <row r="2469" spans="2:10" x14ac:dyDescent="0.2">
      <c r="B2469" s="24"/>
      <c r="D2469" s="24"/>
      <c r="F2469" s="24"/>
      <c r="H2469" s="24"/>
      <c r="J2469" s="24"/>
    </row>
    <row r="2470" spans="2:10" x14ac:dyDescent="0.2">
      <c r="B2470" s="24"/>
      <c r="D2470" s="24"/>
      <c r="F2470" s="24"/>
      <c r="H2470" s="24"/>
      <c r="J2470" s="24"/>
    </row>
    <row r="2471" spans="2:10" x14ac:dyDescent="0.2">
      <c r="B2471" s="24"/>
      <c r="D2471" s="24"/>
      <c r="F2471" s="24"/>
      <c r="H2471" s="24"/>
      <c r="J2471" s="24"/>
    </row>
    <row r="2472" spans="2:10" x14ac:dyDescent="0.2">
      <c r="B2472" s="24"/>
      <c r="D2472" s="24"/>
      <c r="F2472" s="24"/>
      <c r="H2472" s="24"/>
      <c r="J2472" s="24"/>
    </row>
    <row r="2473" spans="2:10" x14ac:dyDescent="0.2">
      <c r="B2473" s="24"/>
      <c r="D2473" s="24"/>
      <c r="F2473" s="24"/>
      <c r="H2473" s="24"/>
      <c r="J2473" s="24"/>
    </row>
    <row r="2474" spans="2:10" x14ac:dyDescent="0.2">
      <c r="B2474" s="24"/>
      <c r="D2474" s="24"/>
      <c r="F2474" s="24"/>
      <c r="H2474" s="24"/>
      <c r="J2474" s="24"/>
    </row>
    <row r="2475" spans="2:10" x14ac:dyDescent="0.2">
      <c r="B2475" s="24"/>
      <c r="D2475" s="24"/>
      <c r="F2475" s="24"/>
      <c r="H2475" s="24"/>
      <c r="J2475" s="24"/>
    </row>
    <row r="2476" spans="2:10" x14ac:dyDescent="0.2">
      <c r="B2476" s="24"/>
      <c r="D2476" s="24"/>
      <c r="F2476" s="24"/>
      <c r="H2476" s="24"/>
      <c r="J2476" s="24"/>
    </row>
    <row r="2477" spans="2:10" x14ac:dyDescent="0.2">
      <c r="B2477" s="24"/>
      <c r="D2477" s="24"/>
      <c r="F2477" s="24"/>
      <c r="H2477" s="24"/>
      <c r="J2477" s="24"/>
    </row>
    <row r="2478" spans="2:10" x14ac:dyDescent="0.2">
      <c r="B2478" s="24"/>
      <c r="D2478" s="24"/>
      <c r="F2478" s="24"/>
      <c r="H2478" s="24"/>
      <c r="J2478" s="24"/>
    </row>
    <row r="2479" spans="2:10" x14ac:dyDescent="0.2">
      <c r="B2479" s="24"/>
      <c r="D2479" s="24"/>
      <c r="F2479" s="24"/>
      <c r="H2479" s="24"/>
      <c r="J2479" s="24"/>
    </row>
    <row r="2480" spans="2:10" x14ac:dyDescent="0.2">
      <c r="B2480" s="24"/>
      <c r="D2480" s="24"/>
      <c r="F2480" s="24"/>
      <c r="H2480" s="24"/>
      <c r="J2480" s="24"/>
    </row>
    <row r="2481" spans="2:10" x14ac:dyDescent="0.2">
      <c r="B2481" s="24"/>
      <c r="D2481" s="24"/>
      <c r="F2481" s="24"/>
      <c r="H2481" s="24"/>
      <c r="J2481" s="24"/>
    </row>
    <row r="2482" spans="2:10" x14ac:dyDescent="0.2">
      <c r="B2482" s="24"/>
      <c r="D2482" s="24"/>
      <c r="F2482" s="24"/>
      <c r="H2482" s="24"/>
      <c r="J2482" s="24"/>
    </row>
    <row r="2483" spans="2:10" x14ac:dyDescent="0.2">
      <c r="B2483" s="24"/>
      <c r="D2483" s="24"/>
      <c r="F2483" s="24"/>
      <c r="H2483" s="24"/>
      <c r="J2483" s="24"/>
    </row>
    <row r="2484" spans="2:10" x14ac:dyDescent="0.2">
      <c r="B2484" s="24"/>
      <c r="D2484" s="24"/>
      <c r="F2484" s="24"/>
      <c r="H2484" s="24"/>
      <c r="J2484" s="24"/>
    </row>
    <row r="2485" spans="2:10" x14ac:dyDescent="0.2">
      <c r="B2485" s="24"/>
      <c r="D2485" s="24"/>
      <c r="F2485" s="24"/>
      <c r="H2485" s="24"/>
      <c r="J2485" s="24"/>
    </row>
    <row r="2486" spans="2:10" x14ac:dyDescent="0.2">
      <c r="B2486" s="24"/>
      <c r="D2486" s="24"/>
      <c r="F2486" s="24"/>
      <c r="H2486" s="24"/>
      <c r="J2486" s="24"/>
    </row>
    <row r="2487" spans="2:10" x14ac:dyDescent="0.2">
      <c r="B2487" s="24"/>
      <c r="D2487" s="24"/>
      <c r="F2487" s="24"/>
      <c r="H2487" s="24"/>
      <c r="J2487" s="24"/>
    </row>
    <row r="2488" spans="2:10" x14ac:dyDescent="0.2">
      <c r="B2488" s="24"/>
      <c r="D2488" s="24"/>
      <c r="F2488" s="24"/>
      <c r="H2488" s="24"/>
      <c r="J2488" s="24"/>
    </row>
    <row r="2489" spans="2:10" x14ac:dyDescent="0.2">
      <c r="B2489" s="24"/>
      <c r="D2489" s="24"/>
      <c r="F2489" s="24"/>
      <c r="H2489" s="24"/>
      <c r="J2489" s="24"/>
    </row>
    <row r="2490" spans="2:10" x14ac:dyDescent="0.2">
      <c r="B2490" s="24"/>
      <c r="D2490" s="24"/>
      <c r="F2490" s="24"/>
      <c r="H2490" s="24"/>
      <c r="J2490" s="24"/>
    </row>
    <row r="2491" spans="2:10" x14ac:dyDescent="0.2">
      <c r="B2491" s="24"/>
      <c r="D2491" s="24"/>
      <c r="F2491" s="24"/>
      <c r="H2491" s="24"/>
      <c r="J2491" s="24"/>
    </row>
    <row r="2492" spans="2:10" x14ac:dyDescent="0.2">
      <c r="B2492" s="24"/>
      <c r="D2492" s="24"/>
      <c r="F2492" s="24"/>
      <c r="H2492" s="24"/>
      <c r="J2492" s="24"/>
    </row>
    <row r="2493" spans="2:10" x14ac:dyDescent="0.2">
      <c r="B2493" s="24"/>
      <c r="D2493" s="24"/>
      <c r="F2493" s="24"/>
      <c r="H2493" s="24"/>
      <c r="J2493" s="24"/>
    </row>
    <row r="2494" spans="2:10" x14ac:dyDescent="0.2">
      <c r="B2494" s="24"/>
      <c r="D2494" s="24"/>
      <c r="F2494" s="24"/>
      <c r="H2494" s="24"/>
      <c r="J2494" s="24"/>
    </row>
    <row r="2495" spans="2:10" x14ac:dyDescent="0.2">
      <c r="B2495" s="24"/>
      <c r="D2495" s="24"/>
      <c r="F2495" s="24"/>
      <c r="H2495" s="24"/>
      <c r="J2495" s="24"/>
    </row>
    <row r="2496" spans="2:10" x14ac:dyDescent="0.2">
      <c r="B2496" s="24"/>
      <c r="D2496" s="24"/>
      <c r="F2496" s="24"/>
      <c r="H2496" s="24"/>
      <c r="J2496" s="24"/>
    </row>
    <row r="2497" spans="2:10" x14ac:dyDescent="0.2">
      <c r="B2497" s="24"/>
      <c r="D2497" s="24"/>
      <c r="F2497" s="24"/>
      <c r="H2497" s="24"/>
      <c r="J2497" s="24"/>
    </row>
    <row r="2498" spans="2:10" x14ac:dyDescent="0.2">
      <c r="B2498" s="24"/>
      <c r="D2498" s="24"/>
      <c r="F2498" s="24"/>
      <c r="H2498" s="24"/>
      <c r="J2498" s="24"/>
    </row>
    <row r="2499" spans="2:10" x14ac:dyDescent="0.2">
      <c r="B2499" s="24"/>
      <c r="D2499" s="24"/>
      <c r="F2499" s="24"/>
      <c r="H2499" s="24"/>
      <c r="J2499" s="24"/>
    </row>
    <row r="2500" spans="2:10" x14ac:dyDescent="0.2">
      <c r="B2500" s="24"/>
      <c r="D2500" s="24"/>
      <c r="F2500" s="24"/>
      <c r="H2500" s="24"/>
      <c r="J2500" s="24"/>
    </row>
    <row r="2501" spans="2:10" x14ac:dyDescent="0.2">
      <c r="B2501" s="24"/>
      <c r="D2501" s="24"/>
      <c r="F2501" s="24"/>
      <c r="H2501" s="24"/>
      <c r="J2501" s="24"/>
    </row>
    <row r="2502" spans="2:10" x14ac:dyDescent="0.2">
      <c r="B2502" s="24"/>
      <c r="D2502" s="24"/>
      <c r="F2502" s="24"/>
      <c r="H2502" s="24"/>
      <c r="J2502" s="24"/>
    </row>
    <row r="2503" spans="2:10" x14ac:dyDescent="0.2">
      <c r="B2503" s="24"/>
      <c r="D2503" s="24"/>
      <c r="F2503" s="24"/>
      <c r="H2503" s="24"/>
      <c r="J2503" s="24"/>
    </row>
    <row r="2504" spans="2:10" x14ac:dyDescent="0.2">
      <c r="B2504" s="24"/>
      <c r="D2504" s="24"/>
      <c r="F2504" s="24"/>
      <c r="H2504" s="24"/>
      <c r="J2504" s="24"/>
    </row>
    <row r="2505" spans="2:10" x14ac:dyDescent="0.2">
      <c r="B2505" s="24"/>
      <c r="D2505" s="24"/>
      <c r="F2505" s="24"/>
      <c r="H2505" s="24"/>
      <c r="J2505" s="24"/>
    </row>
    <row r="2506" spans="2:10" x14ac:dyDescent="0.2">
      <c r="B2506" s="24"/>
      <c r="D2506" s="24"/>
      <c r="F2506" s="24"/>
      <c r="H2506" s="24"/>
      <c r="J2506" s="24"/>
    </row>
    <row r="2507" spans="2:10" x14ac:dyDescent="0.2">
      <c r="B2507" s="24"/>
      <c r="D2507" s="24"/>
      <c r="F2507" s="24"/>
      <c r="H2507" s="24"/>
      <c r="J2507" s="24"/>
    </row>
    <row r="2508" spans="2:10" x14ac:dyDescent="0.2">
      <c r="B2508" s="24"/>
      <c r="D2508" s="24"/>
      <c r="F2508" s="24"/>
      <c r="H2508" s="24"/>
      <c r="J2508" s="24"/>
    </row>
    <row r="2509" spans="2:10" x14ac:dyDescent="0.2">
      <c r="B2509" s="24"/>
      <c r="D2509" s="24"/>
      <c r="F2509" s="24"/>
      <c r="H2509" s="24"/>
      <c r="J2509" s="24"/>
    </row>
    <row r="2510" spans="2:10" x14ac:dyDescent="0.2">
      <c r="B2510" s="24"/>
      <c r="D2510" s="24"/>
      <c r="F2510" s="24"/>
      <c r="H2510" s="24"/>
      <c r="J2510" s="24"/>
    </row>
    <row r="2511" spans="2:10" x14ac:dyDescent="0.2">
      <c r="B2511" s="24"/>
      <c r="D2511" s="24"/>
      <c r="F2511" s="24"/>
      <c r="H2511" s="24"/>
      <c r="J2511" s="24"/>
    </row>
    <row r="2512" spans="2:10" x14ac:dyDescent="0.2">
      <c r="B2512" s="24"/>
      <c r="D2512" s="24"/>
      <c r="F2512" s="24"/>
      <c r="H2512" s="24"/>
      <c r="J2512" s="24"/>
    </row>
    <row r="2513" spans="2:10" x14ac:dyDescent="0.2">
      <c r="B2513" s="24"/>
      <c r="D2513" s="24"/>
      <c r="F2513" s="24"/>
      <c r="H2513" s="24"/>
      <c r="J2513" s="24"/>
    </row>
    <row r="2514" spans="2:10" x14ac:dyDescent="0.2">
      <c r="B2514" s="24"/>
      <c r="D2514" s="24"/>
      <c r="F2514" s="24"/>
      <c r="H2514" s="24"/>
      <c r="J2514" s="24"/>
    </row>
    <row r="2515" spans="2:10" x14ac:dyDescent="0.2">
      <c r="B2515" s="24"/>
      <c r="D2515" s="24"/>
      <c r="F2515" s="24"/>
      <c r="H2515" s="24"/>
      <c r="J2515" s="24"/>
    </row>
    <row r="2516" spans="2:10" x14ac:dyDescent="0.2">
      <c r="B2516" s="24"/>
      <c r="D2516" s="24"/>
      <c r="F2516" s="24"/>
      <c r="H2516" s="24"/>
      <c r="J2516" s="24"/>
    </row>
    <row r="2517" spans="2:10" x14ac:dyDescent="0.2">
      <c r="B2517" s="24"/>
      <c r="D2517" s="24"/>
      <c r="F2517" s="24"/>
      <c r="H2517" s="24"/>
      <c r="J2517" s="24"/>
    </row>
    <row r="2518" spans="2:10" x14ac:dyDescent="0.2">
      <c r="B2518" s="24"/>
      <c r="D2518" s="24"/>
      <c r="F2518" s="24"/>
      <c r="H2518" s="24"/>
      <c r="J2518" s="24"/>
    </row>
    <row r="2519" spans="2:10" x14ac:dyDescent="0.2">
      <c r="B2519" s="24"/>
      <c r="D2519" s="24"/>
      <c r="F2519" s="24"/>
      <c r="H2519" s="24"/>
      <c r="J2519" s="24"/>
    </row>
    <row r="2520" spans="2:10" x14ac:dyDescent="0.2">
      <c r="B2520" s="24"/>
      <c r="D2520" s="24"/>
      <c r="F2520" s="24"/>
      <c r="H2520" s="24"/>
      <c r="J2520" s="24"/>
    </row>
    <row r="2521" spans="2:10" x14ac:dyDescent="0.2">
      <c r="B2521" s="24"/>
      <c r="D2521" s="24"/>
      <c r="F2521" s="24"/>
      <c r="H2521" s="24"/>
      <c r="J2521" s="24"/>
    </row>
    <row r="2522" spans="2:10" x14ac:dyDescent="0.2">
      <c r="B2522" s="24"/>
      <c r="D2522" s="24"/>
      <c r="F2522" s="24"/>
      <c r="H2522" s="24"/>
      <c r="J2522" s="24"/>
    </row>
    <row r="2523" spans="2:10" x14ac:dyDescent="0.2">
      <c r="B2523" s="24"/>
      <c r="D2523" s="24"/>
      <c r="F2523" s="24"/>
      <c r="H2523" s="24"/>
      <c r="J2523" s="24"/>
    </row>
    <row r="2524" spans="2:10" x14ac:dyDescent="0.2">
      <c r="B2524" s="24"/>
      <c r="D2524" s="24"/>
      <c r="F2524" s="24"/>
      <c r="H2524" s="24"/>
      <c r="J2524" s="24"/>
    </row>
    <row r="2525" spans="2:10" x14ac:dyDescent="0.2">
      <c r="B2525" s="24"/>
      <c r="D2525" s="24"/>
      <c r="F2525" s="24"/>
      <c r="H2525" s="24"/>
      <c r="J2525" s="24"/>
    </row>
    <row r="2526" spans="2:10" x14ac:dyDescent="0.2">
      <c r="B2526" s="24"/>
      <c r="D2526" s="24"/>
      <c r="F2526" s="24"/>
      <c r="H2526" s="24"/>
      <c r="J2526" s="24"/>
    </row>
    <row r="2527" spans="2:10" x14ac:dyDescent="0.2">
      <c r="B2527" s="24"/>
      <c r="D2527" s="24"/>
      <c r="F2527" s="24"/>
      <c r="H2527" s="24"/>
      <c r="J2527" s="24"/>
    </row>
    <row r="2528" spans="2:10" x14ac:dyDescent="0.2">
      <c r="B2528" s="24"/>
      <c r="D2528" s="24"/>
      <c r="F2528" s="24"/>
      <c r="H2528" s="24"/>
      <c r="J2528" s="24"/>
    </row>
    <row r="2529" spans="2:10" x14ac:dyDescent="0.2">
      <c r="B2529" s="24"/>
      <c r="D2529" s="24"/>
      <c r="F2529" s="24"/>
      <c r="H2529" s="24"/>
      <c r="J2529" s="24"/>
    </row>
    <row r="2530" spans="2:10" x14ac:dyDescent="0.2">
      <c r="B2530" s="24"/>
      <c r="D2530" s="24"/>
      <c r="F2530" s="24"/>
      <c r="H2530" s="24"/>
      <c r="J2530" s="24"/>
    </row>
    <row r="2531" spans="2:10" x14ac:dyDescent="0.2">
      <c r="B2531" s="24"/>
      <c r="D2531" s="24"/>
      <c r="F2531" s="24"/>
      <c r="H2531" s="24"/>
      <c r="J2531" s="24"/>
    </row>
    <row r="2532" spans="2:10" x14ac:dyDescent="0.2">
      <c r="B2532" s="24"/>
      <c r="D2532" s="24"/>
      <c r="F2532" s="24"/>
      <c r="H2532" s="24"/>
      <c r="J2532" s="24"/>
    </row>
    <row r="2533" spans="2:10" x14ac:dyDescent="0.2">
      <c r="B2533" s="24"/>
      <c r="D2533" s="24"/>
      <c r="F2533" s="24"/>
      <c r="H2533" s="24"/>
      <c r="J2533" s="24"/>
    </row>
    <row r="2534" spans="2:10" x14ac:dyDescent="0.2">
      <c r="B2534" s="24"/>
      <c r="D2534" s="24"/>
      <c r="F2534" s="24"/>
      <c r="H2534" s="24"/>
      <c r="J2534" s="24"/>
    </row>
    <row r="2535" spans="2:10" x14ac:dyDescent="0.2">
      <c r="B2535" s="24"/>
      <c r="D2535" s="24"/>
      <c r="F2535" s="24"/>
      <c r="H2535" s="24"/>
      <c r="J2535" s="24"/>
    </row>
    <row r="2536" spans="2:10" x14ac:dyDescent="0.2">
      <c r="B2536" s="24"/>
      <c r="D2536" s="24"/>
      <c r="F2536" s="24"/>
      <c r="H2536" s="24"/>
      <c r="J2536" s="24"/>
    </row>
    <row r="2537" spans="2:10" x14ac:dyDescent="0.2">
      <c r="B2537" s="24"/>
      <c r="D2537" s="24"/>
      <c r="F2537" s="24"/>
      <c r="H2537" s="24"/>
      <c r="J2537" s="24"/>
    </row>
    <row r="2538" spans="2:10" x14ac:dyDescent="0.2">
      <c r="B2538" s="24"/>
      <c r="D2538" s="24"/>
      <c r="F2538" s="24"/>
      <c r="H2538" s="24"/>
      <c r="J2538" s="24"/>
    </row>
    <row r="2539" spans="2:10" x14ac:dyDescent="0.2">
      <c r="B2539" s="24"/>
      <c r="D2539" s="24"/>
      <c r="F2539" s="24"/>
      <c r="H2539" s="24"/>
      <c r="J2539" s="24"/>
    </row>
    <row r="2540" spans="2:10" x14ac:dyDescent="0.2">
      <c r="B2540" s="24"/>
      <c r="D2540" s="24"/>
      <c r="F2540" s="24"/>
      <c r="H2540" s="24"/>
      <c r="J2540" s="24"/>
    </row>
    <row r="2541" spans="2:10" x14ac:dyDescent="0.2">
      <c r="B2541" s="24"/>
      <c r="D2541" s="24"/>
      <c r="F2541" s="24"/>
      <c r="H2541" s="24"/>
      <c r="J2541" s="24"/>
    </row>
    <row r="2542" spans="2:10" x14ac:dyDescent="0.2">
      <c r="B2542" s="24"/>
      <c r="D2542" s="24"/>
      <c r="F2542" s="24"/>
      <c r="H2542" s="24"/>
      <c r="J2542" s="24"/>
    </row>
    <row r="2543" spans="2:10" x14ac:dyDescent="0.2">
      <c r="B2543" s="24"/>
      <c r="D2543" s="24"/>
      <c r="F2543" s="24"/>
      <c r="H2543" s="24"/>
      <c r="J2543" s="24"/>
    </row>
    <row r="2544" spans="2:10" x14ac:dyDescent="0.2">
      <c r="B2544" s="24"/>
      <c r="D2544" s="24"/>
      <c r="F2544" s="24"/>
      <c r="H2544" s="24"/>
      <c r="J2544" s="24"/>
    </row>
    <row r="2545" spans="2:10" x14ac:dyDescent="0.2">
      <c r="B2545" s="24"/>
      <c r="D2545" s="24"/>
      <c r="F2545" s="24"/>
      <c r="H2545" s="24"/>
      <c r="J2545" s="24"/>
    </row>
    <row r="2546" spans="2:10" x14ac:dyDescent="0.2">
      <c r="B2546" s="24"/>
      <c r="D2546" s="24"/>
      <c r="F2546" s="24"/>
      <c r="H2546" s="24"/>
      <c r="J2546" s="24"/>
    </row>
    <row r="2547" spans="2:10" x14ac:dyDescent="0.2">
      <c r="B2547" s="24"/>
      <c r="D2547" s="24"/>
      <c r="F2547" s="24"/>
      <c r="H2547" s="24"/>
      <c r="J2547" s="24"/>
    </row>
    <row r="2548" spans="2:10" x14ac:dyDescent="0.2">
      <c r="B2548" s="24"/>
      <c r="D2548" s="24"/>
      <c r="F2548" s="24"/>
      <c r="H2548" s="24"/>
      <c r="J2548" s="24"/>
    </row>
    <row r="2549" spans="2:10" x14ac:dyDescent="0.2">
      <c r="B2549" s="24"/>
      <c r="D2549" s="24"/>
      <c r="F2549" s="24"/>
      <c r="H2549" s="24"/>
      <c r="J2549" s="24"/>
    </row>
    <row r="2550" spans="2:10" x14ac:dyDescent="0.2">
      <c r="B2550" s="24"/>
      <c r="D2550" s="24"/>
      <c r="F2550" s="24"/>
      <c r="H2550" s="24"/>
      <c r="J2550" s="24"/>
    </row>
    <row r="2551" spans="2:10" x14ac:dyDescent="0.2">
      <c r="B2551" s="24"/>
      <c r="D2551" s="24"/>
      <c r="F2551" s="24"/>
      <c r="H2551" s="24"/>
      <c r="J2551" s="24"/>
    </row>
    <row r="2552" spans="2:10" x14ac:dyDescent="0.2">
      <c r="B2552" s="24"/>
      <c r="D2552" s="24"/>
      <c r="F2552" s="24"/>
      <c r="H2552" s="24"/>
      <c r="J2552" s="24"/>
    </row>
    <row r="2553" spans="2:10" x14ac:dyDescent="0.2">
      <c r="B2553" s="24"/>
      <c r="D2553" s="24"/>
      <c r="F2553" s="24"/>
      <c r="H2553" s="24"/>
      <c r="J2553" s="24"/>
    </row>
    <row r="2554" spans="2:10" x14ac:dyDescent="0.2">
      <c r="B2554" s="24"/>
      <c r="D2554" s="24"/>
      <c r="F2554" s="24"/>
      <c r="H2554" s="24"/>
      <c r="J2554" s="24"/>
    </row>
    <row r="2555" spans="2:10" x14ac:dyDescent="0.2">
      <c r="B2555" s="24"/>
      <c r="D2555" s="24"/>
      <c r="F2555" s="24"/>
      <c r="H2555" s="24"/>
      <c r="J2555" s="24"/>
    </row>
    <row r="2556" spans="2:10" x14ac:dyDescent="0.2">
      <c r="B2556" s="24"/>
      <c r="D2556" s="24"/>
      <c r="F2556" s="24"/>
      <c r="H2556" s="24"/>
      <c r="J2556" s="24"/>
    </row>
    <row r="2557" spans="2:10" x14ac:dyDescent="0.2">
      <c r="B2557" s="24"/>
      <c r="D2557" s="24"/>
      <c r="F2557" s="24"/>
      <c r="H2557" s="24"/>
      <c r="J2557" s="24"/>
    </row>
    <row r="2558" spans="2:10" x14ac:dyDescent="0.2">
      <c r="B2558" s="24"/>
      <c r="D2558" s="24"/>
      <c r="F2558" s="24"/>
      <c r="H2558" s="24"/>
      <c r="J2558" s="24"/>
    </row>
    <row r="2559" spans="2:10" x14ac:dyDescent="0.2">
      <c r="B2559" s="24"/>
      <c r="D2559" s="24"/>
      <c r="F2559" s="24"/>
      <c r="H2559" s="24"/>
      <c r="J2559" s="24"/>
    </row>
    <row r="2560" spans="2:10" x14ac:dyDescent="0.2">
      <c r="B2560" s="24"/>
      <c r="D2560" s="24"/>
      <c r="F2560" s="24"/>
      <c r="H2560" s="24"/>
      <c r="J2560" s="24"/>
    </row>
    <row r="2561" spans="2:10" x14ac:dyDescent="0.2">
      <c r="B2561" s="24"/>
      <c r="D2561" s="24"/>
      <c r="F2561" s="24"/>
      <c r="H2561" s="24"/>
      <c r="J2561" s="24"/>
    </row>
    <row r="2562" spans="2:10" x14ac:dyDescent="0.2">
      <c r="B2562" s="24"/>
      <c r="D2562" s="24"/>
      <c r="F2562" s="24"/>
      <c r="H2562" s="24"/>
      <c r="J2562" s="24"/>
    </row>
    <row r="2563" spans="2:10" x14ac:dyDescent="0.2">
      <c r="B2563" s="24"/>
      <c r="D2563" s="24"/>
      <c r="F2563" s="24"/>
      <c r="H2563" s="24"/>
      <c r="J2563" s="24"/>
    </row>
    <row r="2564" spans="2:10" x14ac:dyDescent="0.2">
      <c r="B2564" s="24"/>
      <c r="D2564" s="24"/>
      <c r="F2564" s="24"/>
      <c r="H2564" s="24"/>
      <c r="J2564" s="24"/>
    </row>
    <row r="2565" spans="2:10" x14ac:dyDescent="0.2">
      <c r="B2565" s="24"/>
      <c r="D2565" s="24"/>
      <c r="F2565" s="24"/>
      <c r="H2565" s="24"/>
      <c r="J2565" s="24"/>
    </row>
    <row r="2566" spans="2:10" x14ac:dyDescent="0.2">
      <c r="B2566" s="24"/>
      <c r="D2566" s="24"/>
      <c r="F2566" s="24"/>
      <c r="H2566" s="24"/>
      <c r="J2566" s="24"/>
    </row>
    <row r="2567" spans="2:10" x14ac:dyDescent="0.2">
      <c r="B2567" s="24"/>
      <c r="D2567" s="24"/>
      <c r="F2567" s="24"/>
      <c r="H2567" s="24"/>
      <c r="J2567" s="24"/>
    </row>
    <row r="2568" spans="2:10" x14ac:dyDescent="0.2">
      <c r="B2568" s="24"/>
      <c r="D2568" s="24"/>
      <c r="F2568" s="24"/>
      <c r="H2568" s="24"/>
      <c r="J2568" s="24"/>
    </row>
    <row r="2569" spans="2:10" x14ac:dyDescent="0.2">
      <c r="B2569" s="24"/>
      <c r="D2569" s="24"/>
      <c r="F2569" s="24"/>
      <c r="H2569" s="24"/>
      <c r="J2569" s="24"/>
    </row>
    <row r="2570" spans="2:10" x14ac:dyDescent="0.2">
      <c r="B2570" s="24"/>
      <c r="D2570" s="24"/>
      <c r="F2570" s="24"/>
      <c r="H2570" s="24"/>
      <c r="J2570" s="24"/>
    </row>
    <row r="2571" spans="2:10" x14ac:dyDescent="0.2">
      <c r="B2571" s="24"/>
      <c r="D2571" s="24"/>
      <c r="F2571" s="24"/>
      <c r="H2571" s="24"/>
      <c r="J2571" s="24"/>
    </row>
    <row r="2572" spans="2:10" x14ac:dyDescent="0.2">
      <c r="B2572" s="24"/>
      <c r="D2572" s="24"/>
      <c r="F2572" s="24"/>
      <c r="H2572" s="24"/>
      <c r="J2572" s="24"/>
    </row>
    <row r="2573" spans="2:10" x14ac:dyDescent="0.2">
      <c r="B2573" s="24"/>
      <c r="D2573" s="24"/>
      <c r="F2573" s="24"/>
      <c r="H2573" s="24"/>
      <c r="J2573" s="24"/>
    </row>
    <row r="2574" spans="2:10" x14ac:dyDescent="0.2">
      <c r="B2574" s="24"/>
      <c r="D2574" s="24"/>
      <c r="F2574" s="24"/>
      <c r="H2574" s="24"/>
      <c r="J2574" s="24"/>
    </row>
    <row r="2575" spans="2:10" x14ac:dyDescent="0.2">
      <c r="B2575" s="24"/>
      <c r="D2575" s="24"/>
      <c r="F2575" s="24"/>
      <c r="H2575" s="24"/>
      <c r="J2575" s="24"/>
    </row>
    <row r="2576" spans="2:10" x14ac:dyDescent="0.2">
      <c r="B2576" s="24"/>
      <c r="D2576" s="24"/>
      <c r="F2576" s="24"/>
      <c r="H2576" s="24"/>
      <c r="J2576" s="24"/>
    </row>
    <row r="2577" spans="2:10" x14ac:dyDescent="0.2">
      <c r="B2577" s="24"/>
      <c r="D2577" s="24"/>
      <c r="F2577" s="24"/>
      <c r="H2577" s="24"/>
      <c r="J2577" s="24"/>
    </row>
    <row r="2578" spans="2:10" x14ac:dyDescent="0.2">
      <c r="B2578" s="24"/>
      <c r="D2578" s="24"/>
      <c r="F2578" s="24"/>
      <c r="H2578" s="24"/>
      <c r="J2578" s="24"/>
    </row>
    <row r="2579" spans="2:10" x14ac:dyDescent="0.2">
      <c r="B2579" s="24"/>
      <c r="D2579" s="24"/>
      <c r="F2579" s="24"/>
      <c r="H2579" s="24"/>
      <c r="J2579" s="24"/>
    </row>
    <row r="2580" spans="2:10" x14ac:dyDescent="0.2">
      <c r="B2580" s="24"/>
      <c r="D2580" s="24"/>
      <c r="F2580" s="24"/>
      <c r="H2580" s="24"/>
      <c r="J2580" s="24"/>
    </row>
    <row r="2581" spans="2:10" x14ac:dyDescent="0.2">
      <c r="B2581" s="24"/>
      <c r="D2581" s="24"/>
      <c r="F2581" s="24"/>
      <c r="H2581" s="24"/>
      <c r="J2581" s="24"/>
    </row>
    <row r="2582" spans="2:10" x14ac:dyDescent="0.2">
      <c r="B2582" s="24"/>
      <c r="D2582" s="24"/>
      <c r="F2582" s="24"/>
      <c r="H2582" s="24"/>
      <c r="J2582" s="24"/>
    </row>
    <row r="2583" spans="2:10" x14ac:dyDescent="0.2">
      <c r="B2583" s="24"/>
      <c r="D2583" s="24"/>
      <c r="F2583" s="24"/>
      <c r="H2583" s="24"/>
      <c r="J2583" s="24"/>
    </row>
    <row r="2584" spans="2:10" x14ac:dyDescent="0.2">
      <c r="B2584" s="24"/>
      <c r="D2584" s="24"/>
      <c r="F2584" s="24"/>
      <c r="H2584" s="24"/>
      <c r="J2584" s="24"/>
    </row>
    <row r="2585" spans="2:10" x14ac:dyDescent="0.2">
      <c r="B2585" s="24"/>
      <c r="D2585" s="24"/>
      <c r="F2585" s="24"/>
      <c r="H2585" s="24"/>
      <c r="J2585" s="24"/>
    </row>
    <row r="2586" spans="2:10" x14ac:dyDescent="0.2">
      <c r="B2586" s="24"/>
      <c r="D2586" s="24"/>
      <c r="F2586" s="24"/>
      <c r="H2586" s="24"/>
      <c r="J2586" s="24"/>
    </row>
    <row r="2587" spans="2:10" x14ac:dyDescent="0.2">
      <c r="B2587" s="24"/>
      <c r="D2587" s="24"/>
      <c r="F2587" s="24"/>
      <c r="H2587" s="24"/>
      <c r="J2587" s="24"/>
    </row>
    <row r="2588" spans="2:10" x14ac:dyDescent="0.2">
      <c r="B2588" s="24"/>
      <c r="D2588" s="24"/>
      <c r="F2588" s="24"/>
      <c r="H2588" s="24"/>
      <c r="J2588" s="24"/>
    </row>
    <row r="2589" spans="2:10" x14ac:dyDescent="0.2">
      <c r="B2589" s="24"/>
      <c r="D2589" s="24"/>
      <c r="F2589" s="24"/>
      <c r="H2589" s="24"/>
      <c r="J2589" s="24"/>
    </row>
    <row r="2590" spans="2:10" x14ac:dyDescent="0.2">
      <c r="B2590" s="24"/>
      <c r="D2590" s="24"/>
      <c r="F2590" s="24"/>
      <c r="H2590" s="24"/>
      <c r="J2590" s="24"/>
    </row>
    <row r="2591" spans="2:10" x14ac:dyDescent="0.2">
      <c r="B2591" s="24"/>
      <c r="D2591" s="24"/>
      <c r="F2591" s="24"/>
      <c r="H2591" s="24"/>
      <c r="J2591" s="24"/>
    </row>
    <row r="2592" spans="2:10" x14ac:dyDescent="0.2">
      <c r="B2592" s="24"/>
      <c r="D2592" s="24"/>
      <c r="F2592" s="24"/>
      <c r="H2592" s="24"/>
      <c r="J2592" s="24"/>
    </row>
    <row r="2593" spans="2:10" x14ac:dyDescent="0.2">
      <c r="B2593" s="24"/>
      <c r="D2593" s="24"/>
      <c r="F2593" s="24"/>
      <c r="H2593" s="24"/>
      <c r="J2593" s="24"/>
    </row>
    <row r="2594" spans="2:10" x14ac:dyDescent="0.2">
      <c r="B2594" s="24"/>
      <c r="D2594" s="24"/>
      <c r="F2594" s="24"/>
      <c r="H2594" s="24"/>
      <c r="J2594" s="24"/>
    </row>
    <row r="2595" spans="2:10" x14ac:dyDescent="0.2">
      <c r="B2595" s="24"/>
      <c r="D2595" s="24"/>
      <c r="F2595" s="24"/>
      <c r="H2595" s="24"/>
      <c r="J2595" s="24"/>
    </row>
    <row r="2596" spans="2:10" x14ac:dyDescent="0.2">
      <c r="B2596" s="24"/>
      <c r="D2596" s="24"/>
      <c r="F2596" s="24"/>
      <c r="H2596" s="24"/>
      <c r="J2596" s="24"/>
    </row>
    <row r="2597" spans="2:10" x14ac:dyDescent="0.2">
      <c r="B2597" s="24"/>
      <c r="D2597" s="24"/>
      <c r="F2597" s="24"/>
      <c r="H2597" s="24"/>
      <c r="J2597" s="24"/>
    </row>
    <row r="2598" spans="2:10" x14ac:dyDescent="0.2">
      <c r="B2598" s="24"/>
      <c r="D2598" s="24"/>
      <c r="F2598" s="24"/>
      <c r="H2598" s="24"/>
      <c r="J2598" s="24"/>
    </row>
    <row r="2599" spans="2:10" x14ac:dyDescent="0.2">
      <c r="B2599" s="24"/>
      <c r="D2599" s="24"/>
      <c r="F2599" s="24"/>
      <c r="H2599" s="24"/>
      <c r="J2599" s="24"/>
    </row>
    <row r="2600" spans="2:10" x14ac:dyDescent="0.2">
      <c r="B2600" s="24"/>
      <c r="D2600" s="24"/>
      <c r="F2600" s="24"/>
      <c r="H2600" s="24"/>
      <c r="J2600" s="24"/>
    </row>
    <row r="2601" spans="2:10" x14ac:dyDescent="0.2">
      <c r="B2601" s="24"/>
      <c r="D2601" s="24"/>
      <c r="F2601" s="24"/>
      <c r="H2601" s="24"/>
      <c r="J2601" s="24"/>
    </row>
    <row r="2602" spans="2:10" x14ac:dyDescent="0.2">
      <c r="B2602" s="24"/>
      <c r="D2602" s="24"/>
      <c r="F2602" s="24"/>
      <c r="H2602" s="24"/>
      <c r="J2602" s="24"/>
    </row>
    <row r="2603" spans="2:10" x14ac:dyDescent="0.2">
      <c r="B2603" s="24"/>
      <c r="D2603" s="24"/>
      <c r="F2603" s="24"/>
      <c r="H2603" s="24"/>
      <c r="J2603" s="24"/>
    </row>
    <row r="2604" spans="2:10" x14ac:dyDescent="0.2">
      <c r="B2604" s="24"/>
      <c r="D2604" s="24"/>
      <c r="F2604" s="24"/>
      <c r="H2604" s="24"/>
      <c r="J2604" s="24"/>
    </row>
    <row r="2605" spans="2:10" x14ac:dyDescent="0.2">
      <c r="B2605" s="24"/>
      <c r="D2605" s="24"/>
      <c r="F2605" s="24"/>
      <c r="H2605" s="24"/>
      <c r="J2605" s="24"/>
    </row>
    <row r="2606" spans="2:10" x14ac:dyDescent="0.2">
      <c r="B2606" s="24"/>
      <c r="D2606" s="24"/>
      <c r="F2606" s="24"/>
      <c r="H2606" s="24"/>
      <c r="J2606" s="24"/>
    </row>
    <row r="2607" spans="2:10" x14ac:dyDescent="0.2">
      <c r="B2607" s="24"/>
      <c r="D2607" s="24"/>
      <c r="F2607" s="24"/>
      <c r="H2607" s="24"/>
      <c r="J2607" s="24"/>
    </row>
    <row r="2608" spans="2:10" x14ac:dyDescent="0.2">
      <c r="B2608" s="24"/>
      <c r="D2608" s="24"/>
      <c r="F2608" s="24"/>
      <c r="H2608" s="24"/>
      <c r="J2608" s="24"/>
    </row>
    <row r="2609" spans="2:10" x14ac:dyDescent="0.2">
      <c r="B2609" s="24"/>
      <c r="D2609" s="24"/>
      <c r="F2609" s="24"/>
      <c r="H2609" s="24"/>
      <c r="J2609" s="24"/>
    </row>
    <row r="2610" spans="2:10" x14ac:dyDescent="0.2">
      <c r="B2610" s="24"/>
      <c r="D2610" s="24"/>
      <c r="F2610" s="24"/>
      <c r="H2610" s="24"/>
      <c r="J2610" s="24"/>
    </row>
    <row r="2611" spans="2:10" x14ac:dyDescent="0.2">
      <c r="B2611" s="24"/>
      <c r="D2611" s="24"/>
      <c r="F2611" s="24"/>
      <c r="H2611" s="24"/>
      <c r="J2611" s="24"/>
    </row>
    <row r="2612" spans="2:10" x14ac:dyDescent="0.2">
      <c r="B2612" s="24"/>
      <c r="D2612" s="24"/>
      <c r="F2612" s="24"/>
      <c r="H2612" s="24"/>
      <c r="J2612" s="24"/>
    </row>
    <row r="2613" spans="2:10" x14ac:dyDescent="0.2">
      <c r="B2613" s="24"/>
      <c r="D2613" s="24"/>
      <c r="F2613" s="24"/>
      <c r="H2613" s="24"/>
      <c r="J2613" s="24"/>
    </row>
    <row r="2614" spans="2:10" x14ac:dyDescent="0.2">
      <c r="B2614" s="24"/>
      <c r="D2614" s="24"/>
      <c r="F2614" s="24"/>
      <c r="H2614" s="24"/>
      <c r="J2614" s="24"/>
    </row>
    <row r="2615" spans="2:10" x14ac:dyDescent="0.2">
      <c r="B2615" s="24"/>
      <c r="D2615" s="24"/>
      <c r="F2615" s="24"/>
      <c r="H2615" s="24"/>
      <c r="J2615" s="24"/>
    </row>
    <row r="2616" spans="2:10" x14ac:dyDescent="0.2">
      <c r="B2616" s="24"/>
      <c r="D2616" s="24"/>
      <c r="F2616" s="24"/>
      <c r="H2616" s="24"/>
      <c r="J2616" s="24"/>
    </row>
    <row r="2617" spans="2:10" x14ac:dyDescent="0.2">
      <c r="B2617" s="24"/>
      <c r="D2617" s="24"/>
      <c r="F2617" s="24"/>
      <c r="H2617" s="24"/>
      <c r="J2617" s="24"/>
    </row>
    <row r="2618" spans="2:10" x14ac:dyDescent="0.2">
      <c r="B2618" s="24"/>
      <c r="D2618" s="24"/>
      <c r="F2618" s="24"/>
      <c r="H2618" s="24"/>
      <c r="J2618" s="24"/>
    </row>
    <row r="2619" spans="2:10" x14ac:dyDescent="0.2">
      <c r="B2619" s="24"/>
      <c r="D2619" s="24"/>
      <c r="F2619" s="24"/>
      <c r="H2619" s="24"/>
      <c r="J2619" s="24"/>
    </row>
    <row r="2620" spans="2:10" x14ac:dyDescent="0.2">
      <c r="B2620" s="24"/>
      <c r="D2620" s="24"/>
      <c r="F2620" s="24"/>
      <c r="H2620" s="24"/>
      <c r="J2620" s="24"/>
    </row>
    <row r="2621" spans="2:10" x14ac:dyDescent="0.2">
      <c r="B2621" s="24"/>
      <c r="D2621" s="24"/>
      <c r="F2621" s="24"/>
      <c r="H2621" s="24"/>
      <c r="J2621" s="24"/>
    </row>
    <row r="2622" spans="2:10" x14ac:dyDescent="0.2">
      <c r="B2622" s="24"/>
      <c r="D2622" s="24"/>
      <c r="F2622" s="24"/>
      <c r="H2622" s="24"/>
      <c r="J2622" s="24"/>
    </row>
    <row r="2623" spans="2:10" x14ac:dyDescent="0.2">
      <c r="B2623" s="24"/>
      <c r="D2623" s="24"/>
      <c r="F2623" s="24"/>
      <c r="H2623" s="24"/>
      <c r="J2623" s="24"/>
    </row>
    <row r="2624" spans="2:10" x14ac:dyDescent="0.2">
      <c r="B2624" s="24"/>
      <c r="D2624" s="24"/>
      <c r="F2624" s="24"/>
      <c r="H2624" s="24"/>
      <c r="J2624" s="24"/>
    </row>
    <row r="2625" spans="2:10" x14ac:dyDescent="0.2">
      <c r="B2625" s="24"/>
      <c r="D2625" s="24"/>
      <c r="F2625" s="24"/>
      <c r="H2625" s="24"/>
      <c r="J2625" s="24"/>
    </row>
    <row r="2626" spans="2:10" x14ac:dyDescent="0.2">
      <c r="B2626" s="24"/>
      <c r="D2626" s="24"/>
      <c r="F2626" s="24"/>
      <c r="H2626" s="24"/>
      <c r="J2626" s="24"/>
    </row>
    <row r="2627" spans="2:10" x14ac:dyDescent="0.2">
      <c r="B2627" s="24"/>
      <c r="D2627" s="24"/>
      <c r="F2627" s="24"/>
      <c r="H2627" s="24"/>
      <c r="J2627" s="24"/>
    </row>
    <row r="2628" spans="2:10" x14ac:dyDescent="0.2">
      <c r="B2628" s="24"/>
      <c r="D2628" s="24"/>
      <c r="F2628" s="24"/>
      <c r="H2628" s="24"/>
      <c r="J2628" s="24"/>
    </row>
    <row r="2629" spans="2:10" x14ac:dyDescent="0.2">
      <c r="B2629" s="24"/>
      <c r="D2629" s="24"/>
      <c r="F2629" s="24"/>
      <c r="H2629" s="24"/>
      <c r="J2629" s="24"/>
    </row>
    <row r="2630" spans="2:10" x14ac:dyDescent="0.2">
      <c r="B2630" s="24"/>
      <c r="D2630" s="24"/>
      <c r="F2630" s="24"/>
      <c r="H2630" s="24"/>
      <c r="J2630" s="24"/>
    </row>
    <row r="2631" spans="2:10" x14ac:dyDescent="0.2">
      <c r="B2631" s="24"/>
      <c r="D2631" s="24"/>
      <c r="F2631" s="24"/>
      <c r="H2631" s="24"/>
      <c r="J2631" s="24"/>
    </row>
    <row r="2632" spans="2:10" x14ac:dyDescent="0.2">
      <c r="B2632" s="24"/>
      <c r="D2632" s="24"/>
      <c r="F2632" s="24"/>
      <c r="H2632" s="24"/>
      <c r="J2632" s="24"/>
    </row>
    <row r="2633" spans="2:10" x14ac:dyDescent="0.2">
      <c r="B2633" s="24"/>
      <c r="D2633" s="24"/>
      <c r="F2633" s="24"/>
      <c r="H2633" s="24"/>
      <c r="J2633" s="24"/>
    </row>
    <row r="2634" spans="2:10" x14ac:dyDescent="0.2">
      <c r="B2634" s="24"/>
      <c r="D2634" s="24"/>
      <c r="F2634" s="24"/>
      <c r="H2634" s="24"/>
      <c r="J2634" s="24"/>
    </row>
    <row r="2635" spans="2:10" x14ac:dyDescent="0.2">
      <c r="B2635" s="24"/>
      <c r="D2635" s="24"/>
      <c r="F2635" s="24"/>
      <c r="H2635" s="24"/>
      <c r="J2635" s="24"/>
    </row>
    <row r="2636" spans="2:10" x14ac:dyDescent="0.2">
      <c r="B2636" s="24"/>
      <c r="D2636" s="24"/>
      <c r="F2636" s="24"/>
      <c r="H2636" s="24"/>
      <c r="J2636" s="24"/>
    </row>
    <row r="2637" spans="2:10" x14ac:dyDescent="0.2">
      <c r="B2637" s="24"/>
      <c r="D2637" s="24"/>
      <c r="F2637" s="24"/>
      <c r="H2637" s="24"/>
      <c r="J2637" s="24"/>
    </row>
    <row r="2638" spans="2:10" x14ac:dyDescent="0.2">
      <c r="B2638" s="24"/>
      <c r="D2638" s="24"/>
      <c r="F2638" s="24"/>
      <c r="H2638" s="24"/>
      <c r="J2638" s="24"/>
    </row>
    <row r="2639" spans="2:10" x14ac:dyDescent="0.2">
      <c r="B2639" s="24"/>
      <c r="D2639" s="24"/>
      <c r="F2639" s="24"/>
      <c r="H2639" s="24"/>
      <c r="J2639" s="24"/>
    </row>
    <row r="2640" spans="2:10" x14ac:dyDescent="0.2">
      <c r="B2640" s="24"/>
      <c r="D2640" s="24"/>
      <c r="F2640" s="24"/>
      <c r="H2640" s="24"/>
      <c r="J2640" s="24"/>
    </row>
    <row r="2641" spans="2:10" x14ac:dyDescent="0.2">
      <c r="B2641" s="24"/>
      <c r="D2641" s="24"/>
      <c r="F2641" s="24"/>
      <c r="H2641" s="24"/>
      <c r="J2641" s="24"/>
    </row>
    <row r="2642" spans="2:10" x14ac:dyDescent="0.2">
      <c r="B2642" s="24"/>
      <c r="D2642" s="24"/>
      <c r="F2642" s="24"/>
      <c r="H2642" s="24"/>
      <c r="J2642" s="24"/>
    </row>
    <row r="2643" spans="2:10" x14ac:dyDescent="0.2">
      <c r="B2643" s="24"/>
      <c r="D2643" s="24"/>
      <c r="F2643" s="24"/>
      <c r="H2643" s="24"/>
      <c r="J2643" s="24"/>
    </row>
    <row r="2644" spans="2:10" x14ac:dyDescent="0.2">
      <c r="B2644" s="24"/>
      <c r="D2644" s="24"/>
      <c r="F2644" s="24"/>
      <c r="H2644" s="24"/>
      <c r="J2644" s="24"/>
    </row>
    <row r="2645" spans="2:10" x14ac:dyDescent="0.2">
      <c r="B2645" s="24"/>
      <c r="D2645" s="24"/>
      <c r="F2645" s="24"/>
      <c r="H2645" s="24"/>
      <c r="J2645" s="24"/>
    </row>
    <row r="2646" spans="2:10" x14ac:dyDescent="0.2">
      <c r="B2646" s="24"/>
      <c r="D2646" s="24"/>
      <c r="F2646" s="24"/>
      <c r="H2646" s="24"/>
      <c r="J2646" s="24"/>
    </row>
    <row r="2647" spans="2:10" x14ac:dyDescent="0.2">
      <c r="B2647" s="24"/>
      <c r="D2647" s="24"/>
      <c r="F2647" s="24"/>
      <c r="H2647" s="24"/>
      <c r="J2647" s="24"/>
    </row>
    <row r="2648" spans="2:10" x14ac:dyDescent="0.2">
      <c r="B2648" s="24"/>
      <c r="D2648" s="24"/>
      <c r="F2648" s="24"/>
      <c r="H2648" s="24"/>
      <c r="J2648" s="24"/>
    </row>
    <row r="2649" spans="2:10" x14ac:dyDescent="0.2">
      <c r="B2649" s="24"/>
      <c r="D2649" s="24"/>
      <c r="F2649" s="24"/>
      <c r="H2649" s="24"/>
      <c r="J2649" s="24"/>
    </row>
    <row r="2650" spans="2:10" x14ac:dyDescent="0.2">
      <c r="B2650" s="24"/>
      <c r="D2650" s="24"/>
      <c r="F2650" s="24"/>
      <c r="H2650" s="24"/>
      <c r="J2650" s="24"/>
    </row>
    <row r="2651" spans="2:10" x14ac:dyDescent="0.2">
      <c r="B2651" s="24"/>
      <c r="D2651" s="24"/>
      <c r="F2651" s="24"/>
      <c r="H2651" s="24"/>
      <c r="J2651" s="24"/>
    </row>
    <row r="2652" spans="2:10" x14ac:dyDescent="0.2">
      <c r="B2652" s="24"/>
      <c r="D2652" s="24"/>
      <c r="F2652" s="24"/>
      <c r="H2652" s="24"/>
      <c r="J2652" s="24"/>
    </row>
    <row r="2653" spans="2:10" x14ac:dyDescent="0.2">
      <c r="B2653" s="24"/>
      <c r="D2653" s="24"/>
      <c r="F2653" s="24"/>
      <c r="H2653" s="24"/>
      <c r="J2653" s="24"/>
    </row>
    <row r="2654" spans="2:10" x14ac:dyDescent="0.2">
      <c r="B2654" s="24"/>
      <c r="D2654" s="24"/>
      <c r="F2654" s="24"/>
      <c r="H2654" s="24"/>
      <c r="J2654" s="24"/>
    </row>
    <row r="2655" spans="2:10" x14ac:dyDescent="0.2">
      <c r="B2655" s="24"/>
      <c r="D2655" s="24"/>
      <c r="F2655" s="24"/>
      <c r="H2655" s="24"/>
      <c r="J2655" s="24"/>
    </row>
    <row r="2656" spans="2:10" x14ac:dyDescent="0.2">
      <c r="B2656" s="24"/>
      <c r="D2656" s="24"/>
      <c r="F2656" s="24"/>
      <c r="H2656" s="24"/>
      <c r="J2656" s="24"/>
    </row>
    <row r="2657" spans="2:10" x14ac:dyDescent="0.2">
      <c r="B2657" s="24"/>
      <c r="D2657" s="24"/>
      <c r="F2657" s="24"/>
      <c r="H2657" s="24"/>
      <c r="J2657" s="24"/>
    </row>
    <row r="2658" spans="2:10" x14ac:dyDescent="0.2">
      <c r="B2658" s="24"/>
      <c r="D2658" s="24"/>
      <c r="F2658" s="24"/>
      <c r="H2658" s="24"/>
      <c r="J2658" s="24"/>
    </row>
    <row r="2659" spans="2:10" x14ac:dyDescent="0.2">
      <c r="B2659" s="24"/>
      <c r="D2659" s="24"/>
      <c r="F2659" s="24"/>
      <c r="H2659" s="24"/>
      <c r="J2659" s="24"/>
    </row>
    <row r="2660" spans="2:10" x14ac:dyDescent="0.2">
      <c r="B2660" s="24"/>
      <c r="D2660" s="24"/>
      <c r="F2660" s="24"/>
      <c r="H2660" s="24"/>
      <c r="J2660" s="24"/>
    </row>
    <row r="2661" spans="2:10" x14ac:dyDescent="0.2">
      <c r="B2661" s="24"/>
      <c r="D2661" s="24"/>
      <c r="F2661" s="24"/>
      <c r="H2661" s="24"/>
      <c r="J2661" s="24"/>
    </row>
    <row r="2662" spans="2:10" x14ac:dyDescent="0.2">
      <c r="B2662" s="24"/>
      <c r="D2662" s="24"/>
      <c r="F2662" s="24"/>
      <c r="H2662" s="24"/>
      <c r="J2662" s="24"/>
    </row>
    <row r="2663" spans="2:10" x14ac:dyDescent="0.2">
      <c r="B2663" s="24"/>
      <c r="D2663" s="24"/>
      <c r="F2663" s="24"/>
      <c r="H2663" s="24"/>
      <c r="J2663" s="24"/>
    </row>
    <row r="2664" spans="2:10" x14ac:dyDescent="0.2">
      <c r="B2664" s="24"/>
      <c r="D2664" s="24"/>
      <c r="F2664" s="24"/>
      <c r="H2664" s="24"/>
      <c r="J2664" s="24"/>
    </row>
    <row r="2665" spans="2:10" x14ac:dyDescent="0.2">
      <c r="B2665" s="24"/>
      <c r="D2665" s="24"/>
      <c r="F2665" s="24"/>
      <c r="H2665" s="24"/>
      <c r="J2665" s="24"/>
    </row>
    <row r="2666" spans="2:10" x14ac:dyDescent="0.2">
      <c r="B2666" s="24"/>
      <c r="D2666" s="24"/>
      <c r="F2666" s="24"/>
      <c r="H2666" s="24"/>
      <c r="J2666" s="24"/>
    </row>
    <row r="2667" spans="2:10" x14ac:dyDescent="0.2">
      <c r="B2667" s="24"/>
      <c r="D2667" s="24"/>
      <c r="F2667" s="24"/>
      <c r="H2667" s="24"/>
      <c r="J2667" s="24"/>
    </row>
    <row r="2668" spans="2:10" x14ac:dyDescent="0.2">
      <c r="B2668" s="24"/>
      <c r="D2668" s="24"/>
      <c r="F2668" s="24"/>
      <c r="H2668" s="24"/>
      <c r="J2668" s="24"/>
    </row>
    <row r="2669" spans="2:10" x14ac:dyDescent="0.2">
      <c r="B2669" s="24"/>
      <c r="D2669" s="24"/>
      <c r="F2669" s="24"/>
      <c r="H2669" s="24"/>
      <c r="J2669" s="24"/>
    </row>
    <row r="2670" spans="2:10" x14ac:dyDescent="0.2">
      <c r="B2670" s="24"/>
      <c r="D2670" s="24"/>
      <c r="F2670" s="24"/>
      <c r="H2670" s="24"/>
      <c r="J2670" s="24"/>
    </row>
    <row r="2671" spans="2:10" x14ac:dyDescent="0.2">
      <c r="B2671" s="24"/>
      <c r="D2671" s="24"/>
      <c r="F2671" s="24"/>
      <c r="H2671" s="24"/>
      <c r="J2671" s="24"/>
    </row>
    <row r="2672" spans="2:10" x14ac:dyDescent="0.2">
      <c r="B2672" s="24"/>
      <c r="D2672" s="24"/>
      <c r="F2672" s="24"/>
      <c r="H2672" s="24"/>
      <c r="J2672" s="24"/>
    </row>
    <row r="2673" spans="2:10" x14ac:dyDescent="0.2">
      <c r="B2673" s="24"/>
      <c r="D2673" s="24"/>
      <c r="F2673" s="24"/>
      <c r="H2673" s="24"/>
      <c r="J2673" s="24"/>
    </row>
    <row r="2674" spans="2:10" x14ac:dyDescent="0.2">
      <c r="B2674" s="24"/>
      <c r="D2674" s="24"/>
      <c r="F2674" s="24"/>
      <c r="H2674" s="24"/>
      <c r="J2674" s="24"/>
    </row>
    <row r="2675" spans="2:10" x14ac:dyDescent="0.2">
      <c r="B2675" s="24"/>
      <c r="D2675" s="24"/>
      <c r="F2675" s="24"/>
      <c r="H2675" s="24"/>
      <c r="J2675" s="24"/>
    </row>
    <row r="2676" spans="2:10" x14ac:dyDescent="0.2">
      <c r="B2676" s="24"/>
      <c r="D2676" s="24"/>
      <c r="F2676" s="24"/>
      <c r="H2676" s="24"/>
      <c r="J2676" s="24"/>
    </row>
    <row r="2677" spans="2:10" x14ac:dyDescent="0.2">
      <c r="B2677" s="24"/>
      <c r="D2677" s="24"/>
      <c r="F2677" s="24"/>
      <c r="H2677" s="24"/>
      <c r="J2677" s="24"/>
    </row>
    <row r="2678" spans="2:10" x14ac:dyDescent="0.2">
      <c r="B2678" s="24"/>
      <c r="D2678" s="24"/>
      <c r="F2678" s="24"/>
      <c r="H2678" s="24"/>
      <c r="J2678" s="24"/>
    </row>
    <row r="2679" spans="2:10" x14ac:dyDescent="0.2">
      <c r="B2679" s="24"/>
      <c r="D2679" s="24"/>
      <c r="F2679" s="24"/>
      <c r="H2679" s="24"/>
      <c r="J2679" s="24"/>
    </row>
    <row r="2680" spans="2:10" x14ac:dyDescent="0.2">
      <c r="B2680" s="24"/>
      <c r="D2680" s="24"/>
      <c r="F2680" s="24"/>
      <c r="H2680" s="24"/>
      <c r="J2680" s="24"/>
    </row>
    <row r="2681" spans="2:10" x14ac:dyDescent="0.2">
      <c r="B2681" s="24"/>
      <c r="D2681" s="24"/>
      <c r="F2681" s="24"/>
      <c r="H2681" s="24"/>
      <c r="J2681" s="24"/>
    </row>
    <row r="2682" spans="2:10" x14ac:dyDescent="0.2">
      <c r="B2682" s="24"/>
      <c r="D2682" s="24"/>
      <c r="F2682" s="24"/>
      <c r="H2682" s="24"/>
      <c r="J2682" s="24"/>
    </row>
    <row r="2683" spans="2:10" x14ac:dyDescent="0.2">
      <c r="B2683" s="24"/>
      <c r="D2683" s="24"/>
      <c r="F2683" s="24"/>
      <c r="H2683" s="24"/>
      <c r="J2683" s="24"/>
    </row>
    <row r="2684" spans="2:10" x14ac:dyDescent="0.2">
      <c r="B2684" s="24"/>
      <c r="D2684" s="24"/>
      <c r="F2684" s="24"/>
      <c r="H2684" s="24"/>
      <c r="J2684" s="24"/>
    </row>
    <row r="2685" spans="2:10" x14ac:dyDescent="0.2">
      <c r="B2685" s="24"/>
      <c r="D2685" s="24"/>
      <c r="F2685" s="24"/>
      <c r="H2685" s="24"/>
      <c r="J2685" s="24"/>
    </row>
    <row r="2686" spans="2:10" x14ac:dyDescent="0.2">
      <c r="B2686" s="24"/>
      <c r="D2686" s="24"/>
      <c r="F2686" s="24"/>
      <c r="H2686" s="24"/>
      <c r="J2686" s="24"/>
    </row>
    <row r="2687" spans="2:10" x14ac:dyDescent="0.2">
      <c r="B2687" s="24"/>
      <c r="D2687" s="24"/>
      <c r="F2687" s="24"/>
      <c r="H2687" s="24"/>
      <c r="J2687" s="24"/>
    </row>
    <row r="2688" spans="2:10" x14ac:dyDescent="0.2">
      <c r="B2688" s="24"/>
      <c r="D2688" s="24"/>
      <c r="F2688" s="24"/>
      <c r="H2688" s="24"/>
      <c r="J2688" s="24"/>
    </row>
    <row r="2689" spans="2:10" x14ac:dyDescent="0.2">
      <c r="B2689" s="24"/>
      <c r="D2689" s="24"/>
      <c r="F2689" s="24"/>
      <c r="H2689" s="24"/>
      <c r="J2689" s="24"/>
    </row>
    <row r="2690" spans="2:10" x14ac:dyDescent="0.2">
      <c r="B2690" s="24"/>
      <c r="D2690" s="24"/>
      <c r="F2690" s="24"/>
      <c r="H2690" s="24"/>
      <c r="J2690" s="24"/>
    </row>
    <row r="2691" spans="2:10" x14ac:dyDescent="0.2">
      <c r="B2691" s="24"/>
      <c r="D2691" s="24"/>
      <c r="F2691" s="24"/>
      <c r="H2691" s="24"/>
      <c r="J2691" s="24"/>
    </row>
    <row r="2692" spans="2:10" x14ac:dyDescent="0.2">
      <c r="B2692" s="24"/>
      <c r="D2692" s="24"/>
      <c r="F2692" s="24"/>
      <c r="H2692" s="24"/>
      <c r="J2692" s="24"/>
    </row>
    <row r="2693" spans="2:10" x14ac:dyDescent="0.2">
      <c r="B2693" s="24"/>
      <c r="D2693" s="24"/>
      <c r="F2693" s="24"/>
      <c r="H2693" s="24"/>
      <c r="J2693" s="24"/>
    </row>
    <row r="2694" spans="2:10" x14ac:dyDescent="0.2">
      <c r="B2694" s="24"/>
      <c r="D2694" s="24"/>
      <c r="F2694" s="24"/>
      <c r="H2694" s="24"/>
      <c r="J2694" s="24"/>
    </row>
    <row r="2695" spans="2:10" x14ac:dyDescent="0.2">
      <c r="B2695" s="24"/>
      <c r="D2695" s="24"/>
      <c r="F2695" s="24"/>
      <c r="H2695" s="24"/>
      <c r="J2695" s="24"/>
    </row>
    <row r="2696" spans="2:10" x14ac:dyDescent="0.2">
      <c r="B2696" s="24"/>
      <c r="D2696" s="24"/>
      <c r="F2696" s="24"/>
      <c r="H2696" s="24"/>
      <c r="J2696" s="24"/>
    </row>
    <row r="2697" spans="2:10" x14ac:dyDescent="0.2">
      <c r="B2697" s="24"/>
      <c r="D2697" s="24"/>
      <c r="F2697" s="24"/>
      <c r="H2697" s="24"/>
      <c r="J2697" s="24"/>
    </row>
    <row r="2698" spans="2:10" x14ac:dyDescent="0.2">
      <c r="B2698" s="24"/>
      <c r="D2698" s="24"/>
      <c r="F2698" s="24"/>
      <c r="H2698" s="24"/>
      <c r="J2698" s="24"/>
    </row>
    <row r="2699" spans="2:10" x14ac:dyDescent="0.2">
      <c r="B2699" s="24"/>
      <c r="D2699" s="24"/>
      <c r="F2699" s="24"/>
      <c r="H2699" s="24"/>
      <c r="J2699" s="24"/>
    </row>
    <row r="2700" spans="2:10" x14ac:dyDescent="0.2">
      <c r="B2700" s="24"/>
      <c r="D2700" s="24"/>
      <c r="F2700" s="24"/>
      <c r="H2700" s="24"/>
      <c r="J2700" s="24"/>
    </row>
    <row r="2701" spans="2:10" x14ac:dyDescent="0.2">
      <c r="B2701" s="24"/>
      <c r="D2701" s="24"/>
      <c r="F2701" s="24"/>
      <c r="H2701" s="24"/>
      <c r="J2701" s="24"/>
    </row>
    <row r="2702" spans="2:10" x14ac:dyDescent="0.2">
      <c r="B2702" s="24"/>
      <c r="D2702" s="24"/>
      <c r="F2702" s="24"/>
      <c r="H2702" s="24"/>
      <c r="J2702" s="24"/>
    </row>
    <row r="2703" spans="2:10" x14ac:dyDescent="0.2">
      <c r="B2703" s="24"/>
      <c r="D2703" s="24"/>
      <c r="F2703" s="24"/>
      <c r="H2703" s="24"/>
      <c r="J2703" s="24"/>
    </row>
    <row r="2704" spans="2:10" x14ac:dyDescent="0.2">
      <c r="B2704" s="24"/>
      <c r="D2704" s="24"/>
      <c r="F2704" s="24"/>
      <c r="H2704" s="24"/>
      <c r="J2704" s="24"/>
    </row>
    <row r="2705" spans="2:10" x14ac:dyDescent="0.2">
      <c r="B2705" s="24"/>
      <c r="D2705" s="24"/>
      <c r="F2705" s="24"/>
      <c r="H2705" s="24"/>
      <c r="J2705" s="24"/>
    </row>
    <row r="2706" spans="2:10" x14ac:dyDescent="0.2">
      <c r="B2706" s="24"/>
      <c r="D2706" s="24"/>
      <c r="F2706" s="24"/>
      <c r="H2706" s="24"/>
      <c r="J2706" s="24"/>
    </row>
    <row r="2707" spans="2:10" x14ac:dyDescent="0.2">
      <c r="B2707" s="24"/>
      <c r="D2707" s="24"/>
      <c r="F2707" s="24"/>
      <c r="H2707" s="24"/>
      <c r="J2707" s="24"/>
    </row>
    <row r="2708" spans="2:10" x14ac:dyDescent="0.2">
      <c r="B2708" s="24"/>
      <c r="D2708" s="24"/>
      <c r="F2708" s="24"/>
      <c r="H2708" s="24"/>
      <c r="J2708" s="24"/>
    </row>
    <row r="2709" spans="2:10" x14ac:dyDescent="0.2">
      <c r="B2709" s="24"/>
      <c r="D2709" s="24"/>
      <c r="F2709" s="24"/>
      <c r="H2709" s="24"/>
      <c r="J2709" s="24"/>
    </row>
    <row r="2710" spans="2:10" x14ac:dyDescent="0.2">
      <c r="B2710" s="24"/>
      <c r="D2710" s="24"/>
      <c r="F2710" s="24"/>
      <c r="H2710" s="24"/>
      <c r="J2710" s="24"/>
    </row>
    <row r="2711" spans="2:10" x14ac:dyDescent="0.2">
      <c r="B2711" s="24"/>
      <c r="D2711" s="24"/>
      <c r="F2711" s="24"/>
      <c r="H2711" s="24"/>
      <c r="J2711" s="24"/>
    </row>
    <row r="2712" spans="2:10" x14ac:dyDescent="0.2">
      <c r="B2712" s="24"/>
      <c r="D2712" s="24"/>
      <c r="F2712" s="24"/>
      <c r="H2712" s="24"/>
      <c r="J2712" s="24"/>
    </row>
    <row r="2713" spans="2:10" x14ac:dyDescent="0.2">
      <c r="B2713" s="24"/>
      <c r="D2713" s="24"/>
      <c r="F2713" s="24"/>
      <c r="H2713" s="24"/>
      <c r="J2713" s="24"/>
    </row>
    <row r="2714" spans="2:10" x14ac:dyDescent="0.2">
      <c r="B2714" s="24"/>
      <c r="D2714" s="24"/>
      <c r="F2714" s="24"/>
      <c r="H2714" s="24"/>
      <c r="J2714" s="24"/>
    </row>
    <row r="2715" spans="2:10" x14ac:dyDescent="0.2">
      <c r="B2715" s="24"/>
      <c r="D2715" s="24"/>
      <c r="F2715" s="24"/>
      <c r="H2715" s="24"/>
      <c r="J2715" s="24"/>
    </row>
    <row r="2716" spans="2:10" x14ac:dyDescent="0.2">
      <c r="B2716" s="24"/>
      <c r="D2716" s="24"/>
      <c r="F2716" s="24"/>
      <c r="H2716" s="24"/>
      <c r="J2716" s="24"/>
    </row>
    <row r="2717" spans="2:10" x14ac:dyDescent="0.2">
      <c r="B2717" s="24"/>
      <c r="D2717" s="24"/>
      <c r="F2717" s="24"/>
      <c r="H2717" s="24"/>
      <c r="J2717" s="24"/>
    </row>
    <row r="2718" spans="2:10" x14ac:dyDescent="0.2">
      <c r="B2718" s="24"/>
      <c r="D2718" s="24"/>
      <c r="F2718" s="24"/>
      <c r="H2718" s="24"/>
      <c r="J2718" s="24"/>
    </row>
    <row r="2719" spans="2:10" x14ac:dyDescent="0.2">
      <c r="B2719" s="24"/>
      <c r="D2719" s="24"/>
      <c r="F2719" s="24"/>
      <c r="H2719" s="24"/>
      <c r="J2719" s="24"/>
    </row>
    <row r="2720" spans="2:10" x14ac:dyDescent="0.2">
      <c r="B2720" s="24"/>
      <c r="D2720" s="24"/>
      <c r="F2720" s="24"/>
      <c r="H2720" s="24"/>
      <c r="J2720" s="24"/>
    </row>
    <row r="2721" spans="2:10" x14ac:dyDescent="0.2">
      <c r="B2721" s="24"/>
      <c r="D2721" s="24"/>
      <c r="F2721" s="24"/>
      <c r="H2721" s="24"/>
      <c r="J2721" s="24"/>
    </row>
    <row r="2722" spans="2:10" x14ac:dyDescent="0.2">
      <c r="B2722" s="24"/>
      <c r="D2722" s="24"/>
      <c r="F2722" s="24"/>
      <c r="H2722" s="24"/>
      <c r="J2722" s="24"/>
    </row>
    <row r="2723" spans="2:10" x14ac:dyDescent="0.2">
      <c r="B2723" s="24"/>
      <c r="D2723" s="24"/>
      <c r="F2723" s="24"/>
      <c r="H2723" s="24"/>
      <c r="J2723" s="24"/>
    </row>
    <row r="2724" spans="2:10" x14ac:dyDescent="0.2">
      <c r="B2724" s="24"/>
      <c r="D2724" s="24"/>
      <c r="F2724" s="24"/>
      <c r="H2724" s="24"/>
      <c r="J2724" s="24"/>
    </row>
    <row r="2725" spans="2:10" x14ac:dyDescent="0.2">
      <c r="B2725" s="24"/>
      <c r="D2725" s="24"/>
      <c r="F2725" s="24"/>
      <c r="H2725" s="24"/>
      <c r="J2725" s="24"/>
    </row>
    <row r="2726" spans="2:10" x14ac:dyDescent="0.2">
      <c r="B2726" s="24"/>
      <c r="D2726" s="24"/>
      <c r="F2726" s="24"/>
      <c r="H2726" s="24"/>
      <c r="J2726" s="24"/>
    </row>
    <row r="2727" spans="2:10" x14ac:dyDescent="0.2">
      <c r="B2727" s="24"/>
      <c r="D2727" s="24"/>
      <c r="F2727" s="24"/>
      <c r="H2727" s="24"/>
      <c r="J2727" s="24"/>
    </row>
    <row r="2728" spans="2:10" x14ac:dyDescent="0.2">
      <c r="B2728" s="24"/>
      <c r="D2728" s="24"/>
      <c r="F2728" s="24"/>
      <c r="H2728" s="24"/>
      <c r="J2728" s="24"/>
    </row>
    <row r="2729" spans="2:10" x14ac:dyDescent="0.2">
      <c r="B2729" s="24"/>
      <c r="D2729" s="24"/>
      <c r="F2729" s="24"/>
      <c r="H2729" s="24"/>
      <c r="J2729" s="24"/>
    </row>
    <row r="2730" spans="2:10" x14ac:dyDescent="0.2">
      <c r="B2730" s="24"/>
      <c r="D2730" s="24"/>
      <c r="F2730" s="24"/>
      <c r="H2730" s="24"/>
      <c r="J2730" s="24"/>
    </row>
    <row r="2731" spans="2:10" x14ac:dyDescent="0.2">
      <c r="B2731" s="24"/>
      <c r="D2731" s="24"/>
      <c r="F2731" s="24"/>
      <c r="H2731" s="24"/>
      <c r="J2731" s="24"/>
    </row>
    <row r="2732" spans="2:10" x14ac:dyDescent="0.2">
      <c r="B2732" s="24"/>
      <c r="D2732" s="24"/>
      <c r="F2732" s="24"/>
      <c r="H2732" s="24"/>
      <c r="J2732" s="24"/>
    </row>
    <row r="2733" spans="2:10" x14ac:dyDescent="0.2">
      <c r="B2733" s="24"/>
      <c r="D2733" s="24"/>
      <c r="F2733" s="24"/>
      <c r="H2733" s="24"/>
      <c r="J2733" s="24"/>
    </row>
    <row r="2734" spans="2:10" x14ac:dyDescent="0.2">
      <c r="B2734" s="24"/>
      <c r="D2734" s="24"/>
      <c r="F2734" s="24"/>
      <c r="H2734" s="24"/>
      <c r="J2734" s="24"/>
    </row>
    <row r="2735" spans="2:10" x14ac:dyDescent="0.2">
      <c r="B2735" s="24"/>
      <c r="D2735" s="24"/>
      <c r="F2735" s="24"/>
      <c r="H2735" s="24"/>
      <c r="J2735" s="24"/>
    </row>
    <row r="2736" spans="2:10" x14ac:dyDescent="0.2">
      <c r="B2736" s="24"/>
      <c r="D2736" s="24"/>
      <c r="F2736" s="24"/>
      <c r="H2736" s="24"/>
      <c r="J2736" s="24"/>
    </row>
    <row r="2737" spans="2:10" x14ac:dyDescent="0.2">
      <c r="B2737" s="24"/>
      <c r="D2737" s="24"/>
      <c r="F2737" s="24"/>
      <c r="H2737" s="24"/>
      <c r="J2737" s="24"/>
    </row>
    <row r="2738" spans="2:10" x14ac:dyDescent="0.2">
      <c r="B2738" s="24"/>
      <c r="D2738" s="24"/>
      <c r="F2738" s="24"/>
      <c r="H2738" s="24"/>
      <c r="J2738" s="24"/>
    </row>
    <row r="2739" spans="2:10" x14ac:dyDescent="0.2">
      <c r="B2739" s="24"/>
      <c r="D2739" s="24"/>
      <c r="F2739" s="24"/>
      <c r="H2739" s="24"/>
      <c r="J2739" s="24"/>
    </row>
    <row r="2740" spans="2:10" x14ac:dyDescent="0.2">
      <c r="B2740" s="24"/>
      <c r="D2740" s="24"/>
      <c r="F2740" s="24"/>
      <c r="H2740" s="24"/>
      <c r="J2740" s="24"/>
    </row>
    <row r="2741" spans="2:10" x14ac:dyDescent="0.2">
      <c r="B2741" s="24"/>
      <c r="D2741" s="24"/>
      <c r="F2741" s="24"/>
      <c r="H2741" s="24"/>
      <c r="J2741" s="24"/>
    </row>
    <row r="2742" spans="2:10" x14ac:dyDescent="0.2">
      <c r="B2742" s="24"/>
      <c r="D2742" s="24"/>
      <c r="F2742" s="24"/>
      <c r="H2742" s="24"/>
      <c r="J2742" s="24"/>
    </row>
    <row r="2743" spans="2:10" x14ac:dyDescent="0.2">
      <c r="B2743" s="24"/>
      <c r="D2743" s="24"/>
      <c r="F2743" s="24"/>
      <c r="H2743" s="24"/>
      <c r="J2743" s="24"/>
    </row>
    <row r="2744" spans="2:10" x14ac:dyDescent="0.2">
      <c r="B2744" s="24"/>
      <c r="D2744" s="24"/>
      <c r="F2744" s="24"/>
      <c r="H2744" s="24"/>
      <c r="J2744" s="24"/>
    </row>
    <row r="2745" spans="2:10" x14ac:dyDescent="0.2">
      <c r="B2745" s="24"/>
      <c r="D2745" s="24"/>
      <c r="F2745" s="24"/>
      <c r="H2745" s="24"/>
      <c r="J2745" s="24"/>
    </row>
    <row r="2746" spans="2:10" x14ac:dyDescent="0.2">
      <c r="B2746" s="24"/>
      <c r="D2746" s="24"/>
      <c r="F2746" s="24"/>
      <c r="H2746" s="24"/>
      <c r="J2746" s="24"/>
    </row>
    <row r="2747" spans="2:10" x14ac:dyDescent="0.2">
      <c r="B2747" s="24"/>
      <c r="D2747" s="24"/>
      <c r="F2747" s="24"/>
      <c r="H2747" s="24"/>
      <c r="J2747" s="24"/>
    </row>
    <row r="2748" spans="2:10" x14ac:dyDescent="0.2">
      <c r="B2748" s="24"/>
      <c r="D2748" s="24"/>
      <c r="F2748" s="24"/>
      <c r="H2748" s="24"/>
      <c r="J2748" s="24"/>
    </row>
    <row r="2749" spans="2:10" x14ac:dyDescent="0.2">
      <c r="B2749" s="24"/>
      <c r="D2749" s="24"/>
      <c r="F2749" s="24"/>
      <c r="H2749" s="24"/>
      <c r="J2749" s="24"/>
    </row>
    <row r="2750" spans="2:10" x14ac:dyDescent="0.2">
      <c r="B2750" s="24"/>
      <c r="D2750" s="24"/>
      <c r="F2750" s="24"/>
      <c r="H2750" s="24"/>
      <c r="J2750" s="24"/>
    </row>
    <row r="2751" spans="2:10" x14ac:dyDescent="0.2">
      <c r="B2751" s="24"/>
      <c r="D2751" s="24"/>
      <c r="F2751" s="24"/>
      <c r="H2751" s="24"/>
      <c r="J2751" s="24"/>
    </row>
    <row r="2752" spans="2:10" x14ac:dyDescent="0.2">
      <c r="B2752" s="24"/>
      <c r="D2752" s="24"/>
      <c r="F2752" s="24"/>
      <c r="H2752" s="24"/>
      <c r="J2752" s="24"/>
    </row>
    <row r="2753" spans="2:10" x14ac:dyDescent="0.2">
      <c r="B2753" s="24"/>
      <c r="D2753" s="24"/>
      <c r="F2753" s="24"/>
      <c r="H2753" s="24"/>
      <c r="J2753" s="24"/>
    </row>
    <row r="2754" spans="2:10" x14ac:dyDescent="0.2">
      <c r="B2754" s="24"/>
      <c r="D2754" s="24"/>
      <c r="F2754" s="24"/>
      <c r="H2754" s="24"/>
      <c r="J2754" s="24"/>
    </row>
    <row r="2755" spans="2:10" x14ac:dyDescent="0.2">
      <c r="B2755" s="24"/>
      <c r="D2755" s="24"/>
      <c r="F2755" s="24"/>
      <c r="H2755" s="24"/>
      <c r="J2755" s="24"/>
    </row>
    <row r="2756" spans="2:10" x14ac:dyDescent="0.2">
      <c r="B2756" s="24"/>
      <c r="D2756" s="24"/>
      <c r="F2756" s="24"/>
      <c r="H2756" s="24"/>
      <c r="J2756" s="24"/>
    </row>
    <row r="2757" spans="2:10" x14ac:dyDescent="0.2">
      <c r="B2757" s="24"/>
      <c r="D2757" s="24"/>
      <c r="F2757" s="24"/>
      <c r="H2757" s="24"/>
      <c r="J2757" s="24"/>
    </row>
    <row r="2758" spans="2:10" x14ac:dyDescent="0.2">
      <c r="B2758" s="24"/>
      <c r="D2758" s="24"/>
      <c r="F2758" s="24"/>
      <c r="H2758" s="24"/>
      <c r="J2758" s="24"/>
    </row>
    <row r="2759" spans="2:10" x14ac:dyDescent="0.2">
      <c r="B2759" s="24"/>
      <c r="D2759" s="24"/>
      <c r="F2759" s="24"/>
      <c r="H2759" s="24"/>
      <c r="J2759" s="24"/>
    </row>
    <row r="2760" spans="2:10" x14ac:dyDescent="0.2">
      <c r="B2760" s="24"/>
      <c r="D2760" s="24"/>
      <c r="F2760" s="24"/>
      <c r="H2760" s="24"/>
      <c r="J2760" s="24"/>
    </row>
    <row r="2761" spans="2:10" x14ac:dyDescent="0.2">
      <c r="B2761" s="24"/>
      <c r="D2761" s="24"/>
      <c r="F2761" s="24"/>
      <c r="H2761" s="24"/>
      <c r="J2761" s="24"/>
    </row>
    <row r="2762" spans="2:10" x14ac:dyDescent="0.2">
      <c r="B2762" s="24"/>
      <c r="D2762" s="24"/>
      <c r="F2762" s="24"/>
      <c r="H2762" s="24"/>
      <c r="J2762" s="24"/>
    </row>
    <row r="2763" spans="2:10" x14ac:dyDescent="0.2">
      <c r="B2763" s="24"/>
      <c r="D2763" s="24"/>
      <c r="F2763" s="24"/>
      <c r="H2763" s="24"/>
      <c r="J2763" s="24"/>
    </row>
    <row r="2764" spans="2:10" x14ac:dyDescent="0.2">
      <c r="B2764" s="24"/>
      <c r="D2764" s="24"/>
      <c r="F2764" s="24"/>
      <c r="H2764" s="24"/>
      <c r="J2764" s="24"/>
    </row>
    <row r="2765" spans="2:10" x14ac:dyDescent="0.2">
      <c r="B2765" s="24"/>
      <c r="D2765" s="24"/>
      <c r="F2765" s="24"/>
      <c r="H2765" s="24"/>
      <c r="J2765" s="24"/>
    </row>
    <row r="2766" spans="2:10" x14ac:dyDescent="0.2">
      <c r="B2766" s="24"/>
      <c r="D2766" s="24"/>
      <c r="F2766" s="24"/>
      <c r="H2766" s="24"/>
      <c r="J2766" s="24"/>
    </row>
    <row r="2767" spans="2:10" x14ac:dyDescent="0.2">
      <c r="B2767" s="24"/>
      <c r="D2767" s="24"/>
      <c r="F2767" s="24"/>
      <c r="H2767" s="24"/>
      <c r="J2767" s="24"/>
    </row>
    <row r="2768" spans="2:10" x14ac:dyDescent="0.2">
      <c r="B2768" s="24"/>
      <c r="D2768" s="24"/>
      <c r="F2768" s="24"/>
      <c r="H2768" s="24"/>
      <c r="J2768" s="24"/>
    </row>
    <row r="2769" spans="2:10" x14ac:dyDescent="0.2">
      <c r="B2769" s="24"/>
      <c r="D2769" s="24"/>
      <c r="F2769" s="24"/>
      <c r="H2769" s="24"/>
      <c r="J2769" s="24"/>
    </row>
    <row r="2770" spans="2:10" x14ac:dyDescent="0.2">
      <c r="B2770" s="24"/>
      <c r="D2770" s="24"/>
      <c r="F2770" s="24"/>
      <c r="H2770" s="24"/>
      <c r="J2770" s="24"/>
    </row>
    <row r="2771" spans="2:10" x14ac:dyDescent="0.2">
      <c r="B2771" s="24"/>
      <c r="D2771" s="24"/>
      <c r="F2771" s="24"/>
      <c r="H2771" s="24"/>
      <c r="J2771" s="24"/>
    </row>
    <row r="2772" spans="2:10" x14ac:dyDescent="0.2">
      <c r="B2772" s="24"/>
      <c r="D2772" s="24"/>
      <c r="F2772" s="24"/>
      <c r="H2772" s="24"/>
      <c r="J2772" s="24"/>
    </row>
    <row r="2773" spans="2:10" x14ac:dyDescent="0.2">
      <c r="B2773" s="24"/>
      <c r="D2773" s="24"/>
      <c r="F2773" s="24"/>
      <c r="H2773" s="24"/>
      <c r="J2773" s="24"/>
    </row>
    <row r="2774" spans="2:10" x14ac:dyDescent="0.2">
      <c r="B2774" s="24"/>
      <c r="D2774" s="24"/>
      <c r="F2774" s="24"/>
      <c r="H2774" s="24"/>
      <c r="J2774" s="24"/>
    </row>
    <row r="2775" spans="2:10" x14ac:dyDescent="0.2">
      <c r="B2775" s="24"/>
      <c r="D2775" s="24"/>
      <c r="F2775" s="24"/>
      <c r="H2775" s="24"/>
      <c r="J2775" s="24"/>
    </row>
    <row r="2776" spans="2:10" x14ac:dyDescent="0.2">
      <c r="B2776" s="24"/>
      <c r="D2776" s="24"/>
      <c r="F2776" s="24"/>
      <c r="H2776" s="24"/>
      <c r="J2776" s="24"/>
    </row>
    <row r="2777" spans="2:10" x14ac:dyDescent="0.2">
      <c r="B2777" s="24"/>
      <c r="D2777" s="24"/>
      <c r="F2777" s="24"/>
      <c r="H2777" s="24"/>
      <c r="J2777" s="24"/>
    </row>
    <row r="2778" spans="2:10" x14ac:dyDescent="0.2">
      <c r="B2778" s="24"/>
      <c r="D2778" s="24"/>
      <c r="F2778" s="24"/>
      <c r="H2778" s="24"/>
      <c r="J2778" s="24"/>
    </row>
    <row r="2779" spans="2:10" x14ac:dyDescent="0.2">
      <c r="B2779" s="24"/>
      <c r="D2779" s="24"/>
      <c r="F2779" s="24"/>
      <c r="H2779" s="24"/>
      <c r="J2779" s="24"/>
    </row>
    <row r="2780" spans="2:10" x14ac:dyDescent="0.2">
      <c r="B2780" s="24"/>
      <c r="D2780" s="24"/>
      <c r="F2780" s="24"/>
      <c r="H2780" s="24"/>
      <c r="J2780" s="24"/>
    </row>
    <row r="2781" spans="2:10" x14ac:dyDescent="0.2">
      <c r="B2781" s="24"/>
      <c r="D2781" s="24"/>
      <c r="F2781" s="24"/>
      <c r="H2781" s="24"/>
      <c r="J2781" s="24"/>
    </row>
    <row r="2782" spans="2:10" x14ac:dyDescent="0.2">
      <c r="B2782" s="24"/>
      <c r="D2782" s="24"/>
      <c r="F2782" s="24"/>
      <c r="H2782" s="24"/>
      <c r="J2782" s="24"/>
    </row>
    <row r="2783" spans="2:10" x14ac:dyDescent="0.2">
      <c r="B2783" s="24"/>
      <c r="D2783" s="24"/>
      <c r="F2783" s="24"/>
      <c r="H2783" s="24"/>
      <c r="J2783" s="24"/>
    </row>
    <row r="2784" spans="2:10" x14ac:dyDescent="0.2">
      <c r="B2784" s="24"/>
      <c r="D2784" s="24"/>
      <c r="F2784" s="24"/>
      <c r="H2784" s="24"/>
      <c r="J2784" s="24"/>
    </row>
    <row r="2785" spans="2:10" x14ac:dyDescent="0.2">
      <c r="B2785" s="24"/>
      <c r="D2785" s="24"/>
      <c r="F2785" s="24"/>
      <c r="H2785" s="24"/>
      <c r="J2785" s="24"/>
    </row>
    <row r="2786" spans="2:10" x14ac:dyDescent="0.2">
      <c r="B2786" s="24"/>
      <c r="D2786" s="24"/>
      <c r="F2786" s="24"/>
      <c r="H2786" s="24"/>
      <c r="J2786" s="24"/>
    </row>
    <row r="2787" spans="2:10" x14ac:dyDescent="0.2">
      <c r="B2787" s="24"/>
      <c r="D2787" s="24"/>
      <c r="F2787" s="24"/>
      <c r="H2787" s="24"/>
      <c r="J2787" s="24"/>
    </row>
    <row r="2788" spans="2:10" x14ac:dyDescent="0.2">
      <c r="B2788" s="24"/>
      <c r="D2788" s="24"/>
      <c r="F2788" s="24"/>
      <c r="H2788" s="24"/>
      <c r="J2788" s="24"/>
    </row>
    <row r="2789" spans="2:10" x14ac:dyDescent="0.2">
      <c r="B2789" s="24"/>
      <c r="D2789" s="24"/>
      <c r="F2789" s="24"/>
      <c r="H2789" s="24"/>
      <c r="J2789" s="24"/>
    </row>
    <row r="2790" spans="2:10" x14ac:dyDescent="0.2">
      <c r="B2790" s="24"/>
      <c r="D2790" s="24"/>
      <c r="F2790" s="24"/>
      <c r="H2790" s="24"/>
      <c r="J2790" s="24"/>
    </row>
    <row r="2791" spans="2:10" x14ac:dyDescent="0.2">
      <c r="B2791" s="24"/>
      <c r="D2791" s="24"/>
      <c r="F2791" s="24"/>
      <c r="H2791" s="24"/>
      <c r="J2791" s="24"/>
    </row>
    <row r="2792" spans="2:10" x14ac:dyDescent="0.2">
      <c r="B2792" s="24"/>
      <c r="D2792" s="24"/>
      <c r="F2792" s="24"/>
      <c r="H2792" s="24"/>
      <c r="J2792" s="24"/>
    </row>
    <row r="2793" spans="2:10" x14ac:dyDescent="0.2">
      <c r="B2793" s="24"/>
      <c r="D2793" s="24"/>
      <c r="F2793" s="24"/>
      <c r="H2793" s="24"/>
      <c r="J2793" s="24"/>
    </row>
    <row r="2794" spans="2:10" x14ac:dyDescent="0.2">
      <c r="B2794" s="24"/>
      <c r="D2794" s="24"/>
      <c r="F2794" s="24"/>
      <c r="H2794" s="24"/>
      <c r="J2794" s="24"/>
    </row>
    <row r="2795" spans="2:10" x14ac:dyDescent="0.2">
      <c r="B2795" s="24"/>
      <c r="D2795" s="24"/>
      <c r="F2795" s="24"/>
      <c r="H2795" s="24"/>
      <c r="J2795" s="24"/>
    </row>
    <row r="2796" spans="2:10" x14ac:dyDescent="0.2">
      <c r="B2796" s="24"/>
      <c r="D2796" s="24"/>
      <c r="F2796" s="24"/>
      <c r="H2796" s="24"/>
      <c r="J2796" s="24"/>
    </row>
    <row r="2797" spans="2:10" x14ac:dyDescent="0.2">
      <c r="B2797" s="24"/>
      <c r="D2797" s="24"/>
      <c r="F2797" s="24"/>
      <c r="H2797" s="24"/>
      <c r="J2797" s="24"/>
    </row>
    <row r="2798" spans="2:10" x14ac:dyDescent="0.2">
      <c r="B2798" s="24"/>
      <c r="D2798" s="24"/>
      <c r="F2798" s="24"/>
      <c r="H2798" s="24"/>
      <c r="J2798" s="24"/>
    </row>
    <row r="2799" spans="2:10" x14ac:dyDescent="0.2">
      <c r="B2799" s="24"/>
      <c r="D2799" s="24"/>
      <c r="F2799" s="24"/>
      <c r="H2799" s="24"/>
      <c r="J2799" s="24"/>
    </row>
    <row r="2800" spans="2:10" x14ac:dyDescent="0.2">
      <c r="B2800" s="24"/>
      <c r="D2800" s="24"/>
      <c r="F2800" s="24"/>
      <c r="H2800" s="24"/>
      <c r="J2800" s="24"/>
    </row>
    <row r="2801" spans="2:10" x14ac:dyDescent="0.2">
      <c r="B2801" s="24"/>
      <c r="D2801" s="24"/>
      <c r="F2801" s="24"/>
      <c r="H2801" s="24"/>
      <c r="J2801" s="24"/>
    </row>
    <row r="2802" spans="2:10" x14ac:dyDescent="0.2">
      <c r="B2802" s="24"/>
      <c r="D2802" s="24"/>
      <c r="F2802" s="24"/>
      <c r="H2802" s="24"/>
      <c r="J2802" s="24"/>
    </row>
    <row r="2803" spans="2:10" x14ac:dyDescent="0.2">
      <c r="B2803" s="24"/>
      <c r="D2803" s="24"/>
      <c r="F2803" s="24"/>
      <c r="H2803" s="24"/>
      <c r="J2803" s="24"/>
    </row>
    <row r="2804" spans="2:10" x14ac:dyDescent="0.2">
      <c r="B2804" s="24"/>
      <c r="D2804" s="24"/>
      <c r="F2804" s="24"/>
      <c r="H2804" s="24"/>
      <c r="J2804" s="24"/>
    </row>
    <row r="2805" spans="2:10" x14ac:dyDescent="0.2">
      <c r="B2805" s="24"/>
      <c r="D2805" s="24"/>
      <c r="F2805" s="24"/>
      <c r="H2805" s="24"/>
      <c r="J2805" s="24"/>
    </row>
    <row r="2806" spans="2:10" x14ac:dyDescent="0.2">
      <c r="B2806" s="24"/>
      <c r="D2806" s="24"/>
      <c r="F2806" s="24"/>
      <c r="H2806" s="24"/>
      <c r="J2806" s="24"/>
    </row>
    <row r="2807" spans="2:10" x14ac:dyDescent="0.2">
      <c r="B2807" s="24"/>
      <c r="D2807" s="24"/>
      <c r="F2807" s="24"/>
      <c r="H2807" s="24"/>
      <c r="J2807" s="24"/>
    </row>
    <row r="2808" spans="2:10" x14ac:dyDescent="0.2">
      <c r="B2808" s="24"/>
      <c r="D2808" s="24"/>
      <c r="F2808" s="24"/>
      <c r="H2808" s="24"/>
      <c r="J2808" s="24"/>
    </row>
    <row r="2809" spans="2:10" x14ac:dyDescent="0.2">
      <c r="B2809" s="24"/>
      <c r="D2809" s="24"/>
      <c r="F2809" s="24"/>
      <c r="H2809" s="24"/>
      <c r="J2809" s="24"/>
    </row>
    <row r="2810" spans="2:10" x14ac:dyDescent="0.2">
      <c r="B2810" s="24"/>
      <c r="D2810" s="24"/>
      <c r="F2810" s="24"/>
      <c r="H2810" s="24"/>
      <c r="J2810" s="24"/>
    </row>
    <row r="2811" spans="2:10" x14ac:dyDescent="0.2">
      <c r="B2811" s="24"/>
      <c r="D2811" s="24"/>
      <c r="F2811" s="24"/>
      <c r="H2811" s="24"/>
      <c r="J2811" s="24"/>
    </row>
    <row r="2812" spans="2:10" x14ac:dyDescent="0.2">
      <c r="B2812" s="24"/>
      <c r="D2812" s="24"/>
      <c r="F2812" s="24"/>
      <c r="H2812" s="24"/>
      <c r="J2812" s="24"/>
    </row>
    <row r="2813" spans="2:10" x14ac:dyDescent="0.2">
      <c r="B2813" s="24"/>
      <c r="D2813" s="24"/>
      <c r="F2813" s="24"/>
      <c r="H2813" s="24"/>
      <c r="J2813" s="24"/>
    </row>
    <row r="2814" spans="2:10" x14ac:dyDescent="0.2">
      <c r="B2814" s="24"/>
      <c r="D2814" s="24"/>
      <c r="F2814" s="24"/>
      <c r="H2814" s="24"/>
      <c r="J2814" s="24"/>
    </row>
    <row r="2815" spans="2:10" x14ac:dyDescent="0.2">
      <c r="B2815" s="24"/>
      <c r="D2815" s="24"/>
      <c r="F2815" s="24"/>
      <c r="H2815" s="24"/>
      <c r="J2815" s="24"/>
    </row>
    <row r="2816" spans="2:10" x14ac:dyDescent="0.2">
      <c r="B2816" s="24"/>
      <c r="D2816" s="24"/>
      <c r="F2816" s="24"/>
      <c r="H2816" s="24"/>
      <c r="J2816" s="24"/>
    </row>
    <row r="2817" spans="2:10" x14ac:dyDescent="0.2">
      <c r="B2817" s="24"/>
      <c r="D2817" s="24"/>
      <c r="F2817" s="24"/>
      <c r="H2817" s="24"/>
      <c r="J2817" s="24"/>
    </row>
    <row r="2818" spans="2:10" x14ac:dyDescent="0.2">
      <c r="B2818" s="24"/>
      <c r="D2818" s="24"/>
      <c r="F2818" s="24"/>
      <c r="H2818" s="24"/>
      <c r="J2818" s="24"/>
    </row>
    <row r="2819" spans="2:10" x14ac:dyDescent="0.2">
      <c r="B2819" s="24"/>
      <c r="D2819" s="24"/>
      <c r="F2819" s="24"/>
      <c r="H2819" s="24"/>
      <c r="J2819" s="24"/>
    </row>
    <row r="2820" spans="2:10" x14ac:dyDescent="0.2">
      <c r="B2820" s="24"/>
      <c r="D2820" s="24"/>
      <c r="F2820" s="24"/>
      <c r="H2820" s="24"/>
      <c r="J2820" s="24"/>
    </row>
    <row r="2821" spans="2:10" x14ac:dyDescent="0.2">
      <c r="B2821" s="24"/>
      <c r="D2821" s="24"/>
      <c r="F2821" s="24"/>
      <c r="H2821" s="24"/>
      <c r="J2821" s="24"/>
    </row>
    <row r="2822" spans="2:10" x14ac:dyDescent="0.2">
      <c r="B2822" s="24"/>
      <c r="D2822" s="24"/>
      <c r="F2822" s="24"/>
      <c r="H2822" s="24"/>
      <c r="J2822" s="24"/>
    </row>
    <row r="2823" spans="2:10" x14ac:dyDescent="0.2">
      <c r="B2823" s="24"/>
      <c r="D2823" s="24"/>
      <c r="F2823" s="24"/>
      <c r="H2823" s="24"/>
      <c r="J2823" s="24"/>
    </row>
    <row r="2824" spans="2:10" x14ac:dyDescent="0.2">
      <c r="B2824" s="24"/>
      <c r="D2824" s="24"/>
      <c r="F2824" s="24"/>
      <c r="H2824" s="24"/>
      <c r="J2824" s="24"/>
    </row>
    <row r="2825" spans="2:10" x14ac:dyDescent="0.2">
      <c r="B2825" s="24"/>
      <c r="D2825" s="24"/>
      <c r="F2825" s="24"/>
      <c r="H2825" s="24"/>
      <c r="J2825" s="24"/>
    </row>
    <row r="2826" spans="2:10" x14ac:dyDescent="0.2">
      <c r="B2826" s="24"/>
      <c r="D2826" s="24"/>
      <c r="F2826" s="24"/>
      <c r="H2826" s="24"/>
      <c r="J2826" s="24"/>
    </row>
    <row r="2827" spans="2:10" x14ac:dyDescent="0.2">
      <c r="B2827" s="24"/>
      <c r="D2827" s="24"/>
      <c r="F2827" s="24"/>
      <c r="H2827" s="24"/>
      <c r="J2827" s="24"/>
    </row>
    <row r="2828" spans="2:10" x14ac:dyDescent="0.2">
      <c r="B2828" s="24"/>
      <c r="D2828" s="24"/>
      <c r="F2828" s="24"/>
      <c r="H2828" s="24"/>
      <c r="J2828" s="24"/>
    </row>
    <row r="2829" spans="2:10" x14ac:dyDescent="0.2">
      <c r="B2829" s="24"/>
      <c r="D2829" s="24"/>
      <c r="F2829" s="24"/>
      <c r="H2829" s="24"/>
      <c r="J2829" s="24"/>
    </row>
    <row r="2830" spans="2:10" x14ac:dyDescent="0.2">
      <c r="B2830" s="24"/>
      <c r="D2830" s="24"/>
      <c r="F2830" s="24"/>
      <c r="H2830" s="24"/>
      <c r="J2830" s="24"/>
    </row>
    <row r="2831" spans="2:10" x14ac:dyDescent="0.2">
      <c r="B2831" s="24"/>
      <c r="D2831" s="24"/>
      <c r="F2831" s="24"/>
      <c r="H2831" s="24"/>
      <c r="J2831" s="24"/>
    </row>
    <row r="2832" spans="2:10" x14ac:dyDescent="0.2">
      <c r="B2832" s="24"/>
      <c r="D2832" s="24"/>
      <c r="F2832" s="24"/>
      <c r="H2832" s="24"/>
      <c r="J2832" s="24"/>
    </row>
    <row r="2833" spans="2:10" x14ac:dyDescent="0.2">
      <c r="B2833" s="24"/>
      <c r="D2833" s="24"/>
      <c r="F2833" s="24"/>
      <c r="H2833" s="24"/>
      <c r="J2833" s="24"/>
    </row>
    <row r="2834" spans="2:10" x14ac:dyDescent="0.2">
      <c r="B2834" s="24"/>
      <c r="D2834" s="24"/>
      <c r="F2834" s="24"/>
      <c r="H2834" s="24"/>
      <c r="J2834" s="24"/>
    </row>
    <row r="2835" spans="2:10" x14ac:dyDescent="0.2">
      <c r="B2835" s="24"/>
      <c r="D2835" s="24"/>
      <c r="F2835" s="24"/>
      <c r="H2835" s="24"/>
      <c r="J2835" s="24"/>
    </row>
    <row r="2836" spans="2:10" x14ac:dyDescent="0.2">
      <c r="B2836" s="24"/>
      <c r="D2836" s="24"/>
      <c r="F2836" s="24"/>
      <c r="H2836" s="24"/>
      <c r="J2836" s="24"/>
    </row>
    <row r="2837" spans="2:10" x14ac:dyDescent="0.2">
      <c r="B2837" s="24"/>
      <c r="D2837" s="24"/>
      <c r="F2837" s="24"/>
      <c r="H2837" s="24"/>
      <c r="J2837" s="24"/>
    </row>
    <row r="2838" spans="2:10" x14ac:dyDescent="0.2">
      <c r="B2838" s="24"/>
      <c r="D2838" s="24"/>
      <c r="F2838" s="24"/>
      <c r="H2838" s="24"/>
      <c r="J2838" s="24"/>
    </row>
    <row r="2839" spans="2:10" x14ac:dyDescent="0.2">
      <c r="B2839" s="24"/>
      <c r="D2839" s="24"/>
      <c r="F2839" s="24"/>
      <c r="H2839" s="24"/>
      <c r="J2839" s="24"/>
    </row>
    <row r="2840" spans="2:10" x14ac:dyDescent="0.2">
      <c r="B2840" s="24"/>
      <c r="D2840" s="24"/>
      <c r="F2840" s="24"/>
      <c r="H2840" s="24"/>
      <c r="J2840" s="24"/>
    </row>
    <row r="2841" spans="2:10" x14ac:dyDescent="0.2">
      <c r="B2841" s="24"/>
      <c r="D2841" s="24"/>
      <c r="F2841" s="24"/>
      <c r="H2841" s="24"/>
      <c r="J2841" s="24"/>
    </row>
    <row r="2842" spans="2:10" x14ac:dyDescent="0.2">
      <c r="B2842" s="24"/>
      <c r="D2842" s="24"/>
      <c r="F2842" s="24"/>
      <c r="H2842" s="24"/>
      <c r="J2842" s="24"/>
    </row>
    <row r="2843" spans="2:10" x14ac:dyDescent="0.2">
      <c r="B2843" s="24"/>
      <c r="D2843" s="24"/>
      <c r="F2843" s="24"/>
      <c r="H2843" s="24"/>
      <c r="J2843" s="24"/>
    </row>
    <row r="2844" spans="2:10" x14ac:dyDescent="0.2">
      <c r="B2844" s="24"/>
      <c r="D2844" s="24"/>
      <c r="F2844" s="24"/>
      <c r="H2844" s="24"/>
      <c r="J2844" s="24"/>
    </row>
    <row r="2845" spans="2:10" x14ac:dyDescent="0.2">
      <c r="B2845" s="24"/>
      <c r="D2845" s="24"/>
      <c r="F2845" s="24"/>
      <c r="H2845" s="24"/>
      <c r="J2845" s="24"/>
    </row>
    <row r="2846" spans="2:10" x14ac:dyDescent="0.2">
      <c r="B2846" s="24"/>
      <c r="D2846" s="24"/>
      <c r="F2846" s="24"/>
      <c r="H2846" s="24"/>
      <c r="J2846" s="24"/>
    </row>
    <row r="2847" spans="2:10" x14ac:dyDescent="0.2">
      <c r="B2847" s="24"/>
      <c r="D2847" s="24"/>
      <c r="F2847" s="24"/>
      <c r="H2847" s="24"/>
      <c r="J2847" s="24"/>
    </row>
    <row r="2848" spans="2:10" x14ac:dyDescent="0.2">
      <c r="B2848" s="24"/>
      <c r="D2848" s="24"/>
      <c r="F2848" s="24"/>
      <c r="H2848" s="24"/>
      <c r="J2848" s="24"/>
    </row>
    <row r="2849" spans="2:10" x14ac:dyDescent="0.2">
      <c r="B2849" s="24"/>
      <c r="D2849" s="24"/>
      <c r="F2849" s="24"/>
      <c r="H2849" s="24"/>
      <c r="J2849" s="24"/>
    </row>
    <row r="2850" spans="2:10" x14ac:dyDescent="0.2">
      <c r="B2850" s="24"/>
      <c r="D2850" s="24"/>
      <c r="F2850" s="24"/>
      <c r="H2850" s="24"/>
      <c r="J2850" s="24"/>
    </row>
    <row r="2851" spans="2:10" x14ac:dyDescent="0.2">
      <c r="B2851" s="24"/>
      <c r="D2851" s="24"/>
      <c r="F2851" s="24"/>
      <c r="H2851" s="24"/>
      <c r="J2851" s="24"/>
    </row>
    <row r="2852" spans="2:10" x14ac:dyDescent="0.2">
      <c r="B2852" s="24"/>
      <c r="D2852" s="24"/>
      <c r="F2852" s="24"/>
      <c r="H2852" s="24"/>
      <c r="J2852" s="24"/>
    </row>
    <row r="2853" spans="2:10" x14ac:dyDescent="0.2">
      <c r="B2853" s="24"/>
      <c r="D2853" s="24"/>
      <c r="F2853" s="24"/>
      <c r="H2853" s="24"/>
      <c r="J2853" s="24"/>
    </row>
    <row r="2854" spans="2:10" x14ac:dyDescent="0.2">
      <c r="B2854" s="24"/>
      <c r="D2854" s="24"/>
      <c r="F2854" s="24"/>
      <c r="H2854" s="24"/>
      <c r="J2854" s="24"/>
    </row>
    <row r="2855" spans="2:10" x14ac:dyDescent="0.2">
      <c r="B2855" s="24"/>
      <c r="D2855" s="24"/>
      <c r="F2855" s="24"/>
      <c r="H2855" s="24"/>
      <c r="J2855" s="24"/>
    </row>
    <row r="2856" spans="2:10" x14ac:dyDescent="0.2">
      <c r="B2856" s="24"/>
      <c r="D2856" s="24"/>
      <c r="F2856" s="24"/>
      <c r="H2856" s="24"/>
      <c r="J2856" s="24"/>
    </row>
    <row r="2857" spans="2:10" x14ac:dyDescent="0.2">
      <c r="B2857" s="24"/>
      <c r="D2857" s="24"/>
      <c r="F2857" s="24"/>
      <c r="H2857" s="24"/>
      <c r="J2857" s="24"/>
    </row>
    <row r="2858" spans="2:10" x14ac:dyDescent="0.2">
      <c r="B2858" s="24"/>
      <c r="D2858" s="24"/>
      <c r="F2858" s="24"/>
      <c r="H2858" s="24"/>
      <c r="J2858" s="24"/>
    </row>
    <row r="2859" spans="2:10" x14ac:dyDescent="0.2">
      <c r="B2859" s="24"/>
      <c r="D2859" s="24"/>
      <c r="F2859" s="24"/>
      <c r="H2859" s="24"/>
      <c r="J2859" s="24"/>
    </row>
    <row r="2860" spans="2:10" x14ac:dyDescent="0.2">
      <c r="B2860" s="24"/>
      <c r="D2860" s="24"/>
      <c r="F2860" s="24"/>
      <c r="H2860" s="24"/>
      <c r="J2860" s="24"/>
    </row>
    <row r="2861" spans="2:10" x14ac:dyDescent="0.2">
      <c r="B2861" s="24"/>
      <c r="D2861" s="24"/>
      <c r="F2861" s="24"/>
      <c r="H2861" s="24"/>
      <c r="J2861" s="24"/>
    </row>
    <row r="2862" spans="2:10" x14ac:dyDescent="0.2">
      <c r="B2862" s="24"/>
      <c r="D2862" s="24"/>
      <c r="F2862" s="24"/>
      <c r="H2862" s="24"/>
      <c r="J2862" s="24"/>
    </row>
    <row r="2863" spans="2:10" x14ac:dyDescent="0.2">
      <c r="B2863" s="24"/>
      <c r="D2863" s="24"/>
      <c r="F2863" s="24"/>
      <c r="H2863" s="24"/>
      <c r="J2863" s="24"/>
    </row>
    <row r="2864" spans="2:10" x14ac:dyDescent="0.2">
      <c r="B2864" s="24"/>
      <c r="D2864" s="24"/>
      <c r="F2864" s="24"/>
      <c r="H2864" s="24"/>
      <c r="J2864" s="24"/>
    </row>
    <row r="2865" spans="2:10" x14ac:dyDescent="0.2">
      <c r="B2865" s="24"/>
      <c r="D2865" s="24"/>
      <c r="F2865" s="24"/>
      <c r="H2865" s="24"/>
      <c r="J2865" s="24"/>
    </row>
    <row r="2866" spans="2:10" x14ac:dyDescent="0.2">
      <c r="B2866" s="24"/>
      <c r="D2866" s="24"/>
      <c r="F2866" s="24"/>
      <c r="H2866" s="24"/>
      <c r="J2866" s="24"/>
    </row>
    <row r="2867" spans="2:10" x14ac:dyDescent="0.2">
      <c r="B2867" s="24"/>
      <c r="D2867" s="24"/>
      <c r="F2867" s="24"/>
      <c r="H2867" s="24"/>
      <c r="J2867" s="24"/>
    </row>
    <row r="2868" spans="2:10" x14ac:dyDescent="0.2">
      <c r="B2868" s="24"/>
      <c r="D2868" s="24"/>
      <c r="F2868" s="24"/>
      <c r="H2868" s="24"/>
      <c r="J2868" s="24"/>
    </row>
    <row r="2869" spans="2:10" x14ac:dyDescent="0.2">
      <c r="B2869" s="24"/>
      <c r="D2869" s="24"/>
      <c r="F2869" s="24"/>
      <c r="H2869" s="24"/>
      <c r="J2869" s="24"/>
    </row>
    <row r="2870" spans="2:10" x14ac:dyDescent="0.2">
      <c r="B2870" s="24"/>
      <c r="D2870" s="24"/>
      <c r="F2870" s="24"/>
      <c r="H2870" s="24"/>
      <c r="J2870" s="24"/>
    </row>
    <row r="2871" spans="2:10" x14ac:dyDescent="0.2">
      <c r="B2871" s="24"/>
      <c r="D2871" s="24"/>
      <c r="F2871" s="24"/>
      <c r="H2871" s="24"/>
      <c r="J2871" s="24"/>
    </row>
    <row r="2872" spans="2:10" x14ac:dyDescent="0.2">
      <c r="B2872" s="24"/>
      <c r="D2872" s="24"/>
      <c r="F2872" s="24"/>
      <c r="H2872" s="24"/>
      <c r="J2872" s="24"/>
    </row>
    <row r="2873" spans="2:10" x14ac:dyDescent="0.2">
      <c r="B2873" s="24"/>
      <c r="D2873" s="24"/>
      <c r="F2873" s="24"/>
      <c r="H2873" s="24"/>
      <c r="J2873" s="24"/>
    </row>
    <row r="2874" spans="2:10" x14ac:dyDescent="0.2">
      <c r="B2874" s="24"/>
      <c r="D2874" s="24"/>
      <c r="F2874" s="24"/>
      <c r="H2874" s="24"/>
      <c r="J2874" s="24"/>
    </row>
    <row r="2875" spans="2:10" x14ac:dyDescent="0.2">
      <c r="B2875" s="24"/>
      <c r="D2875" s="24"/>
      <c r="F2875" s="24"/>
      <c r="H2875" s="24"/>
      <c r="J2875" s="24"/>
    </row>
    <row r="2876" spans="2:10" x14ac:dyDescent="0.2">
      <c r="B2876" s="24"/>
      <c r="D2876" s="24"/>
      <c r="F2876" s="24"/>
      <c r="H2876" s="24"/>
      <c r="J2876" s="24"/>
    </row>
    <row r="2877" spans="2:10" x14ac:dyDescent="0.2">
      <c r="B2877" s="24"/>
      <c r="D2877" s="24"/>
      <c r="F2877" s="24"/>
      <c r="H2877" s="24"/>
      <c r="J2877" s="24"/>
    </row>
    <row r="2878" spans="2:10" x14ac:dyDescent="0.2">
      <c r="B2878" s="24"/>
      <c r="D2878" s="24"/>
      <c r="F2878" s="24"/>
      <c r="H2878" s="24"/>
      <c r="J2878" s="24"/>
    </row>
    <row r="2879" spans="2:10" x14ac:dyDescent="0.2">
      <c r="B2879" s="24"/>
      <c r="D2879" s="24"/>
      <c r="F2879" s="24"/>
      <c r="H2879" s="24"/>
      <c r="J2879" s="24"/>
    </row>
    <row r="2880" spans="2:10" x14ac:dyDescent="0.2">
      <c r="B2880" s="24"/>
      <c r="D2880" s="24"/>
      <c r="F2880" s="24"/>
      <c r="H2880" s="24"/>
      <c r="J2880" s="24"/>
    </row>
    <row r="2881" spans="2:10" x14ac:dyDescent="0.2">
      <c r="B2881" s="24"/>
      <c r="D2881" s="24"/>
      <c r="F2881" s="24"/>
      <c r="H2881" s="24"/>
      <c r="J2881" s="24"/>
    </row>
    <row r="2882" spans="2:10" x14ac:dyDescent="0.2">
      <c r="B2882" s="24"/>
      <c r="D2882" s="24"/>
      <c r="F2882" s="24"/>
      <c r="H2882" s="24"/>
      <c r="J2882" s="24"/>
    </row>
    <row r="2883" spans="2:10" x14ac:dyDescent="0.2">
      <c r="B2883" s="24"/>
      <c r="D2883" s="24"/>
      <c r="F2883" s="24"/>
      <c r="H2883" s="24"/>
      <c r="J2883" s="24"/>
    </row>
    <row r="2884" spans="2:10" x14ac:dyDescent="0.2">
      <c r="B2884" s="24"/>
      <c r="D2884" s="24"/>
      <c r="F2884" s="24"/>
      <c r="H2884" s="24"/>
      <c r="J2884" s="24"/>
    </row>
    <row r="2885" spans="2:10" x14ac:dyDescent="0.2">
      <c r="B2885" s="24"/>
      <c r="D2885" s="24"/>
      <c r="F2885" s="24"/>
      <c r="H2885" s="24"/>
      <c r="J2885" s="24"/>
    </row>
    <row r="2886" spans="2:10" x14ac:dyDescent="0.2">
      <c r="B2886" s="24"/>
      <c r="D2886" s="24"/>
      <c r="F2886" s="24"/>
      <c r="H2886" s="24"/>
      <c r="J2886" s="24"/>
    </row>
    <row r="2887" spans="2:10" x14ac:dyDescent="0.2">
      <c r="B2887" s="24"/>
      <c r="D2887" s="24"/>
      <c r="F2887" s="24"/>
      <c r="H2887" s="24"/>
      <c r="J2887" s="24"/>
    </row>
    <row r="2888" spans="2:10" x14ac:dyDescent="0.2">
      <c r="B2888" s="24"/>
      <c r="D2888" s="24"/>
      <c r="F2888" s="24"/>
      <c r="H2888" s="24"/>
      <c r="J2888" s="24"/>
    </row>
    <row r="2889" spans="2:10" x14ac:dyDescent="0.2">
      <c r="B2889" s="24"/>
      <c r="D2889" s="24"/>
      <c r="F2889" s="24"/>
      <c r="H2889" s="24"/>
      <c r="J2889" s="24"/>
    </row>
    <row r="2890" spans="2:10" x14ac:dyDescent="0.2">
      <c r="B2890" s="24"/>
      <c r="D2890" s="24"/>
      <c r="F2890" s="24"/>
      <c r="H2890" s="24"/>
      <c r="J2890" s="24"/>
    </row>
    <row r="2891" spans="2:10" x14ac:dyDescent="0.2">
      <c r="B2891" s="24"/>
      <c r="D2891" s="24"/>
      <c r="F2891" s="24"/>
      <c r="H2891" s="24"/>
      <c r="J2891" s="24"/>
    </row>
    <row r="2892" spans="2:10" x14ac:dyDescent="0.2">
      <c r="B2892" s="24"/>
      <c r="D2892" s="24"/>
      <c r="F2892" s="24"/>
      <c r="H2892" s="24"/>
      <c r="J2892" s="24"/>
    </row>
    <row r="2893" spans="2:10" x14ac:dyDescent="0.2">
      <c r="B2893" s="24"/>
      <c r="D2893" s="24"/>
      <c r="F2893" s="24"/>
      <c r="H2893" s="24"/>
      <c r="J2893" s="24"/>
    </row>
    <row r="2894" spans="2:10" x14ac:dyDescent="0.2">
      <c r="B2894" s="24"/>
      <c r="D2894" s="24"/>
      <c r="F2894" s="24"/>
      <c r="H2894" s="24"/>
      <c r="J2894" s="24"/>
    </row>
    <row r="2895" spans="2:10" x14ac:dyDescent="0.2">
      <c r="B2895" s="24"/>
      <c r="D2895" s="24"/>
      <c r="F2895" s="24"/>
      <c r="H2895" s="24"/>
      <c r="J2895" s="24"/>
    </row>
    <row r="2896" spans="2:10" x14ac:dyDescent="0.2">
      <c r="B2896" s="24"/>
      <c r="D2896" s="24"/>
      <c r="F2896" s="24"/>
      <c r="H2896" s="24"/>
      <c r="J2896" s="24"/>
    </row>
    <row r="2897" spans="2:10" x14ac:dyDescent="0.2">
      <c r="B2897" s="24"/>
      <c r="D2897" s="24"/>
      <c r="F2897" s="24"/>
      <c r="H2897" s="24"/>
      <c r="J2897" s="24"/>
    </row>
    <row r="2898" spans="2:10" x14ac:dyDescent="0.2">
      <c r="B2898" s="24"/>
      <c r="D2898" s="24"/>
      <c r="F2898" s="24"/>
      <c r="H2898" s="24"/>
      <c r="J2898" s="24"/>
    </row>
    <row r="2899" spans="2:10" x14ac:dyDescent="0.2">
      <c r="B2899" s="24"/>
      <c r="D2899" s="24"/>
      <c r="F2899" s="24"/>
      <c r="H2899" s="24"/>
      <c r="J2899" s="24"/>
    </row>
    <row r="2900" spans="2:10" x14ac:dyDescent="0.2">
      <c r="B2900" s="24"/>
      <c r="D2900" s="24"/>
      <c r="F2900" s="24"/>
      <c r="H2900" s="24"/>
      <c r="J2900" s="24"/>
    </row>
    <row r="2901" spans="2:10" x14ac:dyDescent="0.2">
      <c r="B2901" s="24"/>
      <c r="D2901" s="24"/>
      <c r="F2901" s="24"/>
      <c r="H2901" s="24"/>
      <c r="J2901" s="24"/>
    </row>
    <row r="2902" spans="2:10" x14ac:dyDescent="0.2">
      <c r="B2902" s="24"/>
      <c r="D2902" s="24"/>
      <c r="F2902" s="24"/>
      <c r="H2902" s="24"/>
      <c r="J2902" s="24"/>
    </row>
    <row r="2903" spans="2:10" x14ac:dyDescent="0.2">
      <c r="B2903" s="24"/>
      <c r="D2903" s="24"/>
      <c r="F2903" s="24"/>
      <c r="H2903" s="24"/>
      <c r="J2903" s="24"/>
    </row>
    <row r="2904" spans="2:10" x14ac:dyDescent="0.2">
      <c r="B2904" s="24"/>
      <c r="D2904" s="24"/>
      <c r="F2904" s="24"/>
      <c r="H2904" s="24"/>
      <c r="J2904" s="24"/>
    </row>
    <row r="2905" spans="2:10" x14ac:dyDescent="0.2">
      <c r="B2905" s="24"/>
      <c r="D2905" s="24"/>
      <c r="F2905" s="24"/>
      <c r="H2905" s="24"/>
      <c r="J2905" s="24"/>
    </row>
    <row r="2906" spans="2:10" x14ac:dyDescent="0.2">
      <c r="B2906" s="24"/>
      <c r="D2906" s="24"/>
      <c r="F2906" s="24"/>
      <c r="H2906" s="24"/>
      <c r="J2906" s="24"/>
    </row>
    <row r="2907" spans="2:10" x14ac:dyDescent="0.2">
      <c r="B2907" s="24"/>
      <c r="D2907" s="24"/>
      <c r="F2907" s="24"/>
      <c r="H2907" s="24"/>
      <c r="J2907" s="24"/>
    </row>
    <row r="2908" spans="2:10" x14ac:dyDescent="0.2">
      <c r="B2908" s="24"/>
      <c r="D2908" s="24"/>
      <c r="F2908" s="24"/>
      <c r="H2908" s="24"/>
      <c r="J2908" s="24"/>
    </row>
    <row r="2909" spans="2:10" x14ac:dyDescent="0.2">
      <c r="B2909" s="24"/>
      <c r="D2909" s="24"/>
      <c r="F2909" s="24"/>
      <c r="H2909" s="24"/>
      <c r="J2909" s="24"/>
    </row>
    <row r="2910" spans="2:10" x14ac:dyDescent="0.2">
      <c r="B2910" s="24"/>
      <c r="D2910" s="24"/>
      <c r="F2910" s="24"/>
      <c r="H2910" s="24"/>
      <c r="J2910" s="24"/>
    </row>
    <row r="2911" spans="2:10" x14ac:dyDescent="0.2">
      <c r="B2911" s="24"/>
      <c r="D2911" s="24"/>
      <c r="F2911" s="24"/>
      <c r="H2911" s="24"/>
      <c r="J2911" s="24"/>
    </row>
    <row r="2912" spans="2:10" x14ac:dyDescent="0.2">
      <c r="B2912" s="24"/>
      <c r="D2912" s="24"/>
      <c r="F2912" s="24"/>
      <c r="H2912" s="24"/>
      <c r="J2912" s="24"/>
    </row>
    <row r="2913" spans="2:10" x14ac:dyDescent="0.2">
      <c r="B2913" s="24"/>
      <c r="D2913" s="24"/>
      <c r="F2913" s="24"/>
      <c r="H2913" s="24"/>
      <c r="J2913" s="24"/>
    </row>
    <row r="2914" spans="2:10" x14ac:dyDescent="0.2">
      <c r="B2914" s="24"/>
      <c r="D2914" s="24"/>
      <c r="F2914" s="24"/>
      <c r="H2914" s="24"/>
      <c r="J2914" s="24"/>
    </row>
    <row r="2915" spans="2:10" x14ac:dyDescent="0.2">
      <c r="B2915" s="24"/>
      <c r="D2915" s="24"/>
      <c r="F2915" s="24"/>
      <c r="H2915" s="24"/>
      <c r="J2915" s="24"/>
    </row>
    <row r="2916" spans="2:10" x14ac:dyDescent="0.2">
      <c r="B2916" s="24"/>
      <c r="D2916" s="24"/>
      <c r="F2916" s="24"/>
      <c r="H2916" s="24"/>
      <c r="J2916" s="24"/>
    </row>
    <row r="2917" spans="2:10" x14ac:dyDescent="0.2">
      <c r="B2917" s="24"/>
      <c r="D2917" s="24"/>
      <c r="F2917" s="24"/>
      <c r="H2917" s="24"/>
      <c r="J2917" s="24"/>
    </row>
    <row r="2918" spans="2:10" x14ac:dyDescent="0.2">
      <c r="B2918" s="24"/>
      <c r="D2918" s="24"/>
      <c r="F2918" s="24"/>
      <c r="H2918" s="24"/>
      <c r="J2918" s="24"/>
    </row>
    <row r="2919" spans="2:10" x14ac:dyDescent="0.2">
      <c r="B2919" s="24"/>
      <c r="D2919" s="24"/>
      <c r="F2919" s="24"/>
      <c r="H2919" s="24"/>
      <c r="J2919" s="24"/>
    </row>
    <row r="2920" spans="2:10" x14ac:dyDescent="0.2">
      <c r="B2920" s="24"/>
      <c r="D2920" s="24"/>
      <c r="F2920" s="24"/>
      <c r="H2920" s="24"/>
      <c r="J2920" s="24"/>
    </row>
    <row r="2921" spans="2:10" x14ac:dyDescent="0.2">
      <c r="B2921" s="24"/>
      <c r="D2921" s="24"/>
      <c r="F2921" s="24"/>
      <c r="H2921" s="24"/>
      <c r="J2921" s="24"/>
    </row>
    <row r="2922" spans="2:10" x14ac:dyDescent="0.2">
      <c r="B2922" s="24"/>
      <c r="D2922" s="24"/>
      <c r="F2922" s="24"/>
      <c r="H2922" s="24"/>
      <c r="J2922" s="24"/>
    </row>
    <row r="2923" spans="2:10" x14ac:dyDescent="0.2">
      <c r="B2923" s="24"/>
      <c r="D2923" s="24"/>
      <c r="F2923" s="24"/>
      <c r="H2923" s="24"/>
      <c r="J2923" s="24"/>
    </row>
    <row r="2924" spans="2:10" x14ac:dyDescent="0.2">
      <c r="B2924" s="24"/>
      <c r="D2924" s="24"/>
      <c r="F2924" s="24"/>
      <c r="H2924" s="24"/>
      <c r="J2924" s="24"/>
    </row>
    <row r="2925" spans="2:10" x14ac:dyDescent="0.2">
      <c r="B2925" s="24"/>
      <c r="D2925" s="24"/>
      <c r="F2925" s="24"/>
      <c r="H2925" s="24"/>
      <c r="J2925" s="24"/>
    </row>
    <row r="2926" spans="2:10" x14ac:dyDescent="0.2">
      <c r="B2926" s="24"/>
      <c r="D2926" s="24"/>
      <c r="F2926" s="24"/>
      <c r="H2926" s="24"/>
      <c r="J2926" s="24"/>
    </row>
    <row r="2927" spans="2:10" x14ac:dyDescent="0.2">
      <c r="B2927" s="24"/>
      <c r="D2927" s="24"/>
      <c r="F2927" s="24"/>
      <c r="H2927" s="24"/>
      <c r="J2927" s="24"/>
    </row>
    <row r="2928" spans="2:10" x14ac:dyDescent="0.2">
      <c r="B2928" s="24"/>
      <c r="D2928" s="24"/>
      <c r="F2928" s="24"/>
      <c r="H2928" s="24"/>
      <c r="J2928" s="24"/>
    </row>
    <row r="2929" spans="2:10" x14ac:dyDescent="0.2">
      <c r="B2929" s="24"/>
      <c r="D2929" s="24"/>
      <c r="F2929" s="24"/>
      <c r="H2929" s="24"/>
      <c r="J2929" s="24"/>
    </row>
    <row r="2930" spans="2:10" x14ac:dyDescent="0.2">
      <c r="B2930" s="24"/>
      <c r="D2930" s="24"/>
      <c r="F2930" s="24"/>
      <c r="H2930" s="24"/>
      <c r="J2930" s="24"/>
    </row>
    <row r="2931" spans="2:10" x14ac:dyDescent="0.2">
      <c r="B2931" s="24"/>
      <c r="D2931" s="24"/>
      <c r="F2931" s="24"/>
      <c r="H2931" s="24"/>
      <c r="J2931" s="24"/>
    </row>
    <row r="2932" spans="2:10" x14ac:dyDescent="0.2">
      <c r="B2932" s="24"/>
      <c r="D2932" s="24"/>
      <c r="F2932" s="24"/>
      <c r="H2932" s="24"/>
      <c r="J2932" s="24"/>
    </row>
    <row r="2933" spans="2:10" x14ac:dyDescent="0.2">
      <c r="B2933" s="24"/>
      <c r="D2933" s="24"/>
      <c r="F2933" s="24"/>
      <c r="H2933" s="24"/>
      <c r="J2933" s="24"/>
    </row>
    <row r="2934" spans="2:10" x14ac:dyDescent="0.2">
      <c r="B2934" s="24"/>
      <c r="D2934" s="24"/>
      <c r="F2934" s="24"/>
      <c r="H2934" s="24"/>
      <c r="J2934" s="24"/>
    </row>
    <row r="2935" spans="2:10" x14ac:dyDescent="0.2">
      <c r="B2935" s="24"/>
      <c r="D2935" s="24"/>
      <c r="F2935" s="24"/>
      <c r="H2935" s="24"/>
      <c r="J2935" s="24"/>
    </row>
    <row r="2936" spans="2:10" x14ac:dyDescent="0.2">
      <c r="B2936" s="24"/>
      <c r="D2936" s="24"/>
      <c r="F2936" s="24"/>
      <c r="H2936" s="24"/>
      <c r="J2936" s="24"/>
    </row>
    <row r="2937" spans="2:10" x14ac:dyDescent="0.2">
      <c r="B2937" s="24"/>
      <c r="D2937" s="24"/>
      <c r="F2937" s="24"/>
      <c r="H2937" s="24"/>
      <c r="J2937" s="24"/>
    </row>
    <row r="2938" spans="2:10" x14ac:dyDescent="0.2">
      <c r="B2938" s="24"/>
      <c r="D2938" s="24"/>
      <c r="F2938" s="24"/>
      <c r="H2938" s="24"/>
      <c r="J2938" s="24"/>
    </row>
    <row r="2939" spans="2:10" x14ac:dyDescent="0.2">
      <c r="B2939" s="24"/>
      <c r="D2939" s="24"/>
      <c r="F2939" s="24"/>
      <c r="H2939" s="24"/>
      <c r="J2939" s="24"/>
    </row>
    <row r="2940" spans="2:10" x14ac:dyDescent="0.2">
      <c r="B2940" s="24"/>
      <c r="D2940" s="24"/>
      <c r="F2940" s="24"/>
      <c r="H2940" s="24"/>
      <c r="J2940" s="24"/>
    </row>
    <row r="2941" spans="2:10" x14ac:dyDescent="0.2">
      <c r="B2941" s="24"/>
      <c r="D2941" s="24"/>
      <c r="F2941" s="24"/>
      <c r="H2941" s="24"/>
      <c r="J2941" s="24"/>
    </row>
    <row r="2942" spans="2:10" x14ac:dyDescent="0.2">
      <c r="B2942" s="24"/>
      <c r="D2942" s="24"/>
      <c r="F2942" s="24"/>
      <c r="H2942" s="24"/>
      <c r="J2942" s="24"/>
    </row>
    <row r="2943" spans="2:10" x14ac:dyDescent="0.2">
      <c r="B2943" s="24"/>
      <c r="D2943" s="24"/>
      <c r="F2943" s="24"/>
      <c r="H2943" s="24"/>
      <c r="J2943" s="24"/>
    </row>
    <row r="2944" spans="2:10" x14ac:dyDescent="0.2">
      <c r="B2944" s="24"/>
      <c r="D2944" s="24"/>
      <c r="F2944" s="24"/>
      <c r="H2944" s="24"/>
      <c r="J2944" s="24"/>
    </row>
    <row r="2945" spans="2:10" x14ac:dyDescent="0.2">
      <c r="B2945" s="24"/>
      <c r="D2945" s="24"/>
      <c r="F2945" s="24"/>
      <c r="H2945" s="24"/>
      <c r="J2945" s="24"/>
    </row>
    <row r="2946" spans="2:10" x14ac:dyDescent="0.2">
      <c r="B2946" s="24"/>
      <c r="D2946" s="24"/>
      <c r="F2946" s="24"/>
      <c r="H2946" s="24"/>
      <c r="J2946" s="24"/>
    </row>
    <row r="2947" spans="2:10" x14ac:dyDescent="0.2">
      <c r="B2947" s="24"/>
      <c r="D2947" s="24"/>
      <c r="F2947" s="24"/>
      <c r="H2947" s="24"/>
      <c r="J2947" s="24"/>
    </row>
    <row r="2948" spans="2:10" x14ac:dyDescent="0.2">
      <c r="B2948" s="24"/>
      <c r="D2948" s="24"/>
      <c r="F2948" s="24"/>
      <c r="H2948" s="24"/>
      <c r="J2948" s="24"/>
    </row>
    <row r="2949" spans="2:10" x14ac:dyDescent="0.2">
      <c r="B2949" s="24"/>
      <c r="D2949" s="24"/>
      <c r="F2949" s="24"/>
      <c r="H2949" s="24"/>
      <c r="J2949" s="24"/>
    </row>
    <row r="2950" spans="2:10" x14ac:dyDescent="0.2">
      <c r="B2950" s="24"/>
      <c r="D2950" s="24"/>
      <c r="F2950" s="24"/>
      <c r="H2950" s="24"/>
      <c r="J2950" s="24"/>
    </row>
    <row r="2951" spans="2:10" x14ac:dyDescent="0.2">
      <c r="B2951" s="24"/>
      <c r="D2951" s="24"/>
      <c r="F2951" s="24"/>
      <c r="H2951" s="24"/>
      <c r="J2951" s="24"/>
    </row>
    <row r="2952" spans="2:10" x14ac:dyDescent="0.2">
      <c r="B2952" s="24"/>
      <c r="D2952" s="24"/>
      <c r="F2952" s="24"/>
      <c r="H2952" s="24"/>
      <c r="J2952" s="24"/>
    </row>
    <row r="2953" spans="2:10" x14ac:dyDescent="0.2">
      <c r="B2953" s="24"/>
      <c r="D2953" s="24"/>
      <c r="F2953" s="24"/>
      <c r="H2953" s="24"/>
      <c r="J2953" s="24"/>
    </row>
    <row r="2954" spans="2:10" x14ac:dyDescent="0.2">
      <c r="B2954" s="24"/>
      <c r="D2954" s="24"/>
      <c r="F2954" s="24"/>
      <c r="H2954" s="24"/>
      <c r="J2954" s="24"/>
    </row>
    <row r="2955" spans="2:10" x14ac:dyDescent="0.2">
      <c r="B2955" s="24"/>
      <c r="D2955" s="24"/>
      <c r="F2955" s="24"/>
      <c r="H2955" s="24"/>
      <c r="J2955" s="24"/>
    </row>
    <row r="2956" spans="2:10" x14ac:dyDescent="0.2">
      <c r="B2956" s="24"/>
      <c r="D2956" s="24"/>
      <c r="F2956" s="24"/>
      <c r="H2956" s="24"/>
      <c r="J2956" s="24"/>
    </row>
    <row r="2957" spans="2:10" x14ac:dyDescent="0.2">
      <c r="B2957" s="24"/>
      <c r="D2957" s="24"/>
      <c r="F2957" s="24"/>
      <c r="H2957" s="24"/>
      <c r="J2957" s="24"/>
    </row>
    <row r="2958" spans="2:10" x14ac:dyDescent="0.2">
      <c r="B2958" s="24"/>
      <c r="D2958" s="24"/>
      <c r="F2958" s="24"/>
      <c r="H2958" s="24"/>
      <c r="J2958" s="24"/>
    </row>
    <row r="2959" spans="2:10" x14ac:dyDescent="0.2">
      <c r="B2959" s="24"/>
      <c r="D2959" s="24"/>
      <c r="F2959" s="24"/>
      <c r="H2959" s="24"/>
      <c r="J2959" s="24"/>
    </row>
    <row r="2960" spans="2:10" x14ac:dyDescent="0.2">
      <c r="B2960" s="24"/>
      <c r="D2960" s="24"/>
      <c r="F2960" s="24"/>
      <c r="H2960" s="24"/>
      <c r="J2960" s="24"/>
    </row>
    <row r="2961" spans="2:10" x14ac:dyDescent="0.2">
      <c r="B2961" s="24"/>
      <c r="D2961" s="24"/>
      <c r="F2961" s="24"/>
      <c r="H2961" s="24"/>
      <c r="J2961" s="24"/>
    </row>
    <row r="2962" spans="2:10" x14ac:dyDescent="0.2">
      <c r="B2962" s="24"/>
      <c r="D2962" s="24"/>
      <c r="F2962" s="24"/>
      <c r="H2962" s="24"/>
      <c r="J2962" s="24"/>
    </row>
    <row r="2963" spans="2:10" x14ac:dyDescent="0.2">
      <c r="B2963" s="24"/>
      <c r="D2963" s="24"/>
      <c r="F2963" s="24"/>
      <c r="H2963" s="24"/>
      <c r="J2963" s="24"/>
    </row>
    <row r="2964" spans="2:10" x14ac:dyDescent="0.2">
      <c r="B2964" s="24"/>
      <c r="D2964" s="24"/>
      <c r="F2964" s="24"/>
      <c r="H2964" s="24"/>
      <c r="J2964" s="24"/>
    </row>
    <row r="2965" spans="2:10" x14ac:dyDescent="0.2">
      <c r="B2965" s="24"/>
      <c r="D2965" s="24"/>
      <c r="F2965" s="24"/>
      <c r="H2965" s="24"/>
      <c r="J2965" s="24"/>
    </row>
    <row r="2966" spans="2:10" x14ac:dyDescent="0.2">
      <c r="B2966" s="24"/>
      <c r="D2966" s="24"/>
      <c r="F2966" s="24"/>
      <c r="H2966" s="24"/>
      <c r="J2966" s="24"/>
    </row>
    <row r="2967" spans="2:10" x14ac:dyDescent="0.2">
      <c r="B2967" s="24"/>
      <c r="D2967" s="24"/>
      <c r="F2967" s="24"/>
      <c r="H2967" s="24"/>
      <c r="J2967" s="24"/>
    </row>
    <row r="2968" spans="2:10" x14ac:dyDescent="0.2">
      <c r="B2968" s="24"/>
      <c r="D2968" s="24"/>
      <c r="F2968" s="24"/>
      <c r="H2968" s="24"/>
      <c r="J2968" s="24"/>
    </row>
    <row r="2969" spans="2:10" x14ac:dyDescent="0.2">
      <c r="B2969" s="24"/>
      <c r="D2969" s="24"/>
      <c r="F2969" s="24"/>
      <c r="H2969" s="24"/>
      <c r="J2969" s="24"/>
    </row>
    <row r="2970" spans="2:10" x14ac:dyDescent="0.2">
      <c r="B2970" s="24"/>
      <c r="D2970" s="24"/>
      <c r="F2970" s="24"/>
      <c r="H2970" s="24"/>
      <c r="J2970" s="24"/>
    </row>
    <row r="2971" spans="2:10" x14ac:dyDescent="0.2">
      <c r="B2971" s="24"/>
      <c r="D2971" s="24"/>
      <c r="F2971" s="24"/>
      <c r="H2971" s="24"/>
      <c r="J2971" s="24"/>
    </row>
    <row r="2972" spans="2:10" x14ac:dyDescent="0.2">
      <c r="B2972" s="24"/>
      <c r="D2972" s="24"/>
      <c r="F2972" s="24"/>
      <c r="H2972" s="24"/>
      <c r="J2972" s="24"/>
    </row>
    <row r="2973" spans="2:10" x14ac:dyDescent="0.2">
      <c r="B2973" s="24"/>
      <c r="D2973" s="24"/>
      <c r="F2973" s="24"/>
      <c r="H2973" s="24"/>
      <c r="J2973" s="24"/>
    </row>
    <row r="2974" spans="2:10" x14ac:dyDescent="0.2">
      <c r="B2974" s="24"/>
      <c r="D2974" s="24"/>
      <c r="F2974" s="24"/>
      <c r="H2974" s="24"/>
      <c r="J2974" s="24"/>
    </row>
    <row r="2975" spans="2:10" x14ac:dyDescent="0.2">
      <c r="B2975" s="24"/>
      <c r="D2975" s="24"/>
      <c r="F2975" s="24"/>
      <c r="H2975" s="24"/>
      <c r="J2975" s="24"/>
    </row>
    <row r="2976" spans="2:10" x14ac:dyDescent="0.2">
      <c r="B2976" s="24"/>
      <c r="D2976" s="24"/>
      <c r="F2976" s="24"/>
      <c r="H2976" s="24"/>
      <c r="J2976" s="24"/>
    </row>
    <row r="2977" spans="2:10" x14ac:dyDescent="0.2">
      <c r="B2977" s="24"/>
      <c r="D2977" s="24"/>
      <c r="F2977" s="24"/>
      <c r="H2977" s="24"/>
      <c r="J2977" s="24"/>
    </row>
    <row r="2978" spans="2:10" x14ac:dyDescent="0.2">
      <c r="B2978" s="24"/>
      <c r="D2978" s="24"/>
      <c r="F2978" s="24"/>
      <c r="H2978" s="24"/>
      <c r="J2978" s="24"/>
    </row>
    <row r="2979" spans="2:10" x14ac:dyDescent="0.2">
      <c r="B2979" s="24"/>
      <c r="D2979" s="24"/>
      <c r="F2979" s="24"/>
      <c r="H2979" s="24"/>
      <c r="J2979" s="24"/>
    </row>
    <row r="2980" spans="2:10" x14ac:dyDescent="0.2">
      <c r="B2980" s="24"/>
      <c r="D2980" s="24"/>
      <c r="F2980" s="24"/>
      <c r="H2980" s="24"/>
      <c r="J2980" s="24"/>
    </row>
    <row r="2981" spans="2:10" x14ac:dyDescent="0.2">
      <c r="B2981" s="24"/>
      <c r="D2981" s="24"/>
      <c r="F2981" s="24"/>
      <c r="H2981" s="24"/>
      <c r="J2981" s="24"/>
    </row>
    <row r="2982" spans="2:10" x14ac:dyDescent="0.2">
      <c r="B2982" s="24"/>
      <c r="D2982" s="24"/>
      <c r="F2982" s="24"/>
      <c r="H2982" s="24"/>
      <c r="J2982" s="24"/>
    </row>
    <row r="2983" spans="2:10" x14ac:dyDescent="0.2">
      <c r="B2983" s="24"/>
      <c r="D2983" s="24"/>
      <c r="F2983" s="24"/>
      <c r="H2983" s="24"/>
      <c r="J2983" s="24"/>
    </row>
    <row r="2984" spans="2:10" x14ac:dyDescent="0.2">
      <c r="B2984" s="24"/>
      <c r="D2984" s="24"/>
      <c r="F2984" s="24"/>
      <c r="H2984" s="24"/>
      <c r="J2984" s="24"/>
    </row>
    <row r="2985" spans="2:10" x14ac:dyDescent="0.2">
      <c r="B2985" s="24"/>
      <c r="D2985" s="24"/>
      <c r="F2985" s="24"/>
      <c r="H2985" s="24"/>
      <c r="J2985" s="24"/>
    </row>
    <row r="2986" spans="2:10" x14ac:dyDescent="0.2">
      <c r="B2986" s="24"/>
      <c r="D2986" s="24"/>
      <c r="F2986" s="24"/>
      <c r="H2986" s="24"/>
      <c r="J2986" s="24"/>
    </row>
    <row r="2987" spans="2:10" x14ac:dyDescent="0.2">
      <c r="B2987" s="24"/>
      <c r="D2987" s="24"/>
      <c r="F2987" s="24"/>
      <c r="H2987" s="24"/>
      <c r="J2987" s="24"/>
    </row>
    <row r="2988" spans="2:10" x14ac:dyDescent="0.2">
      <c r="B2988" s="24"/>
      <c r="D2988" s="24"/>
      <c r="F2988" s="24"/>
      <c r="H2988" s="24"/>
      <c r="J2988" s="24"/>
    </row>
    <row r="2989" spans="2:10" x14ac:dyDescent="0.2">
      <c r="B2989" s="24"/>
      <c r="D2989" s="24"/>
      <c r="F2989" s="24"/>
      <c r="H2989" s="24"/>
      <c r="J2989" s="24"/>
    </row>
    <row r="2990" spans="2:10" x14ac:dyDescent="0.2">
      <c r="B2990" s="24"/>
      <c r="D2990" s="24"/>
      <c r="F2990" s="24"/>
      <c r="H2990" s="24"/>
      <c r="J2990" s="24"/>
    </row>
    <row r="2991" spans="2:10" x14ac:dyDescent="0.2">
      <c r="B2991" s="24"/>
      <c r="D2991" s="24"/>
      <c r="F2991" s="24"/>
      <c r="H2991" s="24"/>
      <c r="J2991" s="24"/>
    </row>
    <row r="2992" spans="2:10" x14ac:dyDescent="0.2">
      <c r="B2992" s="24"/>
      <c r="D2992" s="24"/>
      <c r="F2992" s="24"/>
      <c r="H2992" s="24"/>
      <c r="J2992" s="24"/>
    </row>
    <row r="2993" spans="2:10" x14ac:dyDescent="0.2">
      <c r="B2993" s="24"/>
      <c r="D2993" s="24"/>
      <c r="F2993" s="24"/>
      <c r="H2993" s="24"/>
      <c r="J2993" s="24"/>
    </row>
    <row r="2994" spans="2:10" x14ac:dyDescent="0.2">
      <c r="B2994" s="24"/>
      <c r="D2994" s="24"/>
      <c r="F2994" s="24"/>
      <c r="H2994" s="24"/>
      <c r="J2994" s="24"/>
    </row>
    <row r="2995" spans="2:10" x14ac:dyDescent="0.2">
      <c r="B2995" s="24"/>
      <c r="D2995" s="24"/>
      <c r="F2995" s="24"/>
      <c r="H2995" s="24"/>
      <c r="J2995" s="24"/>
    </row>
    <row r="2996" spans="2:10" x14ac:dyDescent="0.2">
      <c r="B2996" s="24"/>
      <c r="D2996" s="24"/>
      <c r="F2996" s="24"/>
      <c r="H2996" s="24"/>
      <c r="J2996" s="24"/>
    </row>
    <row r="2997" spans="2:10" x14ac:dyDescent="0.2">
      <c r="B2997" s="24"/>
      <c r="D2997" s="24"/>
      <c r="F2997" s="24"/>
      <c r="H2997" s="24"/>
      <c r="J2997" s="24"/>
    </row>
    <row r="2998" spans="2:10" x14ac:dyDescent="0.2">
      <c r="B2998" s="24"/>
      <c r="D2998" s="24"/>
      <c r="F2998" s="24"/>
      <c r="H2998" s="24"/>
      <c r="J2998" s="24"/>
    </row>
    <row r="2999" spans="2:10" x14ac:dyDescent="0.2">
      <c r="B2999" s="24"/>
      <c r="D2999" s="24"/>
      <c r="F2999" s="24"/>
      <c r="H2999" s="24"/>
      <c r="J2999" s="24"/>
    </row>
    <row r="3000" spans="2:10" x14ac:dyDescent="0.2">
      <c r="B3000" s="24"/>
      <c r="D3000" s="24"/>
      <c r="F3000" s="24"/>
      <c r="H3000" s="24"/>
      <c r="J3000" s="24"/>
    </row>
    <row r="3001" spans="2:10" x14ac:dyDescent="0.2">
      <c r="B3001" s="24"/>
      <c r="D3001" s="24"/>
      <c r="F3001" s="24"/>
      <c r="H3001" s="24"/>
      <c r="J3001" s="24"/>
    </row>
    <row r="3002" spans="2:10" x14ac:dyDescent="0.2">
      <c r="B3002" s="24"/>
      <c r="D3002" s="24"/>
      <c r="F3002" s="24"/>
      <c r="H3002" s="24"/>
      <c r="J3002" s="24"/>
    </row>
    <row r="3003" spans="2:10" x14ac:dyDescent="0.2">
      <c r="B3003" s="24"/>
      <c r="D3003" s="24"/>
      <c r="F3003" s="24"/>
      <c r="H3003" s="24"/>
      <c r="J3003" s="24"/>
    </row>
    <row r="3004" spans="2:10" x14ac:dyDescent="0.2">
      <c r="B3004" s="24"/>
      <c r="D3004" s="24"/>
      <c r="F3004" s="24"/>
      <c r="H3004" s="24"/>
      <c r="J3004" s="24"/>
    </row>
    <row r="3005" spans="2:10" x14ac:dyDescent="0.2">
      <c r="B3005" s="24"/>
      <c r="D3005" s="24"/>
      <c r="F3005" s="24"/>
      <c r="H3005" s="24"/>
      <c r="J3005" s="24"/>
    </row>
    <row r="3006" spans="2:10" x14ac:dyDescent="0.2">
      <c r="B3006" s="24"/>
      <c r="D3006" s="24"/>
      <c r="F3006" s="24"/>
      <c r="H3006" s="24"/>
      <c r="J3006" s="24"/>
    </row>
    <row r="3007" spans="2:10" x14ac:dyDescent="0.2">
      <c r="B3007" s="24"/>
      <c r="D3007" s="24"/>
      <c r="F3007" s="24"/>
      <c r="H3007" s="24"/>
      <c r="J3007" s="24"/>
    </row>
    <row r="3008" spans="2:10" x14ac:dyDescent="0.2">
      <c r="B3008" s="24"/>
      <c r="D3008" s="24"/>
      <c r="F3008" s="24"/>
      <c r="H3008" s="24"/>
      <c r="J3008" s="24"/>
    </row>
    <row r="3009" spans="2:10" x14ac:dyDescent="0.2">
      <c r="B3009" s="24"/>
      <c r="D3009" s="24"/>
      <c r="F3009" s="24"/>
      <c r="H3009" s="24"/>
      <c r="J3009" s="24"/>
    </row>
    <row r="3010" spans="2:10" x14ac:dyDescent="0.2">
      <c r="B3010" s="24"/>
      <c r="D3010" s="24"/>
      <c r="F3010" s="24"/>
      <c r="H3010" s="24"/>
      <c r="J3010" s="24"/>
    </row>
    <row r="3011" spans="2:10" x14ac:dyDescent="0.2">
      <c r="B3011" s="24"/>
      <c r="D3011" s="24"/>
      <c r="F3011" s="24"/>
      <c r="H3011" s="24"/>
      <c r="J3011" s="24"/>
    </row>
    <row r="3012" spans="2:10" x14ac:dyDescent="0.2">
      <c r="B3012" s="24"/>
      <c r="D3012" s="24"/>
      <c r="F3012" s="24"/>
      <c r="H3012" s="24"/>
      <c r="J3012" s="24"/>
    </row>
    <row r="3013" spans="2:10" x14ac:dyDescent="0.2">
      <c r="B3013" s="24"/>
      <c r="D3013" s="24"/>
      <c r="F3013" s="24"/>
      <c r="H3013" s="24"/>
      <c r="J3013" s="24"/>
    </row>
    <row r="3014" spans="2:10" x14ac:dyDescent="0.2">
      <c r="B3014" s="24"/>
      <c r="D3014" s="24"/>
      <c r="F3014" s="24"/>
      <c r="H3014" s="24"/>
      <c r="J3014" s="24"/>
    </row>
    <row r="3015" spans="2:10" x14ac:dyDescent="0.2">
      <c r="B3015" s="24"/>
      <c r="D3015" s="24"/>
      <c r="F3015" s="24"/>
      <c r="H3015" s="24"/>
      <c r="J3015" s="24"/>
    </row>
    <row r="3016" spans="2:10" x14ac:dyDescent="0.2">
      <c r="B3016" s="24"/>
      <c r="D3016" s="24"/>
      <c r="F3016" s="24"/>
      <c r="H3016" s="24"/>
      <c r="J3016" s="24"/>
    </row>
    <row r="3017" spans="2:10" x14ac:dyDescent="0.2">
      <c r="B3017" s="24"/>
      <c r="D3017" s="24"/>
      <c r="F3017" s="24"/>
      <c r="H3017" s="24"/>
      <c r="J3017" s="24"/>
    </row>
    <row r="3018" spans="2:10" x14ac:dyDescent="0.2">
      <c r="B3018" s="24"/>
      <c r="D3018" s="24"/>
      <c r="F3018" s="24"/>
      <c r="H3018" s="24"/>
      <c r="J3018" s="24"/>
    </row>
    <row r="3019" spans="2:10" x14ac:dyDescent="0.2">
      <c r="B3019" s="24"/>
      <c r="D3019" s="24"/>
      <c r="F3019" s="24"/>
      <c r="H3019" s="24"/>
      <c r="J3019" s="24"/>
    </row>
    <row r="3020" spans="2:10" x14ac:dyDescent="0.2">
      <c r="B3020" s="24"/>
      <c r="D3020" s="24"/>
      <c r="F3020" s="24"/>
      <c r="H3020" s="24"/>
      <c r="J3020" s="24"/>
    </row>
    <row r="3021" spans="2:10" x14ac:dyDescent="0.2">
      <c r="B3021" s="24"/>
      <c r="D3021" s="24"/>
      <c r="F3021" s="24"/>
      <c r="H3021" s="24"/>
      <c r="J3021" s="24"/>
    </row>
    <row r="3022" spans="2:10" x14ac:dyDescent="0.2">
      <c r="B3022" s="24"/>
      <c r="D3022" s="24"/>
      <c r="F3022" s="24"/>
      <c r="H3022" s="24"/>
      <c r="J3022" s="24"/>
    </row>
    <row r="3023" spans="2:10" x14ac:dyDescent="0.2">
      <c r="B3023" s="24"/>
      <c r="D3023" s="24"/>
      <c r="F3023" s="24"/>
      <c r="H3023" s="24"/>
      <c r="J3023" s="24"/>
    </row>
    <row r="3024" spans="2:10" x14ac:dyDescent="0.2">
      <c r="B3024" s="24"/>
      <c r="D3024" s="24"/>
      <c r="F3024" s="24"/>
      <c r="H3024" s="24"/>
      <c r="J3024" s="24"/>
    </row>
    <row r="3025" spans="2:10" x14ac:dyDescent="0.2">
      <c r="B3025" s="24"/>
      <c r="D3025" s="24"/>
      <c r="F3025" s="24"/>
      <c r="H3025" s="24"/>
      <c r="J3025" s="24"/>
    </row>
    <row r="3026" spans="2:10" x14ac:dyDescent="0.2">
      <c r="B3026" s="24"/>
      <c r="D3026" s="24"/>
      <c r="F3026" s="24"/>
      <c r="H3026" s="24"/>
      <c r="J3026" s="24"/>
    </row>
    <row r="3027" spans="2:10" x14ac:dyDescent="0.2">
      <c r="B3027" s="24"/>
      <c r="D3027" s="24"/>
      <c r="F3027" s="24"/>
      <c r="H3027" s="24"/>
      <c r="J3027" s="24"/>
    </row>
    <row r="3028" spans="2:10" x14ac:dyDescent="0.2">
      <c r="B3028" s="24"/>
      <c r="D3028" s="24"/>
      <c r="F3028" s="24"/>
      <c r="H3028" s="24"/>
      <c r="J3028" s="24"/>
    </row>
    <row r="3029" spans="2:10" x14ac:dyDescent="0.2">
      <c r="B3029" s="24"/>
      <c r="D3029" s="24"/>
      <c r="F3029" s="24"/>
      <c r="H3029" s="24"/>
      <c r="J3029" s="24"/>
    </row>
    <row r="3030" spans="2:10" x14ac:dyDescent="0.2">
      <c r="B3030" s="24"/>
      <c r="D3030" s="24"/>
      <c r="F3030" s="24"/>
      <c r="H3030" s="24"/>
      <c r="J3030" s="24"/>
    </row>
    <row r="3031" spans="2:10" x14ac:dyDescent="0.2">
      <c r="B3031" s="24"/>
      <c r="D3031" s="24"/>
      <c r="F3031" s="24"/>
      <c r="H3031" s="24"/>
      <c r="J3031" s="24"/>
    </row>
    <row r="3032" spans="2:10" x14ac:dyDescent="0.2">
      <c r="B3032" s="24"/>
      <c r="D3032" s="24"/>
      <c r="F3032" s="24"/>
      <c r="H3032" s="24"/>
      <c r="J3032" s="24"/>
    </row>
    <row r="3033" spans="2:10" x14ac:dyDescent="0.2">
      <c r="B3033" s="24"/>
      <c r="D3033" s="24"/>
      <c r="F3033" s="24"/>
      <c r="H3033" s="24"/>
      <c r="J3033" s="24"/>
    </row>
    <row r="3034" spans="2:10" x14ac:dyDescent="0.2">
      <c r="B3034" s="24"/>
      <c r="D3034" s="24"/>
      <c r="F3034" s="24"/>
      <c r="H3034" s="24"/>
      <c r="J3034" s="24"/>
    </row>
    <row r="3035" spans="2:10" x14ac:dyDescent="0.2">
      <c r="B3035" s="24"/>
      <c r="D3035" s="24"/>
      <c r="F3035" s="24"/>
      <c r="H3035" s="24"/>
      <c r="J3035" s="24"/>
    </row>
    <row r="3036" spans="2:10" x14ac:dyDescent="0.2">
      <c r="B3036" s="24"/>
      <c r="D3036" s="24"/>
      <c r="F3036" s="24"/>
      <c r="H3036" s="24"/>
      <c r="J3036" s="24"/>
    </row>
    <row r="3037" spans="2:10" x14ac:dyDescent="0.2">
      <c r="B3037" s="24"/>
      <c r="D3037" s="24"/>
      <c r="F3037" s="24"/>
      <c r="H3037" s="24"/>
      <c r="J3037" s="24"/>
    </row>
    <row r="3038" spans="2:10" x14ac:dyDescent="0.2">
      <c r="B3038" s="24"/>
      <c r="D3038" s="24"/>
      <c r="F3038" s="24"/>
      <c r="H3038" s="24"/>
      <c r="J3038" s="24"/>
    </row>
    <row r="3039" spans="2:10" x14ac:dyDescent="0.2">
      <c r="B3039" s="24"/>
      <c r="D3039" s="24"/>
      <c r="F3039" s="24"/>
      <c r="H3039" s="24"/>
      <c r="J3039" s="24"/>
    </row>
    <row r="3040" spans="2:10" x14ac:dyDescent="0.2">
      <c r="B3040" s="24"/>
      <c r="D3040" s="24"/>
      <c r="F3040" s="24"/>
      <c r="H3040" s="24"/>
      <c r="J3040" s="24"/>
    </row>
    <row r="3041" spans="2:10" x14ac:dyDescent="0.2">
      <c r="B3041" s="24"/>
      <c r="D3041" s="24"/>
      <c r="F3041" s="24"/>
      <c r="H3041" s="24"/>
      <c r="J3041" s="24"/>
    </row>
    <row r="3042" spans="2:10" x14ac:dyDescent="0.2">
      <c r="B3042" s="24"/>
      <c r="D3042" s="24"/>
      <c r="F3042" s="24"/>
      <c r="H3042" s="24"/>
      <c r="J3042" s="24"/>
    </row>
    <row r="3043" spans="2:10" x14ac:dyDescent="0.2">
      <c r="B3043" s="24"/>
      <c r="D3043" s="24"/>
      <c r="F3043" s="24"/>
      <c r="H3043" s="24"/>
      <c r="J3043" s="24"/>
    </row>
    <row r="3044" spans="2:10" x14ac:dyDescent="0.2">
      <c r="B3044" s="24"/>
      <c r="D3044" s="24"/>
      <c r="F3044" s="24"/>
      <c r="H3044" s="24"/>
      <c r="J3044" s="24"/>
    </row>
    <row r="3045" spans="2:10" x14ac:dyDescent="0.2">
      <c r="B3045" s="24"/>
      <c r="D3045" s="24"/>
      <c r="F3045" s="24"/>
      <c r="H3045" s="24"/>
      <c r="J3045" s="24"/>
    </row>
    <row r="3046" spans="2:10" x14ac:dyDescent="0.2">
      <c r="B3046" s="24"/>
      <c r="D3046" s="24"/>
      <c r="F3046" s="24"/>
      <c r="H3046" s="24"/>
      <c r="J3046" s="24"/>
    </row>
    <row r="3047" spans="2:10" x14ac:dyDescent="0.2">
      <c r="B3047" s="24"/>
      <c r="D3047" s="24"/>
      <c r="F3047" s="24"/>
      <c r="H3047" s="24"/>
      <c r="J3047" s="24"/>
    </row>
    <row r="3048" spans="2:10" x14ac:dyDescent="0.2">
      <c r="B3048" s="24"/>
      <c r="D3048" s="24"/>
      <c r="F3048" s="24"/>
      <c r="H3048" s="24"/>
      <c r="J3048" s="24"/>
    </row>
    <row r="3049" spans="2:10" x14ac:dyDescent="0.2">
      <c r="B3049" s="24"/>
      <c r="D3049" s="24"/>
      <c r="F3049" s="24"/>
      <c r="H3049" s="24"/>
      <c r="J3049" s="24"/>
    </row>
    <row r="3050" spans="2:10" x14ac:dyDescent="0.2">
      <c r="B3050" s="24"/>
      <c r="D3050" s="24"/>
      <c r="F3050" s="24"/>
      <c r="H3050" s="24"/>
      <c r="J3050" s="24"/>
    </row>
    <row r="3051" spans="2:10" x14ac:dyDescent="0.2">
      <c r="B3051" s="24"/>
      <c r="D3051" s="24"/>
      <c r="F3051" s="24"/>
      <c r="H3051" s="24"/>
      <c r="J3051" s="24"/>
    </row>
    <row r="3052" spans="2:10" x14ac:dyDescent="0.2">
      <c r="B3052" s="24"/>
      <c r="D3052" s="24"/>
      <c r="F3052" s="24"/>
      <c r="H3052" s="24"/>
      <c r="J3052" s="24"/>
    </row>
    <row r="3053" spans="2:10" x14ac:dyDescent="0.2">
      <c r="B3053" s="24"/>
      <c r="D3053" s="24"/>
      <c r="F3053" s="24"/>
      <c r="H3053" s="24"/>
      <c r="J3053" s="24"/>
    </row>
    <row r="3054" spans="2:10" x14ac:dyDescent="0.2">
      <c r="B3054" s="24"/>
      <c r="D3054" s="24"/>
      <c r="F3054" s="24"/>
      <c r="H3054" s="24"/>
      <c r="J3054" s="24"/>
    </row>
    <row r="3055" spans="2:10" x14ac:dyDescent="0.2">
      <c r="B3055" s="24"/>
      <c r="D3055" s="24"/>
      <c r="F3055" s="24"/>
      <c r="H3055" s="24"/>
      <c r="J3055" s="24"/>
    </row>
    <row r="3056" spans="2:10" x14ac:dyDescent="0.2">
      <c r="B3056" s="24"/>
      <c r="D3056" s="24"/>
      <c r="F3056" s="24"/>
      <c r="H3056" s="24"/>
      <c r="J3056" s="24"/>
    </row>
    <row r="3057" spans="2:10" x14ac:dyDescent="0.2">
      <c r="B3057" s="24"/>
      <c r="D3057" s="24"/>
      <c r="F3057" s="24"/>
      <c r="H3057" s="24"/>
      <c r="J3057" s="24"/>
    </row>
    <row r="3058" spans="2:10" x14ac:dyDescent="0.2">
      <c r="B3058" s="24"/>
      <c r="D3058" s="24"/>
      <c r="F3058" s="24"/>
      <c r="H3058" s="24"/>
      <c r="J3058" s="24"/>
    </row>
    <row r="3059" spans="2:10" x14ac:dyDescent="0.2">
      <c r="B3059" s="24"/>
      <c r="D3059" s="24"/>
      <c r="F3059" s="24"/>
      <c r="H3059" s="24"/>
      <c r="J3059" s="24"/>
    </row>
    <row r="3060" spans="2:10" x14ac:dyDescent="0.2">
      <c r="B3060" s="24"/>
      <c r="D3060" s="24"/>
      <c r="F3060" s="24"/>
      <c r="H3060" s="24"/>
      <c r="J3060" s="24"/>
    </row>
    <row r="3061" spans="2:10" x14ac:dyDescent="0.2">
      <c r="B3061" s="24"/>
      <c r="D3061" s="24"/>
      <c r="F3061" s="24"/>
      <c r="H3061" s="24"/>
      <c r="J3061" s="24"/>
    </row>
    <row r="3062" spans="2:10" x14ac:dyDescent="0.2">
      <c r="B3062" s="24"/>
      <c r="D3062" s="24"/>
      <c r="F3062" s="24"/>
      <c r="H3062" s="24"/>
      <c r="J3062" s="24"/>
    </row>
    <row r="3063" spans="2:10" x14ac:dyDescent="0.2">
      <c r="B3063" s="24"/>
      <c r="D3063" s="24"/>
      <c r="F3063" s="24"/>
      <c r="H3063" s="24"/>
      <c r="J3063" s="24"/>
    </row>
    <row r="3064" spans="2:10" x14ac:dyDescent="0.2">
      <c r="B3064" s="24"/>
      <c r="D3064" s="24"/>
      <c r="F3064" s="24"/>
      <c r="H3064" s="24"/>
      <c r="J3064" s="24"/>
    </row>
    <row r="3065" spans="2:10" x14ac:dyDescent="0.2">
      <c r="B3065" s="24"/>
      <c r="D3065" s="24"/>
      <c r="F3065" s="24"/>
      <c r="H3065" s="24"/>
      <c r="J3065" s="24"/>
    </row>
    <row r="3066" spans="2:10" x14ac:dyDescent="0.2">
      <c r="B3066" s="24"/>
      <c r="D3066" s="24"/>
      <c r="F3066" s="24"/>
      <c r="H3066" s="24"/>
      <c r="J3066" s="24"/>
    </row>
    <row r="3067" spans="2:10" x14ac:dyDescent="0.2">
      <c r="B3067" s="24"/>
      <c r="D3067" s="24"/>
      <c r="F3067" s="24"/>
      <c r="H3067" s="24"/>
      <c r="J3067" s="24"/>
    </row>
    <row r="3068" spans="2:10" x14ac:dyDescent="0.2">
      <c r="B3068" s="24"/>
      <c r="D3068" s="24"/>
      <c r="F3068" s="24"/>
      <c r="H3068" s="24"/>
      <c r="J3068" s="24"/>
    </row>
    <row r="3069" spans="2:10" x14ac:dyDescent="0.2">
      <c r="B3069" s="24"/>
      <c r="D3069" s="24"/>
      <c r="F3069" s="24"/>
      <c r="H3069" s="24"/>
      <c r="J3069" s="24"/>
    </row>
    <row r="3070" spans="2:10" x14ac:dyDescent="0.2">
      <c r="B3070" s="24"/>
      <c r="D3070" s="24"/>
      <c r="F3070" s="24"/>
      <c r="H3070" s="24"/>
      <c r="J3070" s="24"/>
    </row>
    <row r="3071" spans="2:10" x14ac:dyDescent="0.2">
      <c r="B3071" s="24"/>
      <c r="D3071" s="24"/>
      <c r="F3071" s="24"/>
      <c r="H3071" s="24"/>
      <c r="J3071" s="24"/>
    </row>
    <row r="3072" spans="2:10" x14ac:dyDescent="0.2">
      <c r="B3072" s="24"/>
      <c r="D3072" s="24"/>
      <c r="F3072" s="24"/>
      <c r="H3072" s="24"/>
      <c r="J3072" s="24"/>
    </row>
    <row r="3073" spans="2:10" x14ac:dyDescent="0.2">
      <c r="B3073" s="24"/>
      <c r="D3073" s="24"/>
      <c r="F3073" s="24"/>
      <c r="H3073" s="24"/>
      <c r="J3073" s="24"/>
    </row>
    <row r="3074" spans="2:10" x14ac:dyDescent="0.2">
      <c r="B3074" s="24"/>
      <c r="D3074" s="24"/>
      <c r="F3074" s="24"/>
      <c r="H3074" s="24"/>
      <c r="J3074" s="24"/>
    </row>
    <row r="3075" spans="2:10" x14ac:dyDescent="0.2">
      <c r="B3075" s="24"/>
      <c r="D3075" s="24"/>
      <c r="F3075" s="24"/>
      <c r="H3075" s="24"/>
      <c r="J3075" s="24"/>
    </row>
    <row r="3076" spans="2:10" x14ac:dyDescent="0.2">
      <c r="B3076" s="24"/>
      <c r="D3076" s="24"/>
      <c r="F3076" s="24"/>
      <c r="H3076" s="24"/>
      <c r="J3076" s="24"/>
    </row>
    <row r="3077" spans="2:10" x14ac:dyDescent="0.2">
      <c r="B3077" s="24"/>
      <c r="D3077" s="24"/>
      <c r="F3077" s="24"/>
      <c r="H3077" s="24"/>
      <c r="J3077" s="24"/>
    </row>
    <row r="3078" spans="2:10" x14ac:dyDescent="0.2">
      <c r="B3078" s="24"/>
      <c r="D3078" s="24"/>
      <c r="F3078" s="24"/>
      <c r="H3078" s="24"/>
      <c r="J3078" s="24"/>
    </row>
    <row r="3079" spans="2:10" x14ac:dyDescent="0.2">
      <c r="B3079" s="24"/>
      <c r="D3079" s="24"/>
      <c r="F3079" s="24"/>
      <c r="H3079" s="24"/>
      <c r="J3079" s="24"/>
    </row>
    <row r="3080" spans="2:10" x14ac:dyDescent="0.2">
      <c r="B3080" s="24"/>
      <c r="D3080" s="24"/>
      <c r="F3080" s="24"/>
      <c r="H3080" s="24"/>
      <c r="J3080" s="24"/>
    </row>
    <row r="3081" spans="2:10" x14ac:dyDescent="0.2">
      <c r="B3081" s="24"/>
      <c r="D3081" s="24"/>
      <c r="F3081" s="24"/>
      <c r="H3081" s="24"/>
      <c r="J3081" s="24"/>
    </row>
    <row r="3082" spans="2:10" x14ac:dyDescent="0.2">
      <c r="B3082" s="24"/>
      <c r="D3082" s="24"/>
      <c r="F3082" s="24"/>
      <c r="H3082" s="24"/>
      <c r="J3082" s="24"/>
    </row>
    <row r="3083" spans="2:10" x14ac:dyDescent="0.2">
      <c r="B3083" s="24"/>
      <c r="D3083" s="24"/>
      <c r="F3083" s="24"/>
      <c r="H3083" s="24"/>
      <c r="J3083" s="24"/>
    </row>
    <row r="3084" spans="2:10" x14ac:dyDescent="0.2">
      <c r="B3084" s="24"/>
      <c r="D3084" s="24"/>
      <c r="F3084" s="24"/>
      <c r="H3084" s="24"/>
      <c r="J3084" s="24"/>
    </row>
    <row r="3085" spans="2:10" x14ac:dyDescent="0.2">
      <c r="B3085" s="24"/>
      <c r="D3085" s="24"/>
      <c r="F3085" s="24"/>
      <c r="H3085" s="24"/>
      <c r="J3085" s="24"/>
    </row>
    <row r="3086" spans="2:10" x14ac:dyDescent="0.2">
      <c r="B3086" s="24"/>
      <c r="D3086" s="24"/>
      <c r="F3086" s="24"/>
      <c r="H3086" s="24"/>
      <c r="J3086" s="24"/>
    </row>
    <row r="3087" spans="2:10" x14ac:dyDescent="0.2">
      <c r="B3087" s="24"/>
      <c r="D3087" s="24"/>
      <c r="F3087" s="24"/>
      <c r="H3087" s="24"/>
      <c r="J3087" s="24"/>
    </row>
    <row r="3088" spans="2:10" x14ac:dyDescent="0.2">
      <c r="B3088" s="24"/>
      <c r="D3088" s="24"/>
      <c r="F3088" s="24"/>
      <c r="H3088" s="24"/>
      <c r="J3088" s="24"/>
    </row>
    <row r="3089" spans="2:10" x14ac:dyDescent="0.2">
      <c r="B3089" s="24"/>
      <c r="D3089" s="24"/>
      <c r="F3089" s="24"/>
      <c r="H3089" s="24"/>
      <c r="J3089" s="24"/>
    </row>
    <row r="3090" spans="2:10" x14ac:dyDescent="0.2">
      <c r="B3090" s="24"/>
      <c r="D3090" s="24"/>
      <c r="F3090" s="24"/>
      <c r="H3090" s="24"/>
      <c r="J3090" s="24"/>
    </row>
    <row r="3091" spans="2:10" x14ac:dyDescent="0.2">
      <c r="B3091" s="24"/>
      <c r="D3091" s="24"/>
      <c r="F3091" s="24"/>
      <c r="H3091" s="24"/>
      <c r="J3091" s="24"/>
    </row>
    <row r="3092" spans="2:10" x14ac:dyDescent="0.2">
      <c r="B3092" s="24"/>
      <c r="D3092" s="24"/>
      <c r="F3092" s="24"/>
      <c r="H3092" s="24"/>
      <c r="J3092" s="24"/>
    </row>
    <row r="3093" spans="2:10" x14ac:dyDescent="0.2">
      <c r="B3093" s="24"/>
      <c r="D3093" s="24"/>
      <c r="F3093" s="24"/>
      <c r="H3093" s="24"/>
      <c r="J3093" s="24"/>
    </row>
    <row r="3094" spans="2:10" x14ac:dyDescent="0.2">
      <c r="B3094" s="24"/>
      <c r="D3094" s="24"/>
      <c r="F3094" s="24"/>
      <c r="H3094" s="24"/>
      <c r="J3094" s="24"/>
    </row>
    <row r="3095" spans="2:10" x14ac:dyDescent="0.2">
      <c r="B3095" s="24"/>
      <c r="D3095" s="24"/>
      <c r="F3095" s="24"/>
      <c r="H3095" s="24"/>
      <c r="J3095" s="24"/>
    </row>
    <row r="3096" spans="2:10" x14ac:dyDescent="0.2">
      <c r="B3096" s="24"/>
      <c r="D3096" s="24"/>
      <c r="F3096" s="24"/>
      <c r="H3096" s="24"/>
      <c r="J3096" s="24"/>
    </row>
    <row r="3097" spans="2:10" x14ac:dyDescent="0.2">
      <c r="B3097" s="24"/>
      <c r="D3097" s="24"/>
      <c r="F3097" s="24"/>
      <c r="H3097" s="24"/>
      <c r="J3097" s="24"/>
    </row>
    <row r="3098" spans="2:10" x14ac:dyDescent="0.2">
      <c r="B3098" s="24"/>
      <c r="D3098" s="24"/>
      <c r="F3098" s="24"/>
      <c r="H3098" s="24"/>
      <c r="J3098" s="24"/>
    </row>
    <row r="3099" spans="2:10" x14ac:dyDescent="0.2">
      <c r="B3099" s="24"/>
      <c r="D3099" s="24"/>
      <c r="F3099" s="24"/>
      <c r="H3099" s="24"/>
      <c r="J3099" s="24"/>
    </row>
    <row r="3100" spans="2:10" x14ac:dyDescent="0.2">
      <c r="B3100" s="24"/>
      <c r="D3100" s="24"/>
      <c r="F3100" s="24"/>
      <c r="H3100" s="24"/>
      <c r="J3100" s="24"/>
    </row>
    <row r="3101" spans="2:10" x14ac:dyDescent="0.2">
      <c r="B3101" s="24"/>
      <c r="D3101" s="24"/>
      <c r="F3101" s="24"/>
      <c r="H3101" s="24"/>
      <c r="J3101" s="24"/>
    </row>
    <row r="3102" spans="2:10" x14ac:dyDescent="0.2">
      <c r="B3102" s="24"/>
      <c r="D3102" s="24"/>
      <c r="F3102" s="24"/>
      <c r="H3102" s="24"/>
      <c r="J3102" s="24"/>
    </row>
    <row r="3103" spans="2:10" x14ac:dyDescent="0.2">
      <c r="B3103" s="24"/>
      <c r="D3103" s="24"/>
      <c r="F3103" s="24"/>
      <c r="H3103" s="24"/>
      <c r="J3103" s="24"/>
    </row>
    <row r="3104" spans="2:10" x14ac:dyDescent="0.2">
      <c r="B3104" s="24"/>
      <c r="D3104" s="24"/>
      <c r="F3104" s="24"/>
      <c r="H3104" s="24"/>
      <c r="J3104" s="24"/>
    </row>
    <row r="3105" spans="2:10" x14ac:dyDescent="0.2">
      <c r="B3105" s="24"/>
      <c r="D3105" s="24"/>
      <c r="F3105" s="24"/>
      <c r="H3105" s="24"/>
      <c r="J3105" s="24"/>
    </row>
    <row r="3106" spans="2:10" x14ac:dyDescent="0.2">
      <c r="B3106" s="24"/>
      <c r="D3106" s="24"/>
      <c r="F3106" s="24"/>
      <c r="H3106" s="24"/>
      <c r="J3106" s="24"/>
    </row>
    <row r="3107" spans="2:10" x14ac:dyDescent="0.2">
      <c r="B3107" s="24"/>
      <c r="D3107" s="24"/>
      <c r="F3107" s="24"/>
      <c r="H3107" s="24"/>
      <c r="J3107" s="24"/>
    </row>
    <row r="3108" spans="2:10" x14ac:dyDescent="0.2">
      <c r="B3108" s="24"/>
      <c r="D3108" s="24"/>
      <c r="F3108" s="24"/>
      <c r="H3108" s="24"/>
      <c r="J3108" s="24"/>
    </row>
    <row r="3109" spans="2:10" x14ac:dyDescent="0.2">
      <c r="B3109" s="24"/>
      <c r="D3109" s="24"/>
      <c r="F3109" s="24"/>
      <c r="H3109" s="24"/>
      <c r="J3109" s="24"/>
    </row>
    <row r="3110" spans="2:10" x14ac:dyDescent="0.2">
      <c r="B3110" s="24"/>
      <c r="D3110" s="24"/>
      <c r="F3110" s="24"/>
      <c r="H3110" s="24"/>
      <c r="J3110" s="24"/>
    </row>
    <row r="3111" spans="2:10" x14ac:dyDescent="0.2">
      <c r="B3111" s="24"/>
      <c r="D3111" s="24"/>
      <c r="F3111" s="24"/>
      <c r="H3111" s="24"/>
      <c r="J3111" s="24"/>
    </row>
    <row r="3112" spans="2:10" x14ac:dyDescent="0.2">
      <c r="B3112" s="24"/>
      <c r="D3112" s="24"/>
      <c r="F3112" s="24"/>
      <c r="H3112" s="24"/>
      <c r="J3112" s="24"/>
    </row>
    <row r="3113" spans="2:10" x14ac:dyDescent="0.2">
      <c r="B3113" s="24"/>
      <c r="D3113" s="24"/>
      <c r="F3113" s="24"/>
      <c r="H3113" s="24"/>
      <c r="J3113" s="24"/>
    </row>
    <row r="3114" spans="2:10" x14ac:dyDescent="0.2">
      <c r="B3114" s="24"/>
      <c r="D3114" s="24"/>
      <c r="F3114" s="24"/>
      <c r="H3114" s="24"/>
      <c r="J3114" s="24"/>
    </row>
    <row r="3115" spans="2:10" x14ac:dyDescent="0.2">
      <c r="B3115" s="24"/>
      <c r="D3115" s="24"/>
      <c r="F3115" s="24"/>
      <c r="H3115" s="24"/>
      <c r="J3115" s="24"/>
    </row>
    <row r="3116" spans="2:10" x14ac:dyDescent="0.2">
      <c r="B3116" s="24"/>
      <c r="D3116" s="24"/>
      <c r="F3116" s="24"/>
      <c r="H3116" s="24"/>
      <c r="J3116" s="24"/>
    </row>
    <row r="3117" spans="2:10" x14ac:dyDescent="0.2">
      <c r="B3117" s="24"/>
      <c r="D3117" s="24"/>
      <c r="F3117" s="24"/>
      <c r="H3117" s="24"/>
      <c r="J3117" s="24"/>
    </row>
    <row r="3118" spans="2:10" x14ac:dyDescent="0.2">
      <c r="B3118" s="24"/>
      <c r="D3118" s="24"/>
      <c r="F3118" s="24"/>
      <c r="H3118" s="24"/>
      <c r="J3118" s="24"/>
    </row>
    <row r="3119" spans="2:10" x14ac:dyDescent="0.2">
      <c r="B3119" s="24"/>
      <c r="D3119" s="24"/>
      <c r="F3119" s="24"/>
      <c r="H3119" s="24"/>
      <c r="J3119" s="24"/>
    </row>
    <row r="3120" spans="2:10" x14ac:dyDescent="0.2">
      <c r="B3120" s="24"/>
      <c r="D3120" s="24"/>
      <c r="F3120" s="24"/>
      <c r="H3120" s="24"/>
      <c r="J3120" s="24"/>
    </row>
    <row r="3121" spans="2:10" x14ac:dyDescent="0.2">
      <c r="B3121" s="24"/>
      <c r="D3121" s="24"/>
      <c r="F3121" s="24"/>
      <c r="H3121" s="24"/>
      <c r="J3121" s="24"/>
    </row>
    <row r="3122" spans="2:10" x14ac:dyDescent="0.2">
      <c r="B3122" s="24"/>
      <c r="D3122" s="24"/>
      <c r="F3122" s="24"/>
      <c r="H3122" s="24"/>
      <c r="J3122" s="24"/>
    </row>
    <row r="3123" spans="2:10" x14ac:dyDescent="0.2">
      <c r="B3123" s="24"/>
      <c r="D3123" s="24"/>
      <c r="F3123" s="24"/>
      <c r="H3123" s="24"/>
      <c r="J3123" s="24"/>
    </row>
    <row r="3124" spans="2:10" x14ac:dyDescent="0.2">
      <c r="B3124" s="24"/>
      <c r="D3124" s="24"/>
      <c r="F3124" s="24"/>
      <c r="H3124" s="24"/>
      <c r="J3124" s="24"/>
    </row>
    <row r="3125" spans="2:10" x14ac:dyDescent="0.2">
      <c r="B3125" s="24"/>
      <c r="D3125" s="24"/>
      <c r="F3125" s="24"/>
      <c r="H3125" s="24"/>
      <c r="J3125" s="24"/>
    </row>
    <row r="3126" spans="2:10" x14ac:dyDescent="0.2">
      <c r="B3126" s="24"/>
      <c r="D3126" s="24"/>
      <c r="F3126" s="24"/>
      <c r="H3126" s="24"/>
      <c r="J3126" s="24"/>
    </row>
    <row r="3127" spans="2:10" x14ac:dyDescent="0.2">
      <c r="B3127" s="24"/>
      <c r="D3127" s="24"/>
      <c r="F3127" s="24"/>
      <c r="H3127" s="24"/>
      <c r="J3127" s="24"/>
    </row>
    <row r="3128" spans="2:10" x14ac:dyDescent="0.2">
      <c r="B3128" s="24"/>
      <c r="D3128" s="24"/>
      <c r="F3128" s="24"/>
      <c r="H3128" s="24"/>
      <c r="J3128" s="24"/>
    </row>
    <row r="3129" spans="2:10" x14ac:dyDescent="0.2">
      <c r="B3129" s="24"/>
      <c r="D3129" s="24"/>
      <c r="F3129" s="24"/>
      <c r="H3129" s="24"/>
      <c r="J3129" s="24"/>
    </row>
    <row r="3130" spans="2:10" x14ac:dyDescent="0.2">
      <c r="B3130" s="24"/>
      <c r="D3130" s="24"/>
      <c r="F3130" s="24"/>
      <c r="H3130" s="24"/>
      <c r="J3130" s="24"/>
    </row>
    <row r="3131" spans="2:10" x14ac:dyDescent="0.2">
      <c r="B3131" s="24"/>
      <c r="D3131" s="24"/>
      <c r="F3131" s="24"/>
      <c r="H3131" s="24"/>
      <c r="J3131" s="24"/>
    </row>
    <row r="3132" spans="2:10" x14ac:dyDescent="0.2">
      <c r="B3132" s="24"/>
      <c r="D3132" s="24"/>
      <c r="F3132" s="24"/>
      <c r="H3132" s="24"/>
      <c r="J3132" s="24"/>
    </row>
    <row r="3133" spans="2:10" x14ac:dyDescent="0.2">
      <c r="B3133" s="24"/>
      <c r="D3133" s="24"/>
      <c r="F3133" s="24"/>
      <c r="H3133" s="24"/>
      <c r="J3133" s="24"/>
    </row>
    <row r="3134" spans="2:10" x14ac:dyDescent="0.2">
      <c r="B3134" s="24"/>
      <c r="D3134" s="24"/>
      <c r="F3134" s="24"/>
      <c r="H3134" s="24"/>
      <c r="J3134" s="24"/>
    </row>
    <row r="3135" spans="2:10" x14ac:dyDescent="0.2">
      <c r="B3135" s="24"/>
      <c r="D3135" s="24"/>
      <c r="F3135" s="24"/>
      <c r="H3135" s="24"/>
      <c r="J3135" s="24"/>
    </row>
    <row r="3136" spans="2:10" x14ac:dyDescent="0.2">
      <c r="B3136" s="24"/>
      <c r="D3136" s="24"/>
      <c r="F3136" s="24"/>
      <c r="H3136" s="24"/>
      <c r="J3136" s="24"/>
    </row>
    <row r="3137" spans="2:10" x14ac:dyDescent="0.2">
      <c r="B3137" s="24"/>
      <c r="D3137" s="24"/>
      <c r="F3137" s="24"/>
      <c r="H3137" s="24"/>
      <c r="J3137" s="24"/>
    </row>
    <row r="3138" spans="2:10" x14ac:dyDescent="0.2">
      <c r="B3138" s="24"/>
      <c r="D3138" s="24"/>
      <c r="F3138" s="24"/>
      <c r="H3138" s="24"/>
      <c r="J3138" s="24"/>
    </row>
    <row r="3139" spans="2:10" x14ac:dyDescent="0.2">
      <c r="B3139" s="24"/>
      <c r="D3139" s="24"/>
      <c r="F3139" s="24"/>
      <c r="H3139" s="24"/>
      <c r="J3139" s="24"/>
    </row>
    <row r="3140" spans="2:10" x14ac:dyDescent="0.2">
      <c r="B3140" s="24"/>
      <c r="D3140" s="24"/>
      <c r="F3140" s="24"/>
      <c r="H3140" s="24"/>
      <c r="J3140" s="24"/>
    </row>
    <row r="3141" spans="2:10" x14ac:dyDescent="0.2">
      <c r="B3141" s="24"/>
      <c r="D3141" s="24"/>
      <c r="F3141" s="24"/>
      <c r="H3141" s="24"/>
      <c r="J3141" s="24"/>
    </row>
    <row r="3142" spans="2:10" x14ac:dyDescent="0.2">
      <c r="B3142" s="24"/>
      <c r="D3142" s="24"/>
      <c r="F3142" s="24"/>
      <c r="H3142" s="24"/>
      <c r="J3142" s="24"/>
    </row>
    <row r="3143" spans="2:10" x14ac:dyDescent="0.2">
      <c r="B3143" s="24"/>
      <c r="D3143" s="24"/>
      <c r="F3143" s="24"/>
      <c r="H3143" s="24"/>
      <c r="J3143" s="24"/>
    </row>
    <row r="3144" spans="2:10" x14ac:dyDescent="0.2">
      <c r="B3144" s="24"/>
      <c r="D3144" s="24"/>
      <c r="F3144" s="24"/>
      <c r="H3144" s="24"/>
      <c r="J3144" s="24"/>
    </row>
    <row r="3145" spans="2:10" x14ac:dyDescent="0.2">
      <c r="B3145" s="24"/>
      <c r="D3145" s="24"/>
      <c r="F3145" s="24"/>
      <c r="H3145" s="24"/>
      <c r="J3145" s="24"/>
    </row>
    <row r="3146" spans="2:10" x14ac:dyDescent="0.2">
      <c r="B3146" s="24"/>
      <c r="D3146" s="24"/>
      <c r="F3146" s="24"/>
      <c r="H3146" s="24"/>
      <c r="J3146" s="24"/>
    </row>
    <row r="3147" spans="2:10" x14ac:dyDescent="0.2">
      <c r="B3147" s="24"/>
      <c r="D3147" s="24"/>
      <c r="F3147" s="24"/>
      <c r="H3147" s="24"/>
      <c r="J3147" s="24"/>
    </row>
    <row r="3148" spans="2:10" x14ac:dyDescent="0.2">
      <c r="B3148" s="24"/>
      <c r="D3148" s="24"/>
      <c r="F3148" s="24"/>
      <c r="H3148" s="24"/>
      <c r="J3148" s="24"/>
    </row>
    <row r="3149" spans="2:10" x14ac:dyDescent="0.2">
      <c r="B3149" s="24"/>
      <c r="D3149" s="24"/>
      <c r="F3149" s="24"/>
      <c r="H3149" s="24"/>
      <c r="J3149" s="24"/>
    </row>
    <row r="3150" spans="2:10" x14ac:dyDescent="0.2">
      <c r="B3150" s="24"/>
      <c r="D3150" s="24"/>
      <c r="F3150" s="24"/>
      <c r="H3150" s="24"/>
      <c r="J3150" s="24"/>
    </row>
    <row r="3151" spans="2:10" x14ac:dyDescent="0.2">
      <c r="B3151" s="24"/>
      <c r="D3151" s="24"/>
      <c r="F3151" s="24"/>
      <c r="H3151" s="24"/>
      <c r="J3151" s="24"/>
    </row>
    <row r="3152" spans="2:10" x14ac:dyDescent="0.2">
      <c r="B3152" s="24"/>
      <c r="D3152" s="24"/>
      <c r="F3152" s="24"/>
      <c r="H3152" s="24"/>
      <c r="J3152" s="24"/>
    </row>
    <row r="3153" spans="2:10" x14ac:dyDescent="0.2">
      <c r="B3153" s="24"/>
      <c r="D3153" s="24"/>
      <c r="F3153" s="24"/>
      <c r="H3153" s="24"/>
      <c r="J3153" s="24"/>
    </row>
    <row r="3154" spans="2:10" x14ac:dyDescent="0.2">
      <c r="B3154" s="24"/>
      <c r="D3154" s="24"/>
      <c r="F3154" s="24"/>
      <c r="H3154" s="24"/>
      <c r="J3154" s="24"/>
    </row>
    <row r="3155" spans="2:10" x14ac:dyDescent="0.2">
      <c r="B3155" s="24"/>
      <c r="D3155" s="24"/>
      <c r="F3155" s="24"/>
      <c r="H3155" s="24"/>
      <c r="J3155" s="24"/>
    </row>
    <row r="3156" spans="2:10" x14ac:dyDescent="0.2">
      <c r="B3156" s="24"/>
      <c r="D3156" s="24"/>
      <c r="F3156" s="24"/>
      <c r="H3156" s="24"/>
      <c r="J3156" s="24"/>
    </row>
    <row r="3157" spans="2:10" x14ac:dyDescent="0.2">
      <c r="B3157" s="24"/>
      <c r="D3157" s="24"/>
      <c r="F3157" s="24"/>
      <c r="H3157" s="24"/>
      <c r="J3157" s="24"/>
    </row>
    <row r="3158" spans="2:10" x14ac:dyDescent="0.2">
      <c r="B3158" s="24"/>
      <c r="D3158" s="24"/>
      <c r="F3158" s="24"/>
      <c r="H3158" s="24"/>
      <c r="J3158" s="24"/>
    </row>
    <row r="3159" spans="2:10" x14ac:dyDescent="0.2">
      <c r="B3159" s="24"/>
      <c r="D3159" s="24"/>
      <c r="F3159" s="24"/>
      <c r="H3159" s="24"/>
      <c r="J3159" s="24"/>
    </row>
    <row r="3160" spans="2:10" x14ac:dyDescent="0.2">
      <c r="B3160" s="24"/>
      <c r="D3160" s="24"/>
      <c r="F3160" s="24"/>
      <c r="H3160" s="24"/>
      <c r="J3160" s="24"/>
    </row>
    <row r="3161" spans="2:10" x14ac:dyDescent="0.2">
      <c r="B3161" s="24"/>
      <c r="D3161" s="24"/>
      <c r="F3161" s="24"/>
      <c r="H3161" s="24"/>
      <c r="J3161" s="24"/>
    </row>
    <row r="3162" spans="2:10" x14ac:dyDescent="0.2">
      <c r="B3162" s="24"/>
      <c r="D3162" s="24"/>
      <c r="F3162" s="24"/>
      <c r="H3162" s="24"/>
      <c r="J3162" s="24"/>
    </row>
    <row r="3163" spans="2:10" x14ac:dyDescent="0.2">
      <c r="B3163" s="24"/>
      <c r="D3163" s="24"/>
      <c r="F3163" s="24"/>
      <c r="H3163" s="24"/>
      <c r="J3163" s="24"/>
    </row>
    <row r="3164" spans="2:10" x14ac:dyDescent="0.2">
      <c r="B3164" s="24"/>
      <c r="D3164" s="24"/>
      <c r="F3164" s="24"/>
      <c r="H3164" s="24"/>
      <c r="J3164" s="24"/>
    </row>
    <row r="3165" spans="2:10" x14ac:dyDescent="0.2">
      <c r="B3165" s="24"/>
      <c r="D3165" s="24"/>
      <c r="F3165" s="24"/>
      <c r="H3165" s="24"/>
      <c r="J3165" s="24"/>
    </row>
    <row r="3166" spans="2:10" x14ac:dyDescent="0.2">
      <c r="B3166" s="24"/>
      <c r="D3166" s="24"/>
      <c r="F3166" s="24"/>
      <c r="H3166" s="24"/>
      <c r="J3166" s="24"/>
    </row>
    <row r="3167" spans="2:10" x14ac:dyDescent="0.2">
      <c r="B3167" s="24"/>
      <c r="D3167" s="24"/>
      <c r="F3167" s="24"/>
      <c r="H3167" s="24"/>
      <c r="J3167" s="24"/>
    </row>
    <row r="3168" spans="2:10" x14ac:dyDescent="0.2">
      <c r="B3168" s="24"/>
      <c r="D3168" s="24"/>
      <c r="F3168" s="24"/>
      <c r="H3168" s="24"/>
      <c r="J3168" s="24"/>
    </row>
    <row r="3169" spans="2:10" x14ac:dyDescent="0.2">
      <c r="B3169" s="24"/>
      <c r="D3169" s="24"/>
      <c r="F3169" s="24"/>
      <c r="H3169" s="24"/>
      <c r="J3169" s="24"/>
    </row>
    <row r="3170" spans="2:10" x14ac:dyDescent="0.2">
      <c r="B3170" s="24"/>
      <c r="D3170" s="24"/>
      <c r="F3170" s="24"/>
      <c r="H3170" s="24"/>
      <c r="J3170" s="24"/>
    </row>
    <row r="3171" spans="2:10" x14ac:dyDescent="0.2">
      <c r="B3171" s="24"/>
      <c r="D3171" s="24"/>
      <c r="F3171" s="24"/>
      <c r="H3171" s="24"/>
      <c r="J3171" s="24"/>
    </row>
    <row r="3172" spans="2:10" x14ac:dyDescent="0.2">
      <c r="B3172" s="24"/>
      <c r="D3172" s="24"/>
      <c r="F3172" s="24"/>
      <c r="H3172" s="24"/>
      <c r="J3172" s="24"/>
    </row>
    <row r="3173" spans="2:10" x14ac:dyDescent="0.2">
      <c r="B3173" s="24"/>
      <c r="D3173" s="24"/>
      <c r="F3173" s="24"/>
      <c r="H3173" s="24"/>
      <c r="J3173" s="24"/>
    </row>
    <row r="3174" spans="2:10" x14ac:dyDescent="0.2">
      <c r="B3174" s="24"/>
      <c r="D3174" s="24"/>
      <c r="F3174" s="24"/>
      <c r="H3174" s="24"/>
      <c r="J3174" s="24"/>
    </row>
    <row r="3175" spans="2:10" x14ac:dyDescent="0.2">
      <c r="B3175" s="24"/>
      <c r="D3175" s="24"/>
      <c r="F3175" s="24"/>
      <c r="H3175" s="24"/>
      <c r="J3175" s="24"/>
    </row>
    <row r="3176" spans="2:10" x14ac:dyDescent="0.2">
      <c r="B3176" s="24"/>
      <c r="D3176" s="24"/>
      <c r="F3176" s="24"/>
      <c r="H3176" s="24"/>
      <c r="J3176" s="24"/>
    </row>
    <row r="3177" spans="2:10" x14ac:dyDescent="0.2">
      <c r="B3177" s="24"/>
      <c r="D3177" s="24"/>
      <c r="F3177" s="24"/>
      <c r="H3177" s="24"/>
      <c r="J3177" s="24"/>
    </row>
    <row r="3178" spans="2:10" x14ac:dyDescent="0.2">
      <c r="B3178" s="24"/>
      <c r="D3178" s="24"/>
      <c r="F3178" s="24"/>
      <c r="H3178" s="24"/>
      <c r="J3178" s="24"/>
    </row>
    <row r="3179" spans="2:10" x14ac:dyDescent="0.2">
      <c r="B3179" s="24"/>
      <c r="D3179" s="24"/>
      <c r="F3179" s="24"/>
      <c r="H3179" s="24"/>
      <c r="J3179" s="24"/>
    </row>
    <row r="3180" spans="2:10" x14ac:dyDescent="0.2">
      <c r="B3180" s="24"/>
      <c r="D3180" s="24"/>
      <c r="F3180" s="24"/>
      <c r="H3180" s="24"/>
      <c r="J3180" s="24"/>
    </row>
    <row r="3181" spans="2:10" x14ac:dyDescent="0.2">
      <c r="B3181" s="24"/>
      <c r="D3181" s="24"/>
      <c r="F3181" s="24"/>
      <c r="H3181" s="24"/>
      <c r="J3181" s="24"/>
    </row>
    <row r="3182" spans="2:10" x14ac:dyDescent="0.2">
      <c r="B3182" s="24"/>
      <c r="D3182" s="24"/>
      <c r="F3182" s="24"/>
      <c r="H3182" s="24"/>
      <c r="J3182" s="24"/>
    </row>
    <row r="3183" spans="2:10" x14ac:dyDescent="0.2">
      <c r="B3183" s="24"/>
      <c r="D3183" s="24"/>
      <c r="F3183" s="24"/>
      <c r="H3183" s="24"/>
      <c r="J3183" s="24"/>
    </row>
    <row r="3184" spans="2:10" x14ac:dyDescent="0.2">
      <c r="B3184" s="24"/>
      <c r="D3184" s="24"/>
      <c r="F3184" s="24"/>
      <c r="H3184" s="24"/>
      <c r="J3184" s="24"/>
    </row>
    <row r="3185" spans="2:10" x14ac:dyDescent="0.2">
      <c r="B3185" s="24"/>
      <c r="D3185" s="24"/>
      <c r="F3185" s="24"/>
      <c r="H3185" s="24"/>
      <c r="J3185" s="24"/>
    </row>
    <row r="3186" spans="2:10" x14ac:dyDescent="0.2">
      <c r="B3186" s="24"/>
      <c r="D3186" s="24"/>
      <c r="F3186" s="24"/>
      <c r="H3186" s="24"/>
      <c r="J3186" s="24"/>
    </row>
    <row r="3187" spans="2:10" x14ac:dyDescent="0.2">
      <c r="B3187" s="24"/>
      <c r="D3187" s="24"/>
      <c r="F3187" s="24"/>
      <c r="H3187" s="24"/>
      <c r="J3187" s="24"/>
    </row>
    <row r="3188" spans="2:10" x14ac:dyDescent="0.2">
      <c r="B3188" s="24"/>
      <c r="D3188" s="24"/>
      <c r="F3188" s="24"/>
      <c r="H3188" s="24"/>
      <c r="J3188" s="24"/>
    </row>
    <row r="3189" spans="2:10" x14ac:dyDescent="0.2">
      <c r="B3189" s="24"/>
      <c r="D3189" s="24"/>
      <c r="F3189" s="24"/>
      <c r="H3189" s="24"/>
      <c r="J3189" s="24"/>
    </row>
    <row r="3190" spans="2:10" x14ac:dyDescent="0.2">
      <c r="B3190" s="24"/>
      <c r="D3190" s="24"/>
      <c r="F3190" s="24"/>
      <c r="H3190" s="24"/>
      <c r="J3190" s="24"/>
    </row>
    <row r="3191" spans="2:10" x14ac:dyDescent="0.2">
      <c r="B3191" s="24"/>
      <c r="D3191" s="24"/>
      <c r="F3191" s="24"/>
      <c r="H3191" s="24"/>
      <c r="J3191" s="24"/>
    </row>
    <row r="3192" spans="2:10" x14ac:dyDescent="0.2">
      <c r="B3192" s="24"/>
      <c r="D3192" s="24"/>
      <c r="F3192" s="24"/>
      <c r="H3192" s="24"/>
      <c r="J3192" s="24"/>
    </row>
    <row r="3193" spans="2:10" x14ac:dyDescent="0.2">
      <c r="B3193" s="24"/>
      <c r="D3193" s="24"/>
      <c r="F3193" s="24"/>
      <c r="H3193" s="24"/>
      <c r="J3193" s="24"/>
    </row>
    <row r="3194" spans="2:10" x14ac:dyDescent="0.2">
      <c r="B3194" s="24"/>
      <c r="D3194" s="24"/>
      <c r="F3194" s="24"/>
      <c r="H3194" s="24"/>
      <c r="J3194" s="24"/>
    </row>
    <row r="3195" spans="2:10" x14ac:dyDescent="0.2">
      <c r="B3195" s="24"/>
      <c r="D3195" s="24"/>
      <c r="F3195" s="24"/>
      <c r="H3195" s="24"/>
      <c r="J3195" s="24"/>
    </row>
    <row r="3196" spans="2:10" x14ac:dyDescent="0.2">
      <c r="B3196" s="24"/>
      <c r="D3196" s="24"/>
      <c r="F3196" s="24"/>
      <c r="H3196" s="24"/>
      <c r="J3196" s="24"/>
    </row>
    <row r="3197" spans="2:10" x14ac:dyDescent="0.2">
      <c r="B3197" s="24"/>
      <c r="D3197" s="24"/>
      <c r="F3197" s="24"/>
      <c r="H3197" s="24"/>
      <c r="J3197" s="24"/>
    </row>
    <row r="3198" spans="2:10" x14ac:dyDescent="0.2">
      <c r="B3198" s="24"/>
      <c r="D3198" s="24"/>
      <c r="F3198" s="24"/>
      <c r="H3198" s="24"/>
      <c r="J3198" s="24"/>
    </row>
    <row r="3199" spans="2:10" x14ac:dyDescent="0.2">
      <c r="B3199" s="24"/>
      <c r="D3199" s="24"/>
      <c r="F3199" s="24"/>
      <c r="H3199" s="24"/>
      <c r="J3199" s="24"/>
    </row>
    <row r="3200" spans="2:10" x14ac:dyDescent="0.2">
      <c r="B3200" s="24"/>
      <c r="D3200" s="24"/>
      <c r="F3200" s="24"/>
      <c r="H3200" s="24"/>
      <c r="J3200" s="24"/>
    </row>
    <row r="3201" spans="2:10" x14ac:dyDescent="0.2">
      <c r="B3201" s="24"/>
      <c r="D3201" s="24"/>
      <c r="F3201" s="24"/>
      <c r="H3201" s="24"/>
      <c r="J3201" s="24"/>
    </row>
    <row r="3202" spans="2:10" x14ac:dyDescent="0.2">
      <c r="B3202" s="24"/>
      <c r="D3202" s="24"/>
      <c r="F3202" s="24"/>
      <c r="H3202" s="24"/>
      <c r="J3202" s="24"/>
    </row>
    <row r="3203" spans="2:10" x14ac:dyDescent="0.2">
      <c r="B3203" s="24"/>
      <c r="D3203" s="24"/>
      <c r="F3203" s="24"/>
      <c r="H3203" s="24"/>
      <c r="J3203" s="24"/>
    </row>
    <row r="3204" spans="2:10" x14ac:dyDescent="0.2">
      <c r="B3204" s="24"/>
      <c r="D3204" s="24"/>
      <c r="F3204" s="24"/>
      <c r="H3204" s="24"/>
      <c r="J3204" s="24"/>
    </row>
    <row r="3205" spans="2:10" x14ac:dyDescent="0.2">
      <c r="B3205" s="24"/>
      <c r="D3205" s="24"/>
      <c r="F3205" s="24"/>
      <c r="H3205" s="24"/>
      <c r="J3205" s="24"/>
    </row>
    <row r="3206" spans="2:10" x14ac:dyDescent="0.2">
      <c r="B3206" s="24"/>
      <c r="D3206" s="24"/>
      <c r="F3206" s="24"/>
      <c r="H3206" s="24"/>
      <c r="J3206" s="24"/>
    </row>
    <row r="3207" spans="2:10" x14ac:dyDescent="0.2">
      <c r="B3207" s="24"/>
      <c r="D3207" s="24"/>
      <c r="F3207" s="24"/>
      <c r="H3207" s="24"/>
      <c r="J3207" s="24"/>
    </row>
    <row r="3208" spans="2:10" x14ac:dyDescent="0.2">
      <c r="B3208" s="24"/>
      <c r="D3208" s="24"/>
      <c r="F3208" s="24"/>
      <c r="H3208" s="24"/>
      <c r="J3208" s="24"/>
    </row>
    <row r="3209" spans="2:10" x14ac:dyDescent="0.2">
      <c r="B3209" s="24"/>
      <c r="D3209" s="24"/>
      <c r="F3209" s="24"/>
      <c r="H3209" s="24"/>
      <c r="J3209" s="24"/>
    </row>
    <row r="3210" spans="2:10" x14ac:dyDescent="0.2">
      <c r="B3210" s="24"/>
      <c r="D3210" s="24"/>
      <c r="F3210" s="24"/>
      <c r="H3210" s="24"/>
      <c r="J3210" s="24"/>
    </row>
    <row r="3211" spans="2:10" x14ac:dyDescent="0.2">
      <c r="B3211" s="24"/>
      <c r="D3211" s="24"/>
      <c r="F3211" s="24"/>
      <c r="H3211" s="24"/>
      <c r="J3211" s="24"/>
    </row>
    <row r="3212" spans="2:10" x14ac:dyDescent="0.2">
      <c r="B3212" s="24"/>
      <c r="D3212" s="24"/>
      <c r="F3212" s="24"/>
      <c r="H3212" s="24"/>
      <c r="J3212" s="24"/>
    </row>
    <row r="3213" spans="2:10" x14ac:dyDescent="0.2">
      <c r="B3213" s="24"/>
      <c r="D3213" s="24"/>
      <c r="F3213" s="24"/>
      <c r="H3213" s="24"/>
      <c r="J3213" s="24"/>
    </row>
    <row r="3214" spans="2:10" x14ac:dyDescent="0.2">
      <c r="B3214" s="24"/>
      <c r="D3214" s="24"/>
      <c r="F3214" s="24"/>
      <c r="H3214" s="24"/>
      <c r="J3214" s="24"/>
    </row>
    <row r="3215" spans="2:10" x14ac:dyDescent="0.2">
      <c r="B3215" s="24"/>
      <c r="D3215" s="24"/>
      <c r="F3215" s="24"/>
      <c r="H3215" s="24"/>
      <c r="J3215" s="24"/>
    </row>
    <row r="3216" spans="2:10" x14ac:dyDescent="0.2">
      <c r="B3216" s="24"/>
      <c r="D3216" s="24"/>
      <c r="F3216" s="24"/>
      <c r="H3216" s="24"/>
      <c r="J3216" s="24"/>
    </row>
    <row r="3217" spans="2:10" x14ac:dyDescent="0.2">
      <c r="B3217" s="24"/>
      <c r="D3217" s="24"/>
      <c r="F3217" s="24"/>
      <c r="H3217" s="24"/>
      <c r="J3217" s="24"/>
    </row>
    <row r="3218" spans="2:10" x14ac:dyDescent="0.2">
      <c r="B3218" s="24"/>
      <c r="D3218" s="24"/>
      <c r="F3218" s="24"/>
      <c r="H3218" s="24"/>
      <c r="J3218" s="24"/>
    </row>
    <row r="3219" spans="2:10" x14ac:dyDescent="0.2">
      <c r="B3219" s="24"/>
      <c r="D3219" s="24"/>
      <c r="F3219" s="24"/>
      <c r="H3219" s="24"/>
      <c r="J3219" s="24"/>
    </row>
    <row r="3220" spans="2:10" x14ac:dyDescent="0.2">
      <c r="B3220" s="24"/>
      <c r="D3220" s="24"/>
      <c r="F3220" s="24"/>
      <c r="H3220" s="24"/>
      <c r="J3220" s="24"/>
    </row>
    <row r="3221" spans="2:10" x14ac:dyDescent="0.2">
      <c r="B3221" s="24"/>
      <c r="D3221" s="24"/>
      <c r="F3221" s="24"/>
      <c r="H3221" s="24"/>
      <c r="J3221" s="24"/>
    </row>
    <row r="3222" spans="2:10" x14ac:dyDescent="0.2">
      <c r="B3222" s="24"/>
      <c r="D3222" s="24"/>
      <c r="F3222" s="24"/>
      <c r="H3222" s="24"/>
      <c r="J3222" s="24"/>
    </row>
    <row r="3223" spans="2:10" x14ac:dyDescent="0.2">
      <c r="B3223" s="24"/>
      <c r="D3223" s="24"/>
      <c r="F3223" s="24"/>
      <c r="H3223" s="24"/>
      <c r="J3223" s="24"/>
    </row>
    <row r="3224" spans="2:10" x14ac:dyDescent="0.2">
      <c r="B3224" s="24"/>
      <c r="D3224" s="24"/>
      <c r="F3224" s="24"/>
      <c r="H3224" s="24"/>
      <c r="J3224" s="24"/>
    </row>
    <row r="3225" spans="2:10" x14ac:dyDescent="0.2">
      <c r="B3225" s="24"/>
      <c r="D3225" s="24"/>
      <c r="F3225" s="24"/>
      <c r="H3225" s="24"/>
      <c r="J3225" s="24"/>
    </row>
    <row r="3226" spans="2:10" x14ac:dyDescent="0.2">
      <c r="B3226" s="24"/>
      <c r="D3226" s="24"/>
      <c r="F3226" s="24"/>
      <c r="H3226" s="24"/>
      <c r="J3226" s="24"/>
    </row>
    <row r="3227" spans="2:10" x14ac:dyDescent="0.2">
      <c r="B3227" s="24"/>
      <c r="D3227" s="24"/>
      <c r="F3227" s="24"/>
      <c r="H3227" s="24"/>
      <c r="J3227" s="24"/>
    </row>
    <row r="3228" spans="2:10" x14ac:dyDescent="0.2">
      <c r="B3228" s="24"/>
      <c r="D3228" s="24"/>
      <c r="F3228" s="24"/>
      <c r="H3228" s="24"/>
      <c r="J3228" s="24"/>
    </row>
    <row r="3229" spans="2:10" x14ac:dyDescent="0.2">
      <c r="B3229" s="24"/>
      <c r="D3229" s="24"/>
      <c r="F3229" s="24"/>
      <c r="H3229" s="24"/>
      <c r="J3229" s="24"/>
    </row>
    <row r="3230" spans="2:10" x14ac:dyDescent="0.2">
      <c r="B3230" s="24"/>
      <c r="D3230" s="24"/>
      <c r="F3230" s="24"/>
      <c r="H3230" s="24"/>
      <c r="J3230" s="24"/>
    </row>
    <row r="3231" spans="2:10" x14ac:dyDescent="0.2">
      <c r="B3231" s="24"/>
      <c r="D3231" s="24"/>
      <c r="F3231" s="24"/>
      <c r="H3231" s="24"/>
      <c r="J3231" s="24"/>
    </row>
    <row r="3232" spans="2:10" x14ac:dyDescent="0.2">
      <c r="B3232" s="24"/>
      <c r="D3232" s="24"/>
      <c r="F3232" s="24"/>
      <c r="H3232" s="24"/>
      <c r="J3232" s="24"/>
    </row>
    <row r="3233" spans="2:10" x14ac:dyDescent="0.2">
      <c r="B3233" s="24"/>
      <c r="D3233" s="24"/>
      <c r="F3233" s="24"/>
      <c r="H3233" s="24"/>
      <c r="J3233" s="24"/>
    </row>
    <row r="3234" spans="2:10" x14ac:dyDescent="0.2">
      <c r="B3234" s="24"/>
      <c r="D3234" s="24"/>
      <c r="F3234" s="24"/>
      <c r="H3234" s="24"/>
      <c r="J3234" s="24"/>
    </row>
    <row r="3235" spans="2:10" x14ac:dyDescent="0.2">
      <c r="B3235" s="24"/>
      <c r="D3235" s="24"/>
      <c r="F3235" s="24"/>
      <c r="H3235" s="24"/>
      <c r="J3235" s="24"/>
    </row>
    <row r="3236" spans="2:10" x14ac:dyDescent="0.2">
      <c r="B3236" s="24"/>
      <c r="D3236" s="24"/>
      <c r="F3236" s="24"/>
      <c r="H3236" s="24"/>
      <c r="J3236" s="24"/>
    </row>
    <row r="3237" spans="2:10" x14ac:dyDescent="0.2">
      <c r="B3237" s="24"/>
      <c r="D3237" s="24"/>
      <c r="F3237" s="24"/>
      <c r="H3237" s="24"/>
      <c r="J3237" s="24"/>
    </row>
    <row r="3238" spans="2:10" x14ac:dyDescent="0.2">
      <c r="B3238" s="24"/>
      <c r="D3238" s="24"/>
      <c r="F3238" s="24"/>
      <c r="H3238" s="24"/>
      <c r="J3238" s="24"/>
    </row>
    <row r="3239" spans="2:10" x14ac:dyDescent="0.2">
      <c r="B3239" s="24"/>
      <c r="D3239" s="24"/>
      <c r="F3239" s="24"/>
      <c r="H3239" s="24"/>
      <c r="J3239" s="24"/>
    </row>
    <row r="3240" spans="2:10" x14ac:dyDescent="0.2">
      <c r="B3240" s="24"/>
      <c r="D3240" s="24"/>
      <c r="F3240" s="24"/>
      <c r="H3240" s="24"/>
      <c r="J3240" s="24"/>
    </row>
    <row r="3241" spans="2:10" x14ac:dyDescent="0.2">
      <c r="B3241" s="24"/>
      <c r="D3241" s="24"/>
      <c r="F3241" s="24"/>
      <c r="H3241" s="24"/>
      <c r="J3241" s="24"/>
    </row>
    <row r="3242" spans="2:10" x14ac:dyDescent="0.2">
      <c r="B3242" s="24"/>
      <c r="D3242" s="24"/>
      <c r="F3242" s="24"/>
      <c r="H3242" s="24"/>
      <c r="J3242" s="24"/>
    </row>
    <row r="3243" spans="2:10" x14ac:dyDescent="0.2">
      <c r="B3243" s="24"/>
      <c r="D3243" s="24"/>
      <c r="F3243" s="24"/>
      <c r="H3243" s="24"/>
      <c r="J3243" s="24"/>
    </row>
    <row r="3244" spans="2:10" x14ac:dyDescent="0.2">
      <c r="B3244" s="24"/>
      <c r="D3244" s="24"/>
      <c r="F3244" s="24"/>
      <c r="H3244" s="24"/>
      <c r="J3244" s="24"/>
    </row>
    <row r="3245" spans="2:10" x14ac:dyDescent="0.2">
      <c r="B3245" s="24"/>
      <c r="D3245" s="24"/>
      <c r="F3245" s="24"/>
      <c r="H3245" s="24"/>
      <c r="J3245" s="24"/>
    </row>
    <row r="3246" spans="2:10" x14ac:dyDescent="0.2">
      <c r="B3246" s="24"/>
      <c r="D3246" s="24"/>
      <c r="F3246" s="24"/>
      <c r="H3246" s="24"/>
      <c r="J3246" s="24"/>
    </row>
    <row r="3247" spans="2:10" x14ac:dyDescent="0.2">
      <c r="B3247" s="24"/>
      <c r="D3247" s="24"/>
      <c r="F3247" s="24"/>
      <c r="H3247" s="24"/>
      <c r="J3247" s="24"/>
    </row>
    <row r="3248" spans="2:10" x14ac:dyDescent="0.2">
      <c r="B3248" s="24"/>
      <c r="D3248" s="24"/>
      <c r="F3248" s="24"/>
      <c r="H3248" s="24"/>
      <c r="J3248" s="24"/>
    </row>
    <row r="3249" spans="2:10" x14ac:dyDescent="0.2">
      <c r="B3249" s="24"/>
      <c r="D3249" s="24"/>
      <c r="F3249" s="24"/>
      <c r="H3249" s="24"/>
      <c r="J3249" s="24"/>
    </row>
    <row r="3250" spans="2:10" x14ac:dyDescent="0.2">
      <c r="B3250" s="24"/>
      <c r="D3250" s="24"/>
      <c r="F3250" s="24"/>
      <c r="H3250" s="24"/>
      <c r="J3250" s="24"/>
    </row>
    <row r="3251" spans="2:10" x14ac:dyDescent="0.2">
      <c r="B3251" s="24"/>
      <c r="D3251" s="24"/>
      <c r="F3251" s="24"/>
      <c r="H3251" s="24"/>
      <c r="J3251" s="24"/>
    </row>
    <row r="3252" spans="2:10" x14ac:dyDescent="0.2">
      <c r="B3252" s="24"/>
      <c r="D3252" s="24"/>
      <c r="F3252" s="24"/>
      <c r="H3252" s="24"/>
      <c r="J3252" s="24"/>
    </row>
    <row r="3253" spans="2:10" x14ac:dyDescent="0.2">
      <c r="B3253" s="24"/>
      <c r="D3253" s="24"/>
      <c r="F3253" s="24"/>
      <c r="H3253" s="24"/>
      <c r="J3253" s="24"/>
    </row>
    <row r="3254" spans="2:10" x14ac:dyDescent="0.2">
      <c r="B3254" s="24"/>
      <c r="D3254" s="24"/>
      <c r="F3254" s="24"/>
      <c r="H3254" s="24"/>
      <c r="J3254" s="24"/>
    </row>
    <row r="3255" spans="2:10" x14ac:dyDescent="0.2">
      <c r="B3255" s="24"/>
      <c r="D3255" s="24"/>
      <c r="F3255" s="24"/>
      <c r="H3255" s="24"/>
      <c r="J3255" s="24"/>
    </row>
    <row r="3256" spans="2:10" x14ac:dyDescent="0.2">
      <c r="B3256" s="24"/>
      <c r="D3256" s="24"/>
      <c r="F3256" s="24"/>
      <c r="H3256" s="24"/>
      <c r="J3256" s="24"/>
    </row>
    <row r="3257" spans="2:10" x14ac:dyDescent="0.2">
      <c r="B3257" s="24"/>
      <c r="D3257" s="24"/>
      <c r="F3257" s="24"/>
      <c r="H3257" s="24"/>
      <c r="J3257" s="24"/>
    </row>
    <row r="3258" spans="2:10" x14ac:dyDescent="0.2">
      <c r="B3258" s="24"/>
      <c r="D3258" s="24"/>
      <c r="F3258" s="24"/>
      <c r="H3258" s="24"/>
      <c r="J3258" s="24"/>
    </row>
    <row r="3259" spans="2:10" x14ac:dyDescent="0.2">
      <c r="B3259" s="24"/>
      <c r="D3259" s="24"/>
      <c r="F3259" s="24"/>
      <c r="H3259" s="24"/>
      <c r="J3259" s="24"/>
    </row>
    <row r="3260" spans="2:10" x14ac:dyDescent="0.2">
      <c r="B3260" s="24"/>
      <c r="D3260" s="24"/>
      <c r="F3260" s="24"/>
      <c r="H3260" s="24"/>
      <c r="J3260" s="24"/>
    </row>
    <row r="3261" spans="2:10" x14ac:dyDescent="0.2">
      <c r="B3261" s="24"/>
      <c r="D3261" s="24"/>
      <c r="F3261" s="24"/>
      <c r="H3261" s="24"/>
      <c r="J3261" s="24"/>
    </row>
    <row r="3262" spans="2:10" x14ac:dyDescent="0.2">
      <c r="B3262" s="24"/>
      <c r="D3262" s="24"/>
      <c r="F3262" s="24"/>
      <c r="H3262" s="24"/>
      <c r="J3262" s="24"/>
    </row>
    <row r="3263" spans="2:10" x14ac:dyDescent="0.2">
      <c r="B3263" s="24"/>
      <c r="D3263" s="24"/>
      <c r="F3263" s="24"/>
      <c r="H3263" s="24"/>
      <c r="J3263" s="24"/>
    </row>
    <row r="3264" spans="2:10" x14ac:dyDescent="0.2">
      <c r="B3264" s="24"/>
      <c r="D3264" s="24"/>
      <c r="F3264" s="24"/>
      <c r="H3264" s="24"/>
      <c r="J3264" s="24"/>
    </row>
    <row r="3265" spans="2:10" x14ac:dyDescent="0.2">
      <c r="B3265" s="24"/>
      <c r="D3265" s="24"/>
      <c r="F3265" s="24"/>
      <c r="H3265" s="24"/>
      <c r="J3265" s="24"/>
    </row>
    <row r="3266" spans="2:10" x14ac:dyDescent="0.2">
      <c r="B3266" s="24"/>
      <c r="D3266" s="24"/>
      <c r="F3266" s="24"/>
      <c r="H3266" s="24"/>
      <c r="J3266" s="24"/>
    </row>
    <row r="3267" spans="2:10" x14ac:dyDescent="0.2">
      <c r="B3267" s="24"/>
      <c r="D3267" s="24"/>
      <c r="F3267" s="24"/>
      <c r="H3267" s="24"/>
      <c r="J3267" s="24"/>
    </row>
    <row r="3268" spans="2:10" x14ac:dyDescent="0.2">
      <c r="B3268" s="24"/>
      <c r="D3268" s="24"/>
      <c r="F3268" s="24"/>
      <c r="H3268" s="24"/>
      <c r="J3268" s="24"/>
    </row>
    <row r="3269" spans="2:10" x14ac:dyDescent="0.2">
      <c r="B3269" s="24"/>
      <c r="D3269" s="24"/>
      <c r="F3269" s="24"/>
      <c r="H3269" s="24"/>
      <c r="J3269" s="24"/>
    </row>
    <row r="3270" spans="2:10" x14ac:dyDescent="0.2">
      <c r="B3270" s="24"/>
      <c r="D3270" s="24"/>
      <c r="F3270" s="24"/>
      <c r="H3270" s="24"/>
      <c r="J3270" s="24"/>
    </row>
    <row r="3271" spans="2:10" x14ac:dyDescent="0.2">
      <c r="B3271" s="24"/>
      <c r="D3271" s="24"/>
      <c r="F3271" s="24"/>
      <c r="H3271" s="24"/>
      <c r="J3271" s="24"/>
    </row>
    <row r="3272" spans="2:10" x14ac:dyDescent="0.2">
      <c r="B3272" s="24"/>
      <c r="D3272" s="24"/>
      <c r="F3272" s="24"/>
      <c r="H3272" s="24"/>
      <c r="J3272" s="24"/>
    </row>
    <row r="3273" spans="2:10" x14ac:dyDescent="0.2">
      <c r="B3273" s="24"/>
      <c r="D3273" s="24"/>
      <c r="F3273" s="24"/>
      <c r="H3273" s="24"/>
      <c r="J3273" s="24"/>
    </row>
    <row r="3274" spans="2:10" x14ac:dyDescent="0.2">
      <c r="B3274" s="24"/>
      <c r="D3274" s="24"/>
      <c r="F3274" s="24"/>
      <c r="H3274" s="24"/>
      <c r="J3274" s="24"/>
    </row>
    <row r="3275" spans="2:10" x14ac:dyDescent="0.2">
      <c r="B3275" s="24"/>
      <c r="D3275" s="24"/>
      <c r="F3275" s="24"/>
      <c r="H3275" s="24"/>
      <c r="J3275" s="24"/>
    </row>
    <row r="3276" spans="2:10" x14ac:dyDescent="0.2">
      <c r="B3276" s="24"/>
      <c r="D3276" s="24"/>
      <c r="F3276" s="24"/>
      <c r="H3276" s="24"/>
      <c r="J3276" s="24"/>
    </row>
    <row r="3277" spans="2:10" x14ac:dyDescent="0.2">
      <c r="B3277" s="24"/>
      <c r="D3277" s="24"/>
      <c r="F3277" s="24"/>
      <c r="H3277" s="24"/>
      <c r="J3277" s="24"/>
    </row>
    <row r="3278" spans="2:10" x14ac:dyDescent="0.2">
      <c r="B3278" s="24"/>
      <c r="D3278" s="24"/>
      <c r="F3278" s="24"/>
      <c r="H3278" s="24"/>
      <c r="J3278" s="24"/>
    </row>
    <row r="3279" spans="2:10" x14ac:dyDescent="0.2">
      <c r="B3279" s="24"/>
      <c r="D3279" s="24"/>
      <c r="F3279" s="24"/>
      <c r="H3279" s="24"/>
      <c r="J3279" s="24"/>
    </row>
    <row r="3280" spans="2:10" x14ac:dyDescent="0.2">
      <c r="B3280" s="24"/>
      <c r="D3280" s="24"/>
      <c r="F3280" s="24"/>
      <c r="H3280" s="24"/>
      <c r="J3280" s="24"/>
    </row>
    <row r="3281" spans="2:10" x14ac:dyDescent="0.2">
      <c r="B3281" s="24"/>
      <c r="D3281" s="24"/>
      <c r="F3281" s="24"/>
      <c r="H3281" s="24"/>
      <c r="J3281" s="24"/>
    </row>
    <row r="3282" spans="2:10" x14ac:dyDescent="0.2">
      <c r="B3282" s="24"/>
      <c r="D3282" s="24"/>
      <c r="F3282" s="24"/>
      <c r="H3282" s="24"/>
      <c r="J3282" s="24"/>
    </row>
    <row r="3283" spans="2:10" x14ac:dyDescent="0.2">
      <c r="B3283" s="24"/>
      <c r="D3283" s="24"/>
      <c r="F3283" s="24"/>
      <c r="H3283" s="24"/>
      <c r="J3283" s="24"/>
    </row>
    <row r="3284" spans="2:10" x14ac:dyDescent="0.2">
      <c r="B3284" s="24"/>
      <c r="D3284" s="24"/>
      <c r="F3284" s="24"/>
      <c r="H3284" s="24"/>
      <c r="J3284" s="24"/>
    </row>
    <row r="3285" spans="2:10" x14ac:dyDescent="0.2">
      <c r="B3285" s="24"/>
      <c r="D3285" s="24"/>
      <c r="F3285" s="24"/>
      <c r="H3285" s="24"/>
      <c r="J3285" s="24"/>
    </row>
    <row r="3286" spans="2:10" x14ac:dyDescent="0.2">
      <c r="B3286" s="24"/>
      <c r="D3286" s="24"/>
      <c r="F3286" s="24"/>
      <c r="H3286" s="24"/>
      <c r="J3286" s="24"/>
    </row>
    <row r="3287" spans="2:10" x14ac:dyDescent="0.2">
      <c r="B3287" s="24"/>
      <c r="D3287" s="24"/>
      <c r="F3287" s="24"/>
      <c r="H3287" s="24"/>
      <c r="J3287" s="24"/>
    </row>
    <row r="3288" spans="2:10" x14ac:dyDescent="0.2">
      <c r="B3288" s="24"/>
      <c r="D3288" s="24"/>
      <c r="F3288" s="24"/>
      <c r="H3288" s="24"/>
      <c r="J3288" s="24"/>
    </row>
    <row r="3289" spans="2:10" x14ac:dyDescent="0.2">
      <c r="B3289" s="24"/>
      <c r="D3289" s="24"/>
      <c r="F3289" s="24"/>
      <c r="H3289" s="24"/>
      <c r="J3289" s="24"/>
    </row>
    <row r="3290" spans="2:10" x14ac:dyDescent="0.2">
      <c r="B3290" s="24"/>
      <c r="D3290" s="24"/>
      <c r="F3290" s="24"/>
      <c r="H3290" s="24"/>
      <c r="J3290" s="24"/>
    </row>
    <row r="3291" spans="2:10" x14ac:dyDescent="0.2">
      <c r="B3291" s="24"/>
      <c r="D3291" s="24"/>
      <c r="F3291" s="24"/>
      <c r="H3291" s="24"/>
      <c r="J3291" s="24"/>
    </row>
    <row r="3292" spans="2:10" x14ac:dyDescent="0.2">
      <c r="B3292" s="24"/>
      <c r="D3292" s="24"/>
      <c r="F3292" s="24"/>
      <c r="H3292" s="24"/>
      <c r="J3292" s="24"/>
    </row>
    <row r="3293" spans="2:10" x14ac:dyDescent="0.2">
      <c r="B3293" s="24"/>
      <c r="D3293" s="24"/>
      <c r="F3293" s="24"/>
      <c r="H3293" s="24"/>
      <c r="J3293" s="24"/>
    </row>
    <row r="3294" spans="2:10" x14ac:dyDescent="0.2">
      <c r="B3294" s="24"/>
      <c r="D3294" s="24"/>
      <c r="F3294" s="24"/>
      <c r="H3294" s="24"/>
      <c r="J3294" s="24"/>
    </row>
    <row r="3295" spans="2:10" x14ac:dyDescent="0.2">
      <c r="B3295" s="24"/>
      <c r="D3295" s="24"/>
      <c r="F3295" s="24"/>
      <c r="H3295" s="24"/>
      <c r="J3295" s="24"/>
    </row>
    <row r="3296" spans="2:10" x14ac:dyDescent="0.2">
      <c r="B3296" s="24"/>
      <c r="D3296" s="24"/>
      <c r="F3296" s="24"/>
      <c r="H3296" s="24"/>
      <c r="J3296" s="24"/>
    </row>
    <row r="3297" spans="2:10" x14ac:dyDescent="0.2">
      <c r="B3297" s="24"/>
      <c r="D3297" s="24"/>
      <c r="F3297" s="24"/>
      <c r="H3297" s="24"/>
      <c r="J3297" s="24"/>
    </row>
    <row r="3298" spans="2:10" x14ac:dyDescent="0.2">
      <c r="B3298" s="24"/>
      <c r="D3298" s="24"/>
      <c r="F3298" s="24"/>
      <c r="H3298" s="24"/>
      <c r="J3298" s="24"/>
    </row>
    <row r="3299" spans="2:10" x14ac:dyDescent="0.2">
      <c r="B3299" s="24"/>
      <c r="D3299" s="24"/>
      <c r="F3299" s="24"/>
      <c r="H3299" s="24"/>
      <c r="J3299" s="24"/>
    </row>
    <row r="3300" spans="2:10" x14ac:dyDescent="0.2">
      <c r="B3300" s="24"/>
      <c r="D3300" s="24"/>
      <c r="F3300" s="24"/>
      <c r="H3300" s="24"/>
      <c r="J3300" s="24"/>
    </row>
    <row r="3301" spans="2:10" x14ac:dyDescent="0.2">
      <c r="B3301" s="24"/>
      <c r="D3301" s="24"/>
      <c r="F3301" s="24"/>
      <c r="H3301" s="24"/>
      <c r="J3301" s="24"/>
    </row>
    <row r="3302" spans="2:10" x14ac:dyDescent="0.2">
      <c r="B3302" s="24"/>
      <c r="D3302" s="24"/>
      <c r="F3302" s="24"/>
      <c r="H3302" s="24"/>
      <c r="J3302" s="24"/>
    </row>
    <row r="3303" spans="2:10" x14ac:dyDescent="0.2">
      <c r="B3303" s="24"/>
      <c r="D3303" s="24"/>
      <c r="F3303" s="24"/>
      <c r="H3303" s="24"/>
      <c r="J3303" s="24"/>
    </row>
    <row r="3304" spans="2:10" x14ac:dyDescent="0.2">
      <c r="B3304" s="24"/>
      <c r="D3304" s="24"/>
      <c r="F3304" s="24"/>
      <c r="H3304" s="24"/>
      <c r="J3304" s="24"/>
    </row>
    <row r="3305" spans="2:10" x14ac:dyDescent="0.2">
      <c r="B3305" s="24"/>
      <c r="D3305" s="24"/>
      <c r="F3305" s="24"/>
      <c r="H3305" s="24"/>
      <c r="J3305" s="24"/>
    </row>
    <row r="3306" spans="2:10" x14ac:dyDescent="0.2">
      <c r="B3306" s="24"/>
      <c r="D3306" s="24"/>
      <c r="F3306" s="24"/>
      <c r="H3306" s="24"/>
      <c r="J3306" s="24"/>
    </row>
    <row r="3307" spans="2:10" x14ac:dyDescent="0.2">
      <c r="B3307" s="24"/>
      <c r="D3307" s="24"/>
      <c r="F3307" s="24"/>
      <c r="H3307" s="24"/>
      <c r="J3307" s="24"/>
    </row>
    <row r="3308" spans="2:10" x14ac:dyDescent="0.2">
      <c r="B3308" s="24"/>
      <c r="D3308" s="24"/>
      <c r="F3308" s="24"/>
      <c r="H3308" s="24"/>
      <c r="J3308" s="24"/>
    </row>
    <row r="3309" spans="2:10" x14ac:dyDescent="0.2">
      <c r="B3309" s="24"/>
      <c r="D3309" s="24"/>
      <c r="F3309" s="24"/>
      <c r="H3309" s="24"/>
      <c r="J3309" s="24"/>
    </row>
    <row r="3310" spans="2:10" x14ac:dyDescent="0.2">
      <c r="B3310" s="24"/>
      <c r="D3310" s="24"/>
      <c r="F3310" s="24"/>
      <c r="H3310" s="24"/>
      <c r="J3310" s="24"/>
    </row>
    <row r="3311" spans="2:10" x14ac:dyDescent="0.2">
      <c r="B3311" s="24"/>
      <c r="D3311" s="24"/>
      <c r="F3311" s="24"/>
      <c r="H3311" s="24"/>
      <c r="J3311" s="24"/>
    </row>
    <row r="3312" spans="2:10" x14ac:dyDescent="0.2">
      <c r="B3312" s="24"/>
      <c r="D3312" s="24"/>
      <c r="F3312" s="24"/>
      <c r="H3312" s="24"/>
      <c r="J3312" s="24"/>
    </row>
    <row r="3313" spans="2:10" x14ac:dyDescent="0.2">
      <c r="B3313" s="24"/>
      <c r="D3313" s="24"/>
      <c r="F3313" s="24"/>
      <c r="H3313" s="24"/>
      <c r="J3313" s="24"/>
    </row>
    <row r="3314" spans="2:10" x14ac:dyDescent="0.2">
      <c r="B3314" s="24"/>
      <c r="D3314" s="24"/>
      <c r="F3314" s="24"/>
      <c r="H3314" s="24"/>
      <c r="J3314" s="24"/>
    </row>
    <row r="3315" spans="2:10" x14ac:dyDescent="0.2">
      <c r="B3315" s="24"/>
      <c r="D3315" s="24"/>
      <c r="F3315" s="24"/>
      <c r="H3315" s="24"/>
      <c r="J3315" s="24"/>
    </row>
    <row r="3316" spans="2:10" x14ac:dyDescent="0.2">
      <c r="B3316" s="24"/>
      <c r="D3316" s="24"/>
      <c r="F3316" s="24"/>
      <c r="H3316" s="24"/>
      <c r="J3316" s="24"/>
    </row>
    <row r="3317" spans="2:10" x14ac:dyDescent="0.2">
      <c r="B3317" s="24"/>
      <c r="D3317" s="24"/>
      <c r="F3317" s="24"/>
      <c r="H3317" s="24"/>
      <c r="J3317" s="24"/>
    </row>
    <row r="3318" spans="2:10" x14ac:dyDescent="0.2">
      <c r="B3318" s="24"/>
      <c r="D3318" s="24"/>
      <c r="F3318" s="24"/>
      <c r="H3318" s="24"/>
      <c r="J3318" s="24"/>
    </row>
    <row r="3319" spans="2:10" x14ac:dyDescent="0.2">
      <c r="B3319" s="24"/>
      <c r="D3319" s="24"/>
      <c r="F3319" s="24"/>
      <c r="H3319" s="24"/>
      <c r="J3319" s="24"/>
    </row>
    <row r="3320" spans="2:10" x14ac:dyDescent="0.2">
      <c r="B3320" s="24"/>
      <c r="D3320" s="24"/>
      <c r="F3320" s="24"/>
      <c r="H3320" s="24"/>
      <c r="J3320" s="24"/>
    </row>
    <row r="3321" spans="2:10" x14ac:dyDescent="0.2">
      <c r="B3321" s="24"/>
      <c r="D3321" s="24"/>
      <c r="F3321" s="24"/>
      <c r="H3321" s="24"/>
      <c r="J3321" s="24"/>
    </row>
    <row r="3322" spans="2:10" x14ac:dyDescent="0.2">
      <c r="B3322" s="24"/>
      <c r="D3322" s="24"/>
      <c r="F3322" s="24"/>
      <c r="H3322" s="24"/>
      <c r="J3322" s="24"/>
    </row>
    <row r="3323" spans="2:10" x14ac:dyDescent="0.2">
      <c r="B3323" s="24"/>
      <c r="D3323" s="24"/>
      <c r="F3323" s="24"/>
      <c r="H3323" s="24"/>
      <c r="J3323" s="24"/>
    </row>
    <row r="3324" spans="2:10" x14ac:dyDescent="0.2">
      <c r="B3324" s="24"/>
      <c r="D3324" s="24"/>
      <c r="F3324" s="24"/>
      <c r="H3324" s="24"/>
      <c r="J3324" s="24"/>
    </row>
    <row r="3325" spans="2:10" x14ac:dyDescent="0.2">
      <c r="B3325" s="24"/>
      <c r="D3325" s="24"/>
      <c r="F3325" s="24"/>
      <c r="H3325" s="24"/>
      <c r="J3325" s="24"/>
    </row>
    <row r="3326" spans="2:10" x14ac:dyDescent="0.2">
      <c r="B3326" s="24"/>
      <c r="D3326" s="24"/>
      <c r="F3326" s="24"/>
      <c r="H3326" s="24"/>
      <c r="J3326" s="24"/>
    </row>
    <row r="3327" spans="2:10" x14ac:dyDescent="0.2">
      <c r="B3327" s="24"/>
      <c r="D3327" s="24"/>
      <c r="F3327" s="24"/>
      <c r="H3327" s="24"/>
      <c r="J3327" s="24"/>
    </row>
    <row r="3328" spans="2:10" x14ac:dyDescent="0.2">
      <c r="B3328" s="24"/>
      <c r="D3328" s="24"/>
      <c r="F3328" s="24"/>
      <c r="H3328" s="24"/>
      <c r="J3328" s="24"/>
    </row>
    <row r="3329" spans="2:10" x14ac:dyDescent="0.2">
      <c r="B3329" s="24"/>
      <c r="D3329" s="24"/>
      <c r="F3329" s="24"/>
      <c r="H3329" s="24"/>
      <c r="J3329" s="24"/>
    </row>
    <row r="3330" spans="2:10" x14ac:dyDescent="0.2">
      <c r="B3330" s="24"/>
      <c r="D3330" s="24"/>
      <c r="F3330" s="24"/>
      <c r="H3330" s="24"/>
      <c r="J3330" s="24"/>
    </row>
    <row r="3331" spans="2:10" x14ac:dyDescent="0.2">
      <c r="B3331" s="24"/>
      <c r="D3331" s="24"/>
      <c r="F3331" s="24"/>
      <c r="H3331" s="24"/>
      <c r="J3331" s="24"/>
    </row>
    <row r="3332" spans="2:10" x14ac:dyDescent="0.2">
      <c r="B3332" s="24"/>
      <c r="D3332" s="24"/>
      <c r="F3332" s="24"/>
      <c r="H3332" s="24"/>
      <c r="J3332" s="24"/>
    </row>
    <row r="3333" spans="2:10" x14ac:dyDescent="0.2">
      <c r="B3333" s="24"/>
      <c r="D3333" s="24"/>
      <c r="F3333" s="24"/>
      <c r="H3333" s="24"/>
      <c r="J3333" s="24"/>
    </row>
    <row r="3334" spans="2:10" x14ac:dyDescent="0.2">
      <c r="B3334" s="24"/>
      <c r="D3334" s="24"/>
      <c r="F3334" s="24"/>
      <c r="H3334" s="24"/>
      <c r="J3334" s="24"/>
    </row>
    <row r="3335" spans="2:10" x14ac:dyDescent="0.2">
      <c r="B3335" s="24"/>
      <c r="D3335" s="24"/>
      <c r="F3335" s="24"/>
      <c r="H3335" s="24"/>
      <c r="J3335" s="24"/>
    </row>
    <row r="3336" spans="2:10" x14ac:dyDescent="0.2">
      <c r="B3336" s="24"/>
      <c r="D3336" s="24"/>
      <c r="F3336" s="24"/>
      <c r="H3336" s="24"/>
      <c r="J3336" s="24"/>
    </row>
    <row r="3337" spans="2:10" x14ac:dyDescent="0.2">
      <c r="B3337" s="24"/>
      <c r="D3337" s="24"/>
      <c r="F3337" s="24"/>
      <c r="H3337" s="24"/>
      <c r="J3337" s="24"/>
    </row>
    <row r="3338" spans="2:10" x14ac:dyDescent="0.2">
      <c r="B3338" s="24"/>
      <c r="D3338" s="24"/>
      <c r="F3338" s="24"/>
      <c r="H3338" s="24"/>
      <c r="J3338" s="24"/>
    </row>
    <row r="3339" spans="2:10" x14ac:dyDescent="0.2">
      <c r="B3339" s="24"/>
      <c r="D3339" s="24"/>
      <c r="F3339" s="24"/>
      <c r="H3339" s="24"/>
      <c r="J3339" s="24"/>
    </row>
    <row r="3340" spans="2:10" x14ac:dyDescent="0.2">
      <c r="B3340" s="24"/>
      <c r="D3340" s="24"/>
      <c r="F3340" s="24"/>
      <c r="H3340" s="24"/>
      <c r="J3340" s="24"/>
    </row>
    <row r="3341" spans="2:10" x14ac:dyDescent="0.2">
      <c r="B3341" s="24"/>
      <c r="D3341" s="24"/>
      <c r="F3341" s="24"/>
      <c r="H3341" s="24"/>
      <c r="J3341" s="24"/>
    </row>
    <row r="3342" spans="2:10" x14ac:dyDescent="0.2">
      <c r="B3342" s="24"/>
      <c r="D3342" s="24"/>
      <c r="F3342" s="24"/>
      <c r="H3342" s="24"/>
      <c r="J3342" s="24"/>
    </row>
    <row r="3343" spans="2:10" x14ac:dyDescent="0.2">
      <c r="B3343" s="24"/>
      <c r="D3343" s="24"/>
      <c r="F3343" s="24"/>
      <c r="H3343" s="24"/>
      <c r="J3343" s="24"/>
    </row>
    <row r="3344" spans="2:10" x14ac:dyDescent="0.2">
      <c r="B3344" s="24"/>
      <c r="D3344" s="24"/>
      <c r="F3344" s="24"/>
      <c r="H3344" s="24"/>
      <c r="J3344" s="24"/>
    </row>
    <row r="3345" spans="2:10" x14ac:dyDescent="0.2">
      <c r="B3345" s="24"/>
      <c r="D3345" s="24"/>
      <c r="F3345" s="24"/>
      <c r="H3345" s="24"/>
      <c r="J3345" s="24"/>
    </row>
    <row r="3346" spans="2:10" x14ac:dyDescent="0.2">
      <c r="B3346" s="24"/>
      <c r="D3346" s="24"/>
      <c r="F3346" s="24"/>
      <c r="H3346" s="24"/>
      <c r="J3346" s="24"/>
    </row>
    <row r="3347" spans="2:10" x14ac:dyDescent="0.2">
      <c r="B3347" s="24"/>
      <c r="D3347" s="24"/>
      <c r="F3347" s="24"/>
      <c r="H3347" s="24"/>
      <c r="J3347" s="24"/>
    </row>
    <row r="3348" spans="2:10" x14ac:dyDescent="0.2">
      <c r="B3348" s="24"/>
      <c r="D3348" s="24"/>
      <c r="F3348" s="24"/>
      <c r="H3348" s="24"/>
      <c r="J3348" s="24"/>
    </row>
    <row r="3349" spans="2:10" x14ac:dyDescent="0.2">
      <c r="B3349" s="24"/>
      <c r="D3349" s="24"/>
      <c r="F3349" s="24"/>
      <c r="H3349" s="24"/>
      <c r="J3349" s="24"/>
    </row>
    <row r="3350" spans="2:10" x14ac:dyDescent="0.2">
      <c r="B3350" s="24"/>
      <c r="D3350" s="24"/>
      <c r="F3350" s="24"/>
      <c r="H3350" s="24"/>
      <c r="J3350" s="24"/>
    </row>
    <row r="3351" spans="2:10" x14ac:dyDescent="0.2">
      <c r="B3351" s="24"/>
      <c r="D3351" s="24"/>
      <c r="F3351" s="24"/>
      <c r="H3351" s="24"/>
      <c r="J3351" s="24"/>
    </row>
    <row r="3352" spans="2:10" x14ac:dyDescent="0.2">
      <c r="B3352" s="24"/>
      <c r="D3352" s="24"/>
      <c r="F3352" s="24"/>
      <c r="H3352" s="24"/>
      <c r="J3352" s="24"/>
    </row>
    <row r="3353" spans="2:10" x14ac:dyDescent="0.2">
      <c r="B3353" s="24"/>
      <c r="D3353" s="24"/>
      <c r="F3353" s="24"/>
      <c r="H3353" s="24"/>
      <c r="J3353" s="24"/>
    </row>
    <row r="3354" spans="2:10" x14ac:dyDescent="0.2">
      <c r="B3354" s="24"/>
      <c r="D3354" s="24"/>
      <c r="F3354" s="24"/>
      <c r="H3354" s="24"/>
      <c r="J3354" s="24"/>
    </row>
    <row r="3355" spans="2:10" x14ac:dyDescent="0.2">
      <c r="B3355" s="24"/>
      <c r="D3355" s="24"/>
      <c r="F3355" s="24"/>
      <c r="H3355" s="24"/>
      <c r="J3355" s="24"/>
    </row>
    <row r="3356" spans="2:10" x14ac:dyDescent="0.2">
      <c r="B3356" s="24"/>
      <c r="D3356" s="24"/>
      <c r="F3356" s="24"/>
      <c r="H3356" s="24"/>
      <c r="J3356" s="24"/>
    </row>
    <row r="3357" spans="2:10" x14ac:dyDescent="0.2">
      <c r="B3357" s="24"/>
      <c r="D3357" s="24"/>
      <c r="F3357" s="24"/>
      <c r="H3357" s="24"/>
      <c r="J3357" s="24"/>
    </row>
    <row r="3358" spans="2:10" x14ac:dyDescent="0.2">
      <c r="B3358" s="24"/>
      <c r="D3358" s="24"/>
      <c r="F3358" s="24"/>
      <c r="H3358" s="24"/>
      <c r="J3358" s="24"/>
    </row>
    <row r="3359" spans="2:10" x14ac:dyDescent="0.2">
      <c r="B3359" s="24"/>
      <c r="D3359" s="24"/>
      <c r="F3359" s="24"/>
      <c r="H3359" s="24"/>
      <c r="J3359" s="24"/>
    </row>
    <row r="3360" spans="2:10" x14ac:dyDescent="0.2">
      <c r="B3360" s="24"/>
      <c r="D3360" s="24"/>
      <c r="F3360" s="24"/>
      <c r="H3360" s="24"/>
      <c r="J3360" s="24"/>
    </row>
    <row r="3361" spans="2:10" x14ac:dyDescent="0.2">
      <c r="B3361" s="24"/>
      <c r="D3361" s="24"/>
      <c r="F3361" s="24"/>
      <c r="H3361" s="24"/>
      <c r="J3361" s="24"/>
    </row>
    <row r="3362" spans="2:10" x14ac:dyDescent="0.2">
      <c r="B3362" s="24"/>
      <c r="D3362" s="24"/>
      <c r="F3362" s="24"/>
      <c r="H3362" s="24"/>
      <c r="J3362" s="24"/>
    </row>
    <row r="3363" spans="2:10" x14ac:dyDescent="0.2">
      <c r="B3363" s="24"/>
      <c r="D3363" s="24"/>
      <c r="F3363" s="24"/>
      <c r="H3363" s="24"/>
      <c r="J3363" s="24"/>
    </row>
    <row r="3364" spans="2:10" x14ac:dyDescent="0.2">
      <c r="B3364" s="24"/>
      <c r="D3364" s="24"/>
      <c r="F3364" s="24"/>
      <c r="H3364" s="24"/>
      <c r="J3364" s="24"/>
    </row>
    <row r="3365" spans="2:10" x14ac:dyDescent="0.2">
      <c r="B3365" s="24"/>
      <c r="D3365" s="24"/>
      <c r="F3365" s="24"/>
      <c r="H3365" s="24"/>
      <c r="J3365" s="24"/>
    </row>
    <row r="3366" spans="2:10" x14ac:dyDescent="0.2">
      <c r="B3366" s="24"/>
      <c r="D3366" s="24"/>
      <c r="F3366" s="24"/>
      <c r="H3366" s="24"/>
      <c r="J3366" s="24"/>
    </row>
    <row r="3367" spans="2:10" x14ac:dyDescent="0.2">
      <c r="B3367" s="24"/>
      <c r="D3367" s="24"/>
      <c r="F3367" s="24"/>
      <c r="H3367" s="24"/>
      <c r="J3367" s="24"/>
    </row>
    <row r="3368" spans="2:10" x14ac:dyDescent="0.2">
      <c r="B3368" s="24"/>
      <c r="D3368" s="24"/>
      <c r="F3368" s="24"/>
      <c r="H3368" s="24"/>
      <c r="J3368" s="24"/>
    </row>
    <row r="3369" spans="2:10" x14ac:dyDescent="0.2">
      <c r="B3369" s="24"/>
      <c r="D3369" s="24"/>
      <c r="F3369" s="24"/>
      <c r="H3369" s="24"/>
      <c r="J3369" s="24"/>
    </row>
    <row r="3370" spans="2:10" x14ac:dyDescent="0.2">
      <c r="B3370" s="24"/>
      <c r="D3370" s="24"/>
      <c r="F3370" s="24"/>
      <c r="H3370" s="24"/>
      <c r="J3370" s="24"/>
    </row>
    <row r="3371" spans="2:10" x14ac:dyDescent="0.2">
      <c r="B3371" s="24"/>
      <c r="D3371" s="24"/>
      <c r="F3371" s="24"/>
      <c r="H3371" s="24"/>
      <c r="J3371" s="24"/>
    </row>
    <row r="3372" spans="2:10" x14ac:dyDescent="0.2">
      <c r="B3372" s="24"/>
      <c r="D3372" s="24"/>
      <c r="F3372" s="24"/>
      <c r="H3372" s="24"/>
      <c r="J3372" s="24"/>
    </row>
    <row r="3373" spans="2:10" x14ac:dyDescent="0.2">
      <c r="B3373" s="24"/>
      <c r="D3373" s="24"/>
      <c r="F3373" s="24"/>
      <c r="H3373" s="24"/>
      <c r="J3373" s="24"/>
    </row>
    <row r="3374" spans="2:10" x14ac:dyDescent="0.2">
      <c r="B3374" s="24"/>
      <c r="D3374" s="24"/>
      <c r="F3374" s="24"/>
      <c r="H3374" s="24"/>
      <c r="J3374" s="24"/>
    </row>
    <row r="3375" spans="2:10" x14ac:dyDescent="0.2">
      <c r="B3375" s="24"/>
      <c r="D3375" s="24"/>
      <c r="F3375" s="24"/>
      <c r="H3375" s="24"/>
      <c r="J3375" s="24"/>
    </row>
    <row r="3376" spans="2:10" x14ac:dyDescent="0.2">
      <c r="B3376" s="24"/>
      <c r="D3376" s="24"/>
      <c r="F3376" s="24"/>
      <c r="H3376" s="24"/>
      <c r="J3376" s="24"/>
    </row>
    <row r="3377" spans="2:10" x14ac:dyDescent="0.2">
      <c r="B3377" s="24"/>
      <c r="D3377" s="24"/>
      <c r="F3377" s="24"/>
      <c r="H3377" s="24"/>
      <c r="J3377" s="24"/>
    </row>
    <row r="3378" spans="2:10" x14ac:dyDescent="0.2">
      <c r="B3378" s="24"/>
      <c r="D3378" s="24"/>
      <c r="F3378" s="24"/>
      <c r="H3378" s="24"/>
      <c r="J3378" s="24"/>
    </row>
    <row r="3379" spans="2:10" x14ac:dyDescent="0.2">
      <c r="B3379" s="24"/>
      <c r="D3379" s="24"/>
      <c r="F3379" s="24"/>
      <c r="H3379" s="24"/>
      <c r="J3379" s="24"/>
    </row>
    <row r="3380" spans="2:10" x14ac:dyDescent="0.2">
      <c r="B3380" s="24"/>
      <c r="D3380" s="24"/>
      <c r="F3380" s="24"/>
      <c r="H3380" s="24"/>
      <c r="J3380" s="24"/>
    </row>
    <row r="3381" spans="2:10" x14ac:dyDescent="0.2">
      <c r="B3381" s="24"/>
      <c r="D3381" s="24"/>
      <c r="F3381" s="24"/>
      <c r="H3381" s="24"/>
      <c r="J3381" s="24"/>
    </row>
    <row r="3382" spans="2:10" x14ac:dyDescent="0.2">
      <c r="B3382" s="24"/>
      <c r="D3382" s="24"/>
      <c r="F3382" s="24"/>
      <c r="H3382" s="24"/>
      <c r="J3382" s="24"/>
    </row>
    <row r="3383" spans="2:10" x14ac:dyDescent="0.2">
      <c r="B3383" s="24"/>
      <c r="D3383" s="24"/>
      <c r="F3383" s="24"/>
      <c r="H3383" s="24"/>
      <c r="J3383" s="24"/>
    </row>
    <row r="3384" spans="2:10" x14ac:dyDescent="0.2">
      <c r="B3384" s="24"/>
      <c r="D3384" s="24"/>
      <c r="F3384" s="24"/>
      <c r="H3384" s="24"/>
      <c r="J3384" s="24"/>
    </row>
    <row r="3385" spans="2:10" x14ac:dyDescent="0.2">
      <c r="B3385" s="24"/>
      <c r="D3385" s="24"/>
      <c r="F3385" s="24"/>
      <c r="H3385" s="24"/>
      <c r="J3385" s="24"/>
    </row>
    <row r="3386" spans="2:10" x14ac:dyDescent="0.2">
      <c r="B3386" s="24"/>
      <c r="D3386" s="24"/>
      <c r="F3386" s="24"/>
      <c r="H3386" s="24"/>
      <c r="J3386" s="24"/>
    </row>
    <row r="3387" spans="2:10" x14ac:dyDescent="0.2">
      <c r="B3387" s="24"/>
      <c r="D3387" s="24"/>
      <c r="F3387" s="24"/>
      <c r="H3387" s="24"/>
      <c r="J3387" s="24"/>
    </row>
    <row r="3388" spans="2:10" x14ac:dyDescent="0.2">
      <c r="B3388" s="24"/>
      <c r="D3388" s="24"/>
      <c r="F3388" s="24"/>
      <c r="H3388" s="24"/>
      <c r="J3388" s="24"/>
    </row>
    <row r="3389" spans="2:10" x14ac:dyDescent="0.2">
      <c r="B3389" s="24"/>
      <c r="D3389" s="24"/>
      <c r="F3389" s="24"/>
      <c r="H3389" s="24"/>
      <c r="J3389" s="24"/>
    </row>
    <row r="3390" spans="2:10" x14ac:dyDescent="0.2">
      <c r="B3390" s="24"/>
      <c r="D3390" s="24"/>
      <c r="F3390" s="24"/>
      <c r="H3390" s="24"/>
      <c r="J3390" s="24"/>
    </row>
    <row r="3391" spans="2:10" x14ac:dyDescent="0.2">
      <c r="B3391" s="24"/>
      <c r="D3391" s="24"/>
      <c r="F3391" s="24"/>
      <c r="H3391" s="24"/>
      <c r="J3391" s="24"/>
    </row>
    <row r="3392" spans="2:10" x14ac:dyDescent="0.2">
      <c r="B3392" s="24"/>
      <c r="D3392" s="24"/>
      <c r="F3392" s="24"/>
      <c r="H3392" s="24"/>
      <c r="J3392" s="24"/>
    </row>
    <row r="3393" spans="2:10" x14ac:dyDescent="0.2">
      <c r="B3393" s="24"/>
      <c r="D3393" s="24"/>
      <c r="F3393" s="24"/>
      <c r="H3393" s="24"/>
      <c r="J3393" s="24"/>
    </row>
    <row r="3394" spans="2:10" x14ac:dyDescent="0.2">
      <c r="B3394" s="24"/>
      <c r="D3394" s="24"/>
      <c r="F3394" s="24"/>
      <c r="H3394" s="24"/>
      <c r="J3394" s="24"/>
    </row>
    <row r="3395" spans="2:10" x14ac:dyDescent="0.2">
      <c r="B3395" s="24"/>
      <c r="D3395" s="24"/>
      <c r="F3395" s="24"/>
      <c r="H3395" s="24"/>
      <c r="J3395" s="24"/>
    </row>
    <row r="3396" spans="2:10" x14ac:dyDescent="0.2">
      <c r="B3396" s="24"/>
      <c r="D3396" s="24"/>
      <c r="F3396" s="24"/>
      <c r="H3396" s="24"/>
      <c r="J3396" s="24"/>
    </row>
    <row r="3397" spans="2:10" x14ac:dyDescent="0.2">
      <c r="B3397" s="24"/>
      <c r="D3397" s="24"/>
      <c r="F3397" s="24"/>
      <c r="H3397" s="24"/>
      <c r="J3397" s="24"/>
    </row>
    <row r="3398" spans="2:10" x14ac:dyDescent="0.2">
      <c r="B3398" s="24"/>
      <c r="D3398" s="24"/>
      <c r="F3398" s="24"/>
      <c r="H3398" s="24"/>
      <c r="J3398" s="24"/>
    </row>
    <row r="3399" spans="2:10" x14ac:dyDescent="0.2">
      <c r="B3399" s="24"/>
      <c r="D3399" s="24"/>
      <c r="F3399" s="24"/>
      <c r="H3399" s="24"/>
      <c r="J3399" s="24"/>
    </row>
    <row r="3400" spans="2:10" x14ac:dyDescent="0.2">
      <c r="B3400" s="24"/>
      <c r="D3400" s="24"/>
      <c r="F3400" s="24"/>
      <c r="H3400" s="24"/>
      <c r="J3400" s="24"/>
    </row>
    <row r="3401" spans="2:10" x14ac:dyDescent="0.2">
      <c r="B3401" s="24"/>
      <c r="D3401" s="24"/>
      <c r="F3401" s="24"/>
      <c r="H3401" s="24"/>
      <c r="J3401" s="24"/>
    </row>
    <row r="3402" spans="2:10" x14ac:dyDescent="0.2">
      <c r="B3402" s="24"/>
      <c r="D3402" s="24"/>
      <c r="F3402" s="24"/>
      <c r="H3402" s="24"/>
      <c r="J3402" s="24"/>
    </row>
    <row r="3403" spans="2:10" x14ac:dyDescent="0.2">
      <c r="B3403" s="24"/>
      <c r="D3403" s="24"/>
      <c r="F3403" s="24"/>
      <c r="H3403" s="24"/>
      <c r="J3403" s="24"/>
    </row>
    <row r="3404" spans="2:10" x14ac:dyDescent="0.2">
      <c r="B3404" s="24"/>
      <c r="D3404" s="24"/>
      <c r="F3404" s="24"/>
      <c r="H3404" s="24"/>
      <c r="J3404" s="24"/>
    </row>
    <row r="3405" spans="2:10" x14ac:dyDescent="0.2">
      <c r="B3405" s="24"/>
      <c r="D3405" s="24"/>
      <c r="F3405" s="24"/>
      <c r="H3405" s="24"/>
      <c r="J3405" s="24"/>
    </row>
    <row r="3406" spans="2:10" x14ac:dyDescent="0.2">
      <c r="B3406" s="24"/>
      <c r="D3406" s="24"/>
      <c r="F3406" s="24"/>
      <c r="H3406" s="24"/>
      <c r="J3406" s="24"/>
    </row>
    <row r="3407" spans="2:10" x14ac:dyDescent="0.2">
      <c r="B3407" s="24"/>
      <c r="D3407" s="24"/>
      <c r="F3407" s="24"/>
      <c r="H3407" s="24"/>
      <c r="J3407" s="24"/>
    </row>
    <row r="3408" spans="2:10" x14ac:dyDescent="0.2">
      <c r="B3408" s="24"/>
      <c r="D3408" s="24"/>
      <c r="F3408" s="24"/>
      <c r="H3408" s="24"/>
      <c r="J3408" s="24"/>
    </row>
    <row r="3409" spans="2:10" x14ac:dyDescent="0.2">
      <c r="B3409" s="24"/>
      <c r="D3409" s="24"/>
      <c r="F3409" s="24"/>
      <c r="H3409" s="24"/>
      <c r="J3409" s="24"/>
    </row>
    <row r="3410" spans="2:10" x14ac:dyDescent="0.2">
      <c r="B3410" s="24"/>
      <c r="D3410" s="24"/>
      <c r="F3410" s="24"/>
      <c r="H3410" s="24"/>
      <c r="J3410" s="24"/>
    </row>
    <row r="3411" spans="2:10" x14ac:dyDescent="0.2">
      <c r="B3411" s="24"/>
      <c r="D3411" s="24"/>
      <c r="F3411" s="24"/>
      <c r="H3411" s="24"/>
      <c r="J3411" s="24"/>
    </row>
    <row r="3412" spans="2:10" x14ac:dyDescent="0.2">
      <c r="B3412" s="24"/>
      <c r="D3412" s="24"/>
      <c r="F3412" s="24"/>
      <c r="H3412" s="24"/>
      <c r="J3412" s="24"/>
    </row>
    <row r="3413" spans="2:10" x14ac:dyDescent="0.2">
      <c r="B3413" s="24"/>
      <c r="D3413" s="24"/>
      <c r="F3413" s="24"/>
      <c r="H3413" s="24"/>
      <c r="J3413" s="24"/>
    </row>
    <row r="3414" spans="2:10" x14ac:dyDescent="0.2">
      <c r="B3414" s="24"/>
      <c r="D3414" s="24"/>
      <c r="F3414" s="24"/>
      <c r="H3414" s="24"/>
      <c r="J3414" s="24"/>
    </row>
    <row r="3415" spans="2:10" x14ac:dyDescent="0.2">
      <c r="B3415" s="24"/>
      <c r="D3415" s="24"/>
      <c r="F3415" s="24"/>
      <c r="H3415" s="24"/>
      <c r="J3415" s="24"/>
    </row>
    <row r="3416" spans="2:10" x14ac:dyDescent="0.2">
      <c r="B3416" s="24"/>
      <c r="D3416" s="24"/>
      <c r="F3416" s="24"/>
      <c r="H3416" s="24"/>
      <c r="J3416" s="24"/>
    </row>
    <row r="3417" spans="2:10" x14ac:dyDescent="0.2">
      <c r="B3417" s="24"/>
      <c r="D3417" s="24"/>
      <c r="F3417" s="24"/>
      <c r="H3417" s="24"/>
      <c r="J3417" s="24"/>
    </row>
    <row r="3418" spans="2:10" x14ac:dyDescent="0.2">
      <c r="B3418" s="24"/>
      <c r="D3418" s="24"/>
      <c r="F3418" s="24"/>
      <c r="H3418" s="24"/>
      <c r="J3418" s="24"/>
    </row>
    <row r="3419" spans="2:10" x14ac:dyDescent="0.2">
      <c r="B3419" s="24"/>
      <c r="D3419" s="24"/>
      <c r="F3419" s="24"/>
      <c r="H3419" s="24"/>
      <c r="J3419" s="24"/>
    </row>
    <row r="3420" spans="2:10" x14ac:dyDescent="0.2">
      <c r="B3420" s="24"/>
      <c r="D3420" s="24"/>
      <c r="F3420" s="24"/>
      <c r="H3420" s="24"/>
      <c r="J3420" s="24"/>
    </row>
    <row r="3421" spans="2:10" x14ac:dyDescent="0.2">
      <c r="B3421" s="24"/>
      <c r="D3421" s="24"/>
      <c r="F3421" s="24"/>
      <c r="H3421" s="24"/>
      <c r="J3421" s="24"/>
    </row>
    <row r="3422" spans="2:10" x14ac:dyDescent="0.2">
      <c r="B3422" s="24"/>
      <c r="D3422" s="24"/>
      <c r="F3422" s="24"/>
      <c r="H3422" s="24"/>
      <c r="J3422" s="24"/>
    </row>
    <row r="3423" spans="2:10" x14ac:dyDescent="0.2">
      <c r="B3423" s="24"/>
      <c r="D3423" s="24"/>
      <c r="F3423" s="24"/>
      <c r="H3423" s="24"/>
      <c r="J3423" s="24"/>
    </row>
    <row r="3424" spans="2:10" x14ac:dyDescent="0.2">
      <c r="B3424" s="24"/>
      <c r="D3424" s="24"/>
      <c r="F3424" s="24"/>
      <c r="H3424" s="24"/>
      <c r="J3424" s="24"/>
    </row>
    <row r="3425" spans="2:10" x14ac:dyDescent="0.2">
      <c r="B3425" s="24"/>
      <c r="D3425" s="24"/>
      <c r="F3425" s="24"/>
      <c r="H3425" s="24"/>
      <c r="J3425" s="24"/>
    </row>
    <row r="3426" spans="2:10" x14ac:dyDescent="0.2">
      <c r="B3426" s="24"/>
      <c r="D3426" s="24"/>
      <c r="F3426" s="24"/>
      <c r="H3426" s="24"/>
      <c r="J3426" s="24"/>
    </row>
    <row r="3427" spans="2:10" x14ac:dyDescent="0.2">
      <c r="B3427" s="24"/>
      <c r="D3427" s="24"/>
      <c r="F3427" s="24"/>
      <c r="H3427" s="24"/>
      <c r="J3427" s="24"/>
    </row>
    <row r="3428" spans="2:10" x14ac:dyDescent="0.2">
      <c r="B3428" s="24"/>
      <c r="D3428" s="24"/>
      <c r="F3428" s="24"/>
      <c r="H3428" s="24"/>
      <c r="J3428" s="24"/>
    </row>
    <row r="3429" spans="2:10" x14ac:dyDescent="0.2">
      <c r="B3429" s="24"/>
      <c r="D3429" s="24"/>
      <c r="F3429" s="24"/>
      <c r="H3429" s="24"/>
      <c r="J3429" s="24"/>
    </row>
    <row r="3430" spans="2:10" x14ac:dyDescent="0.2">
      <c r="B3430" s="24"/>
      <c r="D3430" s="24"/>
      <c r="F3430" s="24"/>
      <c r="H3430" s="24"/>
      <c r="J3430" s="24"/>
    </row>
    <row r="3431" spans="2:10" x14ac:dyDescent="0.2">
      <c r="B3431" s="24"/>
      <c r="D3431" s="24"/>
      <c r="F3431" s="24"/>
      <c r="H3431" s="24"/>
      <c r="J3431" s="24"/>
    </row>
    <row r="3432" spans="2:10" x14ac:dyDescent="0.2">
      <c r="B3432" s="24"/>
      <c r="D3432" s="24"/>
      <c r="F3432" s="24"/>
      <c r="H3432" s="24"/>
      <c r="J3432" s="24"/>
    </row>
    <row r="3433" spans="2:10" x14ac:dyDescent="0.2">
      <c r="B3433" s="24"/>
      <c r="D3433" s="24"/>
      <c r="F3433" s="24"/>
      <c r="H3433" s="24"/>
      <c r="J3433" s="24"/>
    </row>
    <row r="3434" spans="2:10" x14ac:dyDescent="0.2">
      <c r="B3434" s="24"/>
      <c r="D3434" s="24"/>
      <c r="F3434" s="24"/>
      <c r="H3434" s="24"/>
      <c r="J3434" s="24"/>
    </row>
    <row r="3435" spans="2:10" x14ac:dyDescent="0.2">
      <c r="B3435" s="24"/>
      <c r="D3435" s="24"/>
      <c r="F3435" s="24"/>
      <c r="H3435" s="24"/>
      <c r="J3435" s="24"/>
    </row>
    <row r="3436" spans="2:10" x14ac:dyDescent="0.2">
      <c r="B3436" s="24"/>
      <c r="D3436" s="24"/>
      <c r="F3436" s="24"/>
      <c r="H3436" s="24"/>
      <c r="J3436" s="24"/>
    </row>
    <row r="3437" spans="2:10" x14ac:dyDescent="0.2">
      <c r="B3437" s="24"/>
      <c r="D3437" s="24"/>
      <c r="F3437" s="24"/>
      <c r="H3437" s="24"/>
      <c r="J3437" s="24"/>
    </row>
    <row r="3438" spans="2:10" x14ac:dyDescent="0.2">
      <c r="B3438" s="24"/>
      <c r="D3438" s="24"/>
      <c r="F3438" s="24"/>
      <c r="H3438" s="24"/>
      <c r="J3438" s="24"/>
    </row>
    <row r="3439" spans="2:10" x14ac:dyDescent="0.2">
      <c r="B3439" s="24"/>
      <c r="D3439" s="24"/>
      <c r="F3439" s="24"/>
      <c r="H3439" s="24"/>
      <c r="J3439" s="24"/>
    </row>
    <row r="3440" spans="2:10" x14ac:dyDescent="0.2">
      <c r="B3440" s="24"/>
      <c r="D3440" s="24"/>
      <c r="F3440" s="24"/>
      <c r="H3440" s="24"/>
      <c r="J3440" s="24"/>
    </row>
    <row r="3441" spans="2:10" x14ac:dyDescent="0.2">
      <c r="B3441" s="24"/>
      <c r="D3441" s="24"/>
      <c r="F3441" s="24"/>
      <c r="H3441" s="24"/>
      <c r="J3441" s="24"/>
    </row>
    <row r="3442" spans="2:10" x14ac:dyDescent="0.2">
      <c r="B3442" s="24"/>
      <c r="D3442" s="24"/>
      <c r="F3442" s="24"/>
      <c r="H3442" s="24"/>
      <c r="J3442" s="24"/>
    </row>
    <row r="3443" spans="2:10" x14ac:dyDescent="0.2">
      <c r="B3443" s="24"/>
      <c r="D3443" s="24"/>
      <c r="F3443" s="24"/>
      <c r="H3443" s="24"/>
      <c r="J3443" s="24"/>
    </row>
    <row r="3444" spans="2:10" x14ac:dyDescent="0.2">
      <c r="B3444" s="24"/>
      <c r="D3444" s="24"/>
      <c r="F3444" s="24"/>
      <c r="H3444" s="24"/>
      <c r="J3444" s="24"/>
    </row>
    <row r="3445" spans="2:10" x14ac:dyDescent="0.2">
      <c r="B3445" s="24"/>
      <c r="D3445" s="24"/>
      <c r="F3445" s="24"/>
      <c r="H3445" s="24"/>
      <c r="J3445" s="24"/>
    </row>
    <row r="3446" spans="2:10" x14ac:dyDescent="0.2">
      <c r="B3446" s="24"/>
      <c r="D3446" s="24"/>
      <c r="F3446" s="24"/>
      <c r="H3446" s="24"/>
      <c r="J3446" s="24"/>
    </row>
    <row r="3447" spans="2:10" x14ac:dyDescent="0.2">
      <c r="B3447" s="24"/>
      <c r="D3447" s="24"/>
      <c r="F3447" s="24"/>
      <c r="H3447" s="24"/>
      <c r="J3447" s="24"/>
    </row>
    <row r="3448" spans="2:10" x14ac:dyDescent="0.2">
      <c r="B3448" s="24"/>
      <c r="D3448" s="24"/>
      <c r="F3448" s="24"/>
      <c r="H3448" s="24"/>
      <c r="J3448" s="24"/>
    </row>
    <row r="3449" spans="2:10" x14ac:dyDescent="0.2">
      <c r="B3449" s="24"/>
      <c r="D3449" s="24"/>
      <c r="F3449" s="24"/>
      <c r="H3449" s="24"/>
      <c r="J3449" s="24"/>
    </row>
    <row r="3450" spans="2:10" x14ac:dyDescent="0.2">
      <c r="B3450" s="24"/>
      <c r="D3450" s="24"/>
      <c r="F3450" s="24"/>
      <c r="H3450" s="24"/>
      <c r="J3450" s="24"/>
    </row>
    <row r="3451" spans="2:10" x14ac:dyDescent="0.2">
      <c r="B3451" s="24"/>
      <c r="D3451" s="24"/>
      <c r="F3451" s="24"/>
      <c r="H3451" s="24"/>
      <c r="J3451" s="24"/>
    </row>
    <row r="3452" spans="2:10" x14ac:dyDescent="0.2">
      <c r="B3452" s="24"/>
      <c r="D3452" s="24"/>
      <c r="F3452" s="24"/>
      <c r="H3452" s="24"/>
      <c r="J3452" s="24"/>
    </row>
    <row r="3453" spans="2:10" x14ac:dyDescent="0.2">
      <c r="B3453" s="24"/>
      <c r="D3453" s="24"/>
      <c r="F3453" s="24"/>
      <c r="H3453" s="24"/>
      <c r="J3453" s="24"/>
    </row>
    <row r="3454" spans="2:10" x14ac:dyDescent="0.2">
      <c r="B3454" s="24"/>
      <c r="D3454" s="24"/>
      <c r="F3454" s="24"/>
      <c r="H3454" s="24"/>
      <c r="J3454" s="24"/>
    </row>
    <row r="3455" spans="2:10" x14ac:dyDescent="0.2">
      <c r="B3455" s="24"/>
      <c r="D3455" s="24"/>
      <c r="F3455" s="24"/>
      <c r="H3455" s="24"/>
      <c r="J3455" s="24"/>
    </row>
    <row r="3456" spans="2:10" x14ac:dyDescent="0.2">
      <c r="B3456" s="24"/>
      <c r="D3456" s="24"/>
      <c r="F3456" s="24"/>
      <c r="H3456" s="24"/>
      <c r="J3456" s="24"/>
    </row>
    <row r="3457" spans="2:10" x14ac:dyDescent="0.2">
      <c r="B3457" s="24"/>
      <c r="D3457" s="24"/>
      <c r="F3457" s="24"/>
      <c r="H3457" s="24"/>
      <c r="J3457" s="24"/>
    </row>
    <row r="3458" spans="2:10" x14ac:dyDescent="0.2">
      <c r="B3458" s="24"/>
      <c r="D3458" s="24"/>
      <c r="F3458" s="24"/>
      <c r="H3458" s="24"/>
      <c r="J3458" s="24"/>
    </row>
    <row r="3459" spans="2:10" x14ac:dyDescent="0.2">
      <c r="B3459" s="24"/>
      <c r="D3459" s="24"/>
      <c r="F3459" s="24"/>
      <c r="H3459" s="24"/>
      <c r="J3459" s="24"/>
    </row>
    <row r="3460" spans="2:10" x14ac:dyDescent="0.2">
      <c r="B3460" s="24"/>
      <c r="D3460" s="24"/>
      <c r="F3460" s="24"/>
      <c r="H3460" s="24"/>
      <c r="J3460" s="24"/>
    </row>
    <row r="3461" spans="2:10" x14ac:dyDescent="0.2">
      <c r="B3461" s="24"/>
      <c r="D3461" s="24"/>
      <c r="F3461" s="24"/>
      <c r="H3461" s="24"/>
      <c r="J3461" s="24"/>
    </row>
    <row r="3462" spans="2:10" x14ac:dyDescent="0.2">
      <c r="B3462" s="24"/>
      <c r="D3462" s="24"/>
      <c r="F3462" s="24"/>
      <c r="H3462" s="24"/>
      <c r="J3462" s="24"/>
    </row>
    <row r="3463" spans="2:10" x14ac:dyDescent="0.2">
      <c r="B3463" s="24"/>
      <c r="D3463" s="24"/>
      <c r="F3463" s="24"/>
      <c r="H3463" s="24"/>
      <c r="J3463" s="24"/>
    </row>
    <row r="3464" spans="2:10" x14ac:dyDescent="0.2">
      <c r="B3464" s="24"/>
      <c r="D3464" s="24"/>
      <c r="F3464" s="24"/>
      <c r="H3464" s="24"/>
      <c r="J3464" s="24"/>
    </row>
    <row r="3465" spans="2:10" x14ac:dyDescent="0.2">
      <c r="B3465" s="24"/>
      <c r="D3465" s="24"/>
      <c r="F3465" s="24"/>
      <c r="H3465" s="24"/>
      <c r="J3465" s="24"/>
    </row>
    <row r="3466" spans="2:10" x14ac:dyDescent="0.2">
      <c r="B3466" s="24"/>
      <c r="D3466" s="24"/>
      <c r="F3466" s="24"/>
      <c r="H3466" s="24"/>
      <c r="J3466" s="24"/>
    </row>
    <row r="3467" spans="2:10" x14ac:dyDescent="0.2">
      <c r="B3467" s="24"/>
      <c r="D3467" s="24"/>
      <c r="F3467" s="24"/>
      <c r="H3467" s="24"/>
      <c r="J3467" s="24"/>
    </row>
    <row r="3468" spans="2:10" x14ac:dyDescent="0.2">
      <c r="B3468" s="24"/>
      <c r="D3468" s="24"/>
      <c r="F3468" s="24"/>
      <c r="H3468" s="24"/>
      <c r="J3468" s="24"/>
    </row>
    <row r="3469" spans="2:10" x14ac:dyDescent="0.2">
      <c r="B3469" s="24"/>
      <c r="D3469" s="24"/>
      <c r="F3469" s="24"/>
      <c r="H3469" s="24"/>
      <c r="J3469" s="24"/>
    </row>
    <row r="3470" spans="2:10" x14ac:dyDescent="0.2">
      <c r="B3470" s="24"/>
      <c r="D3470" s="24"/>
      <c r="F3470" s="24"/>
      <c r="H3470" s="24"/>
      <c r="J3470" s="24"/>
    </row>
    <row r="3471" spans="2:10" x14ac:dyDescent="0.2">
      <c r="B3471" s="24"/>
      <c r="D3471" s="24"/>
      <c r="F3471" s="24"/>
      <c r="H3471" s="24"/>
      <c r="J3471" s="24"/>
    </row>
    <row r="3472" spans="2:10" x14ac:dyDescent="0.2">
      <c r="B3472" s="24"/>
      <c r="D3472" s="24"/>
      <c r="F3472" s="24"/>
      <c r="H3472" s="24"/>
      <c r="J3472" s="24"/>
    </row>
    <row r="3473" spans="2:10" x14ac:dyDescent="0.2">
      <c r="B3473" s="24"/>
      <c r="D3473" s="24"/>
      <c r="F3473" s="24"/>
      <c r="H3473" s="24"/>
      <c r="J3473" s="24"/>
    </row>
    <row r="3474" spans="2:10" x14ac:dyDescent="0.2">
      <c r="B3474" s="24"/>
      <c r="D3474" s="24"/>
      <c r="F3474" s="24"/>
      <c r="H3474" s="24"/>
      <c r="J3474" s="24"/>
    </row>
    <row r="3475" spans="2:10" x14ac:dyDescent="0.2">
      <c r="B3475" s="24"/>
      <c r="D3475" s="24"/>
      <c r="F3475" s="24"/>
      <c r="H3475" s="24"/>
      <c r="J3475" s="24"/>
    </row>
    <row r="3476" spans="2:10" x14ac:dyDescent="0.2">
      <c r="B3476" s="24"/>
      <c r="D3476" s="24"/>
      <c r="F3476" s="24"/>
      <c r="H3476" s="24"/>
      <c r="J3476" s="24"/>
    </row>
    <row r="3477" spans="2:10" x14ac:dyDescent="0.2">
      <c r="B3477" s="24"/>
      <c r="D3477" s="24"/>
      <c r="F3477" s="24"/>
      <c r="H3477" s="24"/>
      <c r="J3477" s="24"/>
    </row>
    <row r="3478" spans="2:10" x14ac:dyDescent="0.2">
      <c r="B3478" s="24"/>
      <c r="D3478" s="24"/>
      <c r="F3478" s="24"/>
      <c r="H3478" s="24"/>
      <c r="J3478" s="24"/>
    </row>
    <row r="3479" spans="2:10" x14ac:dyDescent="0.2">
      <c r="B3479" s="24"/>
      <c r="D3479" s="24"/>
      <c r="F3479" s="24"/>
      <c r="H3479" s="24"/>
      <c r="J3479" s="24"/>
    </row>
    <row r="3480" spans="2:10" x14ac:dyDescent="0.2">
      <c r="B3480" s="24"/>
      <c r="D3480" s="24"/>
      <c r="F3480" s="24"/>
      <c r="H3480" s="24"/>
      <c r="J3480" s="24"/>
    </row>
    <row r="3481" spans="2:10" x14ac:dyDescent="0.2">
      <c r="B3481" s="24"/>
      <c r="D3481" s="24"/>
      <c r="F3481" s="24"/>
      <c r="H3481" s="24"/>
      <c r="J3481" s="24"/>
    </row>
    <row r="3482" spans="2:10" x14ac:dyDescent="0.2">
      <c r="B3482" s="24"/>
      <c r="D3482" s="24"/>
      <c r="F3482" s="24"/>
      <c r="H3482" s="24"/>
      <c r="J3482" s="24"/>
    </row>
    <row r="3483" spans="2:10" x14ac:dyDescent="0.2">
      <c r="B3483" s="24"/>
      <c r="D3483" s="24"/>
      <c r="F3483" s="24"/>
      <c r="H3483" s="24"/>
      <c r="J3483" s="24"/>
    </row>
    <row r="3484" spans="2:10" x14ac:dyDescent="0.2">
      <c r="B3484" s="24"/>
      <c r="D3484" s="24"/>
      <c r="F3484" s="24"/>
      <c r="H3484" s="24"/>
      <c r="J3484" s="24"/>
    </row>
    <row r="3485" spans="2:10" x14ac:dyDescent="0.2">
      <c r="B3485" s="24"/>
      <c r="D3485" s="24"/>
      <c r="F3485" s="24"/>
      <c r="H3485" s="24"/>
      <c r="J3485" s="24"/>
    </row>
    <row r="3486" spans="2:10" x14ac:dyDescent="0.2">
      <c r="B3486" s="24"/>
      <c r="D3486" s="24"/>
      <c r="F3486" s="24"/>
      <c r="H3486" s="24"/>
      <c r="J3486" s="24"/>
    </row>
    <row r="3487" spans="2:10" x14ac:dyDescent="0.2">
      <c r="B3487" s="24"/>
      <c r="D3487" s="24"/>
      <c r="F3487" s="24"/>
      <c r="H3487" s="24"/>
      <c r="J3487" s="24"/>
    </row>
    <row r="3488" spans="2:10" x14ac:dyDescent="0.2">
      <c r="B3488" s="24"/>
      <c r="D3488" s="24"/>
      <c r="F3488" s="24"/>
      <c r="H3488" s="24"/>
      <c r="J3488" s="24"/>
    </row>
    <row r="3489" spans="2:10" x14ac:dyDescent="0.2">
      <c r="B3489" s="24"/>
      <c r="D3489" s="24"/>
      <c r="F3489" s="24"/>
      <c r="H3489" s="24"/>
      <c r="J3489" s="24"/>
    </row>
    <row r="3490" spans="2:10" x14ac:dyDescent="0.2">
      <c r="B3490" s="24"/>
      <c r="D3490" s="24"/>
      <c r="F3490" s="24"/>
      <c r="H3490" s="24"/>
      <c r="J3490" s="24"/>
    </row>
    <row r="3491" spans="2:10" x14ac:dyDescent="0.2">
      <c r="B3491" s="24"/>
      <c r="D3491" s="24"/>
      <c r="F3491" s="24"/>
      <c r="H3491" s="24"/>
      <c r="J3491" s="24"/>
    </row>
    <row r="3492" spans="2:10" x14ac:dyDescent="0.2">
      <c r="B3492" s="24"/>
      <c r="D3492" s="24"/>
      <c r="F3492" s="24"/>
      <c r="H3492" s="24"/>
      <c r="J3492" s="24"/>
    </row>
    <row r="3493" spans="2:10" x14ac:dyDescent="0.2">
      <c r="B3493" s="24"/>
      <c r="D3493" s="24"/>
      <c r="F3493" s="24"/>
      <c r="H3493" s="24"/>
      <c r="J3493" s="24"/>
    </row>
    <row r="3494" spans="2:10" x14ac:dyDescent="0.2">
      <c r="B3494" s="24"/>
      <c r="D3494" s="24"/>
      <c r="F3494" s="24"/>
      <c r="H3494" s="24"/>
      <c r="J3494" s="24"/>
    </row>
    <row r="3495" spans="2:10" x14ac:dyDescent="0.2">
      <c r="B3495" s="24"/>
      <c r="D3495" s="24"/>
      <c r="F3495" s="24"/>
      <c r="H3495" s="24"/>
      <c r="J3495" s="24"/>
    </row>
    <row r="3496" spans="2:10" x14ac:dyDescent="0.2">
      <c r="B3496" s="24"/>
      <c r="D3496" s="24"/>
      <c r="F3496" s="24"/>
      <c r="H3496" s="24"/>
      <c r="J3496" s="24"/>
    </row>
    <row r="3497" spans="2:10" x14ac:dyDescent="0.2">
      <c r="B3497" s="24"/>
      <c r="D3497" s="24"/>
      <c r="F3497" s="24"/>
      <c r="H3497" s="24"/>
      <c r="J3497" s="24"/>
    </row>
    <row r="3498" spans="2:10" x14ac:dyDescent="0.2">
      <c r="B3498" s="24"/>
      <c r="D3498" s="24"/>
      <c r="F3498" s="24"/>
      <c r="H3498" s="24"/>
      <c r="J3498" s="24"/>
    </row>
    <row r="3499" spans="2:10" x14ac:dyDescent="0.2">
      <c r="B3499" s="24"/>
      <c r="D3499" s="24"/>
      <c r="F3499" s="24"/>
      <c r="H3499" s="24"/>
      <c r="J3499" s="24"/>
    </row>
    <row r="3500" spans="2:10" x14ac:dyDescent="0.2">
      <c r="B3500" s="24"/>
      <c r="D3500" s="24"/>
      <c r="F3500" s="24"/>
      <c r="H3500" s="24"/>
      <c r="J3500" s="24"/>
    </row>
    <row r="3501" spans="2:10" x14ac:dyDescent="0.2">
      <c r="B3501" s="24"/>
      <c r="D3501" s="24"/>
      <c r="F3501" s="24"/>
      <c r="H3501" s="24"/>
      <c r="J3501" s="24"/>
    </row>
    <row r="3502" spans="2:10" x14ac:dyDescent="0.2">
      <c r="B3502" s="24"/>
      <c r="D3502" s="24"/>
      <c r="F3502" s="24"/>
      <c r="H3502" s="24"/>
      <c r="J3502" s="24"/>
    </row>
    <row r="3503" spans="2:10" x14ac:dyDescent="0.2">
      <c r="B3503" s="24"/>
      <c r="D3503" s="24"/>
      <c r="F3503" s="24"/>
      <c r="H3503" s="24"/>
      <c r="J3503" s="24"/>
    </row>
    <row r="3504" spans="2:10" x14ac:dyDescent="0.2">
      <c r="B3504" s="24"/>
      <c r="D3504" s="24"/>
      <c r="F3504" s="24"/>
      <c r="H3504" s="24"/>
      <c r="J3504" s="24"/>
    </row>
    <row r="3505" spans="2:10" x14ac:dyDescent="0.2">
      <c r="B3505" s="24"/>
      <c r="D3505" s="24"/>
      <c r="F3505" s="24"/>
      <c r="H3505" s="24"/>
      <c r="J3505" s="24"/>
    </row>
    <row r="3506" spans="2:10" x14ac:dyDescent="0.2">
      <c r="B3506" s="24"/>
      <c r="D3506" s="24"/>
      <c r="F3506" s="24"/>
      <c r="H3506" s="24"/>
      <c r="J3506" s="24"/>
    </row>
    <row r="3507" spans="2:10" x14ac:dyDescent="0.2">
      <c r="B3507" s="24"/>
      <c r="D3507" s="24"/>
      <c r="F3507" s="24"/>
      <c r="H3507" s="24"/>
      <c r="J3507" s="24"/>
    </row>
    <row r="3508" spans="2:10" x14ac:dyDescent="0.2">
      <c r="B3508" s="24"/>
      <c r="D3508" s="24"/>
      <c r="F3508" s="24"/>
      <c r="H3508" s="24"/>
      <c r="J3508" s="24"/>
    </row>
    <row r="3509" spans="2:10" x14ac:dyDescent="0.2">
      <c r="B3509" s="24"/>
      <c r="D3509" s="24"/>
      <c r="F3509" s="24"/>
      <c r="H3509" s="24"/>
      <c r="J3509" s="24"/>
    </row>
    <row r="3510" spans="2:10" x14ac:dyDescent="0.2">
      <c r="B3510" s="24"/>
      <c r="D3510" s="24"/>
      <c r="F3510" s="24"/>
      <c r="H3510" s="24"/>
      <c r="J3510" s="24"/>
    </row>
    <row r="3511" spans="2:10" x14ac:dyDescent="0.2">
      <c r="B3511" s="24"/>
      <c r="D3511" s="24"/>
      <c r="F3511" s="24"/>
      <c r="H3511" s="24"/>
      <c r="J3511" s="24"/>
    </row>
    <row r="3512" spans="2:10" x14ac:dyDescent="0.2">
      <c r="B3512" s="24"/>
      <c r="D3512" s="24"/>
      <c r="F3512" s="24"/>
      <c r="H3512" s="24"/>
      <c r="J3512" s="24"/>
    </row>
    <row r="3513" spans="2:10" x14ac:dyDescent="0.2">
      <c r="B3513" s="24"/>
      <c r="D3513" s="24"/>
      <c r="F3513" s="24"/>
      <c r="H3513" s="24"/>
      <c r="J3513" s="24"/>
    </row>
    <row r="3514" spans="2:10" x14ac:dyDescent="0.2">
      <c r="B3514" s="24"/>
      <c r="D3514" s="24"/>
      <c r="F3514" s="24"/>
      <c r="H3514" s="24"/>
      <c r="J3514" s="24"/>
    </row>
    <row r="3515" spans="2:10" x14ac:dyDescent="0.2">
      <c r="B3515" s="24"/>
      <c r="D3515" s="24"/>
      <c r="F3515" s="24"/>
      <c r="H3515" s="24"/>
      <c r="J3515" s="24"/>
    </row>
    <row r="3516" spans="2:10" x14ac:dyDescent="0.2">
      <c r="B3516" s="24"/>
      <c r="D3516" s="24"/>
      <c r="F3516" s="24"/>
      <c r="H3516" s="24"/>
      <c r="J3516" s="24"/>
    </row>
    <row r="3517" spans="2:10" x14ac:dyDescent="0.2">
      <c r="B3517" s="24"/>
      <c r="D3517" s="24"/>
      <c r="F3517" s="24"/>
      <c r="H3517" s="24"/>
      <c r="J3517" s="24"/>
    </row>
    <row r="3518" spans="2:10" x14ac:dyDescent="0.2">
      <c r="B3518" s="24"/>
      <c r="D3518" s="24"/>
      <c r="F3518" s="24"/>
      <c r="H3518" s="24"/>
      <c r="J3518" s="24"/>
    </row>
    <row r="3519" spans="2:10" x14ac:dyDescent="0.2">
      <c r="B3519" s="24"/>
      <c r="D3519" s="24"/>
      <c r="F3519" s="24"/>
      <c r="H3519" s="24"/>
      <c r="J3519" s="24"/>
    </row>
    <row r="3520" spans="2:10" x14ac:dyDescent="0.2">
      <c r="B3520" s="24"/>
      <c r="D3520" s="24"/>
      <c r="F3520" s="24"/>
      <c r="H3520" s="24"/>
      <c r="J3520" s="24"/>
    </row>
    <row r="3521" spans="2:10" x14ac:dyDescent="0.2">
      <c r="B3521" s="24"/>
      <c r="D3521" s="24"/>
      <c r="F3521" s="24"/>
      <c r="H3521" s="24"/>
      <c r="J3521" s="24"/>
    </row>
    <row r="3522" spans="2:10" x14ac:dyDescent="0.2">
      <c r="B3522" s="24"/>
      <c r="D3522" s="24"/>
      <c r="F3522" s="24"/>
      <c r="H3522" s="24"/>
      <c r="J3522" s="24"/>
    </row>
    <row r="3523" spans="2:10" x14ac:dyDescent="0.2">
      <c r="B3523" s="24"/>
      <c r="D3523" s="24"/>
      <c r="F3523" s="24"/>
      <c r="H3523" s="24"/>
      <c r="J3523" s="24"/>
    </row>
    <row r="3524" spans="2:10" x14ac:dyDescent="0.2">
      <c r="B3524" s="24"/>
      <c r="D3524" s="24"/>
      <c r="F3524" s="24"/>
      <c r="H3524" s="24"/>
      <c r="J3524" s="24"/>
    </row>
    <row r="3525" spans="2:10" x14ac:dyDescent="0.2">
      <c r="B3525" s="24"/>
      <c r="D3525" s="24"/>
      <c r="F3525" s="24"/>
      <c r="H3525" s="24"/>
      <c r="J3525" s="24"/>
    </row>
    <row r="3526" spans="2:10" x14ac:dyDescent="0.2">
      <c r="B3526" s="24"/>
      <c r="D3526" s="24"/>
      <c r="F3526" s="24"/>
      <c r="H3526" s="24"/>
      <c r="J3526" s="24"/>
    </row>
    <row r="3527" spans="2:10" x14ac:dyDescent="0.2">
      <c r="B3527" s="24"/>
      <c r="D3527" s="24"/>
      <c r="F3527" s="24"/>
      <c r="H3527" s="24"/>
      <c r="J3527" s="24"/>
    </row>
    <row r="3528" spans="2:10" x14ac:dyDescent="0.2">
      <c r="B3528" s="24"/>
      <c r="D3528" s="24"/>
      <c r="F3528" s="24"/>
      <c r="H3528" s="24"/>
      <c r="J3528" s="24"/>
    </row>
    <row r="3529" spans="2:10" x14ac:dyDescent="0.2">
      <c r="B3529" s="24"/>
      <c r="D3529" s="24"/>
      <c r="F3529" s="24"/>
      <c r="H3529" s="24"/>
      <c r="J3529" s="24"/>
    </row>
    <row r="3530" spans="2:10" x14ac:dyDescent="0.2">
      <c r="B3530" s="24"/>
      <c r="D3530" s="24"/>
      <c r="F3530" s="24"/>
      <c r="H3530" s="24"/>
      <c r="J3530" s="24"/>
    </row>
    <row r="3531" spans="2:10" x14ac:dyDescent="0.2">
      <c r="B3531" s="24"/>
      <c r="D3531" s="24"/>
      <c r="F3531" s="24"/>
      <c r="H3531" s="24"/>
      <c r="J3531" s="24"/>
    </row>
    <row r="3532" spans="2:10" x14ac:dyDescent="0.2">
      <c r="B3532" s="24"/>
      <c r="D3532" s="24"/>
      <c r="F3532" s="24"/>
      <c r="H3532" s="24"/>
      <c r="J3532" s="24"/>
    </row>
    <row r="3533" spans="2:10" x14ac:dyDescent="0.2">
      <c r="B3533" s="24"/>
      <c r="D3533" s="24"/>
      <c r="F3533" s="24"/>
      <c r="H3533" s="24"/>
      <c r="J3533" s="24"/>
    </row>
    <row r="3534" spans="2:10" x14ac:dyDescent="0.2">
      <c r="B3534" s="24"/>
      <c r="D3534" s="24"/>
      <c r="F3534" s="24"/>
      <c r="H3534" s="24"/>
      <c r="J3534" s="24"/>
    </row>
    <row r="3535" spans="2:10" x14ac:dyDescent="0.2">
      <c r="B3535" s="24"/>
      <c r="D3535" s="24"/>
      <c r="F3535" s="24"/>
      <c r="H3535" s="24"/>
      <c r="J3535" s="24"/>
    </row>
    <row r="3536" spans="2:10" x14ac:dyDescent="0.2">
      <c r="B3536" s="24"/>
      <c r="D3536" s="24"/>
      <c r="F3536" s="24"/>
      <c r="H3536" s="24"/>
      <c r="J3536" s="24"/>
    </row>
    <row r="3537" spans="2:10" x14ac:dyDescent="0.2">
      <c r="B3537" s="24"/>
      <c r="D3537" s="24"/>
      <c r="F3537" s="24"/>
      <c r="H3537" s="24"/>
      <c r="J3537" s="24"/>
    </row>
    <row r="3538" spans="2:10" x14ac:dyDescent="0.2">
      <c r="B3538" s="24"/>
      <c r="D3538" s="24"/>
      <c r="F3538" s="24"/>
      <c r="H3538" s="24"/>
      <c r="J3538" s="24"/>
    </row>
    <row r="3539" spans="2:10" x14ac:dyDescent="0.2">
      <c r="B3539" s="24"/>
      <c r="D3539" s="24"/>
      <c r="F3539" s="24"/>
      <c r="H3539" s="24"/>
      <c r="J3539" s="24"/>
    </row>
    <row r="3540" spans="2:10" x14ac:dyDescent="0.2">
      <c r="B3540" s="24"/>
      <c r="D3540" s="24"/>
      <c r="F3540" s="24"/>
      <c r="H3540" s="24"/>
      <c r="J3540" s="24"/>
    </row>
    <row r="3541" spans="2:10" x14ac:dyDescent="0.2">
      <c r="B3541" s="24"/>
      <c r="D3541" s="24"/>
      <c r="F3541" s="24"/>
      <c r="H3541" s="24"/>
      <c r="J3541" s="24"/>
    </row>
    <row r="3542" spans="2:10" x14ac:dyDescent="0.2">
      <c r="B3542" s="24"/>
      <c r="D3542" s="24"/>
      <c r="F3542" s="24"/>
      <c r="H3542" s="24"/>
      <c r="J3542" s="24"/>
    </row>
    <row r="3543" spans="2:10" x14ac:dyDescent="0.2">
      <c r="B3543" s="24"/>
      <c r="D3543" s="24"/>
      <c r="F3543" s="24"/>
      <c r="H3543" s="24"/>
      <c r="J3543" s="24"/>
    </row>
    <row r="3544" spans="2:10" x14ac:dyDescent="0.2">
      <c r="B3544" s="24"/>
      <c r="D3544" s="24"/>
      <c r="F3544" s="24"/>
      <c r="H3544" s="24"/>
      <c r="J3544" s="24"/>
    </row>
    <row r="3545" spans="2:10" x14ac:dyDescent="0.2">
      <c r="B3545" s="24"/>
      <c r="D3545" s="24"/>
      <c r="F3545" s="24"/>
      <c r="H3545" s="24"/>
      <c r="J3545" s="24"/>
    </row>
    <row r="3546" spans="2:10" x14ac:dyDescent="0.2">
      <c r="B3546" s="24"/>
      <c r="D3546" s="24"/>
      <c r="F3546" s="24"/>
      <c r="H3546" s="24"/>
      <c r="J3546" s="24"/>
    </row>
    <row r="3547" spans="2:10" x14ac:dyDescent="0.2">
      <c r="B3547" s="24"/>
      <c r="D3547" s="24"/>
      <c r="F3547" s="24"/>
      <c r="H3547" s="24"/>
      <c r="J3547" s="24"/>
    </row>
    <row r="3548" spans="2:10" x14ac:dyDescent="0.2">
      <c r="B3548" s="24"/>
      <c r="D3548" s="24"/>
      <c r="F3548" s="24"/>
      <c r="H3548" s="24"/>
      <c r="J3548" s="24"/>
    </row>
    <row r="3549" spans="2:10" x14ac:dyDescent="0.2">
      <c r="B3549" s="24"/>
      <c r="D3549" s="24"/>
      <c r="F3549" s="24"/>
      <c r="H3549" s="24"/>
      <c r="J3549" s="24"/>
    </row>
    <row r="3550" spans="2:10" x14ac:dyDescent="0.2">
      <c r="B3550" s="24"/>
      <c r="D3550" s="24"/>
      <c r="F3550" s="24"/>
      <c r="H3550" s="24"/>
      <c r="J3550" s="24"/>
    </row>
    <row r="3551" spans="2:10" x14ac:dyDescent="0.2">
      <c r="B3551" s="24"/>
      <c r="D3551" s="24"/>
      <c r="F3551" s="24"/>
      <c r="H3551" s="24"/>
      <c r="J3551" s="24"/>
    </row>
    <row r="3552" spans="2:10" x14ac:dyDescent="0.2">
      <c r="B3552" s="24"/>
      <c r="D3552" s="24"/>
      <c r="F3552" s="24"/>
      <c r="H3552" s="24"/>
      <c r="J3552" s="24"/>
    </row>
    <row r="3553" spans="2:10" x14ac:dyDescent="0.2">
      <c r="B3553" s="24"/>
      <c r="D3553" s="24"/>
      <c r="F3553" s="24"/>
      <c r="H3553" s="24"/>
      <c r="J3553" s="24"/>
    </row>
    <row r="3554" spans="2:10" x14ac:dyDescent="0.2">
      <c r="B3554" s="24"/>
      <c r="D3554" s="24"/>
      <c r="F3554" s="24"/>
      <c r="H3554" s="24"/>
      <c r="J3554" s="24"/>
    </row>
    <row r="3555" spans="2:10" x14ac:dyDescent="0.2">
      <c r="B3555" s="24"/>
      <c r="D3555" s="24"/>
      <c r="F3555" s="24"/>
      <c r="H3555" s="24"/>
      <c r="J3555" s="24"/>
    </row>
    <row r="3556" spans="2:10" x14ac:dyDescent="0.2">
      <c r="B3556" s="24"/>
      <c r="D3556" s="24"/>
      <c r="F3556" s="24"/>
      <c r="H3556" s="24"/>
      <c r="J3556" s="24"/>
    </row>
    <row r="3557" spans="2:10" x14ac:dyDescent="0.2">
      <c r="B3557" s="24"/>
      <c r="D3557" s="24"/>
      <c r="F3557" s="24"/>
      <c r="H3557" s="24"/>
      <c r="J3557" s="24"/>
    </row>
    <row r="3558" spans="2:10" x14ac:dyDescent="0.2">
      <c r="B3558" s="24"/>
      <c r="D3558" s="24"/>
      <c r="F3558" s="24"/>
      <c r="H3558" s="24"/>
      <c r="J3558" s="24"/>
    </row>
    <row r="3559" spans="2:10" x14ac:dyDescent="0.2">
      <c r="B3559" s="24"/>
      <c r="D3559" s="24"/>
      <c r="F3559" s="24"/>
      <c r="H3559" s="24"/>
      <c r="J3559" s="24"/>
    </row>
    <row r="3560" spans="2:10" x14ac:dyDescent="0.2">
      <c r="B3560" s="24"/>
      <c r="D3560" s="24"/>
      <c r="F3560" s="24"/>
      <c r="H3560" s="24"/>
      <c r="J3560" s="24"/>
    </row>
    <row r="3561" spans="2:10" x14ac:dyDescent="0.2">
      <c r="B3561" s="24"/>
      <c r="D3561" s="24"/>
      <c r="F3561" s="24"/>
      <c r="H3561" s="24"/>
      <c r="J3561" s="24"/>
    </row>
    <row r="3562" spans="2:10" x14ac:dyDescent="0.2">
      <c r="B3562" s="24"/>
      <c r="D3562" s="24"/>
      <c r="F3562" s="24"/>
      <c r="H3562" s="24"/>
      <c r="J3562" s="24"/>
    </row>
    <row r="3563" spans="2:10" x14ac:dyDescent="0.2">
      <c r="B3563" s="24"/>
      <c r="D3563" s="24"/>
      <c r="F3563" s="24"/>
      <c r="H3563" s="24"/>
      <c r="J3563" s="24"/>
    </row>
    <row r="3564" spans="2:10" x14ac:dyDescent="0.2">
      <c r="B3564" s="24"/>
      <c r="D3564" s="24"/>
      <c r="F3564" s="24"/>
      <c r="H3564" s="24"/>
      <c r="J3564" s="24"/>
    </row>
    <row r="3565" spans="2:10" x14ac:dyDescent="0.2">
      <c r="B3565" s="24"/>
      <c r="D3565" s="24"/>
      <c r="F3565" s="24"/>
      <c r="H3565" s="24"/>
      <c r="J3565" s="24"/>
    </row>
    <row r="3566" spans="2:10" x14ac:dyDescent="0.2">
      <c r="B3566" s="24"/>
      <c r="D3566" s="24"/>
      <c r="F3566" s="24"/>
      <c r="H3566" s="24"/>
      <c r="J3566" s="24"/>
    </row>
    <row r="3567" spans="2:10" x14ac:dyDescent="0.2">
      <c r="B3567" s="24"/>
      <c r="D3567" s="24"/>
      <c r="F3567" s="24"/>
      <c r="H3567" s="24"/>
      <c r="J3567" s="24"/>
    </row>
    <row r="3568" spans="2:10" x14ac:dyDescent="0.2">
      <c r="B3568" s="24"/>
      <c r="D3568" s="24"/>
      <c r="F3568" s="24"/>
      <c r="H3568" s="24"/>
      <c r="J3568" s="24"/>
    </row>
    <row r="3569" spans="2:10" x14ac:dyDescent="0.2">
      <c r="B3569" s="24"/>
      <c r="D3569" s="24"/>
      <c r="F3569" s="24"/>
      <c r="H3569" s="24"/>
      <c r="J3569" s="24"/>
    </row>
    <row r="3570" spans="2:10" x14ac:dyDescent="0.2">
      <c r="B3570" s="24"/>
      <c r="D3570" s="24"/>
      <c r="F3570" s="24"/>
      <c r="H3570" s="24"/>
      <c r="J3570" s="24"/>
    </row>
    <row r="3571" spans="2:10" x14ac:dyDescent="0.2">
      <c r="B3571" s="24"/>
      <c r="D3571" s="24"/>
      <c r="F3571" s="24"/>
      <c r="H3571" s="24"/>
      <c r="J3571" s="24"/>
    </row>
    <row r="3572" spans="2:10" x14ac:dyDescent="0.2">
      <c r="B3572" s="24"/>
      <c r="D3572" s="24"/>
      <c r="F3572" s="24"/>
      <c r="H3572" s="24"/>
      <c r="J3572" s="24"/>
    </row>
    <row r="3573" spans="2:10" x14ac:dyDescent="0.2">
      <c r="B3573" s="24"/>
      <c r="D3573" s="24"/>
      <c r="F3573" s="24"/>
      <c r="H3573" s="24"/>
      <c r="J3573" s="24"/>
    </row>
    <row r="3574" spans="2:10" x14ac:dyDescent="0.2">
      <c r="B3574" s="24"/>
      <c r="D3574" s="24"/>
      <c r="F3574" s="24"/>
      <c r="H3574" s="24"/>
      <c r="J3574" s="24"/>
    </row>
    <row r="3575" spans="2:10" x14ac:dyDescent="0.2">
      <c r="B3575" s="24"/>
      <c r="D3575" s="24"/>
      <c r="F3575" s="24"/>
      <c r="H3575" s="24"/>
      <c r="J3575" s="24"/>
    </row>
    <row r="3576" spans="2:10" x14ac:dyDescent="0.2">
      <c r="B3576" s="24"/>
      <c r="D3576" s="24"/>
      <c r="F3576" s="24"/>
      <c r="H3576" s="24"/>
      <c r="J3576" s="24"/>
    </row>
    <row r="3577" spans="2:10" x14ac:dyDescent="0.2">
      <c r="B3577" s="24"/>
      <c r="D3577" s="24"/>
      <c r="F3577" s="24"/>
      <c r="H3577" s="24"/>
      <c r="J3577" s="24"/>
    </row>
    <row r="3578" spans="2:10" x14ac:dyDescent="0.2">
      <c r="B3578" s="24"/>
      <c r="D3578" s="24"/>
      <c r="F3578" s="24"/>
      <c r="H3578" s="24"/>
      <c r="J3578" s="24"/>
    </row>
    <row r="3579" spans="2:10" x14ac:dyDescent="0.2">
      <c r="B3579" s="24"/>
      <c r="D3579" s="24"/>
      <c r="F3579" s="24"/>
      <c r="H3579" s="24"/>
      <c r="J3579" s="24"/>
    </row>
    <row r="3580" spans="2:10" x14ac:dyDescent="0.2">
      <c r="B3580" s="24"/>
      <c r="D3580" s="24"/>
      <c r="F3580" s="24"/>
      <c r="H3580" s="24"/>
      <c r="J3580" s="24"/>
    </row>
    <row r="3581" spans="2:10" x14ac:dyDescent="0.2">
      <c r="B3581" s="24"/>
      <c r="D3581" s="24"/>
      <c r="F3581" s="24"/>
      <c r="H3581" s="24"/>
      <c r="J3581" s="24"/>
    </row>
    <row r="3582" spans="2:10" x14ac:dyDescent="0.2">
      <c r="B3582" s="24"/>
      <c r="D3582" s="24"/>
      <c r="F3582" s="24"/>
      <c r="H3582" s="24"/>
      <c r="J3582" s="24"/>
    </row>
    <row r="3583" spans="2:10" x14ac:dyDescent="0.2">
      <c r="B3583" s="24"/>
      <c r="D3583" s="24"/>
      <c r="F3583" s="24"/>
      <c r="H3583" s="24"/>
      <c r="J3583" s="24"/>
    </row>
    <row r="3584" spans="2:10" x14ac:dyDescent="0.2">
      <c r="B3584" s="24"/>
      <c r="D3584" s="24"/>
      <c r="F3584" s="24"/>
      <c r="H3584" s="24"/>
      <c r="J3584" s="24"/>
    </row>
    <row r="3585" spans="2:10" x14ac:dyDescent="0.2">
      <c r="B3585" s="24"/>
      <c r="D3585" s="24"/>
      <c r="F3585" s="24"/>
      <c r="H3585" s="24"/>
      <c r="J3585" s="24"/>
    </row>
    <row r="3586" spans="2:10" x14ac:dyDescent="0.2">
      <c r="B3586" s="24"/>
      <c r="D3586" s="24"/>
      <c r="F3586" s="24"/>
      <c r="H3586" s="24"/>
      <c r="J3586" s="24"/>
    </row>
    <row r="3587" spans="2:10" x14ac:dyDescent="0.2">
      <c r="B3587" s="24"/>
      <c r="D3587" s="24"/>
      <c r="F3587" s="24"/>
      <c r="H3587" s="24"/>
      <c r="J3587" s="24"/>
    </row>
    <row r="3588" spans="2:10" x14ac:dyDescent="0.2">
      <c r="B3588" s="24"/>
      <c r="D3588" s="24"/>
      <c r="F3588" s="24"/>
      <c r="H3588" s="24"/>
      <c r="J3588" s="24"/>
    </row>
    <row r="3589" spans="2:10" x14ac:dyDescent="0.2">
      <c r="B3589" s="24"/>
      <c r="D3589" s="24"/>
      <c r="F3589" s="24"/>
      <c r="H3589" s="24"/>
      <c r="J3589" s="24"/>
    </row>
    <row r="3590" spans="2:10" x14ac:dyDescent="0.2">
      <c r="B3590" s="24"/>
      <c r="D3590" s="24"/>
      <c r="F3590" s="24"/>
      <c r="H3590" s="24"/>
      <c r="J3590" s="24"/>
    </row>
    <row r="3591" spans="2:10" x14ac:dyDescent="0.2">
      <c r="B3591" s="24"/>
      <c r="D3591" s="24"/>
      <c r="F3591" s="24"/>
      <c r="H3591" s="24"/>
      <c r="J3591" s="24"/>
    </row>
    <row r="3592" spans="2:10" x14ac:dyDescent="0.2">
      <c r="B3592" s="24"/>
      <c r="D3592" s="24"/>
      <c r="F3592" s="24"/>
      <c r="H3592" s="24"/>
      <c r="J3592" s="24"/>
    </row>
    <row r="3593" spans="2:10" x14ac:dyDescent="0.2">
      <c r="B3593" s="24"/>
      <c r="D3593" s="24"/>
      <c r="F3593" s="24"/>
      <c r="H3593" s="24"/>
      <c r="J3593" s="24"/>
    </row>
    <row r="3594" spans="2:10" x14ac:dyDescent="0.2">
      <c r="B3594" s="24"/>
      <c r="D3594" s="24"/>
      <c r="F3594" s="24"/>
      <c r="H3594" s="24"/>
      <c r="J3594" s="24"/>
    </row>
    <row r="3595" spans="2:10" x14ac:dyDescent="0.2">
      <c r="B3595" s="24"/>
      <c r="D3595" s="24"/>
      <c r="F3595" s="24"/>
      <c r="H3595" s="24"/>
      <c r="J3595" s="24"/>
    </row>
    <row r="3596" spans="2:10" x14ac:dyDescent="0.2">
      <c r="B3596" s="24"/>
      <c r="D3596" s="24"/>
      <c r="F3596" s="24"/>
      <c r="H3596" s="24"/>
      <c r="J3596" s="24"/>
    </row>
    <row r="3597" spans="2:10" x14ac:dyDescent="0.2">
      <c r="B3597" s="24"/>
      <c r="D3597" s="24"/>
      <c r="F3597" s="24"/>
      <c r="H3597" s="24"/>
      <c r="J3597" s="24"/>
    </row>
    <row r="3598" spans="2:10" x14ac:dyDescent="0.2">
      <c r="B3598" s="24"/>
      <c r="D3598" s="24"/>
      <c r="F3598" s="24"/>
      <c r="H3598" s="24"/>
      <c r="J3598" s="24"/>
    </row>
    <row r="3599" spans="2:10" x14ac:dyDescent="0.2">
      <c r="B3599" s="24"/>
      <c r="D3599" s="24"/>
      <c r="F3599" s="24"/>
      <c r="H3599" s="24"/>
      <c r="J3599" s="24"/>
    </row>
    <row r="3600" spans="2:10" x14ac:dyDescent="0.2">
      <c r="B3600" s="24"/>
      <c r="D3600" s="24"/>
      <c r="F3600" s="24"/>
      <c r="H3600" s="24"/>
      <c r="J3600" s="24"/>
    </row>
    <row r="3601" spans="2:10" x14ac:dyDescent="0.2">
      <c r="B3601" s="24"/>
      <c r="D3601" s="24"/>
      <c r="F3601" s="24"/>
      <c r="H3601" s="24"/>
      <c r="J3601" s="24"/>
    </row>
    <row r="3602" spans="2:10" x14ac:dyDescent="0.2">
      <c r="B3602" s="24"/>
      <c r="D3602" s="24"/>
      <c r="F3602" s="24"/>
      <c r="H3602" s="24"/>
      <c r="J3602" s="24"/>
    </row>
    <row r="3603" spans="2:10" x14ac:dyDescent="0.2">
      <c r="B3603" s="24"/>
      <c r="D3603" s="24"/>
      <c r="F3603" s="24"/>
      <c r="H3603" s="24"/>
      <c r="J3603" s="24"/>
    </row>
    <row r="3604" spans="2:10" x14ac:dyDescent="0.2">
      <c r="B3604" s="24"/>
      <c r="D3604" s="24"/>
      <c r="F3604" s="24"/>
      <c r="H3604" s="24"/>
      <c r="J3604" s="24"/>
    </row>
    <row r="3605" spans="2:10" x14ac:dyDescent="0.2">
      <c r="B3605" s="24"/>
      <c r="D3605" s="24"/>
      <c r="F3605" s="24"/>
      <c r="H3605" s="24"/>
      <c r="J3605" s="24"/>
    </row>
    <row r="3606" spans="2:10" x14ac:dyDescent="0.2">
      <c r="B3606" s="24"/>
      <c r="D3606" s="24"/>
      <c r="F3606" s="24"/>
      <c r="H3606" s="24"/>
      <c r="J3606" s="24"/>
    </row>
    <row r="3607" spans="2:10" x14ac:dyDescent="0.2">
      <c r="B3607" s="24"/>
      <c r="D3607" s="24"/>
      <c r="F3607" s="24"/>
      <c r="H3607" s="24"/>
      <c r="J3607" s="24"/>
    </row>
    <row r="3608" spans="2:10" x14ac:dyDescent="0.2">
      <c r="B3608" s="24"/>
      <c r="D3608" s="24"/>
      <c r="F3608" s="24"/>
      <c r="H3608" s="24"/>
      <c r="J3608" s="24"/>
    </row>
    <row r="3609" spans="2:10" x14ac:dyDescent="0.2">
      <c r="B3609" s="24"/>
      <c r="D3609" s="24"/>
      <c r="F3609" s="24"/>
      <c r="H3609" s="24"/>
      <c r="J3609" s="24"/>
    </row>
    <row r="3610" spans="2:10" x14ac:dyDescent="0.2">
      <c r="B3610" s="24"/>
      <c r="D3610" s="24"/>
      <c r="F3610" s="24"/>
      <c r="H3610" s="24"/>
      <c r="J3610" s="24"/>
    </row>
    <row r="3611" spans="2:10" x14ac:dyDescent="0.2">
      <c r="B3611" s="24"/>
      <c r="D3611" s="24"/>
      <c r="F3611" s="24"/>
      <c r="H3611" s="24"/>
      <c r="J3611" s="24"/>
    </row>
    <row r="3612" spans="2:10" x14ac:dyDescent="0.2">
      <c r="B3612" s="24"/>
      <c r="D3612" s="24"/>
      <c r="F3612" s="24"/>
      <c r="H3612" s="24"/>
      <c r="J3612" s="24"/>
    </row>
    <row r="3613" spans="2:10" x14ac:dyDescent="0.2">
      <c r="B3613" s="24"/>
      <c r="D3613" s="24"/>
      <c r="F3613" s="24"/>
      <c r="H3613" s="24"/>
      <c r="J3613" s="24"/>
    </row>
    <row r="3614" spans="2:10" x14ac:dyDescent="0.2">
      <c r="B3614" s="24"/>
      <c r="D3614" s="24"/>
      <c r="F3614" s="24"/>
      <c r="H3614" s="24"/>
      <c r="J3614" s="24"/>
    </row>
    <row r="3615" spans="2:10" x14ac:dyDescent="0.2">
      <c r="B3615" s="24"/>
      <c r="D3615" s="24"/>
      <c r="F3615" s="24"/>
      <c r="H3615" s="24"/>
      <c r="J3615" s="24"/>
    </row>
    <row r="3616" spans="2:10" x14ac:dyDescent="0.2">
      <c r="B3616" s="24"/>
      <c r="D3616" s="24"/>
      <c r="F3616" s="24"/>
      <c r="H3616" s="24"/>
      <c r="J3616" s="24"/>
    </row>
    <row r="3617" spans="2:10" x14ac:dyDescent="0.2">
      <c r="B3617" s="24"/>
      <c r="D3617" s="24"/>
      <c r="F3617" s="24"/>
      <c r="H3617" s="24"/>
      <c r="J3617" s="24"/>
    </row>
    <row r="3618" spans="2:10" x14ac:dyDescent="0.2">
      <c r="B3618" s="24"/>
      <c r="D3618" s="24"/>
      <c r="F3618" s="24"/>
      <c r="H3618" s="24"/>
      <c r="J3618" s="24"/>
    </row>
    <row r="3619" spans="2:10" x14ac:dyDescent="0.2">
      <c r="B3619" s="24"/>
      <c r="D3619" s="24"/>
      <c r="F3619" s="24"/>
      <c r="H3619" s="24"/>
      <c r="J3619" s="24"/>
    </row>
    <row r="3620" spans="2:10" x14ac:dyDescent="0.2">
      <c r="B3620" s="24"/>
      <c r="D3620" s="24"/>
      <c r="F3620" s="24"/>
      <c r="H3620" s="24"/>
      <c r="J3620" s="24"/>
    </row>
    <row r="3621" spans="2:10" x14ac:dyDescent="0.2">
      <c r="B3621" s="24"/>
      <c r="D3621" s="24"/>
      <c r="F3621" s="24"/>
      <c r="H3621" s="24"/>
      <c r="J3621" s="24"/>
    </row>
    <row r="3622" spans="2:10" x14ac:dyDescent="0.2">
      <c r="B3622" s="24"/>
      <c r="D3622" s="24"/>
      <c r="F3622" s="24"/>
      <c r="H3622" s="24"/>
      <c r="J3622" s="24"/>
    </row>
    <row r="3623" spans="2:10" x14ac:dyDescent="0.2">
      <c r="B3623" s="24"/>
      <c r="D3623" s="24"/>
      <c r="F3623" s="24"/>
      <c r="H3623" s="24"/>
      <c r="J3623" s="24"/>
    </row>
    <row r="3624" spans="2:10" x14ac:dyDescent="0.2">
      <c r="B3624" s="24"/>
      <c r="D3624" s="24"/>
      <c r="F3624" s="24"/>
      <c r="H3624" s="24"/>
      <c r="J3624" s="24"/>
    </row>
    <row r="3625" spans="2:10" x14ac:dyDescent="0.2">
      <c r="B3625" s="24"/>
      <c r="D3625" s="24"/>
      <c r="F3625" s="24"/>
      <c r="H3625" s="24"/>
      <c r="J3625" s="24"/>
    </row>
    <row r="3626" spans="2:10" x14ac:dyDescent="0.2">
      <c r="B3626" s="24"/>
      <c r="D3626" s="24"/>
      <c r="F3626" s="24"/>
      <c r="H3626" s="24"/>
      <c r="J3626" s="24"/>
    </row>
    <row r="3627" spans="2:10" x14ac:dyDescent="0.2">
      <c r="B3627" s="24"/>
      <c r="D3627" s="24"/>
      <c r="F3627" s="24"/>
      <c r="H3627" s="24"/>
      <c r="J3627" s="24"/>
    </row>
    <row r="3628" spans="2:10" x14ac:dyDescent="0.2">
      <c r="B3628" s="24"/>
      <c r="D3628" s="24"/>
      <c r="F3628" s="24"/>
      <c r="H3628" s="24"/>
      <c r="J3628" s="24"/>
    </row>
    <row r="3629" spans="2:10" x14ac:dyDescent="0.2">
      <c r="B3629" s="24"/>
      <c r="D3629" s="24"/>
      <c r="F3629" s="24"/>
      <c r="H3629" s="24"/>
      <c r="J3629" s="24"/>
    </row>
    <row r="3630" spans="2:10" x14ac:dyDescent="0.2">
      <c r="B3630" s="24"/>
      <c r="D3630" s="24"/>
      <c r="F3630" s="24"/>
      <c r="H3630" s="24"/>
      <c r="J3630" s="24"/>
    </row>
    <row r="3631" spans="2:10" x14ac:dyDescent="0.2">
      <c r="B3631" s="24"/>
      <c r="D3631" s="24"/>
      <c r="F3631" s="24"/>
      <c r="H3631" s="24"/>
      <c r="J3631" s="24"/>
    </row>
    <row r="3632" spans="2:10" x14ac:dyDescent="0.2">
      <c r="B3632" s="24"/>
      <c r="D3632" s="24"/>
      <c r="F3632" s="24"/>
      <c r="H3632" s="24"/>
      <c r="J3632" s="24"/>
    </row>
    <row r="3633" spans="2:10" x14ac:dyDescent="0.2">
      <c r="B3633" s="24"/>
      <c r="D3633" s="24"/>
      <c r="F3633" s="24"/>
      <c r="H3633" s="24"/>
      <c r="J3633" s="24"/>
    </row>
    <row r="3634" spans="2:10" x14ac:dyDescent="0.2">
      <c r="B3634" s="24"/>
      <c r="D3634" s="24"/>
      <c r="F3634" s="24"/>
      <c r="H3634" s="24"/>
      <c r="J3634" s="24"/>
    </row>
    <row r="3635" spans="2:10" x14ac:dyDescent="0.2">
      <c r="B3635" s="24"/>
      <c r="D3635" s="24"/>
      <c r="F3635" s="24"/>
      <c r="H3635" s="24"/>
      <c r="J3635" s="24"/>
    </row>
    <row r="3636" spans="2:10" x14ac:dyDescent="0.2">
      <c r="B3636" s="24"/>
      <c r="D3636" s="24"/>
      <c r="F3636" s="24"/>
      <c r="H3636" s="24"/>
      <c r="J3636" s="24"/>
    </row>
    <row r="3637" spans="2:10" x14ac:dyDescent="0.2">
      <c r="B3637" s="24"/>
      <c r="D3637" s="24"/>
      <c r="F3637" s="24"/>
      <c r="H3637" s="24"/>
      <c r="J3637" s="24"/>
    </row>
    <row r="3638" spans="2:10" x14ac:dyDescent="0.2">
      <c r="B3638" s="24"/>
      <c r="D3638" s="24"/>
      <c r="F3638" s="24"/>
      <c r="H3638" s="24"/>
      <c r="J3638" s="24"/>
    </row>
    <row r="3639" spans="2:10" x14ac:dyDescent="0.2">
      <c r="B3639" s="24"/>
      <c r="D3639" s="24"/>
      <c r="F3639" s="24"/>
      <c r="H3639" s="24"/>
      <c r="J3639" s="24"/>
    </row>
    <row r="3640" spans="2:10" x14ac:dyDescent="0.2">
      <c r="B3640" s="24"/>
      <c r="D3640" s="24"/>
      <c r="F3640" s="24"/>
      <c r="H3640" s="24"/>
      <c r="J3640" s="24"/>
    </row>
    <row r="3641" spans="2:10" x14ac:dyDescent="0.2">
      <c r="B3641" s="24"/>
      <c r="D3641" s="24"/>
      <c r="F3641" s="24"/>
      <c r="H3641" s="24"/>
      <c r="J3641" s="24"/>
    </row>
    <row r="3642" spans="2:10" x14ac:dyDescent="0.2">
      <c r="B3642" s="24"/>
      <c r="D3642" s="24"/>
      <c r="F3642" s="24"/>
      <c r="H3642" s="24"/>
      <c r="J3642" s="24"/>
    </row>
    <row r="3643" spans="2:10" x14ac:dyDescent="0.2">
      <c r="B3643" s="24"/>
      <c r="D3643" s="24"/>
      <c r="F3643" s="24"/>
      <c r="H3643" s="24"/>
      <c r="J3643" s="24"/>
    </row>
    <row r="3644" spans="2:10" x14ac:dyDescent="0.2">
      <c r="B3644" s="24"/>
      <c r="D3644" s="24"/>
      <c r="F3644" s="24"/>
      <c r="H3644" s="24"/>
      <c r="J3644" s="24"/>
    </row>
    <row r="3645" spans="2:10" x14ac:dyDescent="0.2">
      <c r="B3645" s="24"/>
      <c r="D3645" s="24"/>
      <c r="F3645" s="24"/>
      <c r="H3645" s="24"/>
      <c r="J3645" s="24"/>
    </row>
    <row r="3646" spans="2:10" x14ac:dyDescent="0.2">
      <c r="B3646" s="24"/>
      <c r="D3646" s="24"/>
      <c r="F3646" s="24"/>
      <c r="H3646" s="24"/>
      <c r="J3646" s="24"/>
    </row>
    <row r="3647" spans="2:10" x14ac:dyDescent="0.2">
      <c r="B3647" s="24"/>
      <c r="D3647" s="24"/>
      <c r="F3647" s="24"/>
      <c r="H3647" s="24"/>
      <c r="J3647" s="24"/>
    </row>
    <row r="3648" spans="2:10" x14ac:dyDescent="0.2">
      <c r="B3648" s="24"/>
      <c r="D3648" s="24"/>
      <c r="F3648" s="24"/>
      <c r="H3648" s="24"/>
      <c r="J3648" s="24"/>
    </row>
    <row r="3649" spans="2:10" x14ac:dyDescent="0.2">
      <c r="B3649" s="24"/>
      <c r="D3649" s="24"/>
      <c r="F3649" s="24"/>
      <c r="H3649" s="24"/>
      <c r="J3649" s="24"/>
    </row>
    <row r="3650" spans="2:10" x14ac:dyDescent="0.2">
      <c r="B3650" s="24"/>
      <c r="D3650" s="24"/>
      <c r="F3650" s="24"/>
      <c r="H3650" s="24"/>
      <c r="J3650" s="24"/>
    </row>
    <row r="3651" spans="2:10" x14ac:dyDescent="0.2">
      <c r="B3651" s="24"/>
      <c r="D3651" s="24"/>
      <c r="F3651" s="24"/>
      <c r="H3651" s="24"/>
      <c r="J3651" s="24"/>
    </row>
    <row r="3652" spans="2:10" x14ac:dyDescent="0.2">
      <c r="B3652" s="24"/>
      <c r="D3652" s="24"/>
      <c r="F3652" s="24"/>
      <c r="H3652" s="24"/>
      <c r="J3652" s="24"/>
    </row>
    <row r="3653" spans="2:10" x14ac:dyDescent="0.2">
      <c r="B3653" s="24"/>
      <c r="D3653" s="24"/>
      <c r="F3653" s="24"/>
      <c r="H3653" s="24"/>
      <c r="J3653" s="24"/>
    </row>
    <row r="3654" spans="2:10" x14ac:dyDescent="0.2">
      <c r="B3654" s="24"/>
      <c r="D3654" s="24"/>
      <c r="F3654" s="24"/>
      <c r="H3654" s="24"/>
      <c r="J3654" s="24"/>
    </row>
    <row r="3655" spans="2:10" x14ac:dyDescent="0.2">
      <c r="B3655" s="24"/>
      <c r="D3655" s="24"/>
      <c r="F3655" s="24"/>
      <c r="H3655" s="24"/>
      <c r="J3655" s="24"/>
    </row>
    <row r="3656" spans="2:10" x14ac:dyDescent="0.2">
      <c r="B3656" s="24"/>
      <c r="D3656" s="24"/>
      <c r="F3656" s="24"/>
      <c r="H3656" s="24"/>
      <c r="J3656" s="24"/>
    </row>
    <row r="3657" spans="2:10" x14ac:dyDescent="0.2">
      <c r="B3657" s="24"/>
      <c r="D3657" s="24"/>
      <c r="F3657" s="24"/>
      <c r="H3657" s="24"/>
      <c r="J3657" s="24"/>
    </row>
    <row r="3658" spans="2:10" x14ac:dyDescent="0.2">
      <c r="B3658" s="24"/>
      <c r="D3658" s="24"/>
      <c r="F3658" s="24"/>
      <c r="H3658" s="24"/>
      <c r="J3658" s="24"/>
    </row>
    <row r="3659" spans="2:10" x14ac:dyDescent="0.2">
      <c r="B3659" s="24"/>
      <c r="D3659" s="24"/>
      <c r="F3659" s="24"/>
      <c r="H3659" s="24"/>
      <c r="J3659" s="24"/>
    </row>
    <row r="3660" spans="2:10" x14ac:dyDescent="0.2">
      <c r="B3660" s="24"/>
      <c r="D3660" s="24"/>
      <c r="F3660" s="24"/>
      <c r="H3660" s="24"/>
      <c r="J3660" s="24"/>
    </row>
    <row r="3661" spans="2:10" x14ac:dyDescent="0.2">
      <c r="B3661" s="24"/>
      <c r="D3661" s="24"/>
      <c r="F3661" s="24"/>
      <c r="H3661" s="24"/>
      <c r="J3661" s="24"/>
    </row>
    <row r="3662" spans="2:10" x14ac:dyDescent="0.2">
      <c r="B3662" s="24"/>
      <c r="D3662" s="24"/>
      <c r="F3662" s="24"/>
      <c r="H3662" s="24"/>
      <c r="J3662" s="24"/>
    </row>
    <row r="3663" spans="2:10" x14ac:dyDescent="0.2">
      <c r="B3663" s="24"/>
      <c r="D3663" s="24"/>
      <c r="F3663" s="24"/>
      <c r="H3663" s="24"/>
      <c r="J3663" s="24"/>
    </row>
    <row r="3664" spans="2:10" x14ac:dyDescent="0.2">
      <c r="B3664" s="24"/>
      <c r="D3664" s="24"/>
      <c r="F3664" s="24"/>
      <c r="H3664" s="24"/>
      <c r="J3664" s="24"/>
    </row>
    <row r="3665" spans="2:10" x14ac:dyDescent="0.2">
      <c r="B3665" s="24"/>
      <c r="D3665" s="24"/>
      <c r="F3665" s="24"/>
      <c r="H3665" s="24"/>
      <c r="J3665" s="24"/>
    </row>
    <row r="3666" spans="2:10" x14ac:dyDescent="0.2">
      <c r="B3666" s="24"/>
      <c r="D3666" s="24"/>
      <c r="F3666" s="24"/>
      <c r="H3666" s="24"/>
      <c r="J3666" s="24"/>
    </row>
    <row r="3667" spans="2:10" x14ac:dyDescent="0.2">
      <c r="B3667" s="24"/>
      <c r="D3667" s="24"/>
      <c r="F3667" s="24"/>
      <c r="H3667" s="24"/>
      <c r="J3667" s="24"/>
    </row>
    <row r="3668" spans="2:10" x14ac:dyDescent="0.2">
      <c r="B3668" s="24"/>
      <c r="D3668" s="24"/>
      <c r="F3668" s="24"/>
      <c r="H3668" s="24"/>
      <c r="J3668" s="24"/>
    </row>
    <row r="3669" spans="2:10" x14ac:dyDescent="0.2">
      <c r="B3669" s="24"/>
      <c r="D3669" s="24"/>
      <c r="F3669" s="24"/>
      <c r="H3669" s="24"/>
      <c r="J3669" s="24"/>
    </row>
    <row r="3670" spans="2:10" x14ac:dyDescent="0.2">
      <c r="B3670" s="24"/>
      <c r="D3670" s="24"/>
      <c r="F3670" s="24"/>
      <c r="H3670" s="24"/>
      <c r="J3670" s="24"/>
    </row>
    <row r="3671" spans="2:10" x14ac:dyDescent="0.2">
      <c r="B3671" s="24"/>
      <c r="D3671" s="24"/>
      <c r="F3671" s="24"/>
      <c r="H3671" s="24"/>
      <c r="J3671" s="24"/>
    </row>
    <row r="3672" spans="2:10" x14ac:dyDescent="0.2">
      <c r="B3672" s="24"/>
      <c r="D3672" s="24"/>
      <c r="F3672" s="24"/>
      <c r="H3672" s="24"/>
      <c r="J3672" s="24"/>
    </row>
    <row r="3673" spans="2:10" x14ac:dyDescent="0.2">
      <c r="B3673" s="24"/>
      <c r="D3673" s="24"/>
      <c r="F3673" s="24"/>
      <c r="H3673" s="24"/>
      <c r="J3673" s="24"/>
    </row>
    <row r="3674" spans="2:10" x14ac:dyDescent="0.2">
      <c r="B3674" s="24"/>
      <c r="D3674" s="24"/>
      <c r="F3674" s="24"/>
      <c r="H3674" s="24"/>
      <c r="J3674" s="24"/>
    </row>
    <row r="3675" spans="2:10" x14ac:dyDescent="0.2">
      <c r="B3675" s="24"/>
      <c r="D3675" s="24"/>
      <c r="F3675" s="24"/>
      <c r="H3675" s="24"/>
      <c r="J3675" s="24"/>
    </row>
    <row r="3676" spans="2:10" x14ac:dyDescent="0.2">
      <c r="B3676" s="24"/>
      <c r="D3676" s="24"/>
      <c r="F3676" s="24"/>
      <c r="H3676" s="24"/>
      <c r="J3676" s="24"/>
    </row>
    <row r="3677" spans="2:10" x14ac:dyDescent="0.2">
      <c r="B3677" s="24"/>
      <c r="D3677" s="24"/>
      <c r="F3677" s="24"/>
      <c r="H3677" s="24"/>
      <c r="J3677" s="24"/>
    </row>
    <row r="3678" spans="2:10" x14ac:dyDescent="0.2">
      <c r="B3678" s="24"/>
      <c r="D3678" s="24"/>
      <c r="F3678" s="24"/>
      <c r="H3678" s="24"/>
      <c r="J3678" s="24"/>
    </row>
    <row r="3679" spans="2:10" x14ac:dyDescent="0.2">
      <c r="B3679" s="24"/>
      <c r="D3679" s="24"/>
      <c r="F3679" s="24"/>
      <c r="H3679" s="24"/>
      <c r="J3679" s="24"/>
    </row>
    <row r="3680" spans="2:10" x14ac:dyDescent="0.2">
      <c r="B3680" s="24"/>
      <c r="D3680" s="24"/>
      <c r="F3680" s="24"/>
      <c r="H3680" s="24"/>
      <c r="J3680" s="24"/>
    </row>
    <row r="3681" spans="2:10" x14ac:dyDescent="0.2">
      <c r="B3681" s="24"/>
      <c r="D3681" s="24"/>
      <c r="F3681" s="24"/>
      <c r="H3681" s="24"/>
      <c r="J3681" s="24"/>
    </row>
    <row r="3682" spans="2:10" x14ac:dyDescent="0.2">
      <c r="B3682" s="24"/>
      <c r="D3682" s="24"/>
      <c r="F3682" s="24"/>
      <c r="H3682" s="24"/>
      <c r="J3682" s="24"/>
    </row>
    <row r="3683" spans="2:10" x14ac:dyDescent="0.2">
      <c r="B3683" s="24"/>
      <c r="D3683" s="24"/>
      <c r="F3683" s="24"/>
      <c r="H3683" s="24"/>
      <c r="J3683" s="24"/>
    </row>
    <row r="3684" spans="2:10" x14ac:dyDescent="0.2">
      <c r="B3684" s="24"/>
      <c r="D3684" s="24"/>
      <c r="F3684" s="24"/>
      <c r="H3684" s="24"/>
      <c r="J3684" s="24"/>
    </row>
    <row r="3685" spans="2:10" x14ac:dyDescent="0.2">
      <c r="B3685" s="24"/>
      <c r="D3685" s="24"/>
      <c r="F3685" s="24"/>
      <c r="H3685" s="24"/>
      <c r="J3685" s="24"/>
    </row>
    <row r="3686" spans="2:10" x14ac:dyDescent="0.2">
      <c r="B3686" s="24"/>
      <c r="D3686" s="24"/>
      <c r="F3686" s="24"/>
      <c r="H3686" s="24"/>
      <c r="J3686" s="24"/>
    </row>
    <row r="3687" spans="2:10" x14ac:dyDescent="0.2">
      <c r="B3687" s="24"/>
      <c r="D3687" s="24"/>
      <c r="F3687" s="24"/>
      <c r="H3687" s="24"/>
      <c r="J3687" s="24"/>
    </row>
    <row r="3688" spans="2:10" x14ac:dyDescent="0.2">
      <c r="B3688" s="24"/>
      <c r="D3688" s="24"/>
      <c r="F3688" s="24"/>
      <c r="H3688" s="24"/>
      <c r="J3688" s="24"/>
    </row>
    <row r="3689" spans="2:10" x14ac:dyDescent="0.2">
      <c r="B3689" s="24"/>
      <c r="D3689" s="24"/>
      <c r="F3689" s="24"/>
      <c r="H3689" s="24"/>
      <c r="J3689" s="24"/>
    </row>
    <row r="3690" spans="2:10" x14ac:dyDescent="0.2">
      <c r="B3690" s="24"/>
      <c r="D3690" s="24"/>
      <c r="F3690" s="24"/>
      <c r="H3690" s="24"/>
      <c r="J3690" s="24"/>
    </row>
    <row r="3691" spans="2:10" x14ac:dyDescent="0.2">
      <c r="B3691" s="24"/>
      <c r="D3691" s="24"/>
      <c r="F3691" s="24"/>
      <c r="H3691" s="24"/>
      <c r="J3691" s="24"/>
    </row>
    <row r="3692" spans="2:10" x14ac:dyDescent="0.2">
      <c r="B3692" s="24"/>
      <c r="D3692" s="24"/>
      <c r="F3692" s="24"/>
      <c r="H3692" s="24"/>
      <c r="J3692" s="24"/>
    </row>
    <row r="3693" spans="2:10" x14ac:dyDescent="0.2">
      <c r="B3693" s="24"/>
      <c r="D3693" s="24"/>
      <c r="F3693" s="24"/>
      <c r="H3693" s="24"/>
      <c r="J3693" s="24"/>
    </row>
    <row r="3694" spans="2:10" x14ac:dyDescent="0.2">
      <c r="B3694" s="24"/>
      <c r="D3694" s="24"/>
      <c r="F3694" s="24"/>
      <c r="H3694" s="24"/>
      <c r="J3694" s="24"/>
    </row>
    <row r="3695" spans="2:10" x14ac:dyDescent="0.2">
      <c r="B3695" s="24"/>
      <c r="D3695" s="24"/>
      <c r="F3695" s="24"/>
      <c r="H3695" s="24"/>
      <c r="J3695" s="24"/>
    </row>
    <row r="3696" spans="2:10" x14ac:dyDescent="0.2">
      <c r="B3696" s="24"/>
      <c r="D3696" s="24"/>
      <c r="F3696" s="24"/>
      <c r="H3696" s="24"/>
      <c r="J3696" s="24"/>
    </row>
    <row r="3697" spans="2:10" x14ac:dyDescent="0.2">
      <c r="B3697" s="24"/>
      <c r="D3697" s="24"/>
      <c r="F3697" s="24"/>
      <c r="H3697" s="24"/>
      <c r="J3697" s="24"/>
    </row>
    <row r="3698" spans="2:10" x14ac:dyDescent="0.2">
      <c r="B3698" s="24"/>
      <c r="D3698" s="24"/>
      <c r="F3698" s="24"/>
      <c r="H3698" s="24"/>
      <c r="J3698" s="24"/>
    </row>
    <row r="3699" spans="2:10" x14ac:dyDescent="0.2">
      <c r="B3699" s="24"/>
      <c r="D3699" s="24"/>
      <c r="F3699" s="24"/>
      <c r="H3699" s="24"/>
      <c r="J3699" s="24"/>
    </row>
    <row r="3700" spans="2:10" x14ac:dyDescent="0.2">
      <c r="B3700" s="24"/>
      <c r="D3700" s="24"/>
      <c r="F3700" s="24"/>
      <c r="H3700" s="24"/>
      <c r="J3700" s="24"/>
    </row>
    <row r="3701" spans="2:10" x14ac:dyDescent="0.2">
      <c r="B3701" s="24"/>
      <c r="D3701" s="24"/>
      <c r="F3701" s="24"/>
      <c r="H3701" s="24"/>
      <c r="J3701" s="24"/>
    </row>
    <row r="3702" spans="2:10" x14ac:dyDescent="0.2">
      <c r="B3702" s="24"/>
      <c r="D3702" s="24"/>
      <c r="F3702" s="24"/>
      <c r="H3702" s="24"/>
      <c r="J3702" s="24"/>
    </row>
    <row r="3703" spans="2:10" x14ac:dyDescent="0.2">
      <c r="B3703" s="24"/>
      <c r="D3703" s="24"/>
      <c r="F3703" s="24"/>
      <c r="H3703" s="24"/>
      <c r="J3703" s="24"/>
    </row>
    <row r="3704" spans="2:10" x14ac:dyDescent="0.2">
      <c r="B3704" s="24"/>
      <c r="D3704" s="24"/>
      <c r="F3704" s="24"/>
      <c r="H3704" s="24"/>
      <c r="J3704" s="24"/>
    </row>
    <row r="3705" spans="2:10" x14ac:dyDescent="0.2">
      <c r="B3705" s="24"/>
      <c r="D3705" s="24"/>
      <c r="F3705" s="24"/>
      <c r="H3705" s="24"/>
      <c r="J3705" s="24"/>
    </row>
    <row r="3706" spans="2:10" x14ac:dyDescent="0.2">
      <c r="B3706" s="24"/>
      <c r="D3706" s="24"/>
      <c r="F3706" s="24"/>
      <c r="H3706" s="24"/>
      <c r="J3706" s="24"/>
    </row>
    <row r="3707" spans="2:10" x14ac:dyDescent="0.2">
      <c r="B3707" s="24"/>
      <c r="D3707" s="24"/>
      <c r="F3707" s="24"/>
      <c r="H3707" s="24"/>
      <c r="J3707" s="24"/>
    </row>
    <row r="3708" spans="2:10" x14ac:dyDescent="0.2">
      <c r="B3708" s="24"/>
      <c r="D3708" s="24"/>
      <c r="F3708" s="24"/>
      <c r="H3708" s="24"/>
      <c r="J3708" s="24"/>
    </row>
    <row r="3709" spans="2:10" x14ac:dyDescent="0.2">
      <c r="B3709" s="24"/>
      <c r="D3709" s="24"/>
      <c r="F3709" s="24"/>
      <c r="H3709" s="24"/>
      <c r="J3709" s="24"/>
    </row>
    <row r="3710" spans="2:10" x14ac:dyDescent="0.2">
      <c r="B3710" s="24"/>
      <c r="D3710" s="24"/>
      <c r="F3710" s="24"/>
      <c r="H3710" s="24"/>
      <c r="J3710" s="24"/>
    </row>
    <row r="3711" spans="2:10" x14ac:dyDescent="0.2">
      <c r="B3711" s="24"/>
      <c r="D3711" s="24"/>
      <c r="F3711" s="24"/>
      <c r="H3711" s="24"/>
      <c r="J3711" s="24"/>
    </row>
    <row r="3712" spans="2:10" x14ac:dyDescent="0.2">
      <c r="B3712" s="24"/>
      <c r="D3712" s="24"/>
      <c r="F3712" s="24"/>
      <c r="H3712" s="24"/>
      <c r="J3712" s="24"/>
    </row>
    <row r="3713" spans="2:10" x14ac:dyDescent="0.2">
      <c r="B3713" s="24"/>
      <c r="D3713" s="24"/>
      <c r="F3713" s="24"/>
      <c r="H3713" s="24"/>
      <c r="J3713" s="24"/>
    </row>
    <row r="3714" spans="2:10" x14ac:dyDescent="0.2">
      <c r="B3714" s="24"/>
      <c r="D3714" s="24"/>
      <c r="F3714" s="24"/>
      <c r="H3714" s="24"/>
      <c r="J3714" s="24"/>
    </row>
    <row r="3715" spans="2:10" x14ac:dyDescent="0.2">
      <c r="B3715" s="24"/>
      <c r="D3715" s="24"/>
      <c r="F3715" s="24"/>
      <c r="H3715" s="24"/>
      <c r="J3715" s="24"/>
    </row>
    <row r="3716" spans="2:10" x14ac:dyDescent="0.2">
      <c r="B3716" s="24"/>
      <c r="D3716" s="24"/>
      <c r="F3716" s="24"/>
      <c r="H3716" s="24"/>
      <c r="J3716" s="24"/>
    </row>
    <row r="3717" spans="2:10" x14ac:dyDescent="0.2">
      <c r="B3717" s="24"/>
      <c r="D3717" s="24"/>
      <c r="F3717" s="24"/>
      <c r="H3717" s="24"/>
      <c r="J3717" s="24"/>
    </row>
    <row r="3718" spans="2:10" x14ac:dyDescent="0.2">
      <c r="B3718" s="24"/>
      <c r="D3718" s="24"/>
      <c r="F3718" s="24"/>
      <c r="H3718" s="24"/>
      <c r="J3718" s="24"/>
    </row>
    <row r="3719" spans="2:10" x14ac:dyDescent="0.2">
      <c r="B3719" s="24"/>
      <c r="D3719" s="24"/>
      <c r="F3719" s="24"/>
      <c r="H3719" s="24"/>
      <c r="J3719" s="24"/>
    </row>
    <row r="3720" spans="2:10" x14ac:dyDescent="0.2">
      <c r="B3720" s="24"/>
      <c r="D3720" s="24"/>
      <c r="F3720" s="24"/>
      <c r="H3720" s="24"/>
      <c r="J3720" s="24"/>
    </row>
    <row r="3721" spans="2:10" x14ac:dyDescent="0.2">
      <c r="B3721" s="24"/>
      <c r="D3721" s="24"/>
      <c r="F3721" s="24"/>
      <c r="H3721" s="24"/>
      <c r="J3721" s="24"/>
    </row>
    <row r="3722" spans="2:10" x14ac:dyDescent="0.2">
      <c r="B3722" s="24"/>
      <c r="D3722" s="24"/>
      <c r="F3722" s="24"/>
      <c r="H3722" s="24"/>
      <c r="J3722" s="24"/>
    </row>
    <row r="3723" spans="2:10" x14ac:dyDescent="0.2">
      <c r="B3723" s="24"/>
      <c r="D3723" s="24"/>
      <c r="F3723" s="24"/>
      <c r="H3723" s="24"/>
      <c r="J3723" s="24"/>
    </row>
    <row r="3724" spans="2:10" x14ac:dyDescent="0.2">
      <c r="B3724" s="24"/>
      <c r="D3724" s="24"/>
      <c r="F3724" s="24"/>
      <c r="H3724" s="24"/>
      <c r="J3724" s="24"/>
    </row>
    <row r="3725" spans="2:10" x14ac:dyDescent="0.2">
      <c r="B3725" s="24"/>
      <c r="D3725" s="24"/>
      <c r="F3725" s="24"/>
      <c r="H3725" s="24"/>
      <c r="J3725" s="24"/>
    </row>
    <row r="3726" spans="2:10" x14ac:dyDescent="0.2">
      <c r="B3726" s="24"/>
      <c r="D3726" s="24"/>
      <c r="F3726" s="24"/>
      <c r="H3726" s="24"/>
      <c r="J3726" s="24"/>
    </row>
    <row r="3727" spans="2:10" x14ac:dyDescent="0.2">
      <c r="B3727" s="24"/>
      <c r="D3727" s="24"/>
      <c r="F3727" s="24"/>
      <c r="H3727" s="24"/>
      <c r="J3727" s="24"/>
    </row>
    <row r="3728" spans="2:10" x14ac:dyDescent="0.2">
      <c r="B3728" s="24"/>
      <c r="D3728" s="24"/>
      <c r="F3728" s="24"/>
      <c r="H3728" s="24"/>
      <c r="J3728" s="24"/>
    </row>
    <row r="3729" spans="2:10" x14ac:dyDescent="0.2">
      <c r="B3729" s="24"/>
      <c r="D3729" s="24"/>
      <c r="F3729" s="24"/>
      <c r="H3729" s="24"/>
      <c r="J3729" s="24"/>
    </row>
    <row r="3730" spans="2:10" x14ac:dyDescent="0.2">
      <c r="B3730" s="24"/>
      <c r="D3730" s="24"/>
      <c r="F3730" s="24"/>
      <c r="H3730" s="24"/>
      <c r="J3730" s="24"/>
    </row>
    <row r="3731" spans="2:10" x14ac:dyDescent="0.2">
      <c r="B3731" s="24"/>
      <c r="D3731" s="24"/>
      <c r="F3731" s="24"/>
      <c r="H3731" s="24"/>
      <c r="J3731" s="24"/>
    </row>
    <row r="3732" spans="2:10" x14ac:dyDescent="0.2">
      <c r="B3732" s="24"/>
      <c r="D3732" s="24"/>
      <c r="F3732" s="24"/>
      <c r="H3732" s="24"/>
      <c r="J3732" s="24"/>
    </row>
    <row r="3733" spans="2:10" x14ac:dyDescent="0.2">
      <c r="B3733" s="24"/>
      <c r="D3733" s="24"/>
      <c r="F3733" s="24"/>
      <c r="H3733" s="24"/>
      <c r="J3733" s="24"/>
    </row>
    <row r="3734" spans="2:10" x14ac:dyDescent="0.2">
      <c r="B3734" s="24"/>
      <c r="D3734" s="24"/>
      <c r="F3734" s="24"/>
      <c r="H3734" s="24"/>
      <c r="J3734" s="24"/>
    </row>
    <row r="3735" spans="2:10" x14ac:dyDescent="0.2">
      <c r="B3735" s="24"/>
      <c r="D3735" s="24"/>
      <c r="F3735" s="24"/>
      <c r="H3735" s="24"/>
      <c r="J3735" s="24"/>
    </row>
    <row r="3736" spans="2:10" x14ac:dyDescent="0.2">
      <c r="B3736" s="24"/>
      <c r="D3736" s="24"/>
      <c r="F3736" s="24"/>
      <c r="H3736" s="24"/>
      <c r="J3736" s="24"/>
    </row>
    <row r="3737" spans="2:10" x14ac:dyDescent="0.2">
      <c r="B3737" s="24"/>
      <c r="D3737" s="24"/>
      <c r="F3737" s="24"/>
      <c r="H3737" s="24"/>
      <c r="J3737" s="24"/>
    </row>
    <row r="3738" spans="2:10" x14ac:dyDescent="0.2">
      <c r="B3738" s="24"/>
      <c r="D3738" s="24"/>
      <c r="F3738" s="24"/>
      <c r="H3738" s="24"/>
      <c r="J3738" s="24"/>
    </row>
    <row r="3739" spans="2:10" x14ac:dyDescent="0.2">
      <c r="B3739" s="24"/>
      <c r="D3739" s="24"/>
      <c r="F3739" s="24"/>
      <c r="H3739" s="24"/>
      <c r="J3739" s="24"/>
    </row>
    <row r="3740" spans="2:10" x14ac:dyDescent="0.2">
      <c r="B3740" s="24"/>
      <c r="D3740" s="24"/>
      <c r="F3740" s="24"/>
      <c r="H3740" s="24"/>
      <c r="J3740" s="24"/>
    </row>
    <row r="3741" spans="2:10" x14ac:dyDescent="0.2">
      <c r="B3741" s="24"/>
      <c r="D3741" s="24"/>
      <c r="F3741" s="24"/>
      <c r="H3741" s="24"/>
      <c r="J3741" s="24"/>
    </row>
    <row r="3742" spans="2:10" x14ac:dyDescent="0.2">
      <c r="B3742" s="24"/>
      <c r="D3742" s="24"/>
      <c r="F3742" s="24"/>
      <c r="H3742" s="24"/>
      <c r="J3742" s="24"/>
    </row>
    <row r="3743" spans="2:10" x14ac:dyDescent="0.2">
      <c r="B3743" s="24"/>
      <c r="D3743" s="24"/>
      <c r="F3743" s="24"/>
      <c r="H3743" s="24"/>
      <c r="J3743" s="24"/>
    </row>
    <row r="3744" spans="2:10" x14ac:dyDescent="0.2">
      <c r="B3744" s="24"/>
      <c r="D3744" s="24"/>
      <c r="F3744" s="24"/>
      <c r="H3744" s="24"/>
      <c r="J3744" s="24"/>
    </row>
    <row r="3745" spans="2:10" x14ac:dyDescent="0.2">
      <c r="B3745" s="24"/>
      <c r="D3745" s="24"/>
      <c r="F3745" s="24"/>
      <c r="H3745" s="24"/>
      <c r="J3745" s="24"/>
    </row>
    <row r="3746" spans="2:10" x14ac:dyDescent="0.2">
      <c r="B3746" s="24"/>
      <c r="D3746" s="24"/>
      <c r="F3746" s="24"/>
      <c r="H3746" s="24"/>
      <c r="J3746" s="24"/>
    </row>
    <row r="3747" spans="2:10" x14ac:dyDescent="0.2">
      <c r="B3747" s="24"/>
      <c r="D3747" s="24"/>
      <c r="F3747" s="24"/>
      <c r="H3747" s="24"/>
      <c r="J3747" s="24"/>
    </row>
    <row r="3748" spans="2:10" x14ac:dyDescent="0.2">
      <c r="B3748" s="24"/>
      <c r="D3748" s="24"/>
      <c r="F3748" s="24"/>
      <c r="H3748" s="24"/>
      <c r="J3748" s="24"/>
    </row>
    <row r="3749" spans="2:10" x14ac:dyDescent="0.2">
      <c r="B3749" s="24"/>
      <c r="D3749" s="24"/>
      <c r="F3749" s="24"/>
      <c r="H3749" s="24"/>
      <c r="J3749" s="24"/>
    </row>
    <row r="3750" spans="2:10" x14ac:dyDescent="0.2">
      <c r="B3750" s="24"/>
      <c r="D3750" s="24"/>
      <c r="F3750" s="24"/>
      <c r="H3750" s="24"/>
      <c r="J3750" s="24"/>
    </row>
    <row r="3751" spans="2:10" x14ac:dyDescent="0.2">
      <c r="B3751" s="24"/>
      <c r="D3751" s="24"/>
      <c r="F3751" s="24"/>
      <c r="H3751" s="24"/>
      <c r="J3751" s="24"/>
    </row>
    <row r="3752" spans="2:10" x14ac:dyDescent="0.2">
      <c r="B3752" s="24"/>
      <c r="D3752" s="24"/>
      <c r="F3752" s="24"/>
      <c r="H3752" s="24"/>
      <c r="J3752" s="24"/>
    </row>
    <row r="3753" spans="2:10" x14ac:dyDescent="0.2">
      <c r="B3753" s="24"/>
      <c r="D3753" s="24"/>
      <c r="F3753" s="24"/>
      <c r="H3753" s="24"/>
      <c r="J3753" s="24"/>
    </row>
    <row r="3754" spans="2:10" x14ac:dyDescent="0.2">
      <c r="B3754" s="24"/>
      <c r="D3754" s="24"/>
      <c r="F3754" s="24"/>
      <c r="H3754" s="24"/>
      <c r="J3754" s="24"/>
    </row>
    <row r="3755" spans="2:10" x14ac:dyDescent="0.2">
      <c r="B3755" s="24"/>
      <c r="D3755" s="24"/>
      <c r="F3755" s="24"/>
      <c r="H3755" s="24"/>
      <c r="J3755" s="24"/>
    </row>
    <row r="3756" spans="2:10" x14ac:dyDescent="0.2">
      <c r="B3756" s="24"/>
      <c r="D3756" s="24"/>
      <c r="F3756" s="24"/>
      <c r="H3756" s="24"/>
      <c r="J3756" s="24"/>
    </row>
    <row r="3757" spans="2:10" x14ac:dyDescent="0.2">
      <c r="B3757" s="24"/>
      <c r="D3757" s="24"/>
      <c r="F3757" s="24"/>
      <c r="H3757" s="24"/>
      <c r="J3757" s="24"/>
    </row>
    <row r="3758" spans="2:10" x14ac:dyDescent="0.2">
      <c r="B3758" s="24"/>
      <c r="D3758" s="24"/>
      <c r="F3758" s="24"/>
      <c r="H3758" s="24"/>
      <c r="J3758" s="24"/>
    </row>
    <row r="3759" spans="2:10" x14ac:dyDescent="0.2">
      <c r="B3759" s="24"/>
      <c r="D3759" s="24"/>
      <c r="F3759" s="24"/>
      <c r="H3759" s="24"/>
      <c r="J3759" s="24"/>
    </row>
    <row r="3760" spans="2:10" x14ac:dyDescent="0.2">
      <c r="B3760" s="24"/>
      <c r="D3760" s="24"/>
      <c r="F3760" s="24"/>
      <c r="H3760" s="24"/>
      <c r="J3760" s="24"/>
    </row>
    <row r="3761" spans="2:10" x14ac:dyDescent="0.2">
      <c r="B3761" s="24"/>
      <c r="D3761" s="24"/>
      <c r="F3761" s="24"/>
      <c r="H3761" s="24"/>
      <c r="J3761" s="24"/>
    </row>
    <row r="3762" spans="2:10" x14ac:dyDescent="0.2">
      <c r="B3762" s="24"/>
      <c r="D3762" s="24"/>
      <c r="F3762" s="24"/>
      <c r="H3762" s="24"/>
      <c r="J3762" s="24"/>
    </row>
    <row r="3763" spans="2:10" x14ac:dyDescent="0.2">
      <c r="B3763" s="24"/>
      <c r="D3763" s="24"/>
      <c r="F3763" s="24"/>
      <c r="H3763" s="24"/>
      <c r="J3763" s="24"/>
    </row>
    <row r="3764" spans="2:10" x14ac:dyDescent="0.2">
      <c r="B3764" s="24"/>
      <c r="D3764" s="24"/>
      <c r="F3764" s="24"/>
      <c r="H3764" s="24"/>
      <c r="J3764" s="24"/>
    </row>
    <row r="3765" spans="2:10" x14ac:dyDescent="0.2">
      <c r="B3765" s="24"/>
      <c r="D3765" s="24"/>
      <c r="F3765" s="24"/>
      <c r="H3765" s="24"/>
      <c r="J3765" s="24"/>
    </row>
    <row r="3766" spans="2:10" x14ac:dyDescent="0.2">
      <c r="B3766" s="24"/>
      <c r="D3766" s="24"/>
      <c r="F3766" s="24"/>
      <c r="H3766" s="24"/>
      <c r="J3766" s="24"/>
    </row>
    <row r="3767" spans="2:10" x14ac:dyDescent="0.2">
      <c r="B3767" s="24"/>
      <c r="D3767" s="24"/>
      <c r="F3767" s="24"/>
      <c r="H3767" s="24"/>
      <c r="J3767" s="24"/>
    </row>
    <row r="3768" spans="2:10" x14ac:dyDescent="0.2">
      <c r="B3768" s="24"/>
      <c r="D3768" s="24"/>
      <c r="F3768" s="24"/>
      <c r="H3768" s="24"/>
      <c r="J3768" s="24"/>
    </row>
    <row r="3769" spans="2:10" x14ac:dyDescent="0.2">
      <c r="B3769" s="24"/>
      <c r="D3769" s="24"/>
      <c r="F3769" s="24"/>
      <c r="H3769" s="24"/>
      <c r="J3769" s="24"/>
    </row>
    <row r="3770" spans="2:10" x14ac:dyDescent="0.2">
      <c r="B3770" s="24"/>
      <c r="D3770" s="24"/>
      <c r="F3770" s="24"/>
      <c r="H3770" s="24"/>
      <c r="J3770" s="24"/>
    </row>
    <row r="3771" spans="2:10" x14ac:dyDescent="0.2">
      <c r="B3771" s="24"/>
      <c r="D3771" s="24"/>
      <c r="F3771" s="24"/>
      <c r="H3771" s="24"/>
      <c r="J3771" s="24"/>
    </row>
    <row r="3772" spans="2:10" x14ac:dyDescent="0.2">
      <c r="B3772" s="24"/>
      <c r="D3772" s="24"/>
      <c r="F3772" s="24"/>
      <c r="H3772" s="24"/>
      <c r="J3772" s="24"/>
    </row>
    <row r="3773" spans="2:10" x14ac:dyDescent="0.2">
      <c r="B3773" s="24"/>
      <c r="D3773" s="24"/>
      <c r="F3773" s="24"/>
      <c r="H3773" s="24"/>
      <c r="J3773" s="24"/>
    </row>
    <row r="3774" spans="2:10" x14ac:dyDescent="0.2">
      <c r="B3774" s="24"/>
      <c r="D3774" s="24"/>
      <c r="F3774" s="24"/>
      <c r="H3774" s="24"/>
      <c r="J3774" s="24"/>
    </row>
    <row r="3775" spans="2:10" x14ac:dyDescent="0.2">
      <c r="B3775" s="24"/>
      <c r="D3775" s="24"/>
      <c r="F3775" s="24"/>
      <c r="H3775" s="24"/>
      <c r="J3775" s="24"/>
    </row>
    <row r="3776" spans="2:10" x14ac:dyDescent="0.2">
      <c r="B3776" s="24"/>
      <c r="D3776" s="24"/>
      <c r="F3776" s="24"/>
      <c r="H3776" s="24"/>
      <c r="J3776" s="24"/>
    </row>
    <row r="3777" spans="2:10" x14ac:dyDescent="0.2">
      <c r="B3777" s="24"/>
      <c r="D3777" s="24"/>
      <c r="F3777" s="24"/>
      <c r="H3777" s="24"/>
      <c r="J3777" s="24"/>
    </row>
    <row r="3778" spans="2:10" x14ac:dyDescent="0.2">
      <c r="B3778" s="24"/>
      <c r="D3778" s="24"/>
      <c r="F3778" s="24"/>
      <c r="H3778" s="24"/>
      <c r="J3778" s="24"/>
    </row>
    <row r="3779" spans="2:10" x14ac:dyDescent="0.2">
      <c r="B3779" s="24"/>
      <c r="D3779" s="24"/>
      <c r="F3779" s="24"/>
      <c r="H3779" s="24"/>
      <c r="J3779" s="24"/>
    </row>
    <row r="3780" spans="2:10" x14ac:dyDescent="0.2">
      <c r="B3780" s="24"/>
      <c r="D3780" s="24"/>
      <c r="F3780" s="24"/>
      <c r="H3780" s="24"/>
      <c r="J3780" s="24"/>
    </row>
    <row r="3781" spans="2:10" x14ac:dyDescent="0.2">
      <c r="B3781" s="24"/>
      <c r="D3781" s="24"/>
      <c r="F3781" s="24"/>
      <c r="H3781" s="24"/>
      <c r="J3781" s="24"/>
    </row>
    <row r="3782" spans="2:10" x14ac:dyDescent="0.2">
      <c r="B3782" s="24"/>
      <c r="D3782" s="24"/>
      <c r="F3782" s="24"/>
      <c r="H3782" s="24"/>
      <c r="J3782" s="24"/>
    </row>
    <row r="3783" spans="2:10" x14ac:dyDescent="0.2">
      <c r="B3783" s="24"/>
      <c r="D3783" s="24"/>
      <c r="F3783" s="24"/>
      <c r="H3783" s="24"/>
      <c r="J3783" s="24"/>
    </row>
    <row r="3784" spans="2:10" x14ac:dyDescent="0.2">
      <c r="B3784" s="24"/>
      <c r="D3784" s="24"/>
      <c r="F3784" s="24"/>
      <c r="H3784" s="24"/>
      <c r="J3784" s="24"/>
    </row>
    <row r="3785" spans="2:10" x14ac:dyDescent="0.2">
      <c r="B3785" s="24"/>
      <c r="D3785" s="24"/>
      <c r="F3785" s="24"/>
      <c r="H3785" s="24"/>
      <c r="J3785" s="24"/>
    </row>
    <row r="3786" spans="2:10" x14ac:dyDescent="0.2">
      <c r="B3786" s="24"/>
      <c r="D3786" s="24"/>
      <c r="F3786" s="24"/>
      <c r="H3786" s="24"/>
      <c r="J3786" s="24"/>
    </row>
    <row r="3787" spans="2:10" x14ac:dyDescent="0.2">
      <c r="B3787" s="24"/>
      <c r="D3787" s="24"/>
      <c r="F3787" s="24"/>
      <c r="H3787" s="24"/>
      <c r="J3787" s="24"/>
    </row>
    <row r="3788" spans="2:10" x14ac:dyDescent="0.2">
      <c r="B3788" s="24"/>
      <c r="D3788" s="24"/>
      <c r="F3788" s="24"/>
      <c r="H3788" s="24"/>
      <c r="J3788" s="24"/>
    </row>
    <row r="3789" spans="2:10" x14ac:dyDescent="0.2">
      <c r="B3789" s="24"/>
      <c r="D3789" s="24"/>
      <c r="F3789" s="24"/>
      <c r="H3789" s="24"/>
      <c r="J3789" s="24"/>
    </row>
    <row r="3790" spans="2:10" x14ac:dyDescent="0.2">
      <c r="B3790" s="24"/>
      <c r="D3790" s="24"/>
      <c r="F3790" s="24"/>
      <c r="H3790" s="24"/>
      <c r="J3790" s="24"/>
    </row>
    <row r="3791" spans="2:10" x14ac:dyDescent="0.2">
      <c r="B3791" s="24"/>
      <c r="D3791" s="24"/>
      <c r="F3791" s="24"/>
      <c r="H3791" s="24"/>
      <c r="J3791" s="24"/>
    </row>
    <row r="3792" spans="2:10" x14ac:dyDescent="0.2">
      <c r="B3792" s="24"/>
      <c r="D3792" s="24"/>
      <c r="F3792" s="24"/>
      <c r="H3792" s="24"/>
      <c r="J3792" s="24"/>
    </row>
    <row r="3793" spans="2:10" x14ac:dyDescent="0.2">
      <c r="B3793" s="24"/>
      <c r="D3793" s="24"/>
      <c r="F3793" s="24"/>
      <c r="H3793" s="24"/>
      <c r="J3793" s="24"/>
    </row>
    <row r="3794" spans="2:10" x14ac:dyDescent="0.2">
      <c r="B3794" s="24"/>
      <c r="D3794" s="24"/>
      <c r="F3794" s="24"/>
      <c r="H3794" s="24"/>
      <c r="J3794" s="24"/>
    </row>
    <row r="3795" spans="2:10" x14ac:dyDescent="0.2">
      <c r="B3795" s="24"/>
      <c r="D3795" s="24"/>
      <c r="F3795" s="24"/>
      <c r="H3795" s="24"/>
      <c r="J3795" s="24"/>
    </row>
    <row r="3796" spans="2:10" x14ac:dyDescent="0.2">
      <c r="B3796" s="24"/>
      <c r="D3796" s="24"/>
      <c r="F3796" s="24"/>
      <c r="H3796" s="24"/>
      <c r="J3796" s="24"/>
    </row>
    <row r="3797" spans="2:10" x14ac:dyDescent="0.2">
      <c r="B3797" s="24"/>
      <c r="D3797" s="24"/>
      <c r="F3797" s="24"/>
      <c r="H3797" s="24"/>
      <c r="J3797" s="24"/>
    </row>
    <row r="3798" spans="2:10" x14ac:dyDescent="0.2">
      <c r="B3798" s="24"/>
      <c r="D3798" s="24"/>
      <c r="F3798" s="24"/>
      <c r="H3798" s="24"/>
      <c r="J3798" s="24"/>
    </row>
    <row r="3799" spans="2:10" x14ac:dyDescent="0.2">
      <c r="B3799" s="24"/>
      <c r="D3799" s="24"/>
      <c r="F3799" s="24"/>
      <c r="H3799" s="24"/>
      <c r="J3799" s="24"/>
    </row>
    <row r="3800" spans="2:10" x14ac:dyDescent="0.2">
      <c r="B3800" s="24"/>
      <c r="D3800" s="24"/>
      <c r="F3800" s="24"/>
      <c r="H3800" s="24"/>
      <c r="J3800" s="24"/>
    </row>
    <row r="3801" spans="2:10" x14ac:dyDescent="0.2">
      <c r="B3801" s="24"/>
      <c r="D3801" s="24"/>
      <c r="F3801" s="24"/>
      <c r="H3801" s="24"/>
      <c r="J3801" s="24"/>
    </row>
    <row r="3802" spans="2:10" x14ac:dyDescent="0.2">
      <c r="B3802" s="24"/>
      <c r="D3802" s="24"/>
      <c r="F3802" s="24"/>
      <c r="H3802" s="24"/>
      <c r="J3802" s="24"/>
    </row>
    <row r="3803" spans="2:10" x14ac:dyDescent="0.2">
      <c r="B3803" s="24"/>
      <c r="D3803" s="24"/>
      <c r="F3803" s="24"/>
      <c r="H3803" s="24"/>
      <c r="J3803" s="24"/>
    </row>
    <row r="3804" spans="2:10" x14ac:dyDescent="0.2">
      <c r="B3804" s="24"/>
      <c r="D3804" s="24"/>
      <c r="F3804" s="24"/>
      <c r="H3804" s="24"/>
      <c r="J3804" s="24"/>
    </row>
    <row r="3805" spans="2:10" x14ac:dyDescent="0.2">
      <c r="B3805" s="24"/>
      <c r="D3805" s="24"/>
      <c r="F3805" s="24"/>
      <c r="H3805" s="24"/>
      <c r="J3805" s="24"/>
    </row>
    <row r="3806" spans="2:10" x14ac:dyDescent="0.2">
      <c r="B3806" s="24"/>
      <c r="D3806" s="24"/>
      <c r="F3806" s="24"/>
      <c r="H3806" s="24"/>
      <c r="J3806" s="24"/>
    </row>
    <row r="3807" spans="2:10" x14ac:dyDescent="0.2">
      <c r="B3807" s="24"/>
      <c r="D3807" s="24"/>
      <c r="F3807" s="24"/>
      <c r="H3807" s="24"/>
      <c r="J3807" s="24"/>
    </row>
    <row r="3808" spans="2:10" x14ac:dyDescent="0.2">
      <c r="B3808" s="24"/>
      <c r="D3808" s="24"/>
      <c r="F3808" s="24"/>
      <c r="H3808" s="24"/>
      <c r="J3808" s="24"/>
    </row>
    <row r="3809" spans="2:10" x14ac:dyDescent="0.2">
      <c r="B3809" s="24"/>
      <c r="D3809" s="24"/>
      <c r="F3809" s="24"/>
      <c r="H3809" s="24"/>
      <c r="J3809" s="24"/>
    </row>
    <row r="3810" spans="2:10" x14ac:dyDescent="0.2">
      <c r="B3810" s="24"/>
      <c r="D3810" s="24"/>
      <c r="F3810" s="24"/>
      <c r="H3810" s="24"/>
      <c r="J3810" s="24"/>
    </row>
    <row r="3811" spans="2:10" x14ac:dyDescent="0.2">
      <c r="B3811" s="24"/>
      <c r="D3811" s="24"/>
      <c r="F3811" s="24"/>
      <c r="H3811" s="24"/>
      <c r="J3811" s="24"/>
    </row>
    <row r="3812" spans="2:10" x14ac:dyDescent="0.2">
      <c r="B3812" s="24"/>
      <c r="D3812" s="24"/>
      <c r="F3812" s="24"/>
      <c r="H3812" s="24"/>
      <c r="J3812" s="24"/>
    </row>
    <row r="3813" spans="2:10" x14ac:dyDescent="0.2">
      <c r="B3813" s="24"/>
      <c r="D3813" s="24"/>
      <c r="F3813" s="24"/>
      <c r="H3813" s="24"/>
      <c r="J3813" s="24"/>
    </row>
    <row r="3814" spans="2:10" x14ac:dyDescent="0.2">
      <c r="B3814" s="24"/>
      <c r="D3814" s="24"/>
      <c r="F3814" s="24"/>
      <c r="H3814" s="24"/>
      <c r="J3814" s="24"/>
    </row>
    <row r="3815" spans="2:10" x14ac:dyDescent="0.2">
      <c r="B3815" s="24"/>
      <c r="D3815" s="24"/>
      <c r="F3815" s="24"/>
      <c r="H3815" s="24"/>
      <c r="J3815" s="24"/>
    </row>
    <row r="3816" spans="2:10" x14ac:dyDescent="0.2">
      <c r="B3816" s="24"/>
      <c r="D3816" s="24"/>
      <c r="F3816" s="24"/>
      <c r="H3816" s="24"/>
      <c r="J3816" s="24"/>
    </row>
    <row r="3817" spans="2:10" x14ac:dyDescent="0.2">
      <c r="B3817" s="24"/>
      <c r="D3817" s="24"/>
      <c r="F3817" s="24"/>
      <c r="H3817" s="24"/>
      <c r="J3817" s="24"/>
    </row>
    <row r="3818" spans="2:10" x14ac:dyDescent="0.2">
      <c r="B3818" s="24"/>
      <c r="D3818" s="24"/>
      <c r="F3818" s="24"/>
      <c r="H3818" s="24"/>
      <c r="J3818" s="24"/>
    </row>
    <row r="3819" spans="2:10" x14ac:dyDescent="0.2">
      <c r="B3819" s="24"/>
      <c r="D3819" s="24"/>
      <c r="F3819" s="24"/>
      <c r="H3819" s="24"/>
      <c r="J3819" s="24"/>
    </row>
    <row r="3820" spans="2:10" x14ac:dyDescent="0.2">
      <c r="B3820" s="24"/>
      <c r="D3820" s="24"/>
      <c r="F3820" s="24"/>
      <c r="H3820" s="24"/>
      <c r="J3820" s="24"/>
    </row>
    <row r="3821" spans="2:10" x14ac:dyDescent="0.2">
      <c r="B3821" s="24"/>
      <c r="D3821" s="24"/>
      <c r="F3821" s="24"/>
      <c r="H3821" s="24"/>
      <c r="J3821" s="24"/>
    </row>
    <row r="3822" spans="2:10" x14ac:dyDescent="0.2">
      <c r="B3822" s="24"/>
      <c r="D3822" s="24"/>
      <c r="F3822" s="24"/>
      <c r="H3822" s="24"/>
      <c r="J3822" s="24"/>
    </row>
    <row r="3823" spans="2:10" x14ac:dyDescent="0.2">
      <c r="B3823" s="24"/>
      <c r="D3823" s="24"/>
      <c r="F3823" s="24"/>
      <c r="H3823" s="24"/>
      <c r="J3823" s="24"/>
    </row>
    <row r="3824" spans="2:10" x14ac:dyDescent="0.2">
      <c r="B3824" s="24"/>
      <c r="D3824" s="24"/>
      <c r="F3824" s="24"/>
      <c r="H3824" s="24"/>
      <c r="J3824" s="24"/>
    </row>
    <row r="3825" spans="2:10" x14ac:dyDescent="0.2">
      <c r="B3825" s="24"/>
      <c r="D3825" s="24"/>
      <c r="F3825" s="24"/>
      <c r="H3825" s="24"/>
      <c r="J3825" s="24"/>
    </row>
    <row r="3826" spans="2:10" x14ac:dyDescent="0.2">
      <c r="B3826" s="24"/>
      <c r="D3826" s="24"/>
      <c r="F3826" s="24"/>
      <c r="H3826" s="24"/>
      <c r="J3826" s="24"/>
    </row>
    <row r="3827" spans="2:10" x14ac:dyDescent="0.2">
      <c r="B3827" s="24"/>
      <c r="D3827" s="24"/>
      <c r="F3827" s="24"/>
      <c r="H3827" s="24"/>
      <c r="J3827" s="24"/>
    </row>
    <row r="3828" spans="2:10" x14ac:dyDescent="0.2">
      <c r="B3828" s="24"/>
      <c r="D3828" s="24"/>
      <c r="F3828" s="24"/>
      <c r="H3828" s="24"/>
      <c r="J3828" s="24"/>
    </row>
    <row r="3829" spans="2:10" x14ac:dyDescent="0.2">
      <c r="B3829" s="24"/>
      <c r="D3829" s="24"/>
      <c r="F3829" s="24"/>
      <c r="H3829" s="24"/>
      <c r="J3829" s="24"/>
    </row>
    <row r="3830" spans="2:10" x14ac:dyDescent="0.2">
      <c r="B3830" s="24"/>
      <c r="D3830" s="24"/>
      <c r="F3830" s="24"/>
      <c r="H3830" s="24"/>
      <c r="J3830" s="24"/>
    </row>
    <row r="3831" spans="2:10" x14ac:dyDescent="0.2">
      <c r="B3831" s="24"/>
      <c r="D3831" s="24"/>
      <c r="F3831" s="24"/>
      <c r="H3831" s="24"/>
      <c r="J3831" s="24"/>
    </row>
    <row r="3832" spans="2:10" x14ac:dyDescent="0.2">
      <c r="B3832" s="24"/>
      <c r="D3832" s="24"/>
      <c r="F3832" s="24"/>
      <c r="H3832" s="24"/>
      <c r="J3832" s="24"/>
    </row>
    <row r="3833" spans="2:10" x14ac:dyDescent="0.2">
      <c r="B3833" s="24"/>
      <c r="D3833" s="24"/>
      <c r="F3833" s="24"/>
      <c r="H3833" s="24"/>
      <c r="J3833" s="24"/>
    </row>
    <row r="3834" spans="2:10" x14ac:dyDescent="0.2">
      <c r="B3834" s="24"/>
      <c r="D3834" s="24"/>
      <c r="F3834" s="24"/>
      <c r="H3834" s="24"/>
      <c r="J3834" s="24"/>
    </row>
    <row r="3835" spans="2:10" x14ac:dyDescent="0.2">
      <c r="B3835" s="24"/>
      <c r="D3835" s="24"/>
      <c r="F3835" s="24"/>
      <c r="H3835" s="24"/>
      <c r="J3835" s="24"/>
    </row>
    <row r="3836" spans="2:10" x14ac:dyDescent="0.2">
      <c r="B3836" s="24"/>
      <c r="D3836" s="24"/>
      <c r="F3836" s="24"/>
      <c r="H3836" s="24"/>
      <c r="J3836" s="24"/>
    </row>
    <row r="3837" spans="2:10" x14ac:dyDescent="0.2">
      <c r="B3837" s="24"/>
      <c r="D3837" s="24"/>
      <c r="F3837" s="24"/>
      <c r="H3837" s="24"/>
      <c r="J3837" s="24"/>
    </row>
    <row r="3838" spans="2:10" x14ac:dyDescent="0.2">
      <c r="B3838" s="24"/>
      <c r="D3838" s="24"/>
      <c r="F3838" s="24"/>
      <c r="H3838" s="24"/>
      <c r="J3838" s="24"/>
    </row>
    <row r="3839" spans="2:10" x14ac:dyDescent="0.2">
      <c r="B3839" s="24"/>
      <c r="D3839" s="24"/>
      <c r="F3839" s="24"/>
      <c r="H3839" s="24"/>
      <c r="J3839" s="24"/>
    </row>
    <row r="3840" spans="2:10" x14ac:dyDescent="0.2">
      <c r="B3840" s="24"/>
      <c r="D3840" s="24"/>
      <c r="F3840" s="24"/>
      <c r="H3840" s="24"/>
      <c r="J3840" s="24"/>
    </row>
    <row r="3841" spans="2:10" x14ac:dyDescent="0.2">
      <c r="B3841" s="24"/>
      <c r="D3841" s="24"/>
      <c r="F3841" s="24"/>
      <c r="H3841" s="24"/>
      <c r="J3841" s="24"/>
    </row>
    <row r="3842" spans="2:10" x14ac:dyDescent="0.2">
      <c r="B3842" s="24"/>
      <c r="D3842" s="24"/>
      <c r="F3842" s="24"/>
      <c r="H3842" s="24"/>
      <c r="J3842" s="24"/>
    </row>
    <row r="3843" spans="2:10" x14ac:dyDescent="0.2">
      <c r="B3843" s="24"/>
      <c r="D3843" s="24"/>
      <c r="F3843" s="24"/>
      <c r="H3843" s="24"/>
      <c r="J3843" s="24"/>
    </row>
    <row r="3844" spans="2:10" x14ac:dyDescent="0.2">
      <c r="B3844" s="24"/>
      <c r="D3844" s="24"/>
      <c r="F3844" s="24"/>
      <c r="H3844" s="24"/>
      <c r="J3844" s="24"/>
    </row>
    <row r="3845" spans="2:10" x14ac:dyDescent="0.2">
      <c r="B3845" s="24"/>
      <c r="D3845" s="24"/>
      <c r="F3845" s="24"/>
      <c r="H3845" s="24"/>
      <c r="J3845" s="24"/>
    </row>
    <row r="3846" spans="2:10" x14ac:dyDescent="0.2">
      <c r="B3846" s="24"/>
      <c r="D3846" s="24"/>
      <c r="F3846" s="24"/>
      <c r="H3846" s="24"/>
      <c r="J3846" s="24"/>
    </row>
    <row r="3847" spans="2:10" x14ac:dyDescent="0.2">
      <c r="B3847" s="24"/>
      <c r="D3847" s="24"/>
      <c r="F3847" s="24"/>
      <c r="H3847" s="24"/>
      <c r="J3847" s="24"/>
    </row>
    <row r="3848" spans="2:10" x14ac:dyDescent="0.2">
      <c r="B3848" s="24"/>
      <c r="D3848" s="24"/>
      <c r="F3848" s="24"/>
      <c r="H3848" s="24"/>
      <c r="J3848" s="24"/>
    </row>
    <row r="3849" spans="2:10" x14ac:dyDescent="0.2">
      <c r="B3849" s="24"/>
      <c r="D3849" s="24"/>
      <c r="F3849" s="24"/>
      <c r="H3849" s="24"/>
      <c r="J3849" s="24"/>
    </row>
    <row r="3850" spans="2:10" x14ac:dyDescent="0.2">
      <c r="B3850" s="24"/>
      <c r="D3850" s="24"/>
      <c r="F3850" s="24"/>
      <c r="H3850" s="24"/>
      <c r="J3850" s="24"/>
    </row>
    <row r="3851" spans="2:10" x14ac:dyDescent="0.2">
      <c r="B3851" s="24"/>
      <c r="D3851" s="24"/>
      <c r="F3851" s="24"/>
      <c r="H3851" s="24"/>
      <c r="J3851" s="24"/>
    </row>
    <row r="3852" spans="2:10" x14ac:dyDescent="0.2">
      <c r="B3852" s="24"/>
      <c r="D3852" s="24"/>
      <c r="F3852" s="24"/>
      <c r="H3852" s="24"/>
      <c r="J3852" s="24"/>
    </row>
    <row r="3853" spans="2:10" x14ac:dyDescent="0.2">
      <c r="B3853" s="24"/>
      <c r="D3853" s="24"/>
      <c r="F3853" s="24"/>
      <c r="H3853" s="24"/>
      <c r="J3853" s="24"/>
    </row>
    <row r="3854" spans="2:10" x14ac:dyDescent="0.2">
      <c r="B3854" s="24"/>
      <c r="D3854" s="24"/>
      <c r="F3854" s="24"/>
      <c r="H3854" s="24"/>
      <c r="J3854" s="24"/>
    </row>
    <row r="3855" spans="2:10" x14ac:dyDescent="0.2">
      <c r="B3855" s="24"/>
      <c r="D3855" s="24"/>
      <c r="F3855" s="24"/>
      <c r="H3855" s="24"/>
      <c r="J3855" s="24"/>
    </row>
    <row r="3856" spans="2:10" x14ac:dyDescent="0.2">
      <c r="B3856" s="24"/>
      <c r="D3856" s="24"/>
      <c r="F3856" s="24"/>
      <c r="H3856" s="24"/>
      <c r="J3856" s="24"/>
    </row>
    <row r="3857" spans="2:10" x14ac:dyDescent="0.2">
      <c r="B3857" s="24"/>
      <c r="D3857" s="24"/>
      <c r="F3857" s="24"/>
      <c r="H3857" s="24"/>
      <c r="J3857" s="24"/>
    </row>
    <row r="3858" spans="2:10" x14ac:dyDescent="0.2">
      <c r="B3858" s="24"/>
      <c r="D3858" s="24"/>
      <c r="F3858" s="24"/>
      <c r="H3858" s="24"/>
      <c r="J3858" s="24"/>
    </row>
    <row r="3859" spans="2:10" x14ac:dyDescent="0.2">
      <c r="B3859" s="24"/>
      <c r="D3859" s="24"/>
      <c r="F3859" s="24"/>
      <c r="H3859" s="24"/>
      <c r="J3859" s="24"/>
    </row>
    <row r="3860" spans="2:10" x14ac:dyDescent="0.2">
      <c r="B3860" s="24"/>
      <c r="D3860" s="24"/>
      <c r="F3860" s="24"/>
      <c r="H3860" s="24"/>
      <c r="J3860" s="24"/>
    </row>
    <row r="3861" spans="2:10" x14ac:dyDescent="0.2">
      <c r="B3861" s="24"/>
      <c r="D3861" s="24"/>
      <c r="F3861" s="24"/>
      <c r="H3861" s="24"/>
      <c r="J3861" s="24"/>
    </row>
    <row r="3862" spans="2:10" x14ac:dyDescent="0.2">
      <c r="B3862" s="24"/>
      <c r="D3862" s="24"/>
      <c r="F3862" s="24"/>
      <c r="H3862" s="24"/>
      <c r="J3862" s="24"/>
    </row>
    <row r="3863" spans="2:10" x14ac:dyDescent="0.2">
      <c r="B3863" s="24"/>
      <c r="D3863" s="24"/>
      <c r="F3863" s="24"/>
      <c r="H3863" s="24"/>
      <c r="J3863" s="24"/>
    </row>
    <row r="3864" spans="2:10" x14ac:dyDescent="0.2">
      <c r="B3864" s="24"/>
      <c r="D3864" s="24"/>
      <c r="F3864" s="24"/>
      <c r="H3864" s="24"/>
      <c r="J3864" s="24"/>
    </row>
    <row r="3865" spans="2:10" x14ac:dyDescent="0.2">
      <c r="B3865" s="24"/>
      <c r="D3865" s="24"/>
      <c r="F3865" s="24"/>
      <c r="H3865" s="24"/>
      <c r="J3865" s="24"/>
    </row>
    <row r="3866" spans="2:10" x14ac:dyDescent="0.2">
      <c r="B3866" s="24"/>
      <c r="D3866" s="24"/>
      <c r="F3866" s="24"/>
      <c r="H3866" s="24"/>
      <c r="J3866" s="24"/>
    </row>
    <row r="3867" spans="2:10" x14ac:dyDescent="0.2">
      <c r="B3867" s="24"/>
      <c r="D3867" s="24"/>
      <c r="F3867" s="24"/>
      <c r="H3867" s="24"/>
      <c r="J3867" s="24"/>
    </row>
    <row r="3868" spans="2:10" x14ac:dyDescent="0.2">
      <c r="B3868" s="24"/>
      <c r="D3868" s="24"/>
      <c r="F3868" s="24"/>
      <c r="H3868" s="24"/>
      <c r="J3868" s="24"/>
    </row>
    <row r="3869" spans="2:10" x14ac:dyDescent="0.2">
      <c r="B3869" s="24"/>
      <c r="D3869" s="24"/>
      <c r="F3869" s="24"/>
      <c r="H3869" s="24"/>
      <c r="J3869" s="24"/>
    </row>
    <row r="3870" spans="2:10" x14ac:dyDescent="0.2">
      <c r="B3870" s="24"/>
      <c r="D3870" s="24"/>
      <c r="F3870" s="24"/>
      <c r="H3870" s="24"/>
      <c r="J3870" s="24"/>
    </row>
    <row r="3871" spans="2:10" x14ac:dyDescent="0.2">
      <c r="B3871" s="24"/>
      <c r="D3871" s="24"/>
      <c r="F3871" s="24"/>
      <c r="H3871" s="24"/>
      <c r="J3871" s="24"/>
    </row>
    <row r="3872" spans="2:10" x14ac:dyDescent="0.2">
      <c r="B3872" s="24"/>
      <c r="D3872" s="24"/>
      <c r="F3872" s="24"/>
      <c r="H3872" s="24"/>
      <c r="J3872" s="24"/>
    </row>
    <row r="3873" spans="2:10" x14ac:dyDescent="0.2">
      <c r="B3873" s="24"/>
      <c r="D3873" s="24"/>
      <c r="F3873" s="24"/>
      <c r="H3873" s="24"/>
      <c r="J3873" s="24"/>
    </row>
    <row r="3874" spans="2:10" x14ac:dyDescent="0.2">
      <c r="B3874" s="24"/>
      <c r="D3874" s="24"/>
      <c r="F3874" s="24"/>
      <c r="H3874" s="24"/>
      <c r="J3874" s="24"/>
    </row>
    <row r="3875" spans="2:10" x14ac:dyDescent="0.2">
      <c r="B3875" s="24"/>
      <c r="D3875" s="24"/>
      <c r="F3875" s="24"/>
      <c r="H3875" s="24"/>
      <c r="J3875" s="24"/>
    </row>
    <row r="3876" spans="2:10" x14ac:dyDescent="0.2">
      <c r="B3876" s="24"/>
      <c r="D3876" s="24"/>
      <c r="F3876" s="24"/>
      <c r="H3876" s="24"/>
      <c r="J3876" s="24"/>
    </row>
    <row r="3877" spans="2:10" x14ac:dyDescent="0.2">
      <c r="B3877" s="24"/>
      <c r="D3877" s="24"/>
      <c r="F3877" s="24"/>
      <c r="H3877" s="24"/>
      <c r="J3877" s="24"/>
    </row>
    <row r="3878" spans="2:10" x14ac:dyDescent="0.2">
      <c r="B3878" s="24"/>
      <c r="D3878" s="24"/>
      <c r="F3878" s="24"/>
      <c r="H3878" s="24"/>
      <c r="J3878" s="24"/>
    </row>
    <row r="3879" spans="2:10" x14ac:dyDescent="0.2">
      <c r="B3879" s="24"/>
      <c r="D3879" s="24"/>
      <c r="F3879" s="24"/>
      <c r="H3879" s="24"/>
      <c r="J3879" s="24"/>
    </row>
    <row r="3880" spans="2:10" x14ac:dyDescent="0.2">
      <c r="B3880" s="24"/>
      <c r="D3880" s="24"/>
      <c r="F3880" s="24"/>
      <c r="H3880" s="24"/>
      <c r="J3880" s="24"/>
    </row>
    <row r="3881" spans="2:10" x14ac:dyDescent="0.2">
      <c r="B3881" s="24"/>
      <c r="D3881" s="24"/>
      <c r="F3881" s="24"/>
      <c r="H3881" s="24"/>
      <c r="J3881" s="24"/>
    </row>
    <row r="3882" spans="2:10" x14ac:dyDescent="0.2">
      <c r="B3882" s="24"/>
      <c r="D3882" s="24"/>
      <c r="F3882" s="24"/>
      <c r="H3882" s="24"/>
      <c r="J3882" s="24"/>
    </row>
    <row r="3883" spans="2:10" x14ac:dyDescent="0.2">
      <c r="B3883" s="24"/>
      <c r="D3883" s="24"/>
      <c r="F3883" s="24"/>
      <c r="H3883" s="24"/>
      <c r="J3883" s="24"/>
    </row>
    <row r="3884" spans="2:10" x14ac:dyDescent="0.2">
      <c r="B3884" s="24"/>
      <c r="D3884" s="24"/>
      <c r="F3884" s="24"/>
      <c r="H3884" s="24"/>
      <c r="J3884" s="24"/>
    </row>
    <row r="3885" spans="2:10" x14ac:dyDescent="0.2">
      <c r="B3885" s="24"/>
      <c r="D3885" s="24"/>
      <c r="F3885" s="24"/>
      <c r="H3885" s="24"/>
      <c r="J3885" s="24"/>
    </row>
    <row r="3886" spans="2:10" x14ac:dyDescent="0.2">
      <c r="B3886" s="24"/>
      <c r="D3886" s="24"/>
      <c r="F3886" s="24"/>
      <c r="H3886" s="24"/>
      <c r="J3886" s="24"/>
    </row>
    <row r="3887" spans="2:10" x14ac:dyDescent="0.2">
      <c r="B3887" s="24"/>
      <c r="D3887" s="24"/>
      <c r="F3887" s="24"/>
      <c r="H3887" s="24"/>
      <c r="J3887" s="24"/>
    </row>
    <row r="3888" spans="2:10" x14ac:dyDescent="0.2">
      <c r="B3888" s="24"/>
      <c r="D3888" s="24"/>
      <c r="F3888" s="24"/>
      <c r="H3888" s="24"/>
      <c r="J3888" s="24"/>
    </row>
    <row r="3889" spans="2:10" x14ac:dyDescent="0.2">
      <c r="B3889" s="24"/>
      <c r="D3889" s="24"/>
      <c r="F3889" s="24"/>
      <c r="H3889" s="24"/>
      <c r="J3889" s="24"/>
    </row>
    <row r="3890" spans="2:10" x14ac:dyDescent="0.2">
      <c r="B3890" s="24"/>
      <c r="D3890" s="24"/>
      <c r="F3890" s="24"/>
      <c r="H3890" s="24"/>
      <c r="J3890" s="24"/>
    </row>
    <row r="3891" spans="2:10" x14ac:dyDescent="0.2">
      <c r="B3891" s="24"/>
      <c r="D3891" s="24"/>
      <c r="F3891" s="24"/>
      <c r="H3891" s="24"/>
      <c r="J3891" s="24"/>
    </row>
    <row r="3892" spans="2:10" x14ac:dyDescent="0.2">
      <c r="B3892" s="24"/>
      <c r="D3892" s="24"/>
      <c r="F3892" s="24"/>
      <c r="H3892" s="24"/>
      <c r="J3892" s="24"/>
    </row>
    <row r="3893" spans="2:10" x14ac:dyDescent="0.2">
      <c r="B3893" s="24"/>
      <c r="D3893" s="24"/>
      <c r="F3893" s="24"/>
      <c r="H3893" s="24"/>
      <c r="J3893" s="24"/>
    </row>
    <row r="3894" spans="2:10" x14ac:dyDescent="0.2">
      <c r="B3894" s="24"/>
      <c r="D3894" s="24"/>
      <c r="F3894" s="24"/>
      <c r="H3894" s="24"/>
      <c r="J3894" s="24"/>
    </row>
    <row r="3895" spans="2:10" x14ac:dyDescent="0.2">
      <c r="B3895" s="24"/>
      <c r="D3895" s="24"/>
      <c r="F3895" s="24"/>
      <c r="H3895" s="24"/>
      <c r="J3895" s="24"/>
    </row>
    <row r="3896" spans="2:10" x14ac:dyDescent="0.2">
      <c r="B3896" s="24"/>
      <c r="D3896" s="24"/>
      <c r="F3896" s="24"/>
      <c r="H3896" s="24"/>
      <c r="J3896" s="24"/>
    </row>
    <row r="3897" spans="2:10" x14ac:dyDescent="0.2">
      <c r="B3897" s="24"/>
      <c r="D3897" s="24"/>
      <c r="F3897" s="24"/>
      <c r="H3897" s="24"/>
      <c r="J3897" s="24"/>
    </row>
    <row r="3898" spans="2:10" x14ac:dyDescent="0.2">
      <c r="B3898" s="24"/>
      <c r="D3898" s="24"/>
      <c r="F3898" s="24"/>
      <c r="H3898" s="24"/>
      <c r="J3898" s="24"/>
    </row>
    <row r="3899" spans="2:10" x14ac:dyDescent="0.2">
      <c r="B3899" s="24"/>
      <c r="D3899" s="24"/>
      <c r="F3899" s="24"/>
      <c r="H3899" s="24"/>
      <c r="J3899" s="24"/>
    </row>
    <row r="3900" spans="2:10" x14ac:dyDescent="0.2">
      <c r="B3900" s="24"/>
      <c r="D3900" s="24"/>
      <c r="F3900" s="24"/>
      <c r="H3900" s="24"/>
      <c r="J3900" s="24"/>
    </row>
    <row r="3901" spans="2:10" x14ac:dyDescent="0.2">
      <c r="B3901" s="24"/>
      <c r="D3901" s="24"/>
      <c r="F3901" s="24"/>
      <c r="H3901" s="24"/>
      <c r="J3901" s="24"/>
    </row>
    <row r="3902" spans="2:10" x14ac:dyDescent="0.2">
      <c r="B3902" s="24"/>
      <c r="D3902" s="24"/>
      <c r="F3902" s="24"/>
      <c r="H3902" s="24"/>
      <c r="J3902" s="24"/>
    </row>
    <row r="3903" spans="2:10" x14ac:dyDescent="0.2">
      <c r="B3903" s="24"/>
      <c r="D3903" s="24"/>
      <c r="F3903" s="24"/>
      <c r="H3903" s="24"/>
      <c r="J3903" s="24"/>
    </row>
    <row r="3904" spans="2:10" x14ac:dyDescent="0.2">
      <c r="B3904" s="24"/>
      <c r="D3904" s="24"/>
      <c r="F3904" s="24"/>
      <c r="H3904" s="24"/>
      <c r="J3904" s="24"/>
    </row>
    <row r="3905" spans="2:10" x14ac:dyDescent="0.2">
      <c r="B3905" s="24"/>
      <c r="D3905" s="24"/>
      <c r="F3905" s="24"/>
      <c r="H3905" s="24"/>
      <c r="J3905" s="24"/>
    </row>
    <row r="3906" spans="2:10" x14ac:dyDescent="0.2">
      <c r="B3906" s="24"/>
      <c r="D3906" s="24"/>
      <c r="F3906" s="24"/>
      <c r="H3906" s="24"/>
      <c r="J3906" s="24"/>
    </row>
    <row r="3907" spans="2:10" x14ac:dyDescent="0.2">
      <c r="B3907" s="24"/>
      <c r="D3907" s="24"/>
      <c r="F3907" s="24"/>
      <c r="H3907" s="24"/>
      <c r="J3907" s="24"/>
    </row>
    <row r="3908" spans="2:10" x14ac:dyDescent="0.2">
      <c r="B3908" s="24"/>
      <c r="D3908" s="24"/>
      <c r="F3908" s="24"/>
      <c r="H3908" s="24"/>
      <c r="J3908" s="24"/>
    </row>
    <row r="3909" spans="2:10" x14ac:dyDescent="0.2">
      <c r="B3909" s="24"/>
      <c r="D3909" s="24"/>
      <c r="F3909" s="24"/>
      <c r="H3909" s="24"/>
      <c r="J3909" s="24"/>
    </row>
    <row r="3910" spans="2:10" x14ac:dyDescent="0.2">
      <c r="B3910" s="24"/>
      <c r="D3910" s="24"/>
      <c r="F3910" s="24"/>
      <c r="H3910" s="24"/>
      <c r="J3910" s="24"/>
    </row>
    <row r="3911" spans="2:10" x14ac:dyDescent="0.2">
      <c r="B3911" s="24"/>
      <c r="D3911" s="24"/>
      <c r="F3911" s="24"/>
      <c r="H3911" s="24"/>
      <c r="J3911" s="24"/>
    </row>
    <row r="3912" spans="2:10" x14ac:dyDescent="0.2">
      <c r="B3912" s="24"/>
      <c r="D3912" s="24"/>
      <c r="F3912" s="24"/>
      <c r="H3912" s="24"/>
      <c r="J3912" s="24"/>
    </row>
    <row r="3913" spans="2:10" x14ac:dyDescent="0.2">
      <c r="B3913" s="24"/>
      <c r="D3913" s="24"/>
      <c r="F3913" s="24"/>
      <c r="H3913" s="24"/>
      <c r="J3913" s="24"/>
    </row>
    <row r="3914" spans="2:10" x14ac:dyDescent="0.2">
      <c r="B3914" s="24"/>
      <c r="D3914" s="24"/>
      <c r="F3914" s="24"/>
      <c r="H3914" s="24"/>
      <c r="J3914" s="24"/>
    </row>
    <row r="3915" spans="2:10" x14ac:dyDescent="0.2">
      <c r="B3915" s="24"/>
      <c r="D3915" s="24"/>
      <c r="F3915" s="24"/>
      <c r="H3915" s="24"/>
      <c r="J3915" s="24"/>
    </row>
    <row r="3916" spans="2:10" x14ac:dyDescent="0.2">
      <c r="B3916" s="24"/>
      <c r="D3916" s="24"/>
      <c r="F3916" s="24"/>
      <c r="H3916" s="24"/>
      <c r="J3916" s="24"/>
    </row>
    <row r="3917" spans="2:10" x14ac:dyDescent="0.2">
      <c r="B3917" s="24"/>
      <c r="D3917" s="24"/>
      <c r="F3917" s="24"/>
      <c r="H3917" s="24"/>
      <c r="J3917" s="24"/>
    </row>
    <row r="3918" spans="2:10" x14ac:dyDescent="0.2">
      <c r="B3918" s="24"/>
      <c r="D3918" s="24"/>
      <c r="F3918" s="24"/>
      <c r="H3918" s="24"/>
      <c r="J3918" s="24"/>
    </row>
    <row r="3919" spans="2:10" x14ac:dyDescent="0.2">
      <c r="B3919" s="24"/>
      <c r="D3919" s="24"/>
      <c r="F3919" s="24"/>
      <c r="H3919" s="24"/>
      <c r="J3919" s="24"/>
    </row>
    <row r="3920" spans="2:10" x14ac:dyDescent="0.2">
      <c r="B3920" s="24"/>
      <c r="D3920" s="24"/>
      <c r="F3920" s="24"/>
      <c r="H3920" s="24"/>
      <c r="J3920" s="24"/>
    </row>
    <row r="3921" spans="2:10" x14ac:dyDescent="0.2">
      <c r="B3921" s="24"/>
      <c r="D3921" s="24"/>
      <c r="F3921" s="24"/>
      <c r="H3921" s="24"/>
      <c r="J3921" s="24"/>
    </row>
    <row r="3922" spans="2:10" x14ac:dyDescent="0.2">
      <c r="B3922" s="24"/>
      <c r="D3922" s="24"/>
      <c r="F3922" s="24"/>
      <c r="H3922" s="24"/>
      <c r="J3922" s="24"/>
    </row>
    <row r="3923" spans="2:10" x14ac:dyDescent="0.2">
      <c r="B3923" s="24"/>
      <c r="D3923" s="24"/>
      <c r="F3923" s="24"/>
      <c r="H3923" s="24"/>
      <c r="J3923" s="24"/>
    </row>
    <row r="3924" spans="2:10" x14ac:dyDescent="0.2">
      <c r="B3924" s="24"/>
      <c r="D3924" s="24"/>
      <c r="F3924" s="24"/>
      <c r="H3924" s="24"/>
      <c r="J3924" s="24"/>
    </row>
    <row r="3925" spans="2:10" x14ac:dyDescent="0.2">
      <c r="B3925" s="24"/>
      <c r="D3925" s="24"/>
      <c r="F3925" s="24"/>
      <c r="H3925" s="24"/>
      <c r="J3925" s="24"/>
    </row>
    <row r="3926" spans="2:10" x14ac:dyDescent="0.2">
      <c r="B3926" s="24"/>
      <c r="D3926" s="24"/>
      <c r="F3926" s="24"/>
      <c r="H3926" s="24"/>
      <c r="J3926" s="24"/>
    </row>
    <row r="3927" spans="2:10" x14ac:dyDescent="0.2">
      <c r="B3927" s="24"/>
      <c r="D3927" s="24"/>
      <c r="F3927" s="24"/>
      <c r="H3927" s="24"/>
      <c r="J3927" s="24"/>
    </row>
    <row r="3928" spans="2:10" x14ac:dyDescent="0.2">
      <c r="B3928" s="24"/>
      <c r="D3928" s="24"/>
      <c r="F3928" s="24"/>
      <c r="H3928" s="24"/>
      <c r="J3928" s="24"/>
    </row>
    <row r="3929" spans="2:10" x14ac:dyDescent="0.2">
      <c r="B3929" s="24"/>
      <c r="D3929" s="24"/>
      <c r="F3929" s="24"/>
      <c r="H3929" s="24"/>
      <c r="J3929" s="24"/>
    </row>
    <row r="3930" spans="2:10" x14ac:dyDescent="0.2">
      <c r="B3930" s="24"/>
      <c r="D3930" s="24"/>
      <c r="F3930" s="24"/>
      <c r="H3930" s="24"/>
      <c r="J3930" s="24"/>
    </row>
    <row r="3931" spans="2:10" x14ac:dyDescent="0.2">
      <c r="B3931" s="24"/>
      <c r="D3931" s="24"/>
      <c r="F3931" s="24"/>
      <c r="H3931" s="24"/>
      <c r="J3931" s="24"/>
    </row>
    <row r="3932" spans="2:10" x14ac:dyDescent="0.2">
      <c r="B3932" s="24"/>
      <c r="D3932" s="24"/>
      <c r="F3932" s="24"/>
      <c r="H3932" s="24"/>
      <c r="J3932" s="24"/>
    </row>
    <row r="3933" spans="2:10" x14ac:dyDescent="0.2">
      <c r="B3933" s="24"/>
      <c r="D3933" s="24"/>
      <c r="F3933" s="24"/>
      <c r="H3933" s="24"/>
      <c r="J3933" s="24"/>
    </row>
    <row r="3934" spans="2:10" x14ac:dyDescent="0.2">
      <c r="B3934" s="24"/>
      <c r="D3934" s="24"/>
      <c r="F3934" s="24"/>
      <c r="H3934" s="24"/>
      <c r="J3934" s="24"/>
    </row>
    <row r="3935" spans="2:10" x14ac:dyDescent="0.2">
      <c r="B3935" s="24"/>
      <c r="D3935" s="24"/>
      <c r="F3935" s="24"/>
      <c r="H3935" s="24"/>
      <c r="J3935" s="24"/>
    </row>
    <row r="3936" spans="2:10" x14ac:dyDescent="0.2">
      <c r="B3936" s="24"/>
      <c r="D3936" s="24"/>
      <c r="F3936" s="24"/>
      <c r="H3936" s="24"/>
      <c r="J3936" s="24"/>
    </row>
    <row r="3937" spans="2:10" x14ac:dyDescent="0.2">
      <c r="B3937" s="24"/>
      <c r="D3937" s="24"/>
      <c r="F3937" s="24"/>
      <c r="H3937" s="24"/>
      <c r="J3937" s="24"/>
    </row>
    <row r="3938" spans="2:10" x14ac:dyDescent="0.2">
      <c r="B3938" s="24"/>
      <c r="D3938" s="24"/>
      <c r="F3938" s="24"/>
      <c r="H3938" s="24"/>
      <c r="J3938" s="24"/>
    </row>
    <row r="3939" spans="2:10" x14ac:dyDescent="0.2">
      <c r="B3939" s="24"/>
      <c r="D3939" s="24"/>
      <c r="F3939" s="24"/>
      <c r="H3939" s="24"/>
      <c r="J3939" s="24"/>
    </row>
    <row r="3940" spans="2:10" x14ac:dyDescent="0.2">
      <c r="B3940" s="24"/>
      <c r="D3940" s="24"/>
      <c r="F3940" s="24"/>
      <c r="H3940" s="24"/>
      <c r="J3940" s="24"/>
    </row>
    <row r="3941" spans="2:10" x14ac:dyDescent="0.2">
      <c r="B3941" s="24"/>
      <c r="D3941" s="24"/>
      <c r="F3941" s="24"/>
      <c r="H3941" s="24"/>
      <c r="J3941" s="24"/>
    </row>
    <row r="3942" spans="2:10" x14ac:dyDescent="0.2">
      <c r="B3942" s="24"/>
      <c r="D3942" s="24"/>
      <c r="F3942" s="24"/>
      <c r="H3942" s="24"/>
      <c r="J3942" s="24"/>
    </row>
    <row r="3943" spans="2:10" x14ac:dyDescent="0.2">
      <c r="B3943" s="24"/>
      <c r="D3943" s="24"/>
      <c r="F3943" s="24"/>
      <c r="H3943" s="24"/>
      <c r="J3943" s="24"/>
    </row>
    <row r="3944" spans="2:10" x14ac:dyDescent="0.2">
      <c r="B3944" s="24"/>
      <c r="D3944" s="24"/>
      <c r="F3944" s="24"/>
      <c r="H3944" s="24"/>
      <c r="J3944" s="24"/>
    </row>
    <row r="3945" spans="2:10" x14ac:dyDescent="0.2">
      <c r="B3945" s="24"/>
      <c r="D3945" s="24"/>
      <c r="F3945" s="24"/>
      <c r="H3945" s="24"/>
      <c r="J3945" s="24"/>
    </row>
    <row r="3946" spans="2:10" x14ac:dyDescent="0.2">
      <c r="B3946" s="24"/>
      <c r="D3946" s="24"/>
      <c r="F3946" s="24"/>
      <c r="H3946" s="24"/>
      <c r="J3946" s="24"/>
    </row>
    <row r="3947" spans="2:10" x14ac:dyDescent="0.2">
      <c r="B3947" s="24"/>
      <c r="D3947" s="24"/>
      <c r="F3947" s="24"/>
      <c r="H3947" s="24"/>
      <c r="J3947" s="24"/>
    </row>
    <row r="3948" spans="2:10" x14ac:dyDescent="0.2">
      <c r="B3948" s="24"/>
      <c r="D3948" s="24"/>
      <c r="F3948" s="24"/>
      <c r="H3948" s="24"/>
      <c r="J3948" s="24"/>
    </row>
    <row r="3949" spans="2:10" x14ac:dyDescent="0.2">
      <c r="B3949" s="24"/>
      <c r="D3949" s="24"/>
      <c r="F3949" s="24"/>
      <c r="H3949" s="24"/>
      <c r="J3949" s="24"/>
    </row>
    <row r="3950" spans="2:10" x14ac:dyDescent="0.2">
      <c r="B3950" s="24"/>
      <c r="D3950" s="24"/>
      <c r="F3950" s="24"/>
      <c r="H3950" s="24"/>
      <c r="J3950" s="24"/>
    </row>
    <row r="3951" spans="2:10" x14ac:dyDescent="0.2">
      <c r="B3951" s="24"/>
      <c r="D3951" s="24"/>
      <c r="F3951" s="24"/>
      <c r="H3951" s="24"/>
      <c r="J3951" s="24"/>
    </row>
    <row r="3952" spans="2:10" x14ac:dyDescent="0.2">
      <c r="B3952" s="24"/>
      <c r="D3952" s="24"/>
      <c r="F3952" s="24"/>
      <c r="H3952" s="24"/>
      <c r="J3952" s="24"/>
    </row>
    <row r="3953" spans="2:10" x14ac:dyDescent="0.2">
      <c r="B3953" s="24"/>
      <c r="D3953" s="24"/>
      <c r="F3953" s="24"/>
      <c r="H3953" s="24"/>
      <c r="J3953" s="24"/>
    </row>
    <row r="3954" spans="2:10" x14ac:dyDescent="0.2">
      <c r="B3954" s="24"/>
      <c r="D3954" s="24"/>
      <c r="F3954" s="24"/>
      <c r="H3954" s="24"/>
      <c r="J3954" s="24"/>
    </row>
    <row r="3955" spans="2:10" x14ac:dyDescent="0.2">
      <c r="B3955" s="24"/>
      <c r="D3955" s="24"/>
      <c r="F3955" s="24"/>
      <c r="H3955" s="24"/>
      <c r="J3955" s="24"/>
    </row>
    <row r="3956" spans="2:10" x14ac:dyDescent="0.2">
      <c r="B3956" s="24"/>
      <c r="D3956" s="24"/>
      <c r="F3956" s="24"/>
      <c r="H3956" s="24"/>
      <c r="J3956" s="24"/>
    </row>
    <row r="3957" spans="2:10" x14ac:dyDescent="0.2">
      <c r="B3957" s="24"/>
      <c r="D3957" s="24"/>
      <c r="F3957" s="24"/>
      <c r="H3957" s="24"/>
      <c r="J3957" s="24"/>
    </row>
    <row r="3958" spans="2:10" x14ac:dyDescent="0.2">
      <c r="B3958" s="24"/>
      <c r="D3958" s="24"/>
      <c r="F3958" s="24"/>
      <c r="H3958" s="24"/>
      <c r="J3958" s="24"/>
    </row>
    <row r="3959" spans="2:10" x14ac:dyDescent="0.2">
      <c r="B3959" s="24"/>
      <c r="D3959" s="24"/>
      <c r="F3959" s="24"/>
      <c r="H3959" s="24"/>
      <c r="J3959" s="24"/>
    </row>
    <row r="3960" spans="2:10" x14ac:dyDescent="0.2">
      <c r="B3960" s="24"/>
      <c r="D3960" s="24"/>
      <c r="F3960" s="24"/>
      <c r="H3960" s="24"/>
      <c r="J3960" s="24"/>
    </row>
    <row r="3961" spans="2:10" x14ac:dyDescent="0.2">
      <c r="B3961" s="24"/>
      <c r="D3961" s="24"/>
      <c r="F3961" s="24"/>
      <c r="H3961" s="24"/>
      <c r="J3961" s="24"/>
    </row>
    <row r="3962" spans="2:10" x14ac:dyDescent="0.2">
      <c r="B3962" s="24"/>
      <c r="D3962" s="24"/>
      <c r="F3962" s="24"/>
      <c r="H3962" s="24"/>
      <c r="J3962" s="24"/>
    </row>
    <row r="3963" spans="2:10" x14ac:dyDescent="0.2">
      <c r="B3963" s="24"/>
      <c r="D3963" s="24"/>
      <c r="F3963" s="24"/>
      <c r="H3963" s="24"/>
      <c r="J3963" s="24"/>
    </row>
    <row r="3964" spans="2:10" x14ac:dyDescent="0.2">
      <c r="B3964" s="24"/>
      <c r="D3964" s="24"/>
      <c r="F3964" s="24"/>
      <c r="H3964" s="24"/>
      <c r="J3964" s="24"/>
    </row>
    <row r="3965" spans="2:10" x14ac:dyDescent="0.2">
      <c r="B3965" s="24"/>
      <c r="D3965" s="24"/>
      <c r="F3965" s="24"/>
      <c r="H3965" s="24"/>
      <c r="J3965" s="24"/>
    </row>
    <row r="3966" spans="2:10" x14ac:dyDescent="0.2">
      <c r="B3966" s="24"/>
      <c r="D3966" s="24"/>
      <c r="F3966" s="24"/>
      <c r="H3966" s="24"/>
      <c r="J3966" s="24"/>
    </row>
    <row r="3967" spans="2:10" x14ac:dyDescent="0.2">
      <c r="B3967" s="24"/>
      <c r="D3967" s="24"/>
      <c r="F3967" s="24"/>
      <c r="H3967" s="24"/>
      <c r="J3967" s="24"/>
    </row>
    <row r="3968" spans="2:10" x14ac:dyDescent="0.2">
      <c r="B3968" s="24"/>
      <c r="D3968" s="24"/>
      <c r="F3968" s="24"/>
      <c r="H3968" s="24"/>
      <c r="J3968" s="24"/>
    </row>
    <row r="3969" spans="2:10" x14ac:dyDescent="0.2">
      <c r="B3969" s="24"/>
      <c r="D3969" s="24"/>
      <c r="F3969" s="24"/>
      <c r="H3969" s="24"/>
      <c r="J3969" s="24"/>
    </row>
    <row r="3970" spans="2:10" x14ac:dyDescent="0.2">
      <c r="B3970" s="24"/>
      <c r="D3970" s="24"/>
      <c r="F3970" s="24"/>
      <c r="H3970" s="24"/>
      <c r="J3970" s="24"/>
    </row>
    <row r="3971" spans="2:10" x14ac:dyDescent="0.2">
      <c r="B3971" s="24"/>
      <c r="D3971" s="24"/>
      <c r="F3971" s="24"/>
      <c r="H3971" s="24"/>
      <c r="J3971" s="24"/>
    </row>
    <row r="3972" spans="2:10" x14ac:dyDescent="0.2">
      <c r="B3972" s="24"/>
      <c r="D3972" s="24"/>
      <c r="F3972" s="24"/>
      <c r="H3972" s="24"/>
      <c r="J3972" s="24"/>
    </row>
    <row r="3973" spans="2:10" x14ac:dyDescent="0.2">
      <c r="B3973" s="24"/>
      <c r="D3973" s="24"/>
      <c r="F3973" s="24"/>
      <c r="H3973" s="24"/>
      <c r="J3973" s="24"/>
    </row>
    <row r="3974" spans="2:10" x14ac:dyDescent="0.2">
      <c r="B3974" s="24"/>
      <c r="D3974" s="24"/>
      <c r="F3974" s="24"/>
      <c r="H3974" s="24"/>
      <c r="J3974" s="24"/>
    </row>
    <row r="3975" spans="2:10" x14ac:dyDescent="0.2">
      <c r="B3975" s="24"/>
      <c r="D3975" s="24"/>
      <c r="F3975" s="24"/>
      <c r="H3975" s="24"/>
      <c r="J3975" s="24"/>
    </row>
    <row r="3976" spans="2:10" x14ac:dyDescent="0.2">
      <c r="B3976" s="24"/>
      <c r="D3976" s="24"/>
      <c r="F3976" s="24"/>
      <c r="H3976" s="24"/>
      <c r="J3976" s="24"/>
    </row>
    <row r="3977" spans="2:10" x14ac:dyDescent="0.2">
      <c r="B3977" s="24"/>
      <c r="D3977" s="24"/>
      <c r="F3977" s="24"/>
      <c r="H3977" s="24"/>
      <c r="J3977" s="24"/>
    </row>
    <row r="3978" spans="2:10" x14ac:dyDescent="0.2">
      <c r="B3978" s="24"/>
      <c r="D3978" s="24"/>
      <c r="F3978" s="24"/>
      <c r="H3978" s="24"/>
      <c r="J3978" s="24"/>
    </row>
    <row r="3979" spans="2:10" x14ac:dyDescent="0.2">
      <c r="B3979" s="24"/>
      <c r="D3979" s="24"/>
      <c r="F3979" s="24"/>
      <c r="H3979" s="24"/>
      <c r="J3979" s="24"/>
    </row>
    <row r="3980" spans="2:10" x14ac:dyDescent="0.2">
      <c r="B3980" s="24"/>
      <c r="D3980" s="24"/>
      <c r="F3980" s="24"/>
      <c r="H3980" s="24"/>
      <c r="J3980" s="24"/>
    </row>
    <row r="3981" spans="2:10" x14ac:dyDescent="0.2">
      <c r="B3981" s="24"/>
      <c r="D3981" s="24"/>
      <c r="F3981" s="24"/>
      <c r="H3981" s="24"/>
      <c r="J3981" s="24"/>
    </row>
    <row r="3982" spans="2:10" x14ac:dyDescent="0.2">
      <c r="B3982" s="24"/>
      <c r="D3982" s="24"/>
      <c r="F3982" s="24"/>
      <c r="H3982" s="24"/>
      <c r="J3982" s="24"/>
    </row>
    <row r="3983" spans="2:10" x14ac:dyDescent="0.2">
      <c r="B3983" s="24"/>
      <c r="D3983" s="24"/>
      <c r="F3983" s="24"/>
      <c r="H3983" s="24"/>
      <c r="J3983" s="24"/>
    </row>
    <row r="3984" spans="2:10" x14ac:dyDescent="0.2">
      <c r="B3984" s="24"/>
      <c r="D3984" s="24"/>
      <c r="F3984" s="24"/>
      <c r="H3984" s="24"/>
      <c r="J3984" s="24"/>
    </row>
    <row r="3985" spans="2:10" x14ac:dyDescent="0.2">
      <c r="B3985" s="24"/>
      <c r="D3985" s="24"/>
      <c r="F3985" s="24"/>
      <c r="H3985" s="24"/>
      <c r="J3985" s="24"/>
    </row>
    <row r="3986" spans="2:10" x14ac:dyDescent="0.2">
      <c r="B3986" s="24"/>
      <c r="D3986" s="24"/>
      <c r="F3986" s="24"/>
      <c r="H3986" s="24"/>
      <c r="J3986" s="24"/>
    </row>
    <row r="3987" spans="2:10" x14ac:dyDescent="0.2">
      <c r="B3987" s="24"/>
      <c r="D3987" s="24"/>
      <c r="F3987" s="24"/>
      <c r="H3987" s="24"/>
      <c r="J3987" s="24"/>
    </row>
    <row r="3988" spans="2:10" x14ac:dyDescent="0.2">
      <c r="B3988" s="24"/>
      <c r="D3988" s="24"/>
      <c r="F3988" s="24"/>
      <c r="H3988" s="24"/>
      <c r="J3988" s="24"/>
    </row>
    <row r="3989" spans="2:10" x14ac:dyDescent="0.2">
      <c r="B3989" s="24"/>
      <c r="D3989" s="24"/>
      <c r="F3989" s="24"/>
      <c r="H3989" s="24"/>
      <c r="J3989" s="24"/>
    </row>
    <row r="3990" spans="2:10" x14ac:dyDescent="0.2">
      <c r="B3990" s="24"/>
      <c r="D3990" s="24"/>
      <c r="F3990" s="24"/>
      <c r="H3990" s="24"/>
      <c r="J3990" s="24"/>
    </row>
    <row r="3991" spans="2:10" x14ac:dyDescent="0.2">
      <c r="B3991" s="24"/>
      <c r="D3991" s="24"/>
      <c r="F3991" s="24"/>
      <c r="H3991" s="24"/>
      <c r="J3991" s="24"/>
    </row>
    <row r="3992" spans="2:10" x14ac:dyDescent="0.2">
      <c r="B3992" s="24"/>
      <c r="D3992" s="24"/>
      <c r="F3992" s="24"/>
      <c r="H3992" s="24"/>
      <c r="J3992" s="24"/>
    </row>
    <row r="3993" spans="2:10" x14ac:dyDescent="0.2">
      <c r="B3993" s="24"/>
      <c r="D3993" s="24"/>
      <c r="F3993" s="24"/>
      <c r="H3993" s="24"/>
      <c r="J3993" s="24"/>
    </row>
    <row r="3994" spans="2:10" x14ac:dyDescent="0.2">
      <c r="B3994" s="24"/>
      <c r="D3994" s="24"/>
      <c r="F3994" s="24"/>
      <c r="H3994" s="24"/>
      <c r="J3994" s="24"/>
    </row>
    <row r="3995" spans="2:10" x14ac:dyDescent="0.2">
      <c r="B3995" s="24"/>
      <c r="D3995" s="24"/>
      <c r="F3995" s="24"/>
      <c r="H3995" s="24"/>
      <c r="J3995" s="24"/>
    </row>
    <row r="3996" spans="2:10" x14ac:dyDescent="0.2">
      <c r="B3996" s="24"/>
      <c r="D3996" s="24"/>
      <c r="F3996" s="24"/>
      <c r="H3996" s="24"/>
      <c r="J3996" s="24"/>
    </row>
    <row r="3997" spans="2:10" x14ac:dyDescent="0.2">
      <c r="B3997" s="24"/>
      <c r="D3997" s="24"/>
      <c r="F3997" s="24"/>
      <c r="H3997" s="24"/>
      <c r="J3997" s="24"/>
    </row>
    <row r="3998" spans="2:10" x14ac:dyDescent="0.2">
      <c r="B3998" s="24"/>
      <c r="D3998" s="24"/>
      <c r="F3998" s="24"/>
      <c r="H3998" s="24"/>
      <c r="J3998" s="24"/>
    </row>
    <row r="3999" spans="2:10" x14ac:dyDescent="0.2">
      <c r="B3999" s="24"/>
      <c r="D3999" s="24"/>
      <c r="F3999" s="24"/>
      <c r="H3999" s="24"/>
      <c r="J3999" s="24"/>
    </row>
    <row r="4000" spans="2:10" x14ac:dyDescent="0.2">
      <c r="B4000" s="24"/>
      <c r="D4000" s="24"/>
      <c r="F4000" s="24"/>
      <c r="H4000" s="24"/>
      <c r="J4000" s="24"/>
    </row>
    <row r="4001" spans="2:10" x14ac:dyDescent="0.2">
      <c r="B4001" s="24"/>
      <c r="D4001" s="24"/>
      <c r="F4001" s="24"/>
      <c r="H4001" s="24"/>
      <c r="J4001" s="24"/>
    </row>
    <row r="4002" spans="2:10" x14ac:dyDescent="0.2">
      <c r="B4002" s="24"/>
      <c r="D4002" s="24"/>
      <c r="F4002" s="24"/>
      <c r="H4002" s="24"/>
      <c r="J4002" s="24"/>
    </row>
    <row r="4003" spans="2:10" x14ac:dyDescent="0.2">
      <c r="B4003" s="24"/>
      <c r="D4003" s="24"/>
      <c r="F4003" s="24"/>
      <c r="H4003" s="24"/>
      <c r="J4003" s="24"/>
    </row>
    <row r="4004" spans="2:10" x14ac:dyDescent="0.2">
      <c r="B4004" s="24"/>
      <c r="D4004" s="24"/>
      <c r="F4004" s="24"/>
      <c r="H4004" s="24"/>
      <c r="J4004" s="24"/>
    </row>
    <row r="4005" spans="2:10" x14ac:dyDescent="0.2">
      <c r="B4005" s="24"/>
      <c r="D4005" s="24"/>
      <c r="F4005" s="24"/>
      <c r="H4005" s="24"/>
      <c r="J4005" s="24"/>
    </row>
    <row r="4006" spans="2:10" x14ac:dyDescent="0.2">
      <c r="B4006" s="24"/>
      <c r="D4006" s="24"/>
      <c r="F4006" s="24"/>
      <c r="H4006" s="24"/>
      <c r="J4006" s="24"/>
    </row>
    <row r="4007" spans="2:10" x14ac:dyDescent="0.2">
      <c r="B4007" s="24"/>
      <c r="D4007" s="24"/>
      <c r="F4007" s="24"/>
      <c r="H4007" s="24"/>
      <c r="J4007" s="24"/>
    </row>
    <row r="4008" spans="2:10" x14ac:dyDescent="0.2">
      <c r="B4008" s="24"/>
      <c r="D4008" s="24"/>
      <c r="F4008" s="24"/>
      <c r="H4008" s="24"/>
      <c r="J4008" s="24"/>
    </row>
    <row r="4009" spans="2:10" x14ac:dyDescent="0.2">
      <c r="B4009" s="24"/>
      <c r="D4009" s="24"/>
      <c r="F4009" s="24"/>
      <c r="H4009" s="24"/>
      <c r="J4009" s="24"/>
    </row>
    <row r="4010" spans="2:10" x14ac:dyDescent="0.2">
      <c r="B4010" s="24"/>
      <c r="D4010" s="24"/>
      <c r="F4010" s="24"/>
      <c r="H4010" s="24"/>
      <c r="J4010" s="24"/>
    </row>
    <row r="4011" spans="2:10" x14ac:dyDescent="0.2">
      <c r="B4011" s="24"/>
      <c r="D4011" s="24"/>
      <c r="F4011" s="24"/>
      <c r="H4011" s="24"/>
      <c r="J4011" s="24"/>
    </row>
    <row r="4012" spans="2:10" x14ac:dyDescent="0.2">
      <c r="B4012" s="24"/>
      <c r="D4012" s="24"/>
      <c r="F4012" s="24"/>
      <c r="H4012" s="24"/>
      <c r="J4012" s="24"/>
    </row>
    <row r="4013" spans="2:10" x14ac:dyDescent="0.2">
      <c r="B4013" s="24"/>
      <c r="D4013" s="24"/>
      <c r="F4013" s="24"/>
      <c r="H4013" s="24"/>
      <c r="J4013" s="24"/>
    </row>
    <row r="4014" spans="2:10" x14ac:dyDescent="0.2">
      <c r="B4014" s="24"/>
      <c r="D4014" s="24"/>
      <c r="F4014" s="24"/>
      <c r="H4014" s="24"/>
      <c r="J4014" s="24"/>
    </row>
    <row r="4015" spans="2:10" x14ac:dyDescent="0.2">
      <c r="B4015" s="24"/>
      <c r="D4015" s="24"/>
      <c r="F4015" s="24"/>
      <c r="H4015" s="24"/>
      <c r="J4015" s="24"/>
    </row>
    <row r="4016" spans="2:10" x14ac:dyDescent="0.2">
      <c r="B4016" s="24"/>
      <c r="D4016" s="24"/>
      <c r="F4016" s="24"/>
      <c r="H4016" s="24"/>
      <c r="J4016" s="24"/>
    </row>
    <row r="4017" spans="2:10" x14ac:dyDescent="0.2">
      <c r="B4017" s="24"/>
      <c r="D4017" s="24"/>
      <c r="F4017" s="24"/>
      <c r="H4017" s="24"/>
      <c r="J4017" s="24"/>
    </row>
    <row r="4018" spans="2:10" x14ac:dyDescent="0.2">
      <c r="B4018" s="24"/>
      <c r="D4018" s="24"/>
      <c r="F4018" s="24"/>
      <c r="H4018" s="24"/>
      <c r="J4018" s="24"/>
    </row>
    <row r="4019" spans="2:10" x14ac:dyDescent="0.2">
      <c r="B4019" s="24"/>
      <c r="D4019" s="24"/>
      <c r="F4019" s="24"/>
      <c r="H4019" s="24"/>
      <c r="J4019" s="24"/>
    </row>
    <row r="4020" spans="2:10" x14ac:dyDescent="0.2">
      <c r="B4020" s="24"/>
      <c r="D4020" s="24"/>
      <c r="F4020" s="24"/>
      <c r="H4020" s="24"/>
      <c r="J4020" s="24"/>
    </row>
    <row r="4021" spans="2:10" x14ac:dyDescent="0.2">
      <c r="B4021" s="24"/>
      <c r="D4021" s="24"/>
      <c r="F4021" s="24"/>
      <c r="H4021" s="24"/>
      <c r="J4021" s="24"/>
    </row>
    <row r="4022" spans="2:10" x14ac:dyDescent="0.2">
      <c r="B4022" s="24"/>
      <c r="D4022" s="24"/>
      <c r="F4022" s="24"/>
      <c r="H4022" s="24"/>
      <c r="J4022" s="24"/>
    </row>
    <row r="4023" spans="2:10" x14ac:dyDescent="0.2">
      <c r="B4023" s="24"/>
      <c r="D4023" s="24"/>
      <c r="F4023" s="24"/>
      <c r="H4023" s="24"/>
      <c r="J4023" s="24"/>
    </row>
    <row r="4024" spans="2:10" x14ac:dyDescent="0.2">
      <c r="B4024" s="24"/>
      <c r="D4024" s="24"/>
      <c r="F4024" s="24"/>
      <c r="H4024" s="24"/>
      <c r="J4024" s="24"/>
    </row>
    <row r="4025" spans="2:10" x14ac:dyDescent="0.2">
      <c r="B4025" s="24"/>
      <c r="D4025" s="24"/>
      <c r="F4025" s="24"/>
      <c r="H4025" s="24"/>
      <c r="J4025" s="24"/>
    </row>
    <row r="4026" spans="2:10" x14ac:dyDescent="0.2">
      <c r="B4026" s="24"/>
      <c r="D4026" s="24"/>
      <c r="F4026" s="24"/>
      <c r="H4026" s="24"/>
      <c r="J4026" s="24"/>
    </row>
    <row r="4027" spans="2:10" x14ac:dyDescent="0.2">
      <c r="B4027" s="24"/>
      <c r="D4027" s="24"/>
      <c r="F4027" s="24"/>
      <c r="H4027" s="24"/>
      <c r="J4027" s="24"/>
    </row>
    <row r="4028" spans="2:10" x14ac:dyDescent="0.2">
      <c r="B4028" s="24"/>
      <c r="D4028" s="24"/>
      <c r="F4028" s="24"/>
      <c r="H4028" s="24"/>
      <c r="J4028" s="24"/>
    </row>
    <row r="4029" spans="2:10" x14ac:dyDescent="0.2">
      <c r="B4029" s="24"/>
      <c r="D4029" s="24"/>
      <c r="F4029" s="24"/>
      <c r="H4029" s="24"/>
      <c r="J4029" s="24"/>
    </row>
    <row r="4030" spans="2:10" x14ac:dyDescent="0.2">
      <c r="B4030" s="24"/>
      <c r="D4030" s="24"/>
      <c r="F4030" s="24"/>
      <c r="H4030" s="24"/>
      <c r="J4030" s="24"/>
    </row>
    <row r="4031" spans="2:10" x14ac:dyDescent="0.2">
      <c r="B4031" s="24"/>
      <c r="D4031" s="24"/>
      <c r="F4031" s="24"/>
      <c r="H4031" s="24"/>
      <c r="J4031" s="24"/>
    </row>
    <row r="4032" spans="2:10" x14ac:dyDescent="0.2">
      <c r="B4032" s="24"/>
      <c r="D4032" s="24"/>
      <c r="F4032" s="24"/>
      <c r="H4032" s="24"/>
      <c r="J4032" s="24"/>
    </row>
    <row r="4033" spans="2:10" x14ac:dyDescent="0.2">
      <c r="B4033" s="24"/>
      <c r="D4033" s="24"/>
      <c r="F4033" s="24"/>
      <c r="H4033" s="24"/>
      <c r="J4033" s="24"/>
    </row>
    <row r="4034" spans="2:10" x14ac:dyDescent="0.2">
      <c r="B4034" s="24"/>
      <c r="D4034" s="24"/>
      <c r="F4034" s="24"/>
      <c r="H4034" s="24"/>
      <c r="J4034" s="24"/>
    </row>
    <row r="4035" spans="2:10" x14ac:dyDescent="0.2">
      <c r="B4035" s="24"/>
      <c r="D4035" s="24"/>
      <c r="F4035" s="24"/>
      <c r="H4035" s="24"/>
      <c r="J4035" s="24"/>
    </row>
    <row r="4036" spans="2:10" x14ac:dyDescent="0.2">
      <c r="B4036" s="24"/>
      <c r="D4036" s="24"/>
      <c r="F4036" s="24"/>
      <c r="H4036" s="24"/>
      <c r="J4036" s="24"/>
    </row>
    <row r="4037" spans="2:10" x14ac:dyDescent="0.2">
      <c r="B4037" s="24"/>
      <c r="D4037" s="24"/>
      <c r="F4037" s="24"/>
      <c r="H4037" s="24"/>
      <c r="J4037" s="24"/>
    </row>
    <row r="4038" spans="2:10" x14ac:dyDescent="0.2">
      <c r="B4038" s="24"/>
      <c r="D4038" s="24"/>
      <c r="F4038" s="24"/>
      <c r="H4038" s="24"/>
      <c r="J4038" s="24"/>
    </row>
    <row r="4039" spans="2:10" x14ac:dyDescent="0.2">
      <c r="B4039" s="24"/>
      <c r="D4039" s="24"/>
      <c r="F4039" s="24"/>
      <c r="H4039" s="24"/>
      <c r="J4039" s="24"/>
    </row>
    <row r="4040" spans="2:10" x14ac:dyDescent="0.2">
      <c r="B4040" s="24"/>
      <c r="D4040" s="24"/>
      <c r="F4040" s="24"/>
      <c r="H4040" s="24"/>
      <c r="J4040" s="24"/>
    </row>
    <row r="4041" spans="2:10" x14ac:dyDescent="0.2">
      <c r="B4041" s="24"/>
      <c r="D4041" s="24"/>
      <c r="F4041" s="24"/>
      <c r="H4041" s="24"/>
      <c r="J4041" s="24"/>
    </row>
    <row r="4042" spans="2:10" x14ac:dyDescent="0.2">
      <c r="B4042" s="24"/>
      <c r="D4042" s="24"/>
      <c r="F4042" s="24"/>
      <c r="H4042" s="24"/>
      <c r="J4042" s="24"/>
    </row>
    <row r="4043" spans="2:10" x14ac:dyDescent="0.2">
      <c r="B4043" s="24"/>
      <c r="D4043" s="24"/>
      <c r="F4043" s="24"/>
      <c r="H4043" s="24"/>
      <c r="J4043" s="24"/>
    </row>
    <row r="4044" spans="2:10" x14ac:dyDescent="0.2">
      <c r="B4044" s="24"/>
      <c r="D4044" s="24"/>
      <c r="F4044" s="24"/>
      <c r="H4044" s="24"/>
      <c r="J4044" s="24"/>
    </row>
    <row r="4045" spans="2:10" x14ac:dyDescent="0.2">
      <c r="B4045" s="24"/>
      <c r="D4045" s="24"/>
      <c r="F4045" s="24"/>
      <c r="H4045" s="24"/>
      <c r="J4045" s="24"/>
    </row>
    <row r="4046" spans="2:10" x14ac:dyDescent="0.2">
      <c r="B4046" s="24"/>
      <c r="D4046" s="24"/>
      <c r="F4046" s="24"/>
      <c r="H4046" s="24"/>
      <c r="J4046" s="24"/>
    </row>
    <row r="4047" spans="2:10" x14ac:dyDescent="0.2">
      <c r="B4047" s="24"/>
      <c r="D4047" s="24"/>
      <c r="F4047" s="24"/>
      <c r="H4047" s="24"/>
      <c r="J4047" s="24"/>
    </row>
    <row r="4048" spans="2:10" x14ac:dyDescent="0.2">
      <c r="B4048" s="24"/>
      <c r="D4048" s="24"/>
      <c r="F4048" s="24"/>
      <c r="H4048" s="24"/>
      <c r="J4048" s="24"/>
    </row>
    <row r="4049" spans="2:10" x14ac:dyDescent="0.2">
      <c r="B4049" s="24"/>
      <c r="D4049" s="24"/>
      <c r="F4049" s="24"/>
      <c r="H4049" s="24"/>
      <c r="J4049" s="24"/>
    </row>
    <row r="4050" spans="2:10" x14ac:dyDescent="0.2">
      <c r="B4050" s="24"/>
      <c r="D4050" s="24"/>
      <c r="F4050" s="24"/>
      <c r="H4050" s="24"/>
      <c r="J4050" s="24"/>
    </row>
    <row r="4051" spans="2:10" x14ac:dyDescent="0.2">
      <c r="B4051" s="24"/>
      <c r="D4051" s="24"/>
      <c r="F4051" s="24"/>
      <c r="H4051" s="24"/>
      <c r="J4051" s="24"/>
    </row>
    <row r="4052" spans="2:10" x14ac:dyDescent="0.2">
      <c r="B4052" s="24"/>
      <c r="D4052" s="24"/>
      <c r="F4052" s="24"/>
      <c r="H4052" s="24"/>
      <c r="J4052" s="24"/>
    </row>
    <row r="4053" spans="2:10" x14ac:dyDescent="0.2">
      <c r="B4053" s="24"/>
      <c r="D4053" s="24"/>
      <c r="F4053" s="24"/>
      <c r="H4053" s="24"/>
      <c r="J4053" s="24"/>
    </row>
    <row r="4054" spans="2:10" x14ac:dyDescent="0.2">
      <c r="B4054" s="24"/>
      <c r="D4054" s="24"/>
      <c r="F4054" s="24"/>
      <c r="H4054" s="24"/>
      <c r="J4054" s="24"/>
    </row>
    <row r="4055" spans="2:10" x14ac:dyDescent="0.2">
      <c r="B4055" s="24"/>
      <c r="D4055" s="24"/>
      <c r="F4055" s="24"/>
      <c r="H4055" s="24"/>
      <c r="J4055" s="24"/>
    </row>
    <row r="4056" spans="2:10" x14ac:dyDescent="0.2">
      <c r="B4056" s="24"/>
      <c r="D4056" s="24"/>
      <c r="F4056" s="24"/>
      <c r="H4056" s="24"/>
      <c r="J4056" s="24"/>
    </row>
    <row r="4057" spans="2:10" x14ac:dyDescent="0.2">
      <c r="B4057" s="24"/>
      <c r="D4057" s="24"/>
      <c r="F4057" s="24"/>
      <c r="H4057" s="24"/>
      <c r="J4057" s="24"/>
    </row>
    <row r="4058" spans="2:10" x14ac:dyDescent="0.2">
      <c r="B4058" s="24"/>
      <c r="D4058" s="24"/>
      <c r="F4058" s="24"/>
      <c r="H4058" s="24"/>
      <c r="J4058" s="24"/>
    </row>
    <row r="4059" spans="2:10" x14ac:dyDescent="0.2">
      <c r="B4059" s="24"/>
      <c r="D4059" s="24"/>
      <c r="F4059" s="24"/>
      <c r="H4059" s="24"/>
      <c r="J4059" s="24"/>
    </row>
    <row r="4060" spans="2:10" x14ac:dyDescent="0.2">
      <c r="B4060" s="24"/>
      <c r="D4060" s="24"/>
      <c r="F4060" s="24"/>
      <c r="H4060" s="24"/>
      <c r="J4060" s="24"/>
    </row>
    <row r="4061" spans="2:10" x14ac:dyDescent="0.2">
      <c r="B4061" s="24"/>
      <c r="D4061" s="24"/>
      <c r="F4061" s="24"/>
      <c r="H4061" s="24"/>
      <c r="J4061" s="24"/>
    </row>
    <row r="4062" spans="2:10" x14ac:dyDescent="0.2">
      <c r="B4062" s="24"/>
      <c r="D4062" s="24"/>
      <c r="F4062" s="24"/>
      <c r="H4062" s="24"/>
      <c r="J4062" s="24"/>
    </row>
    <row r="4063" spans="2:10" x14ac:dyDescent="0.2">
      <c r="B4063" s="24"/>
      <c r="D4063" s="24"/>
      <c r="F4063" s="24"/>
      <c r="H4063" s="24"/>
      <c r="J4063" s="24"/>
    </row>
    <row r="4064" spans="2:10" x14ac:dyDescent="0.2">
      <c r="B4064" s="24"/>
      <c r="D4064" s="24"/>
      <c r="F4064" s="24"/>
      <c r="H4064" s="24"/>
      <c r="J4064" s="24"/>
    </row>
    <row r="4065" spans="2:10" x14ac:dyDescent="0.2">
      <c r="B4065" s="24"/>
      <c r="D4065" s="24"/>
      <c r="F4065" s="24"/>
      <c r="H4065" s="24"/>
      <c r="J4065" s="24"/>
    </row>
    <row r="4066" spans="2:10" x14ac:dyDescent="0.2">
      <c r="B4066" s="24"/>
      <c r="D4066" s="24"/>
      <c r="F4066" s="24"/>
      <c r="H4066" s="24"/>
      <c r="J4066" s="24"/>
    </row>
    <row r="4067" spans="2:10" x14ac:dyDescent="0.2">
      <c r="B4067" s="24"/>
      <c r="D4067" s="24"/>
      <c r="F4067" s="24"/>
      <c r="H4067" s="24"/>
      <c r="J4067" s="24"/>
    </row>
    <row r="4068" spans="2:10" x14ac:dyDescent="0.2">
      <c r="B4068" s="24"/>
      <c r="D4068" s="24"/>
      <c r="F4068" s="24"/>
      <c r="H4068" s="24"/>
      <c r="J4068" s="24"/>
    </row>
    <row r="4069" spans="2:10" x14ac:dyDescent="0.2">
      <c r="B4069" s="24"/>
      <c r="D4069" s="24"/>
      <c r="F4069" s="24"/>
      <c r="H4069" s="24"/>
      <c r="J4069" s="24"/>
    </row>
    <row r="4070" spans="2:10" x14ac:dyDescent="0.2">
      <c r="B4070" s="24"/>
      <c r="D4070" s="24"/>
      <c r="F4070" s="24"/>
      <c r="H4070" s="24"/>
      <c r="J4070" s="24"/>
    </row>
    <row r="4071" spans="2:10" x14ac:dyDescent="0.2">
      <c r="B4071" s="24"/>
      <c r="D4071" s="24"/>
      <c r="F4071" s="24"/>
      <c r="H4071" s="24"/>
      <c r="J4071" s="24"/>
    </row>
    <row r="4072" spans="2:10" x14ac:dyDescent="0.2">
      <c r="B4072" s="24"/>
      <c r="D4072" s="24"/>
      <c r="F4072" s="24"/>
      <c r="H4072" s="24"/>
      <c r="J4072" s="24"/>
    </row>
    <row r="4073" spans="2:10" x14ac:dyDescent="0.2">
      <c r="B4073" s="24"/>
      <c r="D4073" s="24"/>
      <c r="F4073" s="24"/>
      <c r="H4073" s="24"/>
      <c r="J4073" s="24"/>
    </row>
    <row r="4074" spans="2:10" x14ac:dyDescent="0.2">
      <c r="B4074" s="24"/>
      <c r="D4074" s="24"/>
      <c r="F4074" s="24"/>
      <c r="H4074" s="24"/>
      <c r="J4074" s="24"/>
    </row>
    <row r="4075" spans="2:10" x14ac:dyDescent="0.2">
      <c r="B4075" s="24"/>
      <c r="D4075" s="24"/>
      <c r="F4075" s="24"/>
      <c r="H4075" s="24"/>
      <c r="J4075" s="24"/>
    </row>
    <row r="4076" spans="2:10" x14ac:dyDescent="0.2">
      <c r="B4076" s="24"/>
      <c r="D4076" s="24"/>
      <c r="F4076" s="24"/>
      <c r="H4076" s="24"/>
      <c r="J4076" s="24"/>
    </row>
    <row r="4077" spans="2:10" x14ac:dyDescent="0.2">
      <c r="B4077" s="24"/>
      <c r="D4077" s="24"/>
      <c r="F4077" s="24"/>
      <c r="H4077" s="24"/>
      <c r="J4077" s="24"/>
    </row>
    <row r="4078" spans="2:10" x14ac:dyDescent="0.2">
      <c r="B4078" s="24"/>
      <c r="D4078" s="24"/>
      <c r="F4078" s="24"/>
      <c r="H4078" s="24"/>
      <c r="J4078" s="24"/>
    </row>
    <row r="4079" spans="2:10" x14ac:dyDescent="0.2">
      <c r="B4079" s="24"/>
      <c r="D4079" s="24"/>
      <c r="F4079" s="24"/>
      <c r="H4079" s="24"/>
      <c r="J4079" s="24"/>
    </row>
    <row r="4080" spans="2:10" x14ac:dyDescent="0.2">
      <c r="B4080" s="24"/>
      <c r="D4080" s="24"/>
      <c r="F4080" s="24"/>
      <c r="H4080" s="24"/>
      <c r="J4080" s="24"/>
    </row>
    <row r="4081" spans="2:10" x14ac:dyDescent="0.2">
      <c r="B4081" s="24"/>
      <c r="D4081" s="24"/>
      <c r="F4081" s="24"/>
      <c r="H4081" s="24"/>
      <c r="J4081" s="24"/>
    </row>
    <row r="4082" spans="2:10" x14ac:dyDescent="0.2">
      <c r="B4082" s="24"/>
      <c r="D4082" s="24"/>
      <c r="F4082" s="24"/>
      <c r="H4082" s="24"/>
      <c r="J4082" s="24"/>
    </row>
    <row r="4083" spans="2:10" x14ac:dyDescent="0.2">
      <c r="B4083" s="24"/>
      <c r="D4083" s="24"/>
      <c r="F4083" s="24"/>
      <c r="H4083" s="24"/>
      <c r="J4083" s="24"/>
    </row>
    <row r="4084" spans="2:10" x14ac:dyDescent="0.2">
      <c r="B4084" s="24"/>
      <c r="D4084" s="24"/>
      <c r="F4084" s="24"/>
      <c r="H4084" s="24"/>
      <c r="J4084" s="24"/>
    </row>
    <row r="4085" spans="2:10" x14ac:dyDescent="0.2">
      <c r="B4085" s="24"/>
      <c r="D4085" s="24"/>
      <c r="F4085" s="24"/>
      <c r="H4085" s="24"/>
      <c r="J4085" s="24"/>
    </row>
    <row r="4086" spans="2:10" x14ac:dyDescent="0.2">
      <c r="B4086" s="24"/>
      <c r="D4086" s="24"/>
      <c r="F4086" s="24"/>
      <c r="H4086" s="24"/>
      <c r="J4086" s="24"/>
    </row>
    <row r="4087" spans="2:10" x14ac:dyDescent="0.2">
      <c r="B4087" s="24"/>
      <c r="D4087" s="24"/>
      <c r="F4087" s="24"/>
      <c r="H4087" s="24"/>
      <c r="J4087" s="24"/>
    </row>
    <row r="4088" spans="2:10" x14ac:dyDescent="0.2">
      <c r="B4088" s="24"/>
      <c r="D4088" s="24"/>
      <c r="F4088" s="24"/>
      <c r="H4088" s="24"/>
      <c r="J4088" s="24"/>
    </row>
    <row r="4089" spans="2:10" x14ac:dyDescent="0.2">
      <c r="B4089" s="24"/>
      <c r="D4089" s="24"/>
      <c r="F4089" s="24"/>
      <c r="H4089" s="24"/>
      <c r="J4089" s="24"/>
    </row>
    <row r="4090" spans="2:10" x14ac:dyDescent="0.2">
      <c r="B4090" s="24"/>
      <c r="D4090" s="24"/>
      <c r="F4090" s="24"/>
      <c r="H4090" s="24"/>
      <c r="J4090" s="24"/>
    </row>
    <row r="4091" spans="2:10" x14ac:dyDescent="0.2">
      <c r="B4091" s="24"/>
      <c r="D4091" s="24"/>
      <c r="F4091" s="24"/>
      <c r="H4091" s="24"/>
      <c r="J4091" s="24"/>
    </row>
    <row r="4092" spans="2:10" x14ac:dyDescent="0.2">
      <c r="B4092" s="24"/>
      <c r="D4092" s="24"/>
      <c r="F4092" s="24"/>
      <c r="H4092" s="24"/>
      <c r="J4092" s="24"/>
    </row>
    <row r="4093" spans="2:10" x14ac:dyDescent="0.2">
      <c r="B4093" s="24"/>
      <c r="D4093" s="24"/>
      <c r="F4093" s="24"/>
      <c r="H4093" s="24"/>
      <c r="J4093" s="24"/>
    </row>
    <row r="4094" spans="2:10" x14ac:dyDescent="0.2">
      <c r="B4094" s="24"/>
      <c r="D4094" s="24"/>
      <c r="F4094" s="24"/>
      <c r="H4094" s="24"/>
      <c r="J4094" s="24"/>
    </row>
    <row r="4095" spans="2:10" x14ac:dyDescent="0.2">
      <c r="B4095" s="24"/>
      <c r="D4095" s="24"/>
      <c r="F4095" s="24"/>
      <c r="H4095" s="24"/>
      <c r="J4095" s="24"/>
    </row>
    <row r="4096" spans="2:10" x14ac:dyDescent="0.2">
      <c r="B4096" s="24"/>
      <c r="D4096" s="24"/>
      <c r="F4096" s="24"/>
      <c r="H4096" s="24"/>
      <c r="J4096" s="24"/>
    </row>
    <row r="4097" spans="2:10" x14ac:dyDescent="0.2">
      <c r="B4097" s="24"/>
      <c r="D4097" s="24"/>
      <c r="F4097" s="24"/>
      <c r="H4097" s="24"/>
      <c r="J4097" s="24"/>
    </row>
    <row r="4098" spans="2:10" x14ac:dyDescent="0.2">
      <c r="B4098" s="24"/>
      <c r="D4098" s="24"/>
      <c r="F4098" s="24"/>
      <c r="H4098" s="24"/>
      <c r="J4098" s="24"/>
    </row>
    <row r="4099" spans="2:10" x14ac:dyDescent="0.2">
      <c r="B4099" s="24"/>
      <c r="D4099" s="24"/>
      <c r="F4099" s="24"/>
      <c r="H4099" s="24"/>
      <c r="J4099" s="24"/>
    </row>
    <row r="4100" spans="2:10" x14ac:dyDescent="0.2">
      <c r="B4100" s="24"/>
      <c r="D4100" s="24"/>
      <c r="F4100" s="24"/>
      <c r="H4100" s="24"/>
      <c r="J4100" s="24"/>
    </row>
    <row r="4101" spans="2:10" x14ac:dyDescent="0.2">
      <c r="B4101" s="24"/>
      <c r="D4101" s="24"/>
      <c r="F4101" s="24"/>
      <c r="H4101" s="24"/>
      <c r="J4101" s="24"/>
    </row>
    <row r="4102" spans="2:10" x14ac:dyDescent="0.2">
      <c r="B4102" s="24"/>
      <c r="D4102" s="24"/>
      <c r="F4102" s="24"/>
      <c r="H4102" s="24"/>
      <c r="J4102" s="24"/>
    </row>
    <row r="4103" spans="2:10" x14ac:dyDescent="0.2">
      <c r="B4103" s="24"/>
      <c r="D4103" s="24"/>
      <c r="F4103" s="24"/>
      <c r="H4103" s="24"/>
      <c r="J4103" s="24"/>
    </row>
    <row r="4104" spans="2:10" x14ac:dyDescent="0.2">
      <c r="B4104" s="24"/>
      <c r="D4104" s="24"/>
      <c r="F4104" s="24"/>
      <c r="H4104" s="24"/>
      <c r="J4104" s="24"/>
    </row>
    <row r="4105" spans="2:10" x14ac:dyDescent="0.2">
      <c r="B4105" s="24"/>
      <c r="D4105" s="24"/>
      <c r="F4105" s="24"/>
      <c r="H4105" s="24"/>
      <c r="J4105" s="24"/>
    </row>
    <row r="4106" spans="2:10" x14ac:dyDescent="0.2">
      <c r="B4106" s="24"/>
      <c r="D4106" s="24"/>
      <c r="F4106" s="24"/>
      <c r="H4106" s="24"/>
      <c r="J4106" s="24"/>
    </row>
    <row r="4107" spans="2:10" x14ac:dyDescent="0.2">
      <c r="B4107" s="24"/>
      <c r="D4107" s="24"/>
      <c r="F4107" s="24"/>
      <c r="H4107" s="24"/>
      <c r="J4107" s="24"/>
    </row>
    <row r="4108" spans="2:10" x14ac:dyDescent="0.2">
      <c r="B4108" s="24"/>
      <c r="D4108" s="24"/>
      <c r="F4108" s="24"/>
      <c r="H4108" s="24"/>
      <c r="J4108" s="24"/>
    </row>
    <row r="4109" spans="2:10" x14ac:dyDescent="0.2">
      <c r="B4109" s="24"/>
      <c r="D4109" s="24"/>
      <c r="F4109" s="24"/>
      <c r="H4109" s="24"/>
      <c r="J4109" s="24"/>
    </row>
    <row r="4110" spans="2:10" x14ac:dyDescent="0.2">
      <c r="B4110" s="24"/>
      <c r="D4110" s="24"/>
      <c r="F4110" s="24"/>
      <c r="H4110" s="24"/>
      <c r="J4110" s="24"/>
    </row>
    <row r="4111" spans="2:10" x14ac:dyDescent="0.2">
      <c r="B4111" s="24"/>
      <c r="D4111" s="24"/>
      <c r="F4111" s="24"/>
      <c r="H4111" s="24"/>
      <c r="J4111" s="24"/>
    </row>
    <row r="4112" spans="2:10" x14ac:dyDescent="0.2">
      <c r="B4112" s="24"/>
      <c r="D4112" s="24"/>
      <c r="F4112" s="24"/>
      <c r="H4112" s="24"/>
      <c r="J4112" s="24"/>
    </row>
    <row r="4113" spans="2:10" x14ac:dyDescent="0.2">
      <c r="B4113" s="24"/>
      <c r="D4113" s="24"/>
      <c r="F4113" s="24"/>
      <c r="H4113" s="24"/>
      <c r="J4113" s="24"/>
    </row>
    <row r="4114" spans="2:10" x14ac:dyDescent="0.2">
      <c r="B4114" s="24"/>
      <c r="D4114" s="24"/>
      <c r="F4114" s="24"/>
      <c r="H4114" s="24"/>
      <c r="J4114" s="24"/>
    </row>
    <row r="4115" spans="2:10" x14ac:dyDescent="0.2">
      <c r="B4115" s="24"/>
      <c r="D4115" s="24"/>
      <c r="F4115" s="24"/>
      <c r="H4115" s="24"/>
      <c r="J4115" s="24"/>
    </row>
    <row r="4116" spans="2:10" x14ac:dyDescent="0.2">
      <c r="B4116" s="24"/>
      <c r="D4116" s="24"/>
      <c r="F4116" s="24"/>
      <c r="H4116" s="24"/>
      <c r="J4116" s="24"/>
    </row>
    <row r="4117" spans="2:10" x14ac:dyDescent="0.2">
      <c r="B4117" s="24"/>
      <c r="D4117" s="24"/>
      <c r="F4117" s="24"/>
      <c r="H4117" s="24"/>
      <c r="J4117" s="24"/>
    </row>
    <row r="4118" spans="2:10" x14ac:dyDescent="0.2">
      <c r="B4118" s="24"/>
      <c r="D4118" s="24"/>
      <c r="F4118" s="24"/>
      <c r="H4118" s="24"/>
      <c r="J4118" s="24"/>
    </row>
    <row r="4119" spans="2:10" x14ac:dyDescent="0.2">
      <c r="B4119" s="24"/>
      <c r="D4119" s="24"/>
      <c r="F4119" s="24"/>
      <c r="H4119" s="24"/>
      <c r="J4119" s="24"/>
    </row>
    <row r="4120" spans="2:10" x14ac:dyDescent="0.2">
      <c r="B4120" s="24"/>
      <c r="D4120" s="24"/>
      <c r="F4120" s="24"/>
      <c r="H4120" s="24"/>
      <c r="J4120" s="24"/>
    </row>
    <row r="4121" spans="2:10" x14ac:dyDescent="0.2">
      <c r="B4121" s="24"/>
      <c r="D4121" s="24"/>
      <c r="F4121" s="24"/>
      <c r="H4121" s="24"/>
      <c r="J4121" s="24"/>
    </row>
    <row r="4122" spans="2:10" x14ac:dyDescent="0.2">
      <c r="B4122" s="24"/>
      <c r="D4122" s="24"/>
      <c r="F4122" s="24"/>
      <c r="H4122" s="24"/>
      <c r="J4122" s="24"/>
    </row>
    <row r="4123" spans="2:10" x14ac:dyDescent="0.2">
      <c r="B4123" s="24"/>
      <c r="D4123" s="24"/>
      <c r="F4123" s="24"/>
      <c r="H4123" s="24"/>
      <c r="J4123" s="24"/>
    </row>
    <row r="4124" spans="2:10" x14ac:dyDescent="0.2">
      <c r="B4124" s="24"/>
      <c r="D4124" s="24"/>
      <c r="F4124" s="24"/>
      <c r="H4124" s="24"/>
      <c r="J4124" s="24"/>
    </row>
    <row r="4125" spans="2:10" x14ac:dyDescent="0.2">
      <c r="B4125" s="24"/>
      <c r="D4125" s="24"/>
      <c r="F4125" s="24"/>
      <c r="H4125" s="24"/>
      <c r="J4125" s="24"/>
    </row>
    <row r="4126" spans="2:10" x14ac:dyDescent="0.2">
      <c r="B4126" s="24"/>
      <c r="D4126" s="24"/>
      <c r="F4126" s="24"/>
      <c r="H4126" s="24"/>
      <c r="J4126" s="24"/>
    </row>
    <row r="4127" spans="2:10" x14ac:dyDescent="0.2">
      <c r="B4127" s="24"/>
      <c r="D4127" s="24"/>
      <c r="F4127" s="24"/>
      <c r="H4127" s="24"/>
      <c r="J4127" s="24"/>
    </row>
    <row r="4128" spans="2:10" x14ac:dyDescent="0.2">
      <c r="B4128" s="24"/>
      <c r="D4128" s="24"/>
      <c r="F4128" s="24"/>
      <c r="H4128" s="24"/>
      <c r="J4128" s="24"/>
    </row>
    <row r="4129" spans="2:10" x14ac:dyDescent="0.2">
      <c r="B4129" s="24"/>
      <c r="D4129" s="24"/>
      <c r="F4129" s="24"/>
      <c r="H4129" s="24"/>
      <c r="J4129" s="24"/>
    </row>
    <row r="4130" spans="2:10" x14ac:dyDescent="0.2">
      <c r="B4130" s="24"/>
      <c r="D4130" s="24"/>
      <c r="F4130" s="24"/>
      <c r="H4130" s="24"/>
      <c r="J4130" s="24"/>
    </row>
    <row r="4131" spans="2:10" x14ac:dyDescent="0.2">
      <c r="B4131" s="24"/>
      <c r="D4131" s="24"/>
      <c r="F4131" s="24"/>
      <c r="H4131" s="24"/>
      <c r="J4131" s="24"/>
    </row>
    <row r="4132" spans="2:10" x14ac:dyDescent="0.2">
      <c r="B4132" s="24"/>
      <c r="D4132" s="24"/>
      <c r="F4132" s="24"/>
      <c r="H4132" s="24"/>
      <c r="J4132" s="24"/>
    </row>
    <row r="4133" spans="2:10" x14ac:dyDescent="0.2">
      <c r="B4133" s="24"/>
      <c r="D4133" s="24"/>
      <c r="F4133" s="24"/>
      <c r="H4133" s="24"/>
      <c r="J4133" s="24"/>
    </row>
    <row r="4134" spans="2:10" x14ac:dyDescent="0.2">
      <c r="B4134" s="24"/>
      <c r="D4134" s="24"/>
      <c r="F4134" s="24"/>
      <c r="H4134" s="24"/>
      <c r="J4134" s="24"/>
    </row>
    <row r="4135" spans="2:10" x14ac:dyDescent="0.2">
      <c r="B4135" s="24"/>
      <c r="D4135" s="24"/>
      <c r="F4135" s="24"/>
      <c r="H4135" s="24"/>
      <c r="J4135" s="24"/>
    </row>
    <row r="4136" spans="2:10" x14ac:dyDescent="0.2">
      <c r="B4136" s="24"/>
      <c r="D4136" s="24"/>
      <c r="F4136" s="24"/>
      <c r="H4136" s="24"/>
      <c r="J4136" s="24"/>
    </row>
    <row r="4137" spans="2:10" x14ac:dyDescent="0.2">
      <c r="B4137" s="24"/>
      <c r="D4137" s="24"/>
      <c r="F4137" s="24"/>
      <c r="H4137" s="24"/>
      <c r="J4137" s="24"/>
    </row>
    <row r="4138" spans="2:10" x14ac:dyDescent="0.2">
      <c r="B4138" s="24"/>
      <c r="D4138" s="24"/>
      <c r="F4138" s="24"/>
      <c r="H4138" s="24"/>
      <c r="J4138" s="24"/>
    </row>
    <row r="4139" spans="2:10" x14ac:dyDescent="0.2">
      <c r="B4139" s="24"/>
      <c r="D4139" s="24"/>
      <c r="F4139" s="24"/>
      <c r="H4139" s="24"/>
      <c r="J4139" s="24"/>
    </row>
    <row r="4140" spans="2:10" x14ac:dyDescent="0.2">
      <c r="B4140" s="24"/>
      <c r="D4140" s="24"/>
      <c r="F4140" s="24"/>
      <c r="H4140" s="24"/>
      <c r="J4140" s="24"/>
    </row>
    <row r="4141" spans="2:10" x14ac:dyDescent="0.2">
      <c r="B4141" s="24"/>
      <c r="D4141" s="24"/>
      <c r="F4141" s="24"/>
      <c r="H4141" s="24"/>
      <c r="J4141" s="24"/>
    </row>
    <row r="4142" spans="2:10" x14ac:dyDescent="0.2">
      <c r="B4142" s="24"/>
      <c r="D4142" s="24"/>
      <c r="F4142" s="24"/>
      <c r="H4142" s="24"/>
      <c r="J4142" s="24"/>
    </row>
    <row r="4143" spans="2:10" x14ac:dyDescent="0.2">
      <c r="B4143" s="24"/>
      <c r="D4143" s="24"/>
      <c r="F4143" s="24"/>
      <c r="H4143" s="24"/>
      <c r="J4143" s="24"/>
    </row>
    <row r="4144" spans="2:10" x14ac:dyDescent="0.2">
      <c r="B4144" s="24"/>
      <c r="D4144" s="24"/>
      <c r="F4144" s="24"/>
      <c r="H4144" s="24"/>
      <c r="J4144" s="24"/>
    </row>
    <row r="4145" spans="2:10" x14ac:dyDescent="0.2">
      <c r="B4145" s="24"/>
      <c r="D4145" s="24"/>
      <c r="F4145" s="24"/>
      <c r="H4145" s="24"/>
      <c r="J4145" s="24"/>
    </row>
    <row r="4146" spans="2:10" x14ac:dyDescent="0.2">
      <c r="B4146" s="24"/>
      <c r="D4146" s="24"/>
      <c r="F4146" s="24"/>
      <c r="H4146" s="24"/>
      <c r="J4146" s="24"/>
    </row>
    <row r="4147" spans="2:10" x14ac:dyDescent="0.2">
      <c r="B4147" s="24"/>
      <c r="D4147" s="24"/>
      <c r="F4147" s="24"/>
      <c r="H4147" s="24"/>
      <c r="J4147" s="24"/>
    </row>
    <row r="4148" spans="2:10" x14ac:dyDescent="0.2">
      <c r="B4148" s="24"/>
      <c r="D4148" s="24"/>
      <c r="F4148" s="24"/>
      <c r="H4148" s="24"/>
      <c r="J4148" s="24"/>
    </row>
    <row r="4149" spans="2:10" x14ac:dyDescent="0.2">
      <c r="B4149" s="24"/>
      <c r="D4149" s="24"/>
      <c r="F4149" s="24"/>
      <c r="H4149" s="24"/>
      <c r="J4149" s="24"/>
    </row>
    <row r="4150" spans="2:10" x14ac:dyDescent="0.2">
      <c r="B4150" s="24"/>
      <c r="D4150" s="24"/>
      <c r="F4150" s="24"/>
      <c r="H4150" s="24"/>
      <c r="J4150" s="24"/>
    </row>
    <row r="4151" spans="2:10" x14ac:dyDescent="0.2">
      <c r="B4151" s="24"/>
      <c r="D4151" s="24"/>
      <c r="F4151" s="24"/>
      <c r="H4151" s="24"/>
      <c r="J4151" s="24"/>
    </row>
    <row r="4152" spans="2:10" x14ac:dyDescent="0.2">
      <c r="B4152" s="24"/>
      <c r="D4152" s="24"/>
      <c r="F4152" s="24"/>
      <c r="H4152" s="24"/>
      <c r="J4152" s="24"/>
    </row>
    <row r="4153" spans="2:10" x14ac:dyDescent="0.2">
      <c r="B4153" s="24"/>
      <c r="D4153" s="24"/>
      <c r="F4153" s="24"/>
      <c r="H4153" s="24"/>
      <c r="J4153" s="24"/>
    </row>
    <row r="4154" spans="2:10" x14ac:dyDescent="0.2">
      <c r="B4154" s="24"/>
      <c r="D4154" s="24"/>
      <c r="F4154" s="24"/>
      <c r="H4154" s="24"/>
      <c r="J4154" s="24"/>
    </row>
    <row r="4155" spans="2:10" x14ac:dyDescent="0.2">
      <c r="B4155" s="24"/>
      <c r="D4155" s="24"/>
      <c r="F4155" s="24"/>
      <c r="H4155" s="24"/>
      <c r="J4155" s="24"/>
    </row>
    <row r="4156" spans="2:10" x14ac:dyDescent="0.2">
      <c r="B4156" s="24"/>
      <c r="D4156" s="24"/>
      <c r="F4156" s="24"/>
      <c r="H4156" s="24"/>
      <c r="J4156" s="24"/>
    </row>
    <row r="4157" spans="2:10" x14ac:dyDescent="0.2">
      <c r="B4157" s="24"/>
      <c r="D4157" s="24"/>
      <c r="F4157" s="24"/>
      <c r="H4157" s="24"/>
      <c r="J4157" s="24"/>
    </row>
    <row r="4158" spans="2:10" x14ac:dyDescent="0.2">
      <c r="B4158" s="24"/>
      <c r="D4158" s="24"/>
      <c r="F4158" s="24"/>
      <c r="H4158" s="24"/>
      <c r="J4158" s="24"/>
    </row>
    <row r="4159" spans="2:10" x14ac:dyDescent="0.2">
      <c r="B4159" s="24"/>
      <c r="D4159" s="24"/>
      <c r="F4159" s="24"/>
      <c r="H4159" s="24"/>
      <c r="J4159" s="24"/>
    </row>
    <row r="4160" spans="2:10" x14ac:dyDescent="0.2">
      <c r="B4160" s="24"/>
      <c r="D4160" s="24"/>
      <c r="F4160" s="24"/>
      <c r="H4160" s="24"/>
      <c r="J4160" s="24"/>
    </row>
    <row r="4161" spans="2:10" x14ac:dyDescent="0.2">
      <c r="B4161" s="24"/>
      <c r="D4161" s="24"/>
      <c r="F4161" s="24"/>
      <c r="H4161" s="24"/>
      <c r="J4161" s="24"/>
    </row>
    <row r="4162" spans="2:10" x14ac:dyDescent="0.2">
      <c r="B4162" s="24"/>
      <c r="D4162" s="24"/>
      <c r="F4162" s="24"/>
      <c r="H4162" s="24"/>
      <c r="J4162" s="24"/>
    </row>
    <row r="4163" spans="2:10" x14ac:dyDescent="0.2">
      <c r="B4163" s="24"/>
      <c r="D4163" s="24"/>
      <c r="F4163" s="24"/>
      <c r="H4163" s="24"/>
      <c r="J4163" s="24"/>
    </row>
    <row r="4164" spans="2:10" x14ac:dyDescent="0.2">
      <c r="B4164" s="24"/>
      <c r="D4164" s="24"/>
      <c r="F4164" s="24"/>
      <c r="H4164" s="24"/>
      <c r="J4164" s="24"/>
    </row>
    <row r="4165" spans="2:10" x14ac:dyDescent="0.2">
      <c r="B4165" s="24"/>
      <c r="D4165" s="24"/>
      <c r="F4165" s="24"/>
      <c r="H4165" s="24"/>
      <c r="J4165" s="24"/>
    </row>
    <row r="4166" spans="2:10" x14ac:dyDescent="0.2">
      <c r="B4166" s="24"/>
      <c r="D4166" s="24"/>
      <c r="F4166" s="24"/>
      <c r="H4166" s="24"/>
      <c r="J4166" s="24"/>
    </row>
    <row r="4167" spans="2:10" x14ac:dyDescent="0.2">
      <c r="B4167" s="24"/>
      <c r="D4167" s="24"/>
      <c r="F4167" s="24"/>
      <c r="H4167" s="24"/>
      <c r="J4167" s="24"/>
    </row>
    <row r="4168" spans="2:10" x14ac:dyDescent="0.2">
      <c r="B4168" s="24"/>
      <c r="D4168" s="24"/>
      <c r="F4168" s="24"/>
      <c r="H4168" s="24"/>
      <c r="J4168" s="24"/>
    </row>
    <row r="4169" spans="2:10" x14ac:dyDescent="0.2">
      <c r="B4169" s="24"/>
      <c r="D4169" s="24"/>
      <c r="F4169" s="24"/>
      <c r="H4169" s="24"/>
      <c r="J4169" s="24"/>
    </row>
    <row r="4170" spans="2:10" x14ac:dyDescent="0.2">
      <c r="B4170" s="24"/>
      <c r="D4170" s="24"/>
      <c r="F4170" s="24"/>
      <c r="H4170" s="24"/>
      <c r="J4170" s="24"/>
    </row>
    <row r="4171" spans="2:10" x14ac:dyDescent="0.2">
      <c r="B4171" s="24"/>
      <c r="D4171" s="24"/>
      <c r="F4171" s="24"/>
      <c r="H4171" s="24"/>
      <c r="J4171" s="24"/>
    </row>
    <row r="4172" spans="2:10" x14ac:dyDescent="0.2">
      <c r="B4172" s="24"/>
      <c r="D4172" s="24"/>
      <c r="F4172" s="24"/>
      <c r="H4172" s="24"/>
      <c r="J4172" s="24"/>
    </row>
    <row r="4173" spans="2:10" x14ac:dyDescent="0.2">
      <c r="B4173" s="24"/>
      <c r="D4173" s="24"/>
      <c r="F4173" s="24"/>
      <c r="H4173" s="24"/>
      <c r="J4173" s="24"/>
    </row>
    <row r="4174" spans="2:10" x14ac:dyDescent="0.2">
      <c r="B4174" s="24"/>
      <c r="D4174" s="24"/>
      <c r="F4174" s="24"/>
      <c r="H4174" s="24"/>
      <c r="J4174" s="24"/>
    </row>
    <row r="4175" spans="2:10" x14ac:dyDescent="0.2">
      <c r="B4175" s="24"/>
      <c r="D4175" s="24"/>
      <c r="F4175" s="24"/>
      <c r="H4175" s="24"/>
      <c r="J4175" s="24"/>
    </row>
    <row r="4176" spans="2:10" x14ac:dyDescent="0.2">
      <c r="B4176" s="24"/>
      <c r="D4176" s="24"/>
      <c r="F4176" s="24"/>
      <c r="H4176" s="24"/>
      <c r="J4176" s="24"/>
    </row>
    <row r="4177" spans="2:10" x14ac:dyDescent="0.2">
      <c r="B4177" s="24"/>
      <c r="D4177" s="24"/>
      <c r="F4177" s="24"/>
      <c r="H4177" s="24"/>
      <c r="J4177" s="24"/>
    </row>
    <row r="4178" spans="2:10" x14ac:dyDescent="0.2">
      <c r="B4178" s="24"/>
      <c r="D4178" s="24"/>
      <c r="F4178" s="24"/>
      <c r="H4178" s="24"/>
      <c r="J4178" s="24"/>
    </row>
    <row r="4179" spans="2:10" x14ac:dyDescent="0.2">
      <c r="B4179" s="24"/>
      <c r="D4179" s="24"/>
      <c r="F4179" s="24"/>
      <c r="H4179" s="24"/>
      <c r="J4179" s="24"/>
    </row>
    <row r="4180" spans="2:10" x14ac:dyDescent="0.2">
      <c r="B4180" s="24"/>
      <c r="D4180" s="24"/>
      <c r="F4180" s="24"/>
      <c r="H4180" s="24"/>
      <c r="J4180" s="24"/>
    </row>
    <row r="4181" spans="2:10" x14ac:dyDescent="0.2">
      <c r="B4181" s="24"/>
      <c r="D4181" s="24"/>
      <c r="F4181" s="24"/>
      <c r="H4181" s="24"/>
      <c r="J4181" s="24"/>
    </row>
    <row r="4182" spans="2:10" x14ac:dyDescent="0.2">
      <c r="B4182" s="24"/>
      <c r="D4182" s="24"/>
      <c r="F4182" s="24"/>
      <c r="H4182" s="24"/>
      <c r="J4182" s="24"/>
    </row>
    <row r="4183" spans="2:10" x14ac:dyDescent="0.2">
      <c r="B4183" s="24"/>
      <c r="D4183" s="24"/>
      <c r="F4183" s="24"/>
      <c r="H4183" s="24"/>
      <c r="J4183" s="24"/>
    </row>
    <row r="4184" spans="2:10" x14ac:dyDescent="0.2">
      <c r="B4184" s="24"/>
      <c r="D4184" s="24"/>
      <c r="F4184" s="24"/>
      <c r="H4184" s="24"/>
      <c r="J4184" s="24"/>
    </row>
    <row r="4185" spans="2:10" x14ac:dyDescent="0.2">
      <c r="B4185" s="24"/>
      <c r="D4185" s="24"/>
      <c r="F4185" s="24"/>
      <c r="H4185" s="24"/>
      <c r="J4185" s="24"/>
    </row>
    <row r="4186" spans="2:10" x14ac:dyDescent="0.2">
      <c r="B4186" s="24"/>
      <c r="D4186" s="24"/>
      <c r="F4186" s="24"/>
      <c r="H4186" s="24"/>
      <c r="J4186" s="24"/>
    </row>
    <row r="4187" spans="2:10" x14ac:dyDescent="0.2">
      <c r="B4187" s="24"/>
      <c r="D4187" s="24"/>
      <c r="F4187" s="24"/>
      <c r="H4187" s="24"/>
      <c r="J4187" s="24"/>
    </row>
    <row r="4188" spans="2:10" x14ac:dyDescent="0.2">
      <c r="B4188" s="24"/>
      <c r="D4188" s="24"/>
      <c r="F4188" s="24"/>
      <c r="H4188" s="24"/>
      <c r="J4188" s="24"/>
    </row>
    <row r="4189" spans="2:10" x14ac:dyDescent="0.2">
      <c r="B4189" s="24"/>
      <c r="D4189" s="24"/>
      <c r="F4189" s="24"/>
      <c r="H4189" s="24"/>
      <c r="J4189" s="24"/>
    </row>
    <row r="4190" spans="2:10" x14ac:dyDescent="0.2">
      <c r="B4190" s="24"/>
      <c r="D4190" s="24"/>
      <c r="F4190" s="24"/>
      <c r="H4190" s="24"/>
      <c r="J4190" s="24"/>
    </row>
    <row r="4191" spans="2:10" x14ac:dyDescent="0.2">
      <c r="B4191" s="24"/>
      <c r="D4191" s="24"/>
      <c r="F4191" s="24"/>
      <c r="H4191" s="24"/>
      <c r="J4191" s="24"/>
    </row>
    <row r="4192" spans="2:10" x14ac:dyDescent="0.2">
      <c r="B4192" s="24"/>
      <c r="D4192" s="24"/>
      <c r="F4192" s="24"/>
      <c r="H4192" s="24"/>
      <c r="J4192" s="24"/>
    </row>
    <row r="4193" spans="2:10" x14ac:dyDescent="0.2">
      <c r="B4193" s="24"/>
      <c r="D4193" s="24"/>
      <c r="F4193" s="24"/>
      <c r="H4193" s="24"/>
      <c r="J4193" s="24"/>
    </row>
    <row r="4194" spans="2:10" x14ac:dyDescent="0.2">
      <c r="B4194" s="24"/>
      <c r="D4194" s="24"/>
      <c r="F4194" s="24"/>
      <c r="H4194" s="24"/>
      <c r="J4194" s="24"/>
    </row>
    <row r="4195" spans="2:10" x14ac:dyDescent="0.2">
      <c r="B4195" s="24"/>
      <c r="D4195" s="24"/>
      <c r="F4195" s="24"/>
      <c r="H4195" s="24"/>
      <c r="J4195" s="24"/>
    </row>
    <row r="4196" spans="2:10" x14ac:dyDescent="0.2">
      <c r="B4196" s="24"/>
      <c r="D4196" s="24"/>
      <c r="F4196" s="24"/>
      <c r="H4196" s="24"/>
      <c r="J4196" s="24"/>
    </row>
    <row r="4197" spans="2:10" x14ac:dyDescent="0.2">
      <c r="B4197" s="24"/>
      <c r="D4197" s="24"/>
      <c r="F4197" s="24"/>
      <c r="H4197" s="24"/>
      <c r="J4197" s="24"/>
    </row>
    <row r="4198" spans="2:10" x14ac:dyDescent="0.2">
      <c r="B4198" s="24"/>
      <c r="D4198" s="24"/>
      <c r="F4198" s="24"/>
      <c r="H4198" s="24"/>
      <c r="J4198" s="24"/>
    </row>
    <row r="4199" spans="2:10" x14ac:dyDescent="0.2">
      <c r="B4199" s="24"/>
      <c r="D4199" s="24"/>
      <c r="F4199" s="24"/>
      <c r="H4199" s="24"/>
      <c r="J4199" s="24"/>
    </row>
    <row r="4200" spans="2:10" x14ac:dyDescent="0.2">
      <c r="B4200" s="24"/>
      <c r="D4200" s="24"/>
      <c r="F4200" s="24"/>
      <c r="H4200" s="24"/>
      <c r="J4200" s="24"/>
    </row>
    <row r="4201" spans="2:10" x14ac:dyDescent="0.2">
      <c r="B4201" s="24"/>
      <c r="D4201" s="24"/>
      <c r="F4201" s="24"/>
      <c r="H4201" s="24"/>
      <c r="J4201" s="24"/>
    </row>
    <row r="4202" spans="2:10" x14ac:dyDescent="0.2">
      <c r="B4202" s="24"/>
      <c r="D4202" s="24"/>
      <c r="F4202" s="24"/>
      <c r="H4202" s="24"/>
      <c r="J4202" s="24"/>
    </row>
    <row r="4203" spans="2:10" x14ac:dyDescent="0.2">
      <c r="B4203" s="24"/>
      <c r="D4203" s="24"/>
      <c r="F4203" s="24"/>
      <c r="H4203" s="24"/>
      <c r="J4203" s="24"/>
    </row>
    <row r="4204" spans="2:10" x14ac:dyDescent="0.2">
      <c r="B4204" s="24"/>
      <c r="D4204" s="24"/>
      <c r="F4204" s="24"/>
      <c r="H4204" s="24"/>
      <c r="J4204" s="24"/>
    </row>
    <row r="4205" spans="2:10" x14ac:dyDescent="0.2">
      <c r="B4205" s="24"/>
      <c r="D4205" s="24"/>
      <c r="F4205" s="24"/>
      <c r="H4205" s="24"/>
      <c r="J4205" s="24"/>
    </row>
    <row r="4206" spans="2:10" x14ac:dyDescent="0.2">
      <c r="B4206" s="24"/>
      <c r="D4206" s="24"/>
      <c r="F4206" s="24"/>
      <c r="H4206" s="24"/>
      <c r="J4206" s="24"/>
    </row>
    <row r="4207" spans="2:10" x14ac:dyDescent="0.2">
      <c r="B4207" s="24"/>
      <c r="D4207" s="24"/>
      <c r="F4207" s="24"/>
      <c r="H4207" s="24"/>
      <c r="J4207" s="24"/>
    </row>
    <row r="4208" spans="2:10" x14ac:dyDescent="0.2">
      <c r="B4208" s="24"/>
      <c r="D4208" s="24"/>
      <c r="F4208" s="24"/>
      <c r="H4208" s="24"/>
      <c r="J4208" s="24"/>
    </row>
    <row r="4209" spans="2:10" x14ac:dyDescent="0.2">
      <c r="B4209" s="24"/>
      <c r="D4209" s="24"/>
      <c r="F4209" s="24"/>
      <c r="H4209" s="24"/>
      <c r="J4209" s="24"/>
    </row>
    <row r="4210" spans="2:10" x14ac:dyDescent="0.2">
      <c r="B4210" s="24"/>
      <c r="D4210" s="24"/>
      <c r="F4210" s="24"/>
      <c r="H4210" s="24"/>
      <c r="J4210" s="24"/>
    </row>
    <row r="4211" spans="2:10" x14ac:dyDescent="0.2">
      <c r="B4211" s="24"/>
      <c r="D4211" s="24"/>
      <c r="F4211" s="24"/>
      <c r="H4211" s="24"/>
      <c r="J4211" s="24"/>
    </row>
    <row r="4212" spans="2:10" x14ac:dyDescent="0.2">
      <c r="B4212" s="24"/>
      <c r="D4212" s="24"/>
      <c r="F4212" s="24"/>
      <c r="H4212" s="24"/>
      <c r="J4212" s="24"/>
    </row>
    <row r="4213" spans="2:10" x14ac:dyDescent="0.2">
      <c r="B4213" s="24"/>
      <c r="D4213" s="24"/>
      <c r="F4213" s="24"/>
      <c r="H4213" s="24"/>
      <c r="J4213" s="24"/>
    </row>
    <row r="4214" spans="2:10" x14ac:dyDescent="0.2">
      <c r="B4214" s="24"/>
      <c r="D4214" s="24"/>
      <c r="F4214" s="24"/>
      <c r="H4214" s="24"/>
      <c r="J4214" s="24"/>
    </row>
    <row r="4215" spans="2:10" x14ac:dyDescent="0.2">
      <c r="B4215" s="24"/>
      <c r="D4215" s="24"/>
      <c r="F4215" s="24"/>
      <c r="H4215" s="24"/>
      <c r="J4215" s="24"/>
    </row>
    <row r="4216" spans="2:10" x14ac:dyDescent="0.2">
      <c r="B4216" s="24"/>
      <c r="D4216" s="24"/>
      <c r="F4216" s="24"/>
      <c r="H4216" s="24"/>
      <c r="J4216" s="24"/>
    </row>
    <row r="4217" spans="2:10" x14ac:dyDescent="0.2">
      <c r="B4217" s="24"/>
      <c r="D4217" s="24"/>
      <c r="F4217" s="24"/>
      <c r="H4217" s="24"/>
      <c r="J4217" s="24"/>
    </row>
    <row r="4218" spans="2:10" x14ac:dyDescent="0.2">
      <c r="B4218" s="24"/>
      <c r="D4218" s="24"/>
      <c r="F4218" s="24"/>
      <c r="H4218" s="24"/>
      <c r="J4218" s="24"/>
    </row>
    <row r="4219" spans="2:10" x14ac:dyDescent="0.2">
      <c r="B4219" s="24"/>
      <c r="D4219" s="24"/>
      <c r="F4219" s="24"/>
      <c r="H4219" s="24"/>
      <c r="J4219" s="24"/>
    </row>
    <row r="4220" spans="2:10" x14ac:dyDescent="0.2">
      <c r="B4220" s="24"/>
      <c r="D4220" s="24"/>
      <c r="F4220" s="24"/>
      <c r="H4220" s="24"/>
      <c r="J4220" s="24"/>
    </row>
    <row r="4221" spans="2:10" x14ac:dyDescent="0.2">
      <c r="B4221" s="24"/>
      <c r="D4221" s="24"/>
      <c r="F4221" s="24"/>
      <c r="H4221" s="24"/>
      <c r="J4221" s="24"/>
    </row>
    <row r="4222" spans="2:10" x14ac:dyDescent="0.2">
      <c r="B4222" s="24"/>
      <c r="D4222" s="24"/>
      <c r="F4222" s="24"/>
      <c r="H4222" s="24"/>
      <c r="J4222" s="24"/>
    </row>
    <row r="4223" spans="2:10" x14ac:dyDescent="0.2">
      <c r="B4223" s="24"/>
      <c r="D4223" s="24"/>
      <c r="F4223" s="24"/>
      <c r="H4223" s="24"/>
      <c r="J4223" s="24"/>
    </row>
    <row r="4224" spans="2:10" x14ac:dyDescent="0.2">
      <c r="B4224" s="24"/>
      <c r="D4224" s="24"/>
      <c r="F4224" s="24"/>
      <c r="H4224" s="24"/>
      <c r="J4224" s="24"/>
    </row>
    <row r="4225" spans="2:10" x14ac:dyDescent="0.2">
      <c r="B4225" s="24"/>
      <c r="D4225" s="24"/>
      <c r="F4225" s="24"/>
      <c r="H4225" s="24"/>
      <c r="J4225" s="24"/>
    </row>
    <row r="4226" spans="2:10" x14ac:dyDescent="0.2">
      <c r="B4226" s="24"/>
      <c r="D4226" s="24"/>
      <c r="F4226" s="24"/>
      <c r="H4226" s="24"/>
      <c r="J4226" s="24"/>
    </row>
    <row r="4227" spans="2:10" x14ac:dyDescent="0.2">
      <c r="B4227" s="24"/>
      <c r="D4227" s="24"/>
      <c r="F4227" s="24"/>
      <c r="H4227" s="24"/>
      <c r="J4227" s="24"/>
    </row>
    <row r="4228" spans="2:10" x14ac:dyDescent="0.2">
      <c r="B4228" s="24"/>
      <c r="D4228" s="24"/>
      <c r="F4228" s="24"/>
      <c r="H4228" s="24"/>
      <c r="J4228" s="24"/>
    </row>
    <row r="4229" spans="2:10" x14ac:dyDescent="0.2">
      <c r="B4229" s="24"/>
      <c r="D4229" s="24"/>
      <c r="F4229" s="24"/>
      <c r="H4229" s="24"/>
      <c r="J4229" s="24"/>
    </row>
    <row r="4230" spans="2:10" x14ac:dyDescent="0.2">
      <c r="B4230" s="24"/>
      <c r="D4230" s="24"/>
      <c r="F4230" s="24"/>
      <c r="H4230" s="24"/>
      <c r="J4230" s="24"/>
    </row>
    <row r="4231" spans="2:10" x14ac:dyDescent="0.2">
      <c r="B4231" s="24"/>
      <c r="D4231" s="24"/>
      <c r="F4231" s="24"/>
      <c r="H4231" s="24"/>
      <c r="J4231" s="24"/>
    </row>
    <row r="4232" spans="2:10" x14ac:dyDescent="0.2">
      <c r="B4232" s="24"/>
      <c r="D4232" s="24"/>
      <c r="F4232" s="24"/>
      <c r="H4232" s="24"/>
      <c r="J4232" s="24"/>
    </row>
    <row r="4233" spans="2:10" x14ac:dyDescent="0.2">
      <c r="B4233" s="24"/>
      <c r="D4233" s="24"/>
      <c r="F4233" s="24"/>
      <c r="H4233" s="24"/>
      <c r="J4233" s="24"/>
    </row>
    <row r="4234" spans="2:10" x14ac:dyDescent="0.2">
      <c r="B4234" s="24"/>
      <c r="D4234" s="24"/>
      <c r="F4234" s="24"/>
      <c r="H4234" s="24"/>
      <c r="J4234" s="24"/>
    </row>
    <row r="4235" spans="2:10" x14ac:dyDescent="0.2">
      <c r="B4235" s="24"/>
      <c r="D4235" s="24"/>
      <c r="F4235" s="24"/>
      <c r="H4235" s="24"/>
      <c r="J4235" s="24"/>
    </row>
    <row r="4236" spans="2:10" x14ac:dyDescent="0.2">
      <c r="B4236" s="24"/>
      <c r="D4236" s="24"/>
      <c r="F4236" s="24"/>
      <c r="H4236" s="24"/>
      <c r="J4236" s="24"/>
    </row>
    <row r="4237" spans="2:10" x14ac:dyDescent="0.2">
      <c r="B4237" s="24"/>
      <c r="D4237" s="24"/>
      <c r="F4237" s="24"/>
      <c r="H4237" s="24"/>
      <c r="J4237" s="24"/>
    </row>
    <row r="4238" spans="2:10" x14ac:dyDescent="0.2">
      <c r="B4238" s="24"/>
      <c r="D4238" s="24"/>
      <c r="F4238" s="24"/>
      <c r="H4238" s="24"/>
      <c r="J4238" s="24"/>
    </row>
    <row r="4239" spans="2:10" x14ac:dyDescent="0.2">
      <c r="B4239" s="24"/>
      <c r="D4239" s="24"/>
      <c r="F4239" s="24"/>
      <c r="H4239" s="24"/>
      <c r="J4239" s="24"/>
    </row>
    <row r="4240" spans="2:10" x14ac:dyDescent="0.2">
      <c r="B4240" s="24"/>
      <c r="D4240" s="24"/>
      <c r="F4240" s="24"/>
      <c r="H4240" s="24"/>
      <c r="J4240" s="24"/>
    </row>
    <row r="4241" spans="2:10" x14ac:dyDescent="0.2">
      <c r="B4241" s="24"/>
      <c r="D4241" s="24"/>
      <c r="F4241" s="24"/>
      <c r="H4241" s="24"/>
      <c r="J4241" s="24"/>
    </row>
    <row r="4242" spans="2:10" x14ac:dyDescent="0.2">
      <c r="B4242" s="24"/>
      <c r="D4242" s="24"/>
      <c r="F4242" s="24"/>
      <c r="H4242" s="24"/>
      <c r="J4242" s="24"/>
    </row>
    <row r="4243" spans="2:10" x14ac:dyDescent="0.2">
      <c r="B4243" s="24"/>
      <c r="D4243" s="24"/>
      <c r="F4243" s="24"/>
      <c r="H4243" s="24"/>
      <c r="J4243" s="24"/>
    </row>
    <row r="4244" spans="2:10" x14ac:dyDescent="0.2">
      <c r="B4244" s="24"/>
      <c r="D4244" s="24"/>
      <c r="F4244" s="24"/>
      <c r="H4244" s="24"/>
      <c r="J4244" s="24"/>
    </row>
    <row r="4245" spans="2:10" x14ac:dyDescent="0.2">
      <c r="B4245" s="24"/>
      <c r="D4245" s="24"/>
      <c r="F4245" s="24"/>
      <c r="H4245" s="24"/>
      <c r="J4245" s="24"/>
    </row>
    <row r="4246" spans="2:10" x14ac:dyDescent="0.2">
      <c r="B4246" s="24"/>
      <c r="D4246" s="24"/>
      <c r="F4246" s="24"/>
      <c r="H4246" s="24"/>
      <c r="J4246" s="24"/>
    </row>
    <row r="4247" spans="2:10" x14ac:dyDescent="0.2">
      <c r="B4247" s="24"/>
      <c r="D4247" s="24"/>
      <c r="F4247" s="24"/>
      <c r="H4247" s="24"/>
      <c r="J4247" s="24"/>
    </row>
    <row r="4248" spans="2:10" x14ac:dyDescent="0.2">
      <c r="B4248" s="24"/>
      <c r="D4248" s="24"/>
      <c r="F4248" s="24"/>
      <c r="H4248" s="24"/>
      <c r="J4248" s="24"/>
    </row>
    <row r="4249" spans="2:10" x14ac:dyDescent="0.2">
      <c r="B4249" s="24"/>
      <c r="D4249" s="24"/>
      <c r="F4249" s="24"/>
      <c r="H4249" s="24"/>
      <c r="J4249" s="24"/>
    </row>
    <row r="4250" spans="2:10" x14ac:dyDescent="0.2">
      <c r="B4250" s="24"/>
      <c r="D4250" s="24"/>
      <c r="F4250" s="24"/>
      <c r="H4250" s="24"/>
      <c r="J4250" s="24"/>
    </row>
    <row r="4251" spans="2:10" x14ac:dyDescent="0.2">
      <c r="B4251" s="24"/>
      <c r="D4251" s="24"/>
      <c r="F4251" s="24"/>
      <c r="H4251" s="24"/>
      <c r="J4251" s="24"/>
    </row>
    <row r="4252" spans="2:10" x14ac:dyDescent="0.2">
      <c r="B4252" s="24"/>
      <c r="D4252" s="24"/>
      <c r="F4252" s="24"/>
      <c r="H4252" s="24"/>
      <c r="J4252" s="24"/>
    </row>
    <row r="4253" spans="2:10" x14ac:dyDescent="0.2">
      <c r="B4253" s="24"/>
      <c r="D4253" s="24"/>
      <c r="F4253" s="24"/>
      <c r="H4253" s="24"/>
      <c r="J4253" s="24"/>
    </row>
    <row r="4254" spans="2:10" x14ac:dyDescent="0.2">
      <c r="B4254" s="24"/>
      <c r="D4254" s="24"/>
      <c r="F4254" s="24"/>
      <c r="H4254" s="24"/>
      <c r="J4254" s="24"/>
    </row>
    <row r="4255" spans="2:10" x14ac:dyDescent="0.2">
      <c r="B4255" s="24"/>
      <c r="D4255" s="24"/>
      <c r="F4255" s="24"/>
      <c r="H4255" s="24"/>
      <c r="J4255" s="24"/>
    </row>
    <row r="4256" spans="2:10" x14ac:dyDescent="0.2">
      <c r="B4256" s="24"/>
      <c r="D4256" s="24"/>
      <c r="F4256" s="24"/>
      <c r="H4256" s="24"/>
      <c r="J4256" s="24"/>
    </row>
    <row r="4257" spans="2:10" x14ac:dyDescent="0.2">
      <c r="B4257" s="24"/>
      <c r="D4257" s="24"/>
      <c r="F4257" s="24"/>
      <c r="H4257" s="24"/>
      <c r="J4257" s="24"/>
    </row>
    <row r="4258" spans="2:10" x14ac:dyDescent="0.2">
      <c r="B4258" s="24"/>
      <c r="D4258" s="24"/>
      <c r="F4258" s="24"/>
      <c r="H4258" s="24"/>
      <c r="J4258" s="24"/>
    </row>
    <row r="4259" spans="2:10" x14ac:dyDescent="0.2">
      <c r="B4259" s="24"/>
      <c r="D4259" s="24"/>
      <c r="F4259" s="24"/>
      <c r="H4259" s="24"/>
      <c r="J4259" s="24"/>
    </row>
    <row r="4260" spans="2:10" x14ac:dyDescent="0.2">
      <c r="B4260" s="24"/>
      <c r="D4260" s="24"/>
      <c r="F4260" s="24"/>
      <c r="H4260" s="24"/>
      <c r="J4260" s="24"/>
    </row>
    <row r="4261" spans="2:10" x14ac:dyDescent="0.2">
      <c r="B4261" s="24"/>
      <c r="D4261" s="24"/>
      <c r="F4261" s="24"/>
      <c r="H4261" s="24"/>
      <c r="J4261" s="24"/>
    </row>
    <row r="4262" spans="2:10" x14ac:dyDescent="0.2">
      <c r="B4262" s="24"/>
      <c r="D4262" s="24"/>
      <c r="F4262" s="24"/>
      <c r="H4262" s="24"/>
      <c r="J4262" s="24"/>
    </row>
    <row r="4263" spans="2:10" x14ac:dyDescent="0.2">
      <c r="B4263" s="24"/>
      <c r="D4263" s="24"/>
      <c r="F4263" s="24"/>
      <c r="H4263" s="24"/>
      <c r="J4263" s="24"/>
    </row>
    <row r="4264" spans="2:10" x14ac:dyDescent="0.2">
      <c r="B4264" s="24"/>
      <c r="D4264" s="24"/>
      <c r="F4264" s="24"/>
      <c r="H4264" s="24"/>
      <c r="J4264" s="24"/>
    </row>
    <row r="4265" spans="2:10" x14ac:dyDescent="0.2">
      <c r="B4265" s="24"/>
      <c r="D4265" s="24"/>
      <c r="F4265" s="24"/>
      <c r="H4265" s="24"/>
      <c r="J4265" s="24"/>
    </row>
    <row r="4266" spans="2:10" x14ac:dyDescent="0.2">
      <c r="B4266" s="24"/>
      <c r="D4266" s="24"/>
      <c r="F4266" s="24"/>
      <c r="H4266" s="24"/>
      <c r="J4266" s="24"/>
    </row>
    <row r="4267" spans="2:10" x14ac:dyDescent="0.2">
      <c r="B4267" s="24"/>
      <c r="D4267" s="24"/>
      <c r="F4267" s="24"/>
      <c r="H4267" s="24"/>
      <c r="J4267" s="24"/>
    </row>
    <row r="4268" spans="2:10" x14ac:dyDescent="0.2">
      <c r="B4268" s="24"/>
      <c r="D4268" s="24"/>
      <c r="F4268" s="24"/>
      <c r="H4268" s="24"/>
      <c r="J4268" s="24"/>
    </row>
    <row r="4269" spans="2:10" x14ac:dyDescent="0.2">
      <c r="B4269" s="24"/>
      <c r="D4269" s="24"/>
      <c r="F4269" s="24"/>
      <c r="H4269" s="24"/>
      <c r="J4269" s="24"/>
    </row>
    <row r="4270" spans="2:10" x14ac:dyDescent="0.2">
      <c r="B4270" s="24"/>
      <c r="D4270" s="24"/>
      <c r="F4270" s="24"/>
      <c r="H4270" s="24"/>
      <c r="J4270" s="24"/>
    </row>
    <row r="4271" spans="2:10" x14ac:dyDescent="0.2">
      <c r="B4271" s="24"/>
      <c r="D4271" s="24"/>
      <c r="F4271" s="24"/>
      <c r="H4271" s="24"/>
      <c r="J4271" s="24"/>
    </row>
    <row r="4272" spans="2:10" x14ac:dyDescent="0.2">
      <c r="B4272" s="24"/>
      <c r="D4272" s="24"/>
      <c r="F4272" s="24"/>
      <c r="H4272" s="24"/>
      <c r="J4272" s="24"/>
    </row>
    <row r="4273" spans="2:10" x14ac:dyDescent="0.2">
      <c r="B4273" s="24"/>
      <c r="D4273" s="24"/>
      <c r="F4273" s="24"/>
      <c r="H4273" s="24"/>
      <c r="J4273" s="24"/>
    </row>
    <row r="4274" spans="2:10" x14ac:dyDescent="0.2">
      <c r="B4274" s="24"/>
      <c r="D4274" s="24"/>
      <c r="F4274" s="24"/>
      <c r="H4274" s="24"/>
      <c r="J4274" s="24"/>
    </row>
    <row r="4275" spans="2:10" x14ac:dyDescent="0.2">
      <c r="B4275" s="24"/>
      <c r="D4275" s="24"/>
      <c r="F4275" s="24"/>
      <c r="H4275" s="24"/>
      <c r="J4275" s="24"/>
    </row>
    <row r="4276" spans="2:10" x14ac:dyDescent="0.2">
      <c r="B4276" s="24"/>
      <c r="D4276" s="24"/>
      <c r="F4276" s="24"/>
      <c r="H4276" s="24"/>
      <c r="J4276" s="24"/>
    </row>
    <row r="4277" spans="2:10" x14ac:dyDescent="0.2">
      <c r="B4277" s="24"/>
      <c r="D4277" s="24"/>
      <c r="F4277" s="24"/>
      <c r="H4277" s="24"/>
      <c r="J4277" s="24"/>
    </row>
    <row r="4278" spans="2:10" x14ac:dyDescent="0.2">
      <c r="B4278" s="24"/>
      <c r="D4278" s="24"/>
      <c r="F4278" s="24"/>
      <c r="H4278" s="24"/>
      <c r="J4278" s="24"/>
    </row>
    <row r="4279" spans="2:10" x14ac:dyDescent="0.2">
      <c r="B4279" s="24"/>
      <c r="D4279" s="24"/>
      <c r="F4279" s="24"/>
      <c r="H4279" s="24"/>
      <c r="J4279" s="24"/>
    </row>
    <row r="4280" spans="2:10" x14ac:dyDescent="0.2">
      <c r="B4280" s="24"/>
      <c r="D4280" s="24"/>
      <c r="F4280" s="24"/>
      <c r="H4280" s="24"/>
      <c r="J4280" s="24"/>
    </row>
    <row r="4281" spans="2:10" x14ac:dyDescent="0.2">
      <c r="B4281" s="24"/>
      <c r="D4281" s="24"/>
      <c r="F4281" s="24"/>
      <c r="H4281" s="24"/>
      <c r="J4281" s="24"/>
    </row>
    <row r="4282" spans="2:10" x14ac:dyDescent="0.2">
      <c r="B4282" s="24"/>
      <c r="D4282" s="24"/>
      <c r="F4282" s="24"/>
      <c r="H4282" s="24"/>
      <c r="J4282" s="24"/>
    </row>
    <row r="4283" spans="2:10" x14ac:dyDescent="0.2">
      <c r="B4283" s="24"/>
      <c r="D4283" s="24"/>
      <c r="F4283" s="24"/>
      <c r="H4283" s="24"/>
      <c r="J4283" s="24"/>
    </row>
    <row r="4284" spans="2:10" x14ac:dyDescent="0.2">
      <c r="B4284" s="24"/>
      <c r="D4284" s="24"/>
      <c r="F4284" s="24"/>
      <c r="H4284" s="24"/>
      <c r="J4284" s="24"/>
    </row>
    <row r="4285" spans="2:10" x14ac:dyDescent="0.2">
      <c r="B4285" s="24"/>
      <c r="D4285" s="24"/>
      <c r="F4285" s="24"/>
      <c r="H4285" s="24"/>
      <c r="J4285" s="24"/>
    </row>
    <row r="4286" spans="2:10" x14ac:dyDescent="0.2">
      <c r="B4286" s="24"/>
      <c r="D4286" s="24"/>
      <c r="F4286" s="24"/>
      <c r="H4286" s="24"/>
      <c r="J4286" s="24"/>
    </row>
    <row r="4287" spans="2:10" x14ac:dyDescent="0.2">
      <c r="B4287" s="24"/>
      <c r="D4287" s="24"/>
      <c r="F4287" s="24"/>
      <c r="H4287" s="24"/>
      <c r="J4287" s="24"/>
    </row>
    <row r="4288" spans="2:10" x14ac:dyDescent="0.2">
      <c r="B4288" s="24"/>
      <c r="D4288" s="24"/>
      <c r="F4288" s="24"/>
      <c r="H4288" s="24"/>
      <c r="J4288" s="24"/>
    </row>
    <row r="4289" spans="2:10" x14ac:dyDescent="0.2">
      <c r="B4289" s="24"/>
      <c r="D4289" s="24"/>
      <c r="F4289" s="24"/>
      <c r="H4289" s="24"/>
      <c r="J4289" s="24"/>
    </row>
    <row r="4290" spans="2:10" x14ac:dyDescent="0.2">
      <c r="B4290" s="24"/>
      <c r="D4290" s="24"/>
      <c r="F4290" s="24"/>
      <c r="H4290" s="24"/>
      <c r="J4290" s="24"/>
    </row>
    <row r="4291" spans="2:10" x14ac:dyDescent="0.2">
      <c r="B4291" s="24"/>
      <c r="D4291" s="24"/>
      <c r="F4291" s="24"/>
      <c r="H4291" s="24"/>
      <c r="J4291" s="24"/>
    </row>
    <row r="4292" spans="2:10" x14ac:dyDescent="0.2">
      <c r="B4292" s="24"/>
      <c r="D4292" s="24"/>
      <c r="F4292" s="24"/>
      <c r="H4292" s="24"/>
      <c r="J4292" s="24"/>
    </row>
    <row r="4293" spans="2:10" x14ac:dyDescent="0.2">
      <c r="B4293" s="24"/>
      <c r="D4293" s="24"/>
      <c r="F4293" s="24"/>
      <c r="H4293" s="24"/>
      <c r="J4293" s="24"/>
    </row>
    <row r="4294" spans="2:10" x14ac:dyDescent="0.2">
      <c r="B4294" s="24"/>
      <c r="D4294" s="24"/>
      <c r="F4294" s="24"/>
      <c r="H4294" s="24"/>
      <c r="J4294" s="24"/>
    </row>
    <row r="4295" spans="2:10" x14ac:dyDescent="0.2">
      <c r="B4295" s="24"/>
      <c r="D4295" s="24"/>
      <c r="F4295" s="24"/>
      <c r="H4295" s="24"/>
      <c r="J4295" s="24"/>
    </row>
    <row r="4296" spans="2:10" x14ac:dyDescent="0.2">
      <c r="B4296" s="24"/>
      <c r="D4296" s="24"/>
      <c r="F4296" s="24"/>
      <c r="H4296" s="24"/>
      <c r="J4296" s="24"/>
    </row>
    <row r="4297" spans="2:10" x14ac:dyDescent="0.2">
      <c r="B4297" s="24"/>
      <c r="D4297" s="24"/>
      <c r="F4297" s="24"/>
      <c r="H4297" s="24"/>
      <c r="J4297" s="24"/>
    </row>
    <row r="4298" spans="2:10" x14ac:dyDescent="0.2">
      <c r="B4298" s="24"/>
      <c r="D4298" s="24"/>
      <c r="F4298" s="24"/>
      <c r="H4298" s="24"/>
      <c r="J4298" s="24"/>
    </row>
    <row r="4299" spans="2:10" x14ac:dyDescent="0.2">
      <c r="B4299" s="24"/>
      <c r="D4299" s="24"/>
      <c r="F4299" s="24"/>
      <c r="H4299" s="24"/>
      <c r="J4299" s="24"/>
    </row>
    <row r="4300" spans="2:10" x14ac:dyDescent="0.2">
      <c r="B4300" s="24"/>
      <c r="D4300" s="24"/>
      <c r="F4300" s="24"/>
      <c r="H4300" s="24"/>
      <c r="J4300" s="24"/>
    </row>
    <row r="4301" spans="2:10" x14ac:dyDescent="0.2">
      <c r="B4301" s="24"/>
      <c r="D4301" s="24"/>
      <c r="F4301" s="24"/>
      <c r="H4301" s="24"/>
      <c r="J4301" s="24"/>
    </row>
    <row r="4302" spans="2:10" x14ac:dyDescent="0.2">
      <c r="B4302" s="24"/>
      <c r="D4302" s="24"/>
      <c r="F4302" s="24"/>
      <c r="H4302" s="24"/>
      <c r="J4302" s="24"/>
    </row>
    <row r="4303" spans="2:10" x14ac:dyDescent="0.2">
      <c r="B4303" s="24"/>
      <c r="D4303" s="24"/>
      <c r="F4303" s="24"/>
      <c r="H4303" s="24"/>
      <c r="J4303" s="24"/>
    </row>
    <row r="4304" spans="2:10" x14ac:dyDescent="0.2">
      <c r="B4304" s="24"/>
      <c r="D4304" s="24"/>
      <c r="F4304" s="24"/>
      <c r="H4304" s="24"/>
      <c r="J4304" s="24"/>
    </row>
    <row r="4305" spans="2:10" x14ac:dyDescent="0.2">
      <c r="B4305" s="24"/>
      <c r="D4305" s="24"/>
      <c r="F4305" s="24"/>
      <c r="H4305" s="24"/>
      <c r="J4305" s="24"/>
    </row>
    <row r="4306" spans="2:10" x14ac:dyDescent="0.2">
      <c r="B4306" s="24"/>
      <c r="D4306" s="24"/>
      <c r="F4306" s="24"/>
      <c r="H4306" s="24"/>
      <c r="J4306" s="24"/>
    </row>
    <row r="4307" spans="2:10" x14ac:dyDescent="0.2">
      <c r="B4307" s="24"/>
      <c r="D4307" s="24"/>
      <c r="F4307" s="24"/>
      <c r="H4307" s="24"/>
      <c r="J4307" s="24"/>
    </row>
    <row r="4308" spans="2:10" x14ac:dyDescent="0.2">
      <c r="B4308" s="24"/>
      <c r="D4308" s="24"/>
      <c r="F4308" s="24"/>
      <c r="H4308" s="24"/>
      <c r="J4308" s="24"/>
    </row>
    <row r="4309" spans="2:10" x14ac:dyDescent="0.2">
      <c r="B4309" s="24"/>
      <c r="D4309" s="24"/>
      <c r="F4309" s="24"/>
      <c r="H4309" s="24"/>
      <c r="J4309" s="24"/>
    </row>
    <row r="4310" spans="2:10" x14ac:dyDescent="0.2">
      <c r="B4310" s="24"/>
      <c r="D4310" s="24"/>
      <c r="F4310" s="24"/>
      <c r="H4310" s="24"/>
      <c r="J4310" s="24"/>
    </row>
    <row r="4311" spans="2:10" x14ac:dyDescent="0.2">
      <c r="B4311" s="24"/>
      <c r="D4311" s="24"/>
      <c r="F4311" s="24"/>
      <c r="H4311" s="24"/>
      <c r="J4311" s="24"/>
    </row>
    <row r="4312" spans="2:10" x14ac:dyDescent="0.2">
      <c r="B4312" s="24"/>
      <c r="D4312" s="24"/>
      <c r="F4312" s="24"/>
      <c r="H4312" s="24"/>
      <c r="J4312" s="24"/>
    </row>
    <row r="4313" spans="2:10" x14ac:dyDescent="0.2">
      <c r="B4313" s="24"/>
      <c r="D4313" s="24"/>
      <c r="F4313" s="24"/>
      <c r="H4313" s="24"/>
      <c r="J4313" s="24"/>
    </row>
    <row r="4314" spans="2:10" x14ac:dyDescent="0.2">
      <c r="B4314" s="24"/>
      <c r="D4314" s="24"/>
      <c r="F4314" s="24"/>
      <c r="H4314" s="24"/>
      <c r="J4314" s="24"/>
    </row>
    <row r="4315" spans="2:10" x14ac:dyDescent="0.2">
      <c r="B4315" s="24"/>
      <c r="D4315" s="24"/>
      <c r="F4315" s="24"/>
      <c r="H4315" s="24"/>
      <c r="J4315" s="24"/>
    </row>
    <row r="4316" spans="2:10" x14ac:dyDescent="0.2">
      <c r="B4316" s="24"/>
      <c r="D4316" s="24"/>
      <c r="F4316" s="24"/>
      <c r="H4316" s="24"/>
      <c r="J4316" s="24"/>
    </row>
    <row r="4317" spans="2:10" x14ac:dyDescent="0.2">
      <c r="B4317" s="24"/>
      <c r="D4317" s="24"/>
      <c r="F4317" s="24"/>
      <c r="H4317" s="24"/>
      <c r="J4317" s="24"/>
    </row>
    <row r="4318" spans="2:10" x14ac:dyDescent="0.2">
      <c r="B4318" s="24"/>
      <c r="D4318" s="24"/>
      <c r="F4318" s="24"/>
      <c r="H4318" s="24"/>
      <c r="J4318" s="24"/>
    </row>
    <row r="4319" spans="2:10" x14ac:dyDescent="0.2">
      <c r="B4319" s="24"/>
      <c r="D4319" s="24"/>
      <c r="F4319" s="24"/>
      <c r="H4319" s="24"/>
      <c r="J4319" s="24"/>
    </row>
    <row r="4320" spans="2:10" x14ac:dyDescent="0.2">
      <c r="B4320" s="24"/>
      <c r="D4320" s="24"/>
      <c r="F4320" s="24"/>
      <c r="H4320" s="24"/>
      <c r="J4320" s="24"/>
    </row>
    <row r="4321" spans="2:10" x14ac:dyDescent="0.2">
      <c r="B4321" s="24"/>
      <c r="D4321" s="24"/>
      <c r="F4321" s="24"/>
      <c r="H4321" s="24"/>
      <c r="J4321" s="24"/>
    </row>
    <row r="4322" spans="2:10" x14ac:dyDescent="0.2">
      <c r="B4322" s="24"/>
      <c r="D4322" s="24"/>
      <c r="F4322" s="24"/>
      <c r="H4322" s="24"/>
      <c r="J4322" s="24"/>
    </row>
    <row r="4323" spans="2:10" x14ac:dyDescent="0.2">
      <c r="B4323" s="24"/>
      <c r="D4323" s="24"/>
      <c r="F4323" s="24"/>
      <c r="H4323" s="24"/>
      <c r="J4323" s="24"/>
    </row>
    <row r="4324" spans="2:10" x14ac:dyDescent="0.2">
      <c r="B4324" s="24"/>
      <c r="D4324" s="24"/>
      <c r="F4324" s="24"/>
      <c r="H4324" s="24"/>
      <c r="J4324" s="24"/>
    </row>
    <row r="4325" spans="2:10" x14ac:dyDescent="0.2">
      <c r="B4325" s="24"/>
      <c r="D4325" s="24"/>
      <c r="F4325" s="24"/>
      <c r="H4325" s="24"/>
      <c r="J4325" s="24"/>
    </row>
    <row r="4326" spans="2:10" x14ac:dyDescent="0.2">
      <c r="B4326" s="24"/>
      <c r="D4326" s="24"/>
      <c r="F4326" s="24"/>
      <c r="H4326" s="24"/>
      <c r="J4326" s="24"/>
    </row>
    <row r="4327" spans="2:10" x14ac:dyDescent="0.2">
      <c r="B4327" s="24"/>
      <c r="D4327" s="24"/>
      <c r="F4327" s="24"/>
      <c r="H4327" s="24"/>
      <c r="J4327" s="24"/>
    </row>
    <row r="4328" spans="2:10" x14ac:dyDescent="0.2">
      <c r="B4328" s="24"/>
      <c r="D4328" s="24"/>
      <c r="F4328" s="24"/>
      <c r="H4328" s="24"/>
      <c r="J4328" s="24"/>
    </row>
    <row r="4329" spans="2:10" x14ac:dyDescent="0.2">
      <c r="B4329" s="24"/>
      <c r="D4329" s="24"/>
      <c r="F4329" s="24"/>
      <c r="H4329" s="24"/>
      <c r="J4329" s="24"/>
    </row>
    <row r="4330" spans="2:10" x14ac:dyDescent="0.2">
      <c r="B4330" s="24"/>
      <c r="D4330" s="24"/>
      <c r="F4330" s="24"/>
      <c r="H4330" s="24"/>
      <c r="J4330" s="24"/>
    </row>
    <row r="4331" spans="2:10" x14ac:dyDescent="0.2">
      <c r="B4331" s="24"/>
      <c r="D4331" s="24"/>
      <c r="F4331" s="24"/>
      <c r="H4331" s="24"/>
      <c r="J4331" s="24"/>
    </row>
    <row r="4332" spans="2:10" x14ac:dyDescent="0.2">
      <c r="B4332" s="24"/>
      <c r="D4332" s="24"/>
      <c r="F4332" s="24"/>
      <c r="H4332" s="24"/>
      <c r="J4332" s="24"/>
    </row>
    <row r="4333" spans="2:10" x14ac:dyDescent="0.2">
      <c r="B4333" s="24"/>
      <c r="D4333" s="24"/>
      <c r="F4333" s="24"/>
      <c r="H4333" s="24"/>
      <c r="J4333" s="24"/>
    </row>
    <row r="4334" spans="2:10" x14ac:dyDescent="0.2">
      <c r="B4334" s="24"/>
      <c r="D4334" s="24"/>
      <c r="F4334" s="24"/>
      <c r="H4334" s="24"/>
      <c r="J4334" s="24"/>
    </row>
    <row r="4335" spans="2:10" x14ac:dyDescent="0.2">
      <c r="B4335" s="24"/>
      <c r="D4335" s="24"/>
      <c r="F4335" s="24"/>
      <c r="H4335" s="24"/>
      <c r="J4335" s="24"/>
    </row>
    <row r="4336" spans="2:10" x14ac:dyDescent="0.2">
      <c r="B4336" s="24"/>
      <c r="D4336" s="24"/>
      <c r="F4336" s="24"/>
      <c r="H4336" s="24"/>
      <c r="J4336" s="24"/>
    </row>
    <row r="4337" spans="2:10" x14ac:dyDescent="0.2">
      <c r="B4337" s="24"/>
      <c r="D4337" s="24"/>
      <c r="F4337" s="24"/>
      <c r="H4337" s="24"/>
      <c r="J4337" s="24"/>
    </row>
    <row r="4338" spans="2:10" x14ac:dyDescent="0.2">
      <c r="B4338" s="24"/>
      <c r="D4338" s="24"/>
      <c r="F4338" s="24"/>
      <c r="H4338" s="24"/>
      <c r="J4338" s="24"/>
    </row>
    <row r="4339" spans="2:10" x14ac:dyDescent="0.2">
      <c r="B4339" s="24"/>
      <c r="D4339" s="24"/>
      <c r="F4339" s="24"/>
      <c r="H4339" s="24"/>
      <c r="J4339" s="24"/>
    </row>
    <row r="4340" spans="2:10" x14ac:dyDescent="0.2">
      <c r="B4340" s="24"/>
      <c r="D4340" s="24"/>
      <c r="F4340" s="24"/>
      <c r="H4340" s="24"/>
      <c r="J4340" s="24"/>
    </row>
    <row r="4341" spans="2:10" x14ac:dyDescent="0.2">
      <c r="B4341" s="24"/>
      <c r="D4341" s="24"/>
      <c r="F4341" s="24"/>
      <c r="H4341" s="24"/>
      <c r="J4341" s="24"/>
    </row>
    <row r="4342" spans="2:10" x14ac:dyDescent="0.2">
      <c r="B4342" s="24"/>
      <c r="D4342" s="24"/>
      <c r="F4342" s="24"/>
      <c r="H4342" s="24"/>
      <c r="J4342" s="24"/>
    </row>
    <row r="4343" spans="2:10" x14ac:dyDescent="0.2">
      <c r="B4343" s="24"/>
      <c r="D4343" s="24"/>
      <c r="F4343" s="24"/>
      <c r="H4343" s="24"/>
      <c r="J4343" s="24"/>
    </row>
    <row r="4344" spans="2:10" x14ac:dyDescent="0.2">
      <c r="B4344" s="24"/>
      <c r="D4344" s="24"/>
      <c r="F4344" s="24"/>
      <c r="H4344" s="24"/>
      <c r="J4344" s="24"/>
    </row>
    <row r="4345" spans="2:10" x14ac:dyDescent="0.2">
      <c r="B4345" s="24"/>
      <c r="D4345" s="24"/>
      <c r="F4345" s="24"/>
      <c r="H4345" s="24"/>
      <c r="J4345" s="24"/>
    </row>
    <row r="4346" spans="2:10" x14ac:dyDescent="0.2">
      <c r="B4346" s="24"/>
      <c r="D4346" s="24"/>
      <c r="F4346" s="24"/>
      <c r="H4346" s="24"/>
      <c r="J4346" s="24"/>
    </row>
    <row r="4347" spans="2:10" x14ac:dyDescent="0.2">
      <c r="B4347" s="24"/>
      <c r="D4347" s="24"/>
      <c r="F4347" s="24"/>
      <c r="H4347" s="24"/>
      <c r="J4347" s="24"/>
    </row>
    <row r="4348" spans="2:10" x14ac:dyDescent="0.2">
      <c r="B4348" s="24"/>
      <c r="D4348" s="24"/>
      <c r="F4348" s="24"/>
      <c r="H4348" s="24"/>
      <c r="J4348" s="24"/>
    </row>
    <row r="4349" spans="2:10" x14ac:dyDescent="0.2">
      <c r="B4349" s="24"/>
      <c r="D4349" s="24"/>
      <c r="F4349" s="24"/>
      <c r="H4349" s="24"/>
      <c r="J4349" s="24"/>
    </row>
    <row r="4350" spans="2:10" x14ac:dyDescent="0.2">
      <c r="B4350" s="24"/>
      <c r="D4350" s="24"/>
      <c r="F4350" s="24"/>
      <c r="H4350" s="24"/>
      <c r="J4350" s="24"/>
    </row>
    <row r="4351" spans="2:10" x14ac:dyDescent="0.2">
      <c r="B4351" s="24"/>
      <c r="D4351" s="24"/>
      <c r="F4351" s="24"/>
      <c r="H4351" s="24"/>
      <c r="J4351" s="24"/>
    </row>
    <row r="4352" spans="2:10" x14ac:dyDescent="0.2">
      <c r="B4352" s="24"/>
      <c r="D4352" s="24"/>
      <c r="F4352" s="24"/>
      <c r="H4352" s="24"/>
      <c r="J4352" s="24"/>
    </row>
    <row r="4353" spans="2:10" x14ac:dyDescent="0.2">
      <c r="B4353" s="24"/>
      <c r="D4353" s="24"/>
      <c r="F4353" s="24"/>
      <c r="H4353" s="24"/>
      <c r="J4353" s="24"/>
    </row>
    <row r="4354" spans="2:10" x14ac:dyDescent="0.2">
      <c r="B4354" s="24"/>
      <c r="D4354" s="24"/>
      <c r="F4354" s="24"/>
      <c r="H4354" s="24"/>
      <c r="J4354" s="24"/>
    </row>
    <row r="4355" spans="2:10" x14ac:dyDescent="0.2">
      <c r="B4355" s="24"/>
      <c r="D4355" s="24"/>
      <c r="F4355" s="24"/>
      <c r="H4355" s="24"/>
      <c r="J4355" s="24"/>
    </row>
    <row r="4356" spans="2:10" x14ac:dyDescent="0.2">
      <c r="B4356" s="24"/>
      <c r="D4356" s="24"/>
      <c r="F4356" s="24"/>
      <c r="H4356" s="24"/>
      <c r="J4356" s="24"/>
    </row>
    <row r="4357" spans="2:10" x14ac:dyDescent="0.2">
      <c r="B4357" s="24"/>
      <c r="D4357" s="24"/>
      <c r="F4357" s="24"/>
      <c r="H4357" s="24"/>
      <c r="J4357" s="24"/>
    </row>
    <row r="4358" spans="2:10" x14ac:dyDescent="0.2">
      <c r="B4358" s="24"/>
      <c r="D4358" s="24"/>
      <c r="F4358" s="24"/>
      <c r="H4358" s="24"/>
      <c r="J4358" s="24"/>
    </row>
    <row r="4359" spans="2:10" x14ac:dyDescent="0.2">
      <c r="B4359" s="24"/>
      <c r="D4359" s="24"/>
      <c r="F4359" s="24"/>
      <c r="H4359" s="24"/>
      <c r="J4359" s="24"/>
    </row>
    <row r="4360" spans="2:10" x14ac:dyDescent="0.2">
      <c r="B4360" s="24"/>
      <c r="D4360" s="24"/>
      <c r="F4360" s="24"/>
      <c r="H4360" s="24"/>
      <c r="J4360" s="24"/>
    </row>
    <row r="4361" spans="2:10" x14ac:dyDescent="0.2">
      <c r="B4361" s="24"/>
      <c r="D4361" s="24"/>
      <c r="F4361" s="24"/>
      <c r="H4361" s="24"/>
      <c r="J4361" s="24"/>
    </row>
    <row r="4362" spans="2:10" x14ac:dyDescent="0.2">
      <c r="B4362" s="24"/>
      <c r="D4362" s="24"/>
      <c r="F4362" s="24"/>
      <c r="H4362" s="24"/>
      <c r="J4362" s="24"/>
    </row>
    <row r="4363" spans="2:10" x14ac:dyDescent="0.2">
      <c r="B4363" s="24"/>
      <c r="D4363" s="24"/>
      <c r="F4363" s="24"/>
      <c r="H4363" s="24"/>
      <c r="J4363" s="24"/>
    </row>
    <row r="4364" spans="2:10" x14ac:dyDescent="0.2">
      <c r="B4364" s="24"/>
      <c r="D4364" s="24"/>
      <c r="F4364" s="24"/>
      <c r="H4364" s="24"/>
      <c r="J4364" s="24"/>
    </row>
    <row r="4365" spans="2:10" x14ac:dyDescent="0.2">
      <c r="B4365" s="24"/>
      <c r="D4365" s="24"/>
      <c r="F4365" s="24"/>
      <c r="H4365" s="24"/>
      <c r="J4365" s="24"/>
    </row>
    <row r="4366" spans="2:10" x14ac:dyDescent="0.2">
      <c r="B4366" s="24"/>
      <c r="D4366" s="24"/>
      <c r="F4366" s="24"/>
      <c r="H4366" s="24"/>
      <c r="J4366" s="24"/>
    </row>
    <row r="4367" spans="2:10" x14ac:dyDescent="0.2">
      <c r="B4367" s="24"/>
      <c r="D4367" s="24"/>
      <c r="F4367" s="24"/>
      <c r="H4367" s="24"/>
      <c r="J4367" s="24"/>
    </row>
    <row r="4368" spans="2:10" x14ac:dyDescent="0.2">
      <c r="B4368" s="24"/>
      <c r="D4368" s="24"/>
      <c r="F4368" s="24"/>
      <c r="H4368" s="24"/>
      <c r="J4368" s="24"/>
    </row>
    <row r="4369" spans="2:10" x14ac:dyDescent="0.2">
      <c r="B4369" s="24"/>
      <c r="D4369" s="24"/>
      <c r="F4369" s="24"/>
      <c r="H4369" s="24"/>
      <c r="J4369" s="24"/>
    </row>
    <row r="4370" spans="2:10" x14ac:dyDescent="0.2">
      <c r="B4370" s="24"/>
      <c r="D4370" s="24"/>
      <c r="F4370" s="24"/>
      <c r="H4370" s="24"/>
      <c r="J4370" s="24"/>
    </row>
    <row r="4371" spans="2:10" x14ac:dyDescent="0.2">
      <c r="B4371" s="24"/>
      <c r="D4371" s="24"/>
      <c r="F4371" s="24"/>
      <c r="H4371" s="24"/>
      <c r="J4371" s="24"/>
    </row>
    <row r="4372" spans="2:10" x14ac:dyDescent="0.2">
      <c r="B4372" s="24"/>
      <c r="D4372" s="24"/>
      <c r="F4372" s="24"/>
      <c r="H4372" s="24"/>
      <c r="J4372" s="24"/>
    </row>
    <row r="4373" spans="2:10" x14ac:dyDescent="0.2">
      <c r="B4373" s="24"/>
      <c r="D4373" s="24"/>
      <c r="F4373" s="24"/>
      <c r="H4373" s="24"/>
      <c r="J4373" s="24"/>
    </row>
    <row r="4374" spans="2:10" x14ac:dyDescent="0.2">
      <c r="B4374" s="24"/>
      <c r="D4374" s="24"/>
      <c r="F4374" s="24"/>
      <c r="H4374" s="24"/>
      <c r="J4374" s="24"/>
    </row>
    <row r="4375" spans="2:10" x14ac:dyDescent="0.2">
      <c r="B4375" s="24"/>
      <c r="D4375" s="24"/>
      <c r="F4375" s="24"/>
      <c r="H4375" s="24"/>
      <c r="J4375" s="24"/>
    </row>
    <row r="4376" spans="2:10" x14ac:dyDescent="0.2">
      <c r="B4376" s="24"/>
      <c r="D4376" s="24"/>
      <c r="F4376" s="24"/>
      <c r="H4376" s="24"/>
      <c r="J4376" s="24"/>
    </row>
    <row r="4377" spans="2:10" x14ac:dyDescent="0.2">
      <c r="B4377" s="24"/>
      <c r="D4377" s="24"/>
      <c r="F4377" s="24"/>
      <c r="H4377" s="24"/>
      <c r="J4377" s="24"/>
    </row>
    <row r="4378" spans="2:10" x14ac:dyDescent="0.2">
      <c r="B4378" s="24"/>
      <c r="D4378" s="24"/>
      <c r="F4378" s="24"/>
      <c r="H4378" s="24"/>
      <c r="J4378" s="24"/>
    </row>
    <row r="4379" spans="2:10" x14ac:dyDescent="0.2">
      <c r="B4379" s="24"/>
      <c r="D4379" s="24"/>
      <c r="F4379" s="24"/>
      <c r="H4379" s="24"/>
      <c r="J4379" s="24"/>
    </row>
    <row r="4380" spans="2:10" x14ac:dyDescent="0.2">
      <c r="B4380" s="24"/>
      <c r="D4380" s="24"/>
      <c r="F4380" s="24"/>
      <c r="H4380" s="24"/>
      <c r="J4380" s="24"/>
    </row>
    <row r="4381" spans="2:10" x14ac:dyDescent="0.2">
      <c r="B4381" s="24"/>
      <c r="D4381" s="24"/>
      <c r="F4381" s="24"/>
      <c r="H4381" s="24"/>
      <c r="J4381" s="24"/>
    </row>
    <row r="4382" spans="2:10" x14ac:dyDescent="0.2">
      <c r="B4382" s="24"/>
      <c r="D4382" s="24"/>
      <c r="F4382" s="24"/>
      <c r="H4382" s="24"/>
      <c r="J4382" s="24"/>
    </row>
    <row r="4383" spans="2:10" x14ac:dyDescent="0.2">
      <c r="B4383" s="24"/>
      <c r="D4383" s="24"/>
      <c r="F4383" s="24"/>
      <c r="H4383" s="24"/>
      <c r="J4383" s="24"/>
    </row>
    <row r="4384" spans="2:10" x14ac:dyDescent="0.2">
      <c r="B4384" s="24"/>
      <c r="D4384" s="24"/>
      <c r="F4384" s="24"/>
      <c r="H4384" s="24"/>
      <c r="J4384" s="24"/>
    </row>
    <row r="4385" spans="2:10" x14ac:dyDescent="0.2">
      <c r="B4385" s="24"/>
      <c r="D4385" s="24"/>
      <c r="F4385" s="24"/>
      <c r="H4385" s="24"/>
      <c r="J4385" s="24"/>
    </row>
    <row r="4386" spans="2:10" x14ac:dyDescent="0.2">
      <c r="B4386" s="24"/>
      <c r="D4386" s="24"/>
      <c r="F4386" s="24"/>
      <c r="H4386" s="24"/>
      <c r="J4386" s="24"/>
    </row>
    <row r="4387" spans="2:10" x14ac:dyDescent="0.2">
      <c r="B4387" s="24"/>
      <c r="D4387" s="24"/>
      <c r="F4387" s="24"/>
      <c r="H4387" s="24"/>
      <c r="J4387" s="24"/>
    </row>
    <row r="4388" spans="2:10" x14ac:dyDescent="0.2">
      <c r="B4388" s="24"/>
      <c r="D4388" s="24"/>
      <c r="F4388" s="24"/>
      <c r="H4388" s="24"/>
      <c r="J4388" s="24"/>
    </row>
    <row r="4389" spans="2:10" x14ac:dyDescent="0.2">
      <c r="B4389" s="24"/>
      <c r="D4389" s="24"/>
      <c r="F4389" s="24"/>
      <c r="H4389" s="24"/>
      <c r="J4389" s="24"/>
    </row>
    <row r="4390" spans="2:10" x14ac:dyDescent="0.2">
      <c r="B4390" s="24"/>
      <c r="D4390" s="24"/>
      <c r="F4390" s="24"/>
      <c r="H4390" s="24"/>
      <c r="J4390" s="24"/>
    </row>
    <row r="4391" spans="2:10" x14ac:dyDescent="0.2">
      <c r="B4391" s="24"/>
      <c r="D4391" s="24"/>
      <c r="F4391" s="24"/>
      <c r="H4391" s="24"/>
      <c r="J4391" s="24"/>
    </row>
    <row r="4392" spans="2:10" x14ac:dyDescent="0.2">
      <c r="B4392" s="24"/>
      <c r="D4392" s="24"/>
      <c r="F4392" s="24"/>
      <c r="H4392" s="24"/>
      <c r="J4392" s="24"/>
    </row>
    <row r="4393" spans="2:10" x14ac:dyDescent="0.2">
      <c r="B4393" s="24"/>
      <c r="D4393" s="24"/>
      <c r="F4393" s="24"/>
      <c r="H4393" s="24"/>
      <c r="J4393" s="24"/>
    </row>
    <row r="4394" spans="2:10" x14ac:dyDescent="0.2">
      <c r="B4394" s="24"/>
      <c r="D4394" s="24"/>
      <c r="F4394" s="24"/>
      <c r="H4394" s="24"/>
      <c r="J4394" s="24"/>
    </row>
    <row r="4395" spans="2:10" x14ac:dyDescent="0.2">
      <c r="B4395" s="24"/>
      <c r="D4395" s="24"/>
      <c r="F4395" s="24"/>
      <c r="H4395" s="24"/>
      <c r="J4395" s="24"/>
    </row>
    <row r="4396" spans="2:10" x14ac:dyDescent="0.2">
      <c r="B4396" s="24"/>
      <c r="D4396" s="24"/>
      <c r="F4396" s="24"/>
      <c r="H4396" s="24"/>
      <c r="J4396" s="24"/>
    </row>
    <row r="4397" spans="2:10" x14ac:dyDescent="0.2">
      <c r="B4397" s="24"/>
      <c r="D4397" s="24"/>
      <c r="F4397" s="24"/>
      <c r="H4397" s="24"/>
      <c r="J4397" s="24"/>
    </row>
    <row r="4398" spans="2:10" x14ac:dyDescent="0.2">
      <c r="B4398" s="24"/>
      <c r="D4398" s="24"/>
      <c r="F4398" s="24"/>
      <c r="H4398" s="24"/>
      <c r="J4398" s="24"/>
    </row>
    <row r="4399" spans="2:10" x14ac:dyDescent="0.2">
      <c r="B4399" s="24"/>
      <c r="D4399" s="24"/>
      <c r="F4399" s="24"/>
      <c r="H4399" s="24"/>
      <c r="J4399" s="24"/>
    </row>
    <row r="4400" spans="2:10" x14ac:dyDescent="0.2">
      <c r="B4400" s="24"/>
      <c r="D4400" s="24"/>
      <c r="F4400" s="24"/>
      <c r="H4400" s="24"/>
      <c r="J4400" s="24"/>
    </row>
    <row r="4401" spans="2:10" x14ac:dyDescent="0.2">
      <c r="B4401" s="24"/>
      <c r="D4401" s="24"/>
      <c r="F4401" s="24"/>
      <c r="H4401" s="24"/>
      <c r="J4401" s="24"/>
    </row>
    <row r="4402" spans="2:10" x14ac:dyDescent="0.2">
      <c r="B4402" s="24"/>
      <c r="D4402" s="24"/>
      <c r="F4402" s="24"/>
      <c r="H4402" s="24"/>
      <c r="J4402" s="24"/>
    </row>
    <row r="4403" spans="2:10" x14ac:dyDescent="0.2">
      <c r="B4403" s="24"/>
      <c r="D4403" s="24"/>
      <c r="F4403" s="24"/>
      <c r="H4403" s="24"/>
      <c r="J4403" s="24"/>
    </row>
    <row r="4404" spans="2:10" x14ac:dyDescent="0.2">
      <c r="B4404" s="24"/>
      <c r="D4404" s="24"/>
      <c r="F4404" s="24"/>
      <c r="H4404" s="24"/>
      <c r="J4404" s="24"/>
    </row>
    <row r="4405" spans="2:10" x14ac:dyDescent="0.2">
      <c r="B4405" s="24"/>
      <c r="D4405" s="24"/>
      <c r="F4405" s="24"/>
      <c r="H4405" s="24"/>
      <c r="J4405" s="24"/>
    </row>
    <row r="4406" spans="2:10" x14ac:dyDescent="0.2">
      <c r="B4406" s="24"/>
      <c r="D4406" s="24"/>
      <c r="F4406" s="24"/>
      <c r="H4406" s="24"/>
      <c r="J4406" s="24"/>
    </row>
    <row r="4407" spans="2:10" x14ac:dyDescent="0.2">
      <c r="B4407" s="24"/>
      <c r="D4407" s="24"/>
      <c r="F4407" s="24"/>
      <c r="H4407" s="24"/>
      <c r="J4407" s="24"/>
    </row>
    <row r="4408" spans="2:10" x14ac:dyDescent="0.2">
      <c r="B4408" s="24"/>
      <c r="D4408" s="24"/>
      <c r="F4408" s="24"/>
      <c r="H4408" s="24"/>
      <c r="J4408" s="24"/>
    </row>
    <row r="4409" spans="2:10" x14ac:dyDescent="0.2">
      <c r="B4409" s="24"/>
      <c r="D4409" s="24"/>
      <c r="F4409" s="24"/>
      <c r="H4409" s="24"/>
      <c r="J4409" s="24"/>
    </row>
    <row r="4410" spans="2:10" x14ac:dyDescent="0.2">
      <c r="B4410" s="24"/>
      <c r="D4410" s="24"/>
      <c r="F4410" s="24"/>
      <c r="H4410" s="24"/>
      <c r="J4410" s="24"/>
    </row>
    <row r="4411" spans="2:10" x14ac:dyDescent="0.2">
      <c r="B4411" s="24"/>
      <c r="D4411" s="24"/>
      <c r="F4411" s="24"/>
      <c r="H4411" s="24"/>
      <c r="J4411" s="24"/>
    </row>
    <row r="4412" spans="2:10" x14ac:dyDescent="0.2">
      <c r="B4412" s="24"/>
      <c r="D4412" s="24"/>
      <c r="F4412" s="24"/>
      <c r="H4412" s="24"/>
      <c r="J4412" s="24"/>
    </row>
    <row r="4413" spans="2:10" x14ac:dyDescent="0.2">
      <c r="B4413" s="24"/>
      <c r="D4413" s="24"/>
      <c r="F4413" s="24"/>
      <c r="H4413" s="24"/>
      <c r="J4413" s="24"/>
    </row>
    <row r="4414" spans="2:10" x14ac:dyDescent="0.2">
      <c r="B4414" s="24"/>
      <c r="D4414" s="24"/>
      <c r="F4414" s="24"/>
      <c r="H4414" s="24"/>
      <c r="J4414" s="24"/>
    </row>
    <row r="4415" spans="2:10" x14ac:dyDescent="0.2">
      <c r="B4415" s="24"/>
      <c r="D4415" s="24"/>
      <c r="F4415" s="24"/>
      <c r="H4415" s="24"/>
      <c r="J4415" s="24"/>
    </row>
    <row r="4416" spans="2:10" x14ac:dyDescent="0.2">
      <c r="B4416" s="24"/>
      <c r="D4416" s="24"/>
      <c r="F4416" s="24"/>
      <c r="H4416" s="24"/>
      <c r="J4416" s="24"/>
    </row>
    <row r="4417" spans="2:10" x14ac:dyDescent="0.2">
      <c r="B4417" s="24"/>
      <c r="D4417" s="24"/>
      <c r="F4417" s="24"/>
      <c r="H4417" s="24"/>
      <c r="J4417" s="24"/>
    </row>
    <row r="4418" spans="2:10" x14ac:dyDescent="0.2">
      <c r="B4418" s="24"/>
      <c r="D4418" s="24"/>
      <c r="F4418" s="24"/>
      <c r="H4418" s="24"/>
      <c r="J4418" s="24"/>
    </row>
    <row r="4419" spans="2:10" x14ac:dyDescent="0.2">
      <c r="B4419" s="24"/>
      <c r="D4419" s="24"/>
      <c r="F4419" s="24"/>
      <c r="H4419" s="24"/>
      <c r="J4419" s="24"/>
    </row>
    <row r="4420" spans="2:10" x14ac:dyDescent="0.2">
      <c r="B4420" s="24"/>
      <c r="D4420" s="24"/>
      <c r="F4420" s="24"/>
      <c r="H4420" s="24"/>
      <c r="J4420" s="24"/>
    </row>
    <row r="4421" spans="2:10" x14ac:dyDescent="0.2">
      <c r="B4421" s="24"/>
      <c r="D4421" s="24"/>
      <c r="F4421" s="24"/>
      <c r="H4421" s="24"/>
      <c r="J4421" s="24"/>
    </row>
    <row r="4422" spans="2:10" x14ac:dyDescent="0.2">
      <c r="B4422" s="24"/>
      <c r="D4422" s="24"/>
      <c r="F4422" s="24"/>
      <c r="H4422" s="24"/>
      <c r="J4422" s="24"/>
    </row>
    <row r="4423" spans="2:10" x14ac:dyDescent="0.2">
      <c r="B4423" s="24"/>
      <c r="D4423" s="24"/>
      <c r="F4423" s="24"/>
      <c r="H4423" s="24"/>
      <c r="J4423" s="24"/>
    </row>
    <row r="4424" spans="2:10" x14ac:dyDescent="0.2">
      <c r="B4424" s="24"/>
      <c r="D4424" s="24"/>
      <c r="F4424" s="24"/>
      <c r="H4424" s="24"/>
      <c r="J4424" s="24"/>
    </row>
    <row r="4425" spans="2:10" x14ac:dyDescent="0.2">
      <c r="B4425" s="24"/>
      <c r="D4425" s="24"/>
      <c r="F4425" s="24"/>
      <c r="H4425" s="24"/>
      <c r="J4425" s="24"/>
    </row>
    <row r="4426" spans="2:10" x14ac:dyDescent="0.2">
      <c r="B4426" s="24"/>
      <c r="D4426" s="24"/>
      <c r="F4426" s="24"/>
      <c r="H4426" s="24"/>
      <c r="J4426" s="24"/>
    </row>
    <row r="4427" spans="2:10" x14ac:dyDescent="0.2">
      <c r="B4427" s="24"/>
      <c r="D4427" s="24"/>
      <c r="F4427" s="24"/>
      <c r="H4427" s="24"/>
      <c r="J4427" s="24"/>
    </row>
    <row r="4428" spans="2:10" x14ac:dyDescent="0.2">
      <c r="B4428" s="24"/>
      <c r="D4428" s="24"/>
      <c r="F4428" s="24"/>
      <c r="H4428" s="24"/>
      <c r="J4428" s="24"/>
    </row>
    <row r="4429" spans="2:10" x14ac:dyDescent="0.2">
      <c r="B4429" s="24"/>
      <c r="D4429" s="24"/>
      <c r="F4429" s="24"/>
      <c r="H4429" s="24"/>
      <c r="J4429" s="24"/>
    </row>
    <row r="4430" spans="2:10" x14ac:dyDescent="0.2">
      <c r="B4430" s="24"/>
      <c r="D4430" s="24"/>
      <c r="F4430" s="24"/>
      <c r="H4430" s="24"/>
      <c r="J4430" s="24"/>
    </row>
    <row r="4431" spans="2:10" x14ac:dyDescent="0.2">
      <c r="B4431" s="24"/>
      <c r="D4431" s="24"/>
      <c r="F4431" s="24"/>
      <c r="H4431" s="24"/>
      <c r="J4431" s="24"/>
    </row>
    <row r="4432" spans="2:10" x14ac:dyDescent="0.2">
      <c r="B4432" s="24"/>
      <c r="D4432" s="24"/>
      <c r="F4432" s="24"/>
      <c r="H4432" s="24"/>
      <c r="J4432" s="24"/>
    </row>
    <row r="4433" spans="2:10" x14ac:dyDescent="0.2">
      <c r="B4433" s="24"/>
      <c r="D4433" s="24"/>
      <c r="F4433" s="24"/>
      <c r="H4433" s="24"/>
      <c r="J4433" s="24"/>
    </row>
    <row r="4434" spans="2:10" x14ac:dyDescent="0.2">
      <c r="B4434" s="24"/>
      <c r="D4434" s="24"/>
      <c r="F4434" s="24"/>
      <c r="H4434" s="24"/>
      <c r="J4434" s="24"/>
    </row>
    <row r="4435" spans="2:10" x14ac:dyDescent="0.2">
      <c r="B4435" s="24"/>
      <c r="D4435" s="24"/>
      <c r="F4435" s="24"/>
      <c r="H4435" s="24"/>
      <c r="J4435" s="24"/>
    </row>
    <row r="4436" spans="2:10" x14ac:dyDescent="0.2">
      <c r="B4436" s="24"/>
      <c r="D4436" s="24"/>
      <c r="F4436" s="24"/>
      <c r="H4436" s="24"/>
      <c r="J4436" s="24"/>
    </row>
    <row r="4437" spans="2:10" x14ac:dyDescent="0.2">
      <c r="B4437" s="24"/>
      <c r="D4437" s="24"/>
      <c r="F4437" s="24"/>
      <c r="H4437" s="24"/>
      <c r="J4437" s="24"/>
    </row>
    <row r="4438" spans="2:10" x14ac:dyDescent="0.2">
      <c r="B4438" s="24"/>
      <c r="D4438" s="24"/>
      <c r="F4438" s="24"/>
      <c r="H4438" s="24"/>
      <c r="J4438" s="24"/>
    </row>
    <row r="4439" spans="2:10" x14ac:dyDescent="0.2">
      <c r="B4439" s="24"/>
      <c r="D4439" s="24"/>
      <c r="F4439" s="24"/>
      <c r="H4439" s="24"/>
      <c r="J4439" s="24"/>
    </row>
    <row r="4440" spans="2:10" x14ac:dyDescent="0.2">
      <c r="B4440" s="24"/>
      <c r="D4440" s="24"/>
      <c r="F4440" s="24"/>
      <c r="H4440" s="24"/>
      <c r="J4440" s="24"/>
    </row>
    <row r="4441" spans="2:10" x14ac:dyDescent="0.2">
      <c r="B4441" s="24"/>
      <c r="D4441" s="24"/>
      <c r="F4441" s="24"/>
      <c r="H4441" s="24"/>
      <c r="J4441" s="24"/>
    </row>
    <row r="4442" spans="2:10" x14ac:dyDescent="0.2">
      <c r="B4442" s="24"/>
      <c r="D4442" s="24"/>
      <c r="F4442" s="24"/>
      <c r="H4442" s="24"/>
      <c r="J4442" s="24"/>
    </row>
    <row r="4443" spans="2:10" x14ac:dyDescent="0.2">
      <c r="B4443" s="24"/>
      <c r="D4443" s="24"/>
      <c r="F4443" s="24"/>
      <c r="H4443" s="24"/>
      <c r="J4443" s="24"/>
    </row>
    <row r="4444" spans="2:10" x14ac:dyDescent="0.2">
      <c r="B4444" s="24"/>
      <c r="D4444" s="24"/>
      <c r="F4444" s="24"/>
      <c r="H4444" s="24"/>
      <c r="J4444" s="24"/>
    </row>
    <row r="4445" spans="2:10" x14ac:dyDescent="0.2">
      <c r="B4445" s="24"/>
      <c r="D4445" s="24"/>
      <c r="F4445" s="24"/>
      <c r="H4445" s="24"/>
      <c r="J4445" s="24"/>
    </row>
    <row r="4446" spans="2:10" x14ac:dyDescent="0.2">
      <c r="B4446" s="24"/>
      <c r="D4446" s="24"/>
      <c r="F4446" s="24"/>
      <c r="H4446" s="24"/>
      <c r="J4446" s="24"/>
    </row>
    <row r="4447" spans="2:10" x14ac:dyDescent="0.2">
      <c r="B4447" s="24"/>
      <c r="D4447" s="24"/>
      <c r="F4447" s="24"/>
      <c r="H4447" s="24"/>
      <c r="J4447" s="24"/>
    </row>
    <row r="4448" spans="2:10" x14ac:dyDescent="0.2">
      <c r="B4448" s="24"/>
      <c r="D4448" s="24"/>
      <c r="F4448" s="24"/>
      <c r="H4448" s="24"/>
      <c r="J4448" s="24"/>
    </row>
    <row r="4449" spans="2:10" x14ac:dyDescent="0.2">
      <c r="B4449" s="24"/>
      <c r="D4449" s="24"/>
      <c r="F4449" s="24"/>
      <c r="H4449" s="24"/>
      <c r="J4449" s="24"/>
    </row>
    <row r="4450" spans="2:10" x14ac:dyDescent="0.2">
      <c r="B4450" s="24"/>
      <c r="D4450" s="24"/>
      <c r="F4450" s="24"/>
      <c r="H4450" s="24"/>
      <c r="J4450" s="24"/>
    </row>
    <row r="4451" spans="2:10" x14ac:dyDescent="0.2">
      <c r="B4451" s="24"/>
      <c r="D4451" s="24"/>
      <c r="F4451" s="24"/>
      <c r="H4451" s="24"/>
      <c r="J4451" s="24"/>
    </row>
    <row r="4452" spans="2:10" x14ac:dyDescent="0.2">
      <c r="B4452" s="24"/>
      <c r="D4452" s="24"/>
      <c r="F4452" s="24"/>
      <c r="H4452" s="24"/>
      <c r="J4452" s="24"/>
    </row>
    <row r="4453" spans="2:10" x14ac:dyDescent="0.2">
      <c r="B4453" s="24"/>
      <c r="D4453" s="24"/>
      <c r="F4453" s="24"/>
      <c r="H4453" s="24"/>
      <c r="J4453" s="24"/>
    </row>
    <row r="4454" spans="2:10" x14ac:dyDescent="0.2">
      <c r="B4454" s="24"/>
      <c r="D4454" s="24"/>
      <c r="F4454" s="24"/>
      <c r="H4454" s="24"/>
      <c r="J4454" s="24"/>
    </row>
    <row r="4455" spans="2:10" x14ac:dyDescent="0.2">
      <c r="B4455" s="24"/>
      <c r="D4455" s="24"/>
      <c r="F4455" s="24"/>
      <c r="H4455" s="24"/>
      <c r="J4455" s="24"/>
    </row>
    <row r="4456" spans="2:10" x14ac:dyDescent="0.2">
      <c r="B4456" s="24"/>
      <c r="D4456" s="24"/>
      <c r="F4456" s="24"/>
      <c r="H4456" s="24"/>
      <c r="J4456" s="24"/>
    </row>
    <row r="4457" spans="2:10" x14ac:dyDescent="0.2">
      <c r="B4457" s="24"/>
      <c r="D4457" s="24"/>
      <c r="F4457" s="24"/>
      <c r="H4457" s="24"/>
      <c r="J4457" s="24"/>
    </row>
    <row r="4458" spans="2:10" x14ac:dyDescent="0.2">
      <c r="B4458" s="24"/>
      <c r="D4458" s="24"/>
      <c r="F4458" s="24"/>
      <c r="H4458" s="24"/>
      <c r="J4458" s="24"/>
    </row>
    <row r="4459" spans="2:10" x14ac:dyDescent="0.2">
      <c r="B4459" s="24"/>
      <c r="D4459" s="24"/>
      <c r="F4459" s="24"/>
      <c r="H4459" s="24"/>
      <c r="J4459" s="24"/>
    </row>
    <row r="4460" spans="2:10" x14ac:dyDescent="0.2">
      <c r="B4460" s="24"/>
      <c r="D4460" s="24"/>
      <c r="F4460" s="24"/>
      <c r="H4460" s="24"/>
      <c r="J4460" s="24"/>
    </row>
    <row r="4461" spans="2:10" x14ac:dyDescent="0.2">
      <c r="B4461" s="24"/>
      <c r="D4461" s="24"/>
      <c r="F4461" s="24"/>
      <c r="H4461" s="24"/>
      <c r="J4461" s="24"/>
    </row>
    <row r="4462" spans="2:10" x14ac:dyDescent="0.2">
      <c r="B4462" s="24"/>
      <c r="D4462" s="24"/>
      <c r="F4462" s="24"/>
      <c r="H4462" s="24"/>
      <c r="J4462" s="24"/>
    </row>
    <row r="4463" spans="2:10" x14ac:dyDescent="0.2">
      <c r="B4463" s="24"/>
      <c r="D4463" s="24"/>
      <c r="F4463" s="24"/>
      <c r="H4463" s="24"/>
      <c r="J4463" s="24"/>
    </row>
    <row r="4464" spans="2:10" x14ac:dyDescent="0.2">
      <c r="B4464" s="24"/>
      <c r="D4464" s="24"/>
      <c r="F4464" s="24"/>
      <c r="H4464" s="24"/>
      <c r="J4464" s="24"/>
    </row>
    <row r="4465" spans="2:10" x14ac:dyDescent="0.2">
      <c r="B4465" s="24"/>
      <c r="D4465" s="24"/>
      <c r="F4465" s="24"/>
      <c r="H4465" s="24"/>
      <c r="J4465" s="24"/>
    </row>
    <row r="4466" spans="2:10" x14ac:dyDescent="0.2">
      <c r="B4466" s="24"/>
      <c r="D4466" s="24"/>
      <c r="F4466" s="24"/>
      <c r="H4466" s="24"/>
      <c r="J4466" s="24"/>
    </row>
    <row r="4467" spans="2:10" x14ac:dyDescent="0.2">
      <c r="B4467" s="24"/>
      <c r="D4467" s="24"/>
      <c r="F4467" s="24"/>
      <c r="H4467" s="24"/>
      <c r="J4467" s="24"/>
    </row>
    <row r="4468" spans="2:10" x14ac:dyDescent="0.2">
      <c r="B4468" s="24"/>
      <c r="D4468" s="24"/>
      <c r="F4468" s="24"/>
      <c r="H4468" s="24"/>
      <c r="J4468" s="24"/>
    </row>
    <row r="4469" spans="2:10" x14ac:dyDescent="0.2">
      <c r="B4469" s="24"/>
      <c r="D4469" s="24"/>
      <c r="F4469" s="24"/>
      <c r="H4469" s="24"/>
      <c r="J4469" s="24"/>
    </row>
    <row r="4470" spans="2:10" x14ac:dyDescent="0.2">
      <c r="B4470" s="24"/>
      <c r="D4470" s="24"/>
      <c r="F4470" s="24"/>
      <c r="H4470" s="24"/>
      <c r="J4470" s="24"/>
    </row>
    <row r="4471" spans="2:10" x14ac:dyDescent="0.2">
      <c r="B4471" s="24"/>
      <c r="D4471" s="24"/>
      <c r="F4471" s="24"/>
      <c r="H4471" s="24"/>
      <c r="J4471" s="24"/>
    </row>
    <row r="4472" spans="2:10" x14ac:dyDescent="0.2">
      <c r="B4472" s="24"/>
      <c r="D4472" s="24"/>
      <c r="F4472" s="24"/>
      <c r="H4472" s="24"/>
      <c r="J4472" s="24"/>
    </row>
    <row r="4473" spans="2:10" x14ac:dyDescent="0.2">
      <c r="B4473" s="24"/>
      <c r="D4473" s="24"/>
      <c r="F4473" s="24"/>
      <c r="H4473" s="24"/>
      <c r="J4473" s="24"/>
    </row>
    <row r="4474" spans="2:10" x14ac:dyDescent="0.2">
      <c r="B4474" s="24"/>
      <c r="D4474" s="24"/>
      <c r="F4474" s="24"/>
      <c r="H4474" s="24"/>
      <c r="J4474" s="24"/>
    </row>
    <row r="4475" spans="2:10" x14ac:dyDescent="0.2">
      <c r="B4475" s="24"/>
      <c r="D4475" s="24"/>
      <c r="F4475" s="24"/>
      <c r="H4475" s="24"/>
      <c r="J4475" s="24"/>
    </row>
    <row r="4476" spans="2:10" x14ac:dyDescent="0.2">
      <c r="B4476" s="24"/>
      <c r="D4476" s="24"/>
      <c r="F4476" s="24"/>
      <c r="H4476" s="24"/>
      <c r="J4476" s="24"/>
    </row>
    <row r="4477" spans="2:10" x14ac:dyDescent="0.2">
      <c r="B4477" s="24"/>
      <c r="D4477" s="24"/>
      <c r="F4477" s="24"/>
      <c r="H4477" s="24"/>
      <c r="J4477" s="24"/>
    </row>
    <row r="4478" spans="2:10" x14ac:dyDescent="0.2">
      <c r="B4478" s="24"/>
      <c r="D4478" s="24"/>
      <c r="F4478" s="24"/>
      <c r="H4478" s="24"/>
      <c r="J4478" s="24"/>
    </row>
    <row r="4479" spans="2:10" x14ac:dyDescent="0.2">
      <c r="B4479" s="24"/>
      <c r="D4479" s="24"/>
      <c r="F4479" s="24"/>
      <c r="H4479" s="24"/>
      <c r="J4479" s="24"/>
    </row>
    <row r="4480" spans="2:10" x14ac:dyDescent="0.2">
      <c r="B4480" s="24"/>
      <c r="D4480" s="24"/>
      <c r="F4480" s="24"/>
      <c r="H4480" s="24"/>
      <c r="J4480" s="24"/>
    </row>
    <row r="4481" spans="2:10" x14ac:dyDescent="0.2">
      <c r="B4481" s="24"/>
      <c r="D4481" s="24"/>
      <c r="F4481" s="24"/>
      <c r="H4481" s="24"/>
      <c r="J4481" s="24"/>
    </row>
    <row r="4482" spans="2:10" x14ac:dyDescent="0.2">
      <c r="B4482" s="24"/>
      <c r="D4482" s="24"/>
      <c r="F4482" s="24"/>
      <c r="H4482" s="24"/>
      <c r="J4482" s="24"/>
    </row>
    <row r="4483" spans="2:10" x14ac:dyDescent="0.2">
      <c r="B4483" s="24"/>
      <c r="D4483" s="24"/>
      <c r="F4483" s="24"/>
      <c r="H4483" s="24"/>
      <c r="J4483" s="24"/>
    </row>
    <row r="4484" spans="2:10" x14ac:dyDescent="0.2">
      <c r="B4484" s="24"/>
      <c r="D4484" s="24"/>
      <c r="F4484" s="24"/>
      <c r="H4484" s="24"/>
      <c r="J4484" s="24"/>
    </row>
    <row r="4485" spans="2:10" x14ac:dyDescent="0.2">
      <c r="B4485" s="24"/>
      <c r="D4485" s="24"/>
      <c r="F4485" s="24"/>
      <c r="H4485" s="24"/>
      <c r="J4485" s="24"/>
    </row>
    <row r="4486" spans="2:10" x14ac:dyDescent="0.2">
      <c r="B4486" s="24"/>
      <c r="D4486" s="24"/>
      <c r="F4486" s="24"/>
      <c r="H4486" s="24"/>
      <c r="J4486" s="24"/>
    </row>
    <row r="4487" spans="2:10" x14ac:dyDescent="0.2">
      <c r="B4487" s="24"/>
      <c r="D4487" s="24"/>
      <c r="F4487" s="24"/>
      <c r="H4487" s="24"/>
      <c r="J4487" s="24"/>
    </row>
    <row r="4488" spans="2:10" x14ac:dyDescent="0.2">
      <c r="B4488" s="24"/>
      <c r="D4488" s="24"/>
      <c r="F4488" s="24"/>
      <c r="H4488" s="24"/>
      <c r="J4488" s="24"/>
    </row>
    <row r="4489" spans="2:10" x14ac:dyDescent="0.2">
      <c r="B4489" s="24"/>
      <c r="D4489" s="24"/>
      <c r="F4489" s="24"/>
      <c r="H4489" s="24"/>
      <c r="J4489" s="24"/>
    </row>
    <row r="4490" spans="2:10" x14ac:dyDescent="0.2">
      <c r="B4490" s="24"/>
      <c r="D4490" s="24"/>
      <c r="F4490" s="24"/>
      <c r="H4490" s="24"/>
      <c r="J4490" s="24"/>
    </row>
    <row r="4491" spans="2:10" x14ac:dyDescent="0.2">
      <c r="B4491" s="24"/>
      <c r="D4491" s="24"/>
      <c r="F4491" s="24"/>
      <c r="H4491" s="24"/>
      <c r="J4491" s="24"/>
    </row>
    <row r="4492" spans="2:10" x14ac:dyDescent="0.2">
      <c r="B4492" s="24"/>
      <c r="D4492" s="24"/>
      <c r="F4492" s="24"/>
      <c r="H4492" s="24"/>
      <c r="J4492" s="24"/>
    </row>
    <row r="4493" spans="2:10" x14ac:dyDescent="0.2">
      <c r="B4493" s="24"/>
      <c r="D4493" s="24"/>
      <c r="F4493" s="24"/>
      <c r="H4493" s="24"/>
      <c r="J4493" s="24"/>
    </row>
    <row r="4494" spans="2:10" x14ac:dyDescent="0.2">
      <c r="B4494" s="24"/>
      <c r="D4494" s="24"/>
      <c r="F4494" s="24"/>
      <c r="H4494" s="24"/>
      <c r="J4494" s="24"/>
    </row>
    <row r="4495" spans="2:10" x14ac:dyDescent="0.2">
      <c r="B4495" s="24"/>
      <c r="D4495" s="24"/>
      <c r="F4495" s="24"/>
      <c r="H4495" s="24"/>
      <c r="J4495" s="24"/>
    </row>
    <row r="4496" spans="2:10" x14ac:dyDescent="0.2">
      <c r="B4496" s="24"/>
      <c r="D4496" s="24"/>
      <c r="F4496" s="24"/>
      <c r="H4496" s="24"/>
      <c r="J4496" s="24"/>
    </row>
    <row r="4497" spans="2:10" x14ac:dyDescent="0.2">
      <c r="B4497" s="24"/>
      <c r="D4497" s="24"/>
      <c r="F4497" s="24"/>
      <c r="H4497" s="24"/>
      <c r="J4497" s="24"/>
    </row>
    <row r="4498" spans="2:10" x14ac:dyDescent="0.2">
      <c r="B4498" s="24"/>
      <c r="D4498" s="24"/>
      <c r="F4498" s="24"/>
      <c r="H4498" s="24"/>
      <c r="J4498" s="24"/>
    </row>
    <row r="4499" spans="2:10" x14ac:dyDescent="0.2">
      <c r="B4499" s="24"/>
      <c r="D4499" s="24"/>
      <c r="F4499" s="24"/>
      <c r="H4499" s="24"/>
      <c r="J4499" s="24"/>
    </row>
    <row r="4500" spans="2:10" x14ac:dyDescent="0.2">
      <c r="B4500" s="24"/>
      <c r="D4500" s="24"/>
      <c r="F4500" s="24"/>
      <c r="H4500" s="24"/>
      <c r="J4500" s="24"/>
    </row>
    <row r="4501" spans="2:10" x14ac:dyDescent="0.2">
      <c r="B4501" s="24"/>
      <c r="D4501" s="24"/>
      <c r="F4501" s="24"/>
      <c r="H4501" s="24"/>
      <c r="J4501" s="24"/>
    </row>
    <row r="4502" spans="2:10" x14ac:dyDescent="0.2">
      <c r="B4502" s="24"/>
      <c r="D4502" s="24"/>
      <c r="F4502" s="24"/>
      <c r="H4502" s="24"/>
      <c r="J4502" s="24"/>
    </row>
    <row r="4503" spans="2:10" x14ac:dyDescent="0.2">
      <c r="B4503" s="24"/>
      <c r="D4503" s="24"/>
      <c r="F4503" s="24"/>
      <c r="H4503" s="24"/>
      <c r="J4503" s="24"/>
    </row>
    <row r="4504" spans="2:10" x14ac:dyDescent="0.2">
      <c r="B4504" s="24"/>
      <c r="D4504" s="24"/>
      <c r="F4504" s="24"/>
      <c r="H4504" s="24"/>
      <c r="J4504" s="24"/>
    </row>
    <row r="4505" spans="2:10" x14ac:dyDescent="0.2">
      <c r="B4505" s="24"/>
      <c r="D4505" s="24"/>
      <c r="F4505" s="24"/>
      <c r="H4505" s="24"/>
      <c r="J4505" s="24"/>
    </row>
    <row r="4506" spans="2:10" x14ac:dyDescent="0.2">
      <c r="B4506" s="24"/>
      <c r="D4506" s="24"/>
      <c r="F4506" s="24"/>
      <c r="H4506" s="24"/>
      <c r="J4506" s="24"/>
    </row>
    <row r="4507" spans="2:10" x14ac:dyDescent="0.2">
      <c r="B4507" s="24"/>
      <c r="D4507" s="24"/>
      <c r="F4507" s="24"/>
      <c r="H4507" s="24"/>
      <c r="J4507" s="24"/>
    </row>
    <row r="4508" spans="2:10" x14ac:dyDescent="0.2">
      <c r="B4508" s="24"/>
      <c r="D4508" s="24"/>
      <c r="F4508" s="24"/>
      <c r="H4508" s="24"/>
      <c r="J4508" s="24"/>
    </row>
    <row r="4509" spans="2:10" x14ac:dyDescent="0.2">
      <c r="B4509" s="24"/>
      <c r="D4509" s="24"/>
      <c r="F4509" s="24"/>
      <c r="H4509" s="24"/>
      <c r="J4509" s="24"/>
    </row>
    <row r="4510" spans="2:10" x14ac:dyDescent="0.2">
      <c r="B4510" s="24"/>
      <c r="D4510" s="24"/>
      <c r="F4510" s="24"/>
      <c r="H4510" s="24"/>
      <c r="J4510" s="24"/>
    </row>
    <row r="4511" spans="2:10" x14ac:dyDescent="0.2">
      <c r="B4511" s="24"/>
      <c r="D4511" s="24"/>
      <c r="F4511" s="24"/>
      <c r="H4511" s="24"/>
      <c r="J4511" s="24"/>
    </row>
    <row r="4512" spans="2:10" x14ac:dyDescent="0.2">
      <c r="B4512" s="24"/>
      <c r="D4512" s="24"/>
      <c r="F4512" s="24"/>
      <c r="H4512" s="24"/>
      <c r="J4512" s="24"/>
    </row>
    <row r="4513" spans="2:10" x14ac:dyDescent="0.2">
      <c r="B4513" s="24"/>
      <c r="D4513" s="24"/>
      <c r="F4513" s="24"/>
      <c r="H4513" s="24"/>
      <c r="J4513" s="24"/>
    </row>
    <row r="4514" spans="2:10" x14ac:dyDescent="0.2">
      <c r="B4514" s="24"/>
      <c r="D4514" s="24"/>
      <c r="F4514" s="24"/>
      <c r="H4514" s="24"/>
      <c r="J4514" s="24"/>
    </row>
    <row r="4515" spans="2:10" x14ac:dyDescent="0.2">
      <c r="B4515" s="24"/>
      <c r="D4515" s="24"/>
      <c r="F4515" s="24"/>
      <c r="H4515" s="24"/>
      <c r="J4515" s="24"/>
    </row>
    <row r="4516" spans="2:10" x14ac:dyDescent="0.2">
      <c r="B4516" s="24"/>
      <c r="D4516" s="24"/>
      <c r="F4516" s="24"/>
      <c r="H4516" s="24"/>
      <c r="J4516" s="24"/>
    </row>
    <row r="4517" spans="2:10" x14ac:dyDescent="0.2">
      <c r="B4517" s="24"/>
      <c r="D4517" s="24"/>
      <c r="F4517" s="24"/>
      <c r="H4517" s="24"/>
      <c r="J4517" s="24"/>
    </row>
    <row r="4518" spans="2:10" x14ac:dyDescent="0.2">
      <c r="B4518" s="24"/>
      <c r="D4518" s="24"/>
      <c r="F4518" s="24"/>
      <c r="H4518" s="24"/>
      <c r="J4518" s="24"/>
    </row>
    <row r="4519" spans="2:10" x14ac:dyDescent="0.2">
      <c r="B4519" s="24"/>
      <c r="D4519" s="24"/>
      <c r="F4519" s="24"/>
      <c r="H4519" s="24"/>
      <c r="J4519" s="24"/>
    </row>
    <row r="4520" spans="2:10" x14ac:dyDescent="0.2">
      <c r="B4520" s="24"/>
      <c r="D4520" s="24"/>
      <c r="F4520" s="24"/>
      <c r="H4520" s="24"/>
      <c r="J4520" s="24"/>
    </row>
    <row r="4521" spans="2:10" x14ac:dyDescent="0.2">
      <c r="B4521" s="24"/>
      <c r="D4521" s="24"/>
      <c r="F4521" s="24"/>
      <c r="H4521" s="24"/>
      <c r="J4521" s="24"/>
    </row>
    <row r="4522" spans="2:10" x14ac:dyDescent="0.2">
      <c r="B4522" s="24"/>
      <c r="D4522" s="24"/>
      <c r="F4522" s="24"/>
      <c r="H4522" s="24"/>
      <c r="J4522" s="24"/>
    </row>
    <row r="4523" spans="2:10" x14ac:dyDescent="0.2">
      <c r="B4523" s="24"/>
      <c r="D4523" s="24"/>
      <c r="F4523" s="24"/>
      <c r="H4523" s="24"/>
      <c r="J4523" s="24"/>
    </row>
    <row r="4524" spans="2:10" x14ac:dyDescent="0.2">
      <c r="B4524" s="24"/>
      <c r="D4524" s="24"/>
      <c r="F4524" s="24"/>
      <c r="H4524" s="24"/>
      <c r="J4524" s="24"/>
    </row>
    <row r="4525" spans="2:10" x14ac:dyDescent="0.2">
      <c r="B4525" s="24"/>
      <c r="D4525" s="24"/>
      <c r="F4525" s="24"/>
      <c r="H4525" s="24"/>
      <c r="J4525" s="24"/>
    </row>
    <row r="4526" spans="2:10" x14ac:dyDescent="0.2">
      <c r="B4526" s="24"/>
      <c r="D4526" s="24"/>
      <c r="F4526" s="24"/>
      <c r="H4526" s="24"/>
      <c r="J4526" s="24"/>
    </row>
    <row r="4527" spans="2:10" x14ac:dyDescent="0.2">
      <c r="B4527" s="24"/>
      <c r="D4527" s="24"/>
      <c r="F4527" s="24"/>
      <c r="H4527" s="24"/>
      <c r="J4527" s="24"/>
    </row>
    <row r="4528" spans="2:10" x14ac:dyDescent="0.2">
      <c r="B4528" s="24"/>
      <c r="D4528" s="24"/>
      <c r="F4528" s="24"/>
      <c r="H4528" s="24"/>
      <c r="J4528" s="24"/>
    </row>
    <row r="4529" spans="2:10" x14ac:dyDescent="0.2">
      <c r="B4529" s="24"/>
      <c r="D4529" s="24"/>
      <c r="F4529" s="24"/>
      <c r="H4529" s="24"/>
      <c r="J4529" s="24"/>
    </row>
    <row r="4530" spans="2:10" x14ac:dyDescent="0.2">
      <c r="B4530" s="24"/>
      <c r="D4530" s="24"/>
      <c r="F4530" s="24"/>
      <c r="H4530" s="24"/>
      <c r="J4530" s="24"/>
    </row>
    <row r="4531" spans="2:10" x14ac:dyDescent="0.2">
      <c r="B4531" s="24"/>
      <c r="D4531" s="24"/>
      <c r="F4531" s="24"/>
      <c r="H4531" s="24"/>
      <c r="J4531" s="24"/>
    </row>
    <row r="4532" spans="2:10" x14ac:dyDescent="0.2">
      <c r="B4532" s="24"/>
      <c r="D4532" s="24"/>
      <c r="F4532" s="24"/>
      <c r="H4532" s="24"/>
      <c r="J4532" s="24"/>
    </row>
    <row r="4533" spans="2:10" x14ac:dyDescent="0.2">
      <c r="B4533" s="24"/>
      <c r="D4533" s="24"/>
      <c r="F4533" s="24"/>
      <c r="H4533" s="24"/>
      <c r="J4533" s="24"/>
    </row>
    <row r="4534" spans="2:10" x14ac:dyDescent="0.2">
      <c r="B4534" s="24"/>
      <c r="D4534" s="24"/>
      <c r="F4534" s="24"/>
      <c r="H4534" s="24"/>
      <c r="J4534" s="24"/>
    </row>
    <row r="4535" spans="2:10" x14ac:dyDescent="0.2">
      <c r="B4535" s="24"/>
      <c r="D4535" s="24"/>
      <c r="F4535" s="24"/>
      <c r="H4535" s="24"/>
      <c r="J4535" s="24"/>
    </row>
    <row r="4536" spans="2:10" x14ac:dyDescent="0.2">
      <c r="B4536" s="24"/>
      <c r="D4536" s="24"/>
      <c r="F4536" s="24"/>
      <c r="H4536" s="24"/>
      <c r="J4536" s="24"/>
    </row>
    <row r="4537" spans="2:10" x14ac:dyDescent="0.2">
      <c r="B4537" s="24"/>
      <c r="D4537" s="24"/>
      <c r="F4537" s="24"/>
      <c r="H4537" s="24"/>
      <c r="J4537" s="24"/>
    </row>
    <row r="4538" spans="2:10" x14ac:dyDescent="0.2">
      <c r="B4538" s="24"/>
      <c r="D4538" s="24"/>
      <c r="F4538" s="24"/>
      <c r="H4538" s="24"/>
      <c r="J4538" s="24"/>
    </row>
    <row r="4539" spans="2:10" x14ac:dyDescent="0.2">
      <c r="B4539" s="24"/>
      <c r="D4539" s="24"/>
      <c r="F4539" s="24"/>
      <c r="H4539" s="24"/>
      <c r="J4539" s="24"/>
    </row>
    <row r="4540" spans="2:10" x14ac:dyDescent="0.2">
      <c r="B4540" s="24"/>
      <c r="D4540" s="24"/>
      <c r="F4540" s="24"/>
      <c r="H4540" s="24"/>
      <c r="J4540" s="24"/>
    </row>
    <row r="4541" spans="2:10" x14ac:dyDescent="0.2">
      <c r="B4541" s="24"/>
      <c r="D4541" s="24"/>
      <c r="F4541" s="24"/>
      <c r="H4541" s="24"/>
      <c r="J4541" s="24"/>
    </row>
    <row r="4542" spans="2:10" x14ac:dyDescent="0.2">
      <c r="B4542" s="24"/>
      <c r="D4542" s="24"/>
      <c r="F4542" s="24"/>
      <c r="H4542" s="24"/>
      <c r="J4542" s="24"/>
    </row>
    <row r="4543" spans="2:10" x14ac:dyDescent="0.2">
      <c r="B4543" s="24"/>
      <c r="D4543" s="24"/>
      <c r="F4543" s="24"/>
      <c r="H4543" s="24"/>
      <c r="J4543" s="24"/>
    </row>
    <row r="4544" spans="2:10" x14ac:dyDescent="0.2">
      <c r="B4544" s="24"/>
      <c r="D4544" s="24"/>
      <c r="F4544" s="24"/>
      <c r="H4544" s="24"/>
      <c r="J4544" s="24"/>
    </row>
    <row r="4545" spans="2:10" x14ac:dyDescent="0.2">
      <c r="B4545" s="24"/>
      <c r="D4545" s="24"/>
      <c r="F4545" s="24"/>
      <c r="H4545" s="24"/>
      <c r="J4545" s="24"/>
    </row>
    <row r="4546" spans="2:10" x14ac:dyDescent="0.2">
      <c r="B4546" s="24"/>
      <c r="D4546" s="24"/>
      <c r="F4546" s="24"/>
      <c r="H4546" s="24"/>
      <c r="J4546" s="24"/>
    </row>
    <row r="4547" spans="2:10" x14ac:dyDescent="0.2">
      <c r="B4547" s="24"/>
      <c r="D4547" s="24"/>
      <c r="F4547" s="24"/>
      <c r="H4547" s="24"/>
      <c r="J4547" s="24"/>
    </row>
    <row r="4548" spans="2:10" x14ac:dyDescent="0.2">
      <c r="B4548" s="24"/>
      <c r="D4548" s="24"/>
      <c r="F4548" s="24"/>
      <c r="H4548" s="24"/>
      <c r="J4548" s="24"/>
    </row>
    <row r="4549" spans="2:10" x14ac:dyDescent="0.2">
      <c r="B4549" s="24"/>
      <c r="D4549" s="24"/>
      <c r="F4549" s="24"/>
      <c r="H4549" s="24"/>
      <c r="J4549" s="24"/>
    </row>
    <row r="4550" spans="2:10" x14ac:dyDescent="0.2">
      <c r="B4550" s="24"/>
      <c r="D4550" s="24"/>
      <c r="F4550" s="24"/>
      <c r="H4550" s="24"/>
      <c r="J4550" s="24"/>
    </row>
    <row r="4551" spans="2:10" x14ac:dyDescent="0.2">
      <c r="B4551" s="24"/>
      <c r="D4551" s="24"/>
      <c r="F4551" s="24"/>
      <c r="H4551" s="24"/>
      <c r="J4551" s="24"/>
    </row>
    <row r="4552" spans="2:10" x14ac:dyDescent="0.2">
      <c r="B4552" s="24"/>
      <c r="D4552" s="24"/>
      <c r="F4552" s="24"/>
      <c r="H4552" s="24"/>
      <c r="J4552" s="24"/>
    </row>
    <row r="4553" spans="2:10" x14ac:dyDescent="0.2">
      <c r="B4553" s="24"/>
      <c r="D4553" s="24"/>
      <c r="F4553" s="24"/>
      <c r="H4553" s="24"/>
      <c r="J4553" s="24"/>
    </row>
    <row r="4554" spans="2:10" x14ac:dyDescent="0.2">
      <c r="B4554" s="24"/>
      <c r="D4554" s="24"/>
      <c r="F4554" s="24"/>
      <c r="H4554" s="24"/>
      <c r="J4554" s="24"/>
    </row>
    <row r="4555" spans="2:10" x14ac:dyDescent="0.2">
      <c r="B4555" s="24"/>
      <c r="D4555" s="24"/>
      <c r="F4555" s="24"/>
      <c r="H4555" s="24"/>
      <c r="J4555" s="24"/>
    </row>
    <row r="4556" spans="2:10" x14ac:dyDescent="0.2">
      <c r="B4556" s="24"/>
      <c r="D4556" s="24"/>
      <c r="F4556" s="24"/>
      <c r="H4556" s="24"/>
      <c r="J4556" s="24"/>
    </row>
    <row r="4557" spans="2:10" x14ac:dyDescent="0.2">
      <c r="B4557" s="24"/>
      <c r="D4557" s="24"/>
      <c r="F4557" s="24"/>
      <c r="H4557" s="24"/>
      <c r="J4557" s="24"/>
    </row>
    <row r="4558" spans="2:10" x14ac:dyDescent="0.2">
      <c r="B4558" s="24"/>
      <c r="D4558" s="24"/>
      <c r="F4558" s="24"/>
      <c r="H4558" s="24"/>
      <c r="J4558" s="24"/>
    </row>
    <row r="4559" spans="2:10" x14ac:dyDescent="0.2">
      <c r="B4559" s="24"/>
      <c r="D4559" s="24"/>
      <c r="F4559" s="24"/>
      <c r="H4559" s="24"/>
      <c r="J4559" s="24"/>
    </row>
    <row r="4560" spans="2:10" x14ac:dyDescent="0.2">
      <c r="B4560" s="24"/>
      <c r="D4560" s="24"/>
      <c r="F4560" s="24"/>
      <c r="H4560" s="24"/>
      <c r="J4560" s="24"/>
    </row>
    <row r="4561" spans="2:10" x14ac:dyDescent="0.2">
      <c r="B4561" s="24"/>
      <c r="D4561" s="24"/>
      <c r="F4561" s="24"/>
      <c r="H4561" s="24"/>
      <c r="J4561" s="24"/>
    </row>
    <row r="4562" spans="2:10" x14ac:dyDescent="0.2">
      <c r="B4562" s="24"/>
      <c r="D4562" s="24"/>
      <c r="F4562" s="24"/>
      <c r="H4562" s="24"/>
      <c r="J4562" s="24"/>
    </row>
    <row r="4563" spans="2:10" x14ac:dyDescent="0.2">
      <c r="B4563" s="24"/>
      <c r="D4563" s="24"/>
      <c r="F4563" s="24"/>
      <c r="H4563" s="24"/>
      <c r="J4563" s="24"/>
    </row>
    <row r="4564" spans="2:10" x14ac:dyDescent="0.2">
      <c r="B4564" s="24"/>
      <c r="D4564" s="24"/>
      <c r="F4564" s="24"/>
      <c r="H4564" s="24"/>
      <c r="J4564" s="24"/>
    </row>
    <row r="4565" spans="2:10" x14ac:dyDescent="0.2">
      <c r="B4565" s="24"/>
      <c r="D4565" s="24"/>
      <c r="F4565" s="24"/>
      <c r="H4565" s="24"/>
      <c r="J4565" s="24"/>
    </row>
    <row r="4566" spans="2:10" x14ac:dyDescent="0.2">
      <c r="B4566" s="24"/>
      <c r="D4566" s="24"/>
      <c r="F4566" s="24"/>
      <c r="H4566" s="24"/>
      <c r="J4566" s="24"/>
    </row>
    <row r="4567" spans="2:10" x14ac:dyDescent="0.2">
      <c r="B4567" s="24"/>
      <c r="D4567" s="24"/>
      <c r="F4567" s="24"/>
      <c r="H4567" s="24"/>
      <c r="J4567" s="24"/>
    </row>
    <row r="4568" spans="2:10" x14ac:dyDescent="0.2">
      <c r="B4568" s="24"/>
      <c r="D4568" s="24"/>
      <c r="F4568" s="24"/>
      <c r="H4568" s="24"/>
      <c r="J4568" s="24"/>
    </row>
    <row r="4569" spans="2:10" x14ac:dyDescent="0.2">
      <c r="B4569" s="24"/>
      <c r="D4569" s="24"/>
      <c r="F4569" s="24"/>
      <c r="H4569" s="24"/>
      <c r="J4569" s="24"/>
    </row>
    <row r="4570" spans="2:10" x14ac:dyDescent="0.2">
      <c r="B4570" s="24"/>
      <c r="D4570" s="24"/>
      <c r="F4570" s="24"/>
      <c r="H4570" s="24"/>
      <c r="J4570" s="24"/>
    </row>
    <row r="4571" spans="2:10" x14ac:dyDescent="0.2">
      <c r="B4571" s="24"/>
      <c r="D4571" s="24"/>
      <c r="F4571" s="24"/>
      <c r="H4571" s="24"/>
      <c r="J4571" s="24"/>
    </row>
    <row r="4572" spans="2:10" x14ac:dyDescent="0.2">
      <c r="B4572" s="24"/>
      <c r="D4572" s="24"/>
      <c r="F4572" s="24"/>
      <c r="H4572" s="24"/>
      <c r="J4572" s="24"/>
    </row>
    <row r="4573" spans="2:10" x14ac:dyDescent="0.2">
      <c r="B4573" s="24"/>
      <c r="D4573" s="24"/>
      <c r="F4573" s="24"/>
      <c r="H4573" s="24"/>
      <c r="J4573" s="24"/>
    </row>
    <row r="4574" spans="2:10" x14ac:dyDescent="0.2">
      <c r="B4574" s="24"/>
      <c r="D4574" s="24"/>
      <c r="F4574" s="24"/>
      <c r="H4574" s="24"/>
      <c r="J4574" s="24"/>
    </row>
    <row r="4575" spans="2:10" x14ac:dyDescent="0.2">
      <c r="B4575" s="24"/>
      <c r="D4575" s="24"/>
      <c r="F4575" s="24"/>
      <c r="H4575" s="24"/>
      <c r="J4575" s="24"/>
    </row>
    <row r="4576" spans="2:10" x14ac:dyDescent="0.2">
      <c r="B4576" s="24"/>
      <c r="D4576" s="24"/>
      <c r="F4576" s="24"/>
      <c r="H4576" s="24"/>
      <c r="J4576" s="24"/>
    </row>
    <row r="4577" spans="2:10" x14ac:dyDescent="0.2">
      <c r="B4577" s="24"/>
      <c r="D4577" s="24"/>
      <c r="F4577" s="24"/>
      <c r="H4577" s="24"/>
      <c r="J4577" s="24"/>
    </row>
    <row r="4578" spans="2:10" x14ac:dyDescent="0.2">
      <c r="B4578" s="24"/>
      <c r="D4578" s="24"/>
      <c r="F4578" s="24"/>
      <c r="H4578" s="24"/>
      <c r="J4578" s="24"/>
    </row>
    <row r="4579" spans="2:10" x14ac:dyDescent="0.2">
      <c r="B4579" s="24"/>
      <c r="D4579" s="24"/>
      <c r="F4579" s="24"/>
      <c r="H4579" s="24"/>
      <c r="J4579" s="24"/>
    </row>
    <row r="4580" spans="2:10" x14ac:dyDescent="0.2">
      <c r="B4580" s="24"/>
      <c r="D4580" s="24"/>
      <c r="F4580" s="24"/>
      <c r="H4580" s="24"/>
      <c r="J4580" s="24"/>
    </row>
    <row r="4581" spans="2:10" x14ac:dyDescent="0.2">
      <c r="B4581" s="24"/>
      <c r="D4581" s="24"/>
      <c r="F4581" s="24"/>
      <c r="H4581" s="24"/>
      <c r="J4581" s="24"/>
    </row>
    <row r="4582" spans="2:10" x14ac:dyDescent="0.2">
      <c r="B4582" s="24"/>
      <c r="D4582" s="24"/>
      <c r="F4582" s="24"/>
      <c r="H4582" s="24"/>
      <c r="J4582" s="24"/>
    </row>
    <row r="4583" spans="2:10" x14ac:dyDescent="0.2">
      <c r="B4583" s="24"/>
      <c r="D4583" s="24"/>
      <c r="F4583" s="24"/>
      <c r="H4583" s="24"/>
      <c r="J4583" s="24"/>
    </row>
    <row r="4584" spans="2:10" x14ac:dyDescent="0.2">
      <c r="B4584" s="24"/>
      <c r="D4584" s="24"/>
      <c r="F4584" s="24"/>
      <c r="H4584" s="24"/>
      <c r="J4584" s="24"/>
    </row>
    <row r="4585" spans="2:10" x14ac:dyDescent="0.2">
      <c r="B4585" s="24"/>
      <c r="D4585" s="24"/>
      <c r="F4585" s="24"/>
      <c r="H4585" s="24"/>
      <c r="J4585" s="24"/>
    </row>
    <row r="4586" spans="2:10" x14ac:dyDescent="0.2">
      <c r="B4586" s="24"/>
      <c r="D4586" s="24"/>
      <c r="F4586" s="24"/>
      <c r="H4586" s="24"/>
      <c r="J4586" s="24"/>
    </row>
    <row r="4587" spans="2:10" x14ac:dyDescent="0.2">
      <c r="B4587" s="24"/>
      <c r="D4587" s="24"/>
      <c r="F4587" s="24"/>
      <c r="H4587" s="24"/>
      <c r="J4587" s="24"/>
    </row>
    <row r="4588" spans="2:10" x14ac:dyDescent="0.2">
      <c r="B4588" s="24"/>
      <c r="D4588" s="24"/>
      <c r="F4588" s="24"/>
      <c r="H4588" s="24"/>
      <c r="J4588" s="24"/>
    </row>
    <row r="4589" spans="2:10" x14ac:dyDescent="0.2">
      <c r="B4589" s="24"/>
      <c r="D4589" s="24"/>
      <c r="F4589" s="24"/>
      <c r="H4589" s="24"/>
      <c r="J4589" s="24"/>
    </row>
    <row r="4590" spans="2:10" x14ac:dyDescent="0.2">
      <c r="B4590" s="24"/>
      <c r="D4590" s="24"/>
      <c r="F4590" s="24"/>
      <c r="H4590" s="24"/>
      <c r="J4590" s="24"/>
    </row>
    <row r="4591" spans="2:10" x14ac:dyDescent="0.2">
      <c r="B4591" s="24"/>
      <c r="D4591" s="24"/>
      <c r="F4591" s="24"/>
      <c r="H4591" s="24"/>
      <c r="J4591" s="24"/>
    </row>
    <row r="4592" spans="2:10" x14ac:dyDescent="0.2">
      <c r="B4592" s="24"/>
      <c r="D4592" s="24"/>
      <c r="F4592" s="24"/>
      <c r="H4592" s="24"/>
      <c r="J4592" s="24"/>
    </row>
    <row r="4593" spans="2:10" x14ac:dyDescent="0.2">
      <c r="B4593" s="24"/>
      <c r="D4593" s="24"/>
      <c r="F4593" s="24"/>
      <c r="H4593" s="24"/>
      <c r="J4593" s="24"/>
    </row>
    <row r="4594" spans="2:10" x14ac:dyDescent="0.2">
      <c r="B4594" s="24"/>
      <c r="D4594" s="24"/>
      <c r="F4594" s="24"/>
      <c r="H4594" s="24"/>
      <c r="J4594" s="24"/>
    </row>
    <row r="4595" spans="2:10" x14ac:dyDescent="0.2">
      <c r="B4595" s="24"/>
      <c r="D4595" s="24"/>
      <c r="F4595" s="24"/>
      <c r="H4595" s="24"/>
      <c r="J4595" s="24"/>
    </row>
    <row r="4596" spans="2:10" x14ac:dyDescent="0.2">
      <c r="B4596" s="24"/>
      <c r="D4596" s="24"/>
      <c r="F4596" s="24"/>
      <c r="H4596" s="24"/>
      <c r="J4596" s="24"/>
    </row>
    <row r="4597" spans="2:10" x14ac:dyDescent="0.2">
      <c r="B4597" s="24"/>
      <c r="D4597" s="24"/>
      <c r="F4597" s="24"/>
      <c r="H4597" s="24"/>
      <c r="J4597" s="24"/>
    </row>
    <row r="4598" spans="2:10" x14ac:dyDescent="0.2">
      <c r="B4598" s="24"/>
      <c r="D4598" s="24"/>
      <c r="F4598" s="24"/>
      <c r="H4598" s="24"/>
      <c r="J4598" s="24"/>
    </row>
    <row r="4599" spans="2:10" x14ac:dyDescent="0.2">
      <c r="B4599" s="24"/>
      <c r="D4599" s="24"/>
      <c r="F4599" s="24"/>
      <c r="H4599" s="24"/>
      <c r="J4599" s="24"/>
    </row>
    <row r="4600" spans="2:10" x14ac:dyDescent="0.2">
      <c r="B4600" s="24"/>
      <c r="D4600" s="24"/>
      <c r="F4600" s="24"/>
      <c r="H4600" s="24"/>
      <c r="J4600" s="24"/>
    </row>
    <row r="4601" spans="2:10" x14ac:dyDescent="0.2">
      <c r="B4601" s="24"/>
      <c r="D4601" s="24"/>
      <c r="F4601" s="24"/>
      <c r="H4601" s="24"/>
      <c r="J4601" s="24"/>
    </row>
    <row r="4602" spans="2:10" x14ac:dyDescent="0.2">
      <c r="B4602" s="24"/>
      <c r="D4602" s="24"/>
      <c r="F4602" s="24"/>
      <c r="H4602" s="24"/>
      <c r="J4602" s="24"/>
    </row>
    <row r="4603" spans="2:10" x14ac:dyDescent="0.2">
      <c r="B4603" s="24"/>
      <c r="D4603" s="24"/>
      <c r="F4603" s="24"/>
      <c r="H4603" s="24"/>
      <c r="J4603" s="24"/>
    </row>
    <row r="4604" spans="2:10" x14ac:dyDescent="0.2">
      <c r="B4604" s="24"/>
      <c r="D4604" s="24"/>
      <c r="F4604" s="24"/>
      <c r="H4604" s="24"/>
      <c r="J4604" s="24"/>
    </row>
    <row r="4605" spans="2:10" x14ac:dyDescent="0.2">
      <c r="B4605" s="24"/>
      <c r="D4605" s="24"/>
      <c r="F4605" s="24"/>
      <c r="H4605" s="24"/>
      <c r="J4605" s="24"/>
    </row>
    <row r="4606" spans="2:10" x14ac:dyDescent="0.2">
      <c r="B4606" s="24"/>
      <c r="D4606" s="24"/>
      <c r="F4606" s="24"/>
      <c r="H4606" s="24"/>
      <c r="J4606" s="24"/>
    </row>
    <row r="4607" spans="2:10" x14ac:dyDescent="0.2">
      <c r="B4607" s="24"/>
      <c r="D4607" s="24"/>
      <c r="F4607" s="24"/>
      <c r="H4607" s="24"/>
      <c r="J4607" s="24"/>
    </row>
    <row r="4608" spans="2:10" x14ac:dyDescent="0.2">
      <c r="B4608" s="24"/>
      <c r="D4608" s="24"/>
      <c r="F4608" s="24"/>
      <c r="H4608" s="24"/>
      <c r="J4608" s="24"/>
    </row>
    <row r="4609" spans="2:10" x14ac:dyDescent="0.2">
      <c r="B4609" s="24"/>
      <c r="D4609" s="24"/>
      <c r="F4609" s="24"/>
      <c r="H4609" s="24"/>
      <c r="J4609" s="24"/>
    </row>
    <row r="4610" spans="2:10" x14ac:dyDescent="0.2">
      <c r="B4610" s="24"/>
      <c r="D4610" s="24"/>
      <c r="F4610" s="24"/>
      <c r="H4610" s="24"/>
      <c r="J4610" s="24"/>
    </row>
    <row r="4611" spans="2:10" x14ac:dyDescent="0.2">
      <c r="B4611" s="24"/>
      <c r="D4611" s="24"/>
      <c r="F4611" s="24"/>
      <c r="H4611" s="24"/>
      <c r="J4611" s="24"/>
    </row>
    <row r="4612" spans="2:10" x14ac:dyDescent="0.2">
      <c r="B4612" s="24"/>
      <c r="D4612" s="24"/>
      <c r="F4612" s="24"/>
      <c r="H4612" s="24"/>
      <c r="J4612" s="24"/>
    </row>
    <row r="4613" spans="2:10" x14ac:dyDescent="0.2">
      <c r="B4613" s="24"/>
      <c r="D4613" s="24"/>
      <c r="F4613" s="24"/>
      <c r="H4613" s="24"/>
      <c r="J4613" s="24"/>
    </row>
    <row r="4614" spans="2:10" x14ac:dyDescent="0.2">
      <c r="B4614" s="24"/>
      <c r="D4614" s="24"/>
      <c r="F4614" s="24"/>
      <c r="H4614" s="24"/>
      <c r="J4614" s="24"/>
    </row>
    <row r="4615" spans="2:10" x14ac:dyDescent="0.2">
      <c r="B4615" s="24"/>
      <c r="D4615" s="24"/>
      <c r="F4615" s="24"/>
      <c r="H4615" s="24"/>
      <c r="J4615" s="24"/>
    </row>
    <row r="4616" spans="2:10" x14ac:dyDescent="0.2">
      <c r="B4616" s="24"/>
      <c r="D4616" s="24"/>
      <c r="F4616" s="24"/>
      <c r="H4616" s="24"/>
      <c r="J4616" s="24"/>
    </row>
    <row r="4617" spans="2:10" x14ac:dyDescent="0.2">
      <c r="B4617" s="24"/>
      <c r="D4617" s="24"/>
      <c r="F4617" s="24"/>
      <c r="H4617" s="24"/>
      <c r="J4617" s="24"/>
    </row>
    <row r="4618" spans="2:10" x14ac:dyDescent="0.2">
      <c r="B4618" s="24"/>
      <c r="D4618" s="24"/>
      <c r="F4618" s="24"/>
      <c r="H4618" s="24"/>
      <c r="J4618" s="24"/>
    </row>
    <row r="4619" spans="2:10" x14ac:dyDescent="0.2">
      <c r="B4619" s="24"/>
      <c r="D4619" s="24"/>
      <c r="F4619" s="24"/>
      <c r="H4619" s="24"/>
      <c r="J4619" s="24"/>
    </row>
    <row r="4620" spans="2:10" x14ac:dyDescent="0.2">
      <c r="B4620" s="24"/>
      <c r="D4620" s="24"/>
      <c r="F4620" s="24"/>
      <c r="H4620" s="24"/>
      <c r="J4620" s="24"/>
    </row>
    <row r="4621" spans="2:10" x14ac:dyDescent="0.2">
      <c r="B4621" s="24"/>
      <c r="D4621" s="24"/>
      <c r="F4621" s="24"/>
      <c r="H4621" s="24"/>
      <c r="J4621" s="24"/>
    </row>
    <row r="4622" spans="2:10" x14ac:dyDescent="0.2">
      <c r="B4622" s="24"/>
      <c r="D4622" s="24"/>
      <c r="F4622" s="24"/>
      <c r="H4622" s="24"/>
      <c r="J4622" s="24"/>
    </row>
    <row r="4623" spans="2:10" x14ac:dyDescent="0.2">
      <c r="B4623" s="24"/>
      <c r="D4623" s="24"/>
      <c r="F4623" s="24"/>
      <c r="H4623" s="24"/>
      <c r="J4623" s="24"/>
    </row>
    <row r="4624" spans="2:10" x14ac:dyDescent="0.2">
      <c r="B4624" s="24"/>
      <c r="D4624" s="24"/>
      <c r="F4624" s="24"/>
      <c r="H4624" s="24"/>
      <c r="J4624" s="24"/>
    </row>
    <row r="4625" spans="2:10" x14ac:dyDescent="0.2">
      <c r="B4625" s="24"/>
      <c r="D4625" s="24"/>
      <c r="F4625" s="24"/>
      <c r="H4625" s="24"/>
      <c r="J4625" s="24"/>
    </row>
    <row r="4626" spans="2:10" x14ac:dyDescent="0.2">
      <c r="B4626" s="24"/>
      <c r="D4626" s="24"/>
      <c r="F4626" s="24"/>
      <c r="H4626" s="24"/>
      <c r="J4626" s="24"/>
    </row>
    <row r="4627" spans="2:10" x14ac:dyDescent="0.2">
      <c r="B4627" s="24"/>
      <c r="D4627" s="24"/>
      <c r="F4627" s="24"/>
      <c r="H4627" s="24"/>
      <c r="J4627" s="24"/>
    </row>
    <row r="4628" spans="2:10" x14ac:dyDescent="0.2">
      <c r="B4628" s="24"/>
      <c r="D4628" s="24"/>
      <c r="F4628" s="24"/>
      <c r="H4628" s="24"/>
      <c r="J4628" s="24"/>
    </row>
    <row r="4629" spans="2:10" x14ac:dyDescent="0.2">
      <c r="B4629" s="24"/>
      <c r="D4629" s="24"/>
      <c r="F4629" s="24"/>
      <c r="H4629" s="24"/>
      <c r="J4629" s="24"/>
    </row>
    <row r="4630" spans="2:10" x14ac:dyDescent="0.2">
      <c r="B4630" s="24"/>
      <c r="D4630" s="24"/>
      <c r="F4630" s="24"/>
      <c r="H4630" s="24"/>
      <c r="J4630" s="24"/>
    </row>
    <row r="4631" spans="2:10" x14ac:dyDescent="0.2">
      <c r="B4631" s="24"/>
      <c r="D4631" s="24"/>
      <c r="F4631" s="24"/>
      <c r="H4631" s="24"/>
      <c r="J4631" s="24"/>
    </row>
    <row r="4632" spans="2:10" x14ac:dyDescent="0.2">
      <c r="B4632" s="24"/>
      <c r="D4632" s="24"/>
      <c r="F4632" s="24"/>
      <c r="H4632" s="24"/>
      <c r="J4632" s="24"/>
    </row>
    <row r="4633" spans="2:10" x14ac:dyDescent="0.2">
      <c r="B4633" s="24"/>
      <c r="D4633" s="24"/>
      <c r="F4633" s="24"/>
      <c r="H4633" s="24"/>
      <c r="J4633" s="24"/>
    </row>
    <row r="4634" spans="2:10" x14ac:dyDescent="0.2">
      <c r="B4634" s="24"/>
      <c r="D4634" s="24"/>
      <c r="F4634" s="24"/>
      <c r="H4634" s="24"/>
      <c r="J4634" s="24"/>
    </row>
    <row r="4635" spans="2:10" x14ac:dyDescent="0.2">
      <c r="B4635" s="24"/>
      <c r="D4635" s="24"/>
      <c r="F4635" s="24"/>
      <c r="H4635" s="24"/>
      <c r="J4635" s="24"/>
    </row>
    <row r="4636" spans="2:10" x14ac:dyDescent="0.2">
      <c r="B4636" s="24"/>
      <c r="D4636" s="24"/>
      <c r="F4636" s="24"/>
      <c r="H4636" s="24"/>
      <c r="J4636" s="24"/>
    </row>
    <row r="4637" spans="2:10" x14ac:dyDescent="0.2">
      <c r="B4637" s="24"/>
      <c r="D4637" s="24"/>
      <c r="F4637" s="24"/>
      <c r="H4637" s="24"/>
      <c r="J4637" s="24"/>
    </row>
    <row r="4638" spans="2:10" x14ac:dyDescent="0.2">
      <c r="B4638" s="24"/>
      <c r="D4638" s="24"/>
      <c r="F4638" s="24"/>
      <c r="H4638" s="24"/>
      <c r="J4638" s="24"/>
    </row>
    <row r="4639" spans="2:10" x14ac:dyDescent="0.2">
      <c r="B4639" s="24"/>
      <c r="D4639" s="24"/>
      <c r="F4639" s="24"/>
      <c r="H4639" s="24"/>
      <c r="J4639" s="24"/>
    </row>
    <row r="4640" spans="2:10" x14ac:dyDescent="0.2">
      <c r="B4640" s="24"/>
      <c r="D4640" s="24"/>
      <c r="F4640" s="24"/>
      <c r="H4640" s="24"/>
      <c r="J4640" s="24"/>
    </row>
    <row r="4641" spans="2:10" x14ac:dyDescent="0.2">
      <c r="B4641" s="24"/>
      <c r="D4641" s="24"/>
      <c r="F4641" s="24"/>
      <c r="H4641" s="24"/>
      <c r="J4641" s="24"/>
    </row>
    <row r="4642" spans="2:10" x14ac:dyDescent="0.2">
      <c r="B4642" s="24"/>
      <c r="D4642" s="24"/>
      <c r="F4642" s="24"/>
      <c r="H4642" s="24"/>
      <c r="J4642" s="24"/>
    </row>
    <row r="4643" spans="2:10" x14ac:dyDescent="0.2">
      <c r="B4643" s="24"/>
      <c r="D4643" s="24"/>
      <c r="F4643" s="24"/>
      <c r="H4643" s="24"/>
      <c r="J4643" s="24"/>
    </row>
    <row r="4644" spans="2:10" x14ac:dyDescent="0.2">
      <c r="B4644" s="24"/>
      <c r="D4644" s="24"/>
      <c r="F4644" s="24"/>
      <c r="H4644" s="24"/>
      <c r="J4644" s="24"/>
    </row>
    <row r="4645" spans="2:10" x14ac:dyDescent="0.2">
      <c r="B4645" s="24"/>
      <c r="D4645" s="24"/>
      <c r="F4645" s="24"/>
      <c r="H4645" s="24"/>
      <c r="J4645" s="24"/>
    </row>
    <row r="4646" spans="2:10" x14ac:dyDescent="0.2">
      <c r="B4646" s="24"/>
      <c r="D4646" s="24"/>
      <c r="F4646" s="24"/>
      <c r="H4646" s="24"/>
      <c r="J4646" s="24"/>
    </row>
    <row r="4647" spans="2:10" x14ac:dyDescent="0.2">
      <c r="B4647" s="24"/>
      <c r="D4647" s="24"/>
      <c r="F4647" s="24"/>
      <c r="H4647" s="24"/>
      <c r="J4647" s="24"/>
    </row>
    <row r="4648" spans="2:10" x14ac:dyDescent="0.2">
      <c r="B4648" s="24"/>
      <c r="D4648" s="24"/>
      <c r="F4648" s="24"/>
      <c r="H4648" s="24"/>
      <c r="J4648" s="24"/>
    </row>
    <row r="4649" spans="2:10" x14ac:dyDescent="0.2">
      <c r="B4649" s="24"/>
      <c r="D4649" s="24"/>
      <c r="F4649" s="24"/>
      <c r="H4649" s="24"/>
      <c r="J4649" s="24"/>
    </row>
    <row r="4650" spans="2:10" x14ac:dyDescent="0.2">
      <c r="B4650" s="24"/>
      <c r="D4650" s="24"/>
      <c r="F4650" s="24"/>
      <c r="H4650" s="24"/>
      <c r="J4650" s="24"/>
    </row>
    <row r="4651" spans="2:10" x14ac:dyDescent="0.2">
      <c r="B4651" s="24"/>
      <c r="D4651" s="24"/>
      <c r="F4651" s="24"/>
      <c r="H4651" s="24"/>
      <c r="J4651" s="24"/>
    </row>
    <row r="4652" spans="2:10" x14ac:dyDescent="0.2">
      <c r="B4652" s="24"/>
      <c r="D4652" s="24"/>
      <c r="F4652" s="24"/>
      <c r="H4652" s="24"/>
      <c r="J4652" s="24"/>
    </row>
    <row r="4653" spans="2:10" x14ac:dyDescent="0.2">
      <c r="B4653" s="24"/>
      <c r="D4653" s="24"/>
      <c r="F4653" s="24"/>
      <c r="H4653" s="24"/>
      <c r="J4653" s="24"/>
    </row>
    <row r="4654" spans="2:10" x14ac:dyDescent="0.2">
      <c r="B4654" s="24"/>
      <c r="D4654" s="24"/>
      <c r="F4654" s="24"/>
      <c r="H4654" s="24"/>
      <c r="J4654" s="24"/>
    </row>
    <row r="4655" spans="2:10" x14ac:dyDescent="0.2">
      <c r="B4655" s="24"/>
      <c r="D4655" s="24"/>
      <c r="F4655" s="24"/>
      <c r="H4655" s="24"/>
      <c r="J4655" s="24"/>
    </row>
    <row r="4656" spans="2:10" x14ac:dyDescent="0.2">
      <c r="B4656" s="24"/>
      <c r="D4656" s="24"/>
      <c r="F4656" s="24"/>
      <c r="H4656" s="24"/>
      <c r="J4656" s="24"/>
    </row>
    <row r="4657" spans="2:10" x14ac:dyDescent="0.2">
      <c r="B4657" s="24"/>
      <c r="D4657" s="24"/>
      <c r="F4657" s="24"/>
      <c r="H4657" s="24"/>
      <c r="J4657" s="24"/>
    </row>
    <row r="4658" spans="2:10" x14ac:dyDescent="0.2">
      <c r="B4658" s="24"/>
      <c r="D4658" s="24"/>
      <c r="F4658" s="24"/>
      <c r="H4658" s="24"/>
      <c r="J4658" s="24"/>
    </row>
    <row r="4659" spans="2:10" x14ac:dyDescent="0.2">
      <c r="B4659" s="24"/>
      <c r="D4659" s="24"/>
      <c r="F4659" s="24"/>
      <c r="H4659" s="24"/>
      <c r="J4659" s="24"/>
    </row>
    <row r="4660" spans="2:10" x14ac:dyDescent="0.2">
      <c r="B4660" s="24"/>
      <c r="D4660" s="24"/>
      <c r="F4660" s="24"/>
      <c r="H4660" s="24"/>
      <c r="J4660" s="24"/>
    </row>
    <row r="4661" spans="2:10" x14ac:dyDescent="0.2">
      <c r="B4661" s="24"/>
      <c r="D4661" s="24"/>
      <c r="F4661" s="24"/>
      <c r="H4661" s="24"/>
      <c r="J4661" s="24"/>
    </row>
    <row r="4662" spans="2:10" x14ac:dyDescent="0.2">
      <c r="B4662" s="24"/>
      <c r="D4662" s="24"/>
      <c r="F4662" s="24"/>
      <c r="H4662" s="24"/>
      <c r="J4662" s="24"/>
    </row>
    <row r="4663" spans="2:10" x14ac:dyDescent="0.2">
      <c r="B4663" s="24"/>
      <c r="D4663" s="24"/>
      <c r="F4663" s="24"/>
      <c r="H4663" s="24"/>
      <c r="J4663" s="24"/>
    </row>
    <row r="4664" spans="2:10" x14ac:dyDescent="0.2">
      <c r="B4664" s="24"/>
      <c r="D4664" s="24"/>
      <c r="F4664" s="24"/>
      <c r="H4664" s="24"/>
      <c r="J4664" s="24"/>
    </row>
    <row r="4665" spans="2:10" x14ac:dyDescent="0.2">
      <c r="B4665" s="24"/>
      <c r="D4665" s="24"/>
      <c r="F4665" s="24"/>
      <c r="H4665" s="24"/>
      <c r="J4665" s="24"/>
    </row>
    <row r="4666" spans="2:10" x14ac:dyDescent="0.2">
      <c r="B4666" s="24"/>
      <c r="D4666" s="24"/>
      <c r="F4666" s="24"/>
      <c r="H4666" s="24"/>
      <c r="J4666" s="24"/>
    </row>
    <row r="4667" spans="2:10" x14ac:dyDescent="0.2">
      <c r="B4667" s="24"/>
      <c r="D4667" s="24"/>
      <c r="F4667" s="24"/>
      <c r="H4667" s="24"/>
      <c r="J4667" s="24"/>
    </row>
    <row r="4668" spans="2:10" x14ac:dyDescent="0.2">
      <c r="B4668" s="24"/>
      <c r="D4668" s="24"/>
      <c r="F4668" s="24"/>
      <c r="H4668" s="24"/>
      <c r="J4668" s="24"/>
    </row>
    <row r="4669" spans="2:10" x14ac:dyDescent="0.2">
      <c r="B4669" s="24"/>
      <c r="D4669" s="24"/>
      <c r="F4669" s="24"/>
      <c r="H4669" s="24"/>
      <c r="J4669" s="24"/>
    </row>
    <row r="4670" spans="2:10" x14ac:dyDescent="0.2">
      <c r="B4670" s="24"/>
      <c r="D4670" s="24"/>
      <c r="F4670" s="24"/>
      <c r="H4670" s="24"/>
      <c r="J4670" s="24"/>
    </row>
    <row r="4671" spans="2:10" x14ac:dyDescent="0.2">
      <c r="B4671" s="24"/>
      <c r="D4671" s="24"/>
      <c r="F4671" s="24"/>
      <c r="H4671" s="24"/>
      <c r="J4671" s="24"/>
    </row>
    <row r="4672" spans="2:10" x14ac:dyDescent="0.2">
      <c r="B4672" s="24"/>
      <c r="D4672" s="24"/>
      <c r="F4672" s="24"/>
      <c r="H4672" s="24"/>
      <c r="J4672" s="24"/>
    </row>
    <row r="4673" spans="2:10" x14ac:dyDescent="0.2">
      <c r="B4673" s="24"/>
      <c r="D4673" s="24"/>
      <c r="F4673" s="24"/>
      <c r="H4673" s="24"/>
      <c r="J4673" s="24"/>
    </row>
    <row r="4674" spans="2:10" x14ac:dyDescent="0.2">
      <c r="B4674" s="24"/>
      <c r="D4674" s="24"/>
      <c r="F4674" s="24"/>
      <c r="H4674" s="24"/>
      <c r="J4674" s="24"/>
    </row>
    <row r="4675" spans="2:10" x14ac:dyDescent="0.2">
      <c r="B4675" s="24"/>
      <c r="D4675" s="24"/>
      <c r="F4675" s="24"/>
      <c r="H4675" s="24"/>
      <c r="J4675" s="24"/>
    </row>
    <row r="4676" spans="2:10" x14ac:dyDescent="0.2">
      <c r="B4676" s="24"/>
      <c r="D4676" s="24"/>
      <c r="F4676" s="24"/>
      <c r="H4676" s="24"/>
      <c r="J4676" s="24"/>
    </row>
    <row r="4677" spans="2:10" x14ac:dyDescent="0.2">
      <c r="B4677" s="24"/>
      <c r="D4677" s="24"/>
      <c r="F4677" s="24"/>
      <c r="H4677" s="24"/>
      <c r="J4677" s="24"/>
    </row>
    <row r="4678" spans="2:10" x14ac:dyDescent="0.2">
      <c r="B4678" s="24"/>
      <c r="D4678" s="24"/>
      <c r="F4678" s="24"/>
      <c r="H4678" s="24"/>
      <c r="J4678" s="24"/>
    </row>
    <row r="4679" spans="2:10" x14ac:dyDescent="0.2">
      <c r="B4679" s="24"/>
      <c r="D4679" s="24"/>
      <c r="F4679" s="24"/>
      <c r="H4679" s="24"/>
      <c r="J4679" s="24"/>
    </row>
    <row r="4680" spans="2:10" x14ac:dyDescent="0.2">
      <c r="B4680" s="24"/>
      <c r="D4680" s="24"/>
      <c r="F4680" s="24"/>
      <c r="H4680" s="24"/>
      <c r="J4680" s="24"/>
    </row>
    <row r="4681" spans="2:10" x14ac:dyDescent="0.2">
      <c r="B4681" s="24"/>
      <c r="D4681" s="24"/>
      <c r="F4681" s="24"/>
      <c r="H4681" s="24"/>
      <c r="J4681" s="24"/>
    </row>
    <row r="4682" spans="2:10" x14ac:dyDescent="0.2">
      <c r="B4682" s="24"/>
      <c r="D4682" s="24"/>
      <c r="F4682" s="24"/>
      <c r="H4682" s="24"/>
      <c r="J4682" s="24"/>
    </row>
    <row r="4683" spans="2:10" x14ac:dyDescent="0.2">
      <c r="B4683" s="24"/>
      <c r="D4683" s="24"/>
      <c r="F4683" s="24"/>
      <c r="H4683" s="24"/>
      <c r="J4683" s="24"/>
    </row>
    <row r="4684" spans="2:10" x14ac:dyDescent="0.2">
      <c r="B4684" s="24"/>
      <c r="D4684" s="24"/>
      <c r="F4684" s="24"/>
      <c r="H4684" s="24"/>
      <c r="J4684" s="24"/>
    </row>
    <row r="4685" spans="2:10" x14ac:dyDescent="0.2">
      <c r="B4685" s="24"/>
      <c r="D4685" s="24"/>
      <c r="F4685" s="24"/>
      <c r="H4685" s="24"/>
      <c r="J4685" s="24"/>
    </row>
    <row r="4686" spans="2:10" x14ac:dyDescent="0.2">
      <c r="B4686" s="24"/>
      <c r="D4686" s="24"/>
      <c r="F4686" s="24"/>
      <c r="H4686" s="24"/>
      <c r="J4686" s="24"/>
    </row>
    <row r="4687" spans="2:10" x14ac:dyDescent="0.2">
      <c r="B4687" s="24"/>
      <c r="D4687" s="24"/>
      <c r="F4687" s="24"/>
      <c r="H4687" s="24"/>
      <c r="J4687" s="24"/>
    </row>
    <row r="4688" spans="2:10" x14ac:dyDescent="0.2">
      <c r="B4688" s="24"/>
      <c r="D4688" s="24"/>
      <c r="F4688" s="24"/>
      <c r="H4688" s="24"/>
      <c r="J4688" s="24"/>
    </row>
    <row r="4689" spans="2:10" x14ac:dyDescent="0.2">
      <c r="B4689" s="24"/>
      <c r="D4689" s="24"/>
      <c r="F4689" s="24"/>
      <c r="H4689" s="24"/>
      <c r="J4689" s="24"/>
    </row>
    <row r="4690" spans="2:10" x14ac:dyDescent="0.2">
      <c r="B4690" s="24"/>
      <c r="D4690" s="24"/>
      <c r="F4690" s="24"/>
      <c r="H4690" s="24"/>
      <c r="J4690" s="24"/>
    </row>
    <row r="4691" spans="2:10" x14ac:dyDescent="0.2">
      <c r="B4691" s="24"/>
      <c r="D4691" s="24"/>
      <c r="F4691" s="24"/>
      <c r="H4691" s="24"/>
      <c r="J4691" s="24"/>
    </row>
    <row r="4692" spans="2:10" x14ac:dyDescent="0.2">
      <c r="B4692" s="24"/>
      <c r="D4692" s="24"/>
      <c r="F4692" s="24"/>
      <c r="H4692" s="24"/>
      <c r="J4692" s="24"/>
    </row>
    <row r="4693" spans="2:10" x14ac:dyDescent="0.2">
      <c r="B4693" s="24"/>
      <c r="D4693" s="24"/>
      <c r="F4693" s="24"/>
      <c r="H4693" s="24"/>
      <c r="J4693" s="24"/>
    </row>
    <row r="4694" spans="2:10" x14ac:dyDescent="0.2">
      <c r="B4694" s="24"/>
      <c r="D4694" s="24"/>
      <c r="F4694" s="24"/>
      <c r="H4694" s="24"/>
      <c r="J4694" s="24"/>
    </row>
    <row r="4695" spans="2:10" x14ac:dyDescent="0.2">
      <c r="B4695" s="24"/>
      <c r="D4695" s="24"/>
      <c r="F4695" s="24"/>
      <c r="H4695" s="24"/>
      <c r="J4695" s="24"/>
    </row>
    <row r="4696" spans="2:10" x14ac:dyDescent="0.2">
      <c r="B4696" s="24"/>
      <c r="D4696" s="24"/>
      <c r="F4696" s="24"/>
      <c r="H4696" s="24"/>
      <c r="J4696" s="24"/>
    </row>
    <row r="4697" spans="2:10" x14ac:dyDescent="0.2">
      <c r="B4697" s="24"/>
      <c r="D4697" s="24"/>
      <c r="F4697" s="24"/>
      <c r="H4697" s="24"/>
      <c r="J4697" s="24"/>
    </row>
    <row r="4698" spans="2:10" x14ac:dyDescent="0.2">
      <c r="B4698" s="24"/>
      <c r="D4698" s="24"/>
      <c r="F4698" s="24"/>
      <c r="H4698" s="24"/>
      <c r="J4698" s="24"/>
    </row>
    <row r="4699" spans="2:10" x14ac:dyDescent="0.2">
      <c r="B4699" s="24"/>
      <c r="D4699" s="24"/>
      <c r="F4699" s="24"/>
      <c r="H4699" s="24"/>
      <c r="J4699" s="24"/>
    </row>
    <row r="4700" spans="2:10" x14ac:dyDescent="0.2">
      <c r="B4700" s="24"/>
      <c r="D4700" s="24"/>
      <c r="F4700" s="24"/>
      <c r="H4700" s="24"/>
      <c r="J4700" s="24"/>
    </row>
    <row r="4701" spans="2:10" x14ac:dyDescent="0.2">
      <c r="B4701" s="24"/>
      <c r="D4701" s="24"/>
      <c r="F4701" s="24"/>
      <c r="H4701" s="24"/>
      <c r="J4701" s="24"/>
    </row>
    <row r="4702" spans="2:10" x14ac:dyDescent="0.2">
      <c r="B4702" s="24"/>
      <c r="D4702" s="24"/>
      <c r="F4702" s="24"/>
      <c r="H4702" s="24"/>
      <c r="J4702" s="24"/>
    </row>
    <row r="4703" spans="2:10" x14ac:dyDescent="0.2">
      <c r="B4703" s="24"/>
      <c r="D4703" s="24"/>
      <c r="F4703" s="24"/>
      <c r="H4703" s="24"/>
      <c r="J4703" s="24"/>
    </row>
    <row r="4704" spans="2:10" x14ac:dyDescent="0.2">
      <c r="B4704" s="24"/>
      <c r="D4704" s="24"/>
      <c r="F4704" s="24"/>
      <c r="H4704" s="24"/>
      <c r="J4704" s="24"/>
    </row>
    <row r="4705" spans="2:10" x14ac:dyDescent="0.2">
      <c r="B4705" s="24"/>
      <c r="D4705" s="24"/>
      <c r="F4705" s="24"/>
      <c r="H4705" s="24"/>
      <c r="J4705" s="24"/>
    </row>
    <row r="4706" spans="2:10" x14ac:dyDescent="0.2">
      <c r="B4706" s="24"/>
      <c r="D4706" s="24"/>
      <c r="F4706" s="24"/>
      <c r="H4706" s="24"/>
      <c r="J4706" s="24"/>
    </row>
    <row r="4707" spans="2:10" x14ac:dyDescent="0.2">
      <c r="B4707" s="24"/>
      <c r="D4707" s="24"/>
      <c r="F4707" s="24"/>
      <c r="H4707" s="24"/>
      <c r="J4707" s="24"/>
    </row>
    <row r="4708" spans="2:10" x14ac:dyDescent="0.2">
      <c r="B4708" s="24"/>
      <c r="D4708" s="24"/>
      <c r="F4708" s="24"/>
      <c r="H4708" s="24"/>
      <c r="J4708" s="24"/>
    </row>
    <row r="4709" spans="2:10" x14ac:dyDescent="0.2">
      <c r="B4709" s="24"/>
      <c r="D4709" s="24"/>
      <c r="F4709" s="24"/>
      <c r="H4709" s="24"/>
      <c r="J4709" s="24"/>
    </row>
    <row r="4710" spans="2:10" x14ac:dyDescent="0.2">
      <c r="B4710" s="24"/>
      <c r="D4710" s="24"/>
      <c r="F4710" s="24"/>
      <c r="H4710" s="24"/>
      <c r="J4710" s="24"/>
    </row>
    <row r="4711" spans="2:10" x14ac:dyDescent="0.2">
      <c r="B4711" s="24"/>
      <c r="D4711" s="24"/>
      <c r="F4711" s="24"/>
      <c r="H4711" s="24"/>
      <c r="J4711" s="24"/>
    </row>
    <row r="4712" spans="2:10" x14ac:dyDescent="0.2">
      <c r="B4712" s="24"/>
      <c r="D4712" s="24"/>
      <c r="F4712" s="24"/>
      <c r="H4712" s="24"/>
      <c r="J4712" s="24"/>
    </row>
    <row r="4713" spans="2:10" x14ac:dyDescent="0.2">
      <c r="B4713" s="24"/>
      <c r="D4713" s="24"/>
      <c r="F4713" s="24"/>
      <c r="H4713" s="24"/>
      <c r="J4713" s="24"/>
    </row>
    <row r="4714" spans="2:10" x14ac:dyDescent="0.2">
      <c r="B4714" s="24"/>
      <c r="D4714" s="24"/>
      <c r="F4714" s="24"/>
      <c r="H4714" s="24"/>
      <c r="J4714" s="24"/>
    </row>
    <row r="4715" spans="2:10" x14ac:dyDescent="0.2">
      <c r="B4715" s="24"/>
      <c r="D4715" s="24"/>
      <c r="F4715" s="24"/>
      <c r="H4715" s="24"/>
      <c r="J4715" s="24"/>
    </row>
    <row r="4716" spans="2:10" x14ac:dyDescent="0.2">
      <c r="B4716" s="24"/>
      <c r="D4716" s="24"/>
      <c r="F4716" s="24"/>
      <c r="H4716" s="24"/>
      <c r="J4716" s="24"/>
    </row>
    <row r="4717" spans="2:10" x14ac:dyDescent="0.2">
      <c r="B4717" s="24"/>
      <c r="D4717" s="24"/>
      <c r="F4717" s="24"/>
      <c r="H4717" s="24"/>
      <c r="J4717" s="24"/>
    </row>
    <row r="4718" spans="2:10" x14ac:dyDescent="0.2">
      <c r="B4718" s="24"/>
      <c r="D4718" s="24"/>
      <c r="F4718" s="24"/>
      <c r="H4718" s="24"/>
      <c r="J4718" s="24"/>
    </row>
    <row r="4719" spans="2:10" x14ac:dyDescent="0.2">
      <c r="B4719" s="24"/>
      <c r="D4719" s="24"/>
      <c r="F4719" s="24"/>
      <c r="H4719" s="24"/>
      <c r="J4719" s="24"/>
    </row>
    <row r="4720" spans="2:10" x14ac:dyDescent="0.2">
      <c r="B4720" s="24"/>
      <c r="D4720" s="24"/>
      <c r="F4720" s="24"/>
      <c r="H4720" s="24"/>
      <c r="J4720" s="24"/>
    </row>
    <row r="4721" spans="2:10" x14ac:dyDescent="0.2">
      <c r="B4721" s="24"/>
      <c r="D4721" s="24"/>
      <c r="F4721" s="24"/>
      <c r="H4721" s="24"/>
      <c r="J4721" s="24"/>
    </row>
    <row r="4722" spans="2:10" x14ac:dyDescent="0.2">
      <c r="B4722" s="24"/>
      <c r="D4722" s="24"/>
      <c r="F4722" s="24"/>
      <c r="H4722" s="24"/>
      <c r="J4722" s="24"/>
    </row>
    <row r="4723" spans="2:10" x14ac:dyDescent="0.2">
      <c r="B4723" s="24"/>
      <c r="D4723" s="24"/>
      <c r="F4723" s="24"/>
      <c r="H4723" s="24"/>
      <c r="J4723" s="24"/>
    </row>
    <row r="4724" spans="2:10" x14ac:dyDescent="0.2">
      <c r="B4724" s="24"/>
      <c r="D4724" s="24"/>
      <c r="F4724" s="24"/>
      <c r="H4724" s="24"/>
      <c r="J4724" s="24"/>
    </row>
    <row r="4725" spans="2:10" x14ac:dyDescent="0.2">
      <c r="B4725" s="24"/>
      <c r="D4725" s="24"/>
      <c r="F4725" s="24"/>
      <c r="H4725" s="24"/>
      <c r="J4725" s="24"/>
    </row>
    <row r="4726" spans="2:10" x14ac:dyDescent="0.2">
      <c r="B4726" s="24"/>
      <c r="D4726" s="24"/>
      <c r="F4726" s="24"/>
      <c r="H4726" s="24"/>
      <c r="J4726" s="24"/>
    </row>
    <row r="4727" spans="2:10" x14ac:dyDescent="0.2">
      <c r="B4727" s="24"/>
      <c r="D4727" s="24"/>
      <c r="F4727" s="24"/>
      <c r="H4727" s="24"/>
      <c r="J4727" s="24"/>
    </row>
    <row r="4728" spans="2:10" x14ac:dyDescent="0.2">
      <c r="B4728" s="24"/>
      <c r="D4728" s="24"/>
      <c r="F4728" s="24"/>
      <c r="H4728" s="24"/>
      <c r="J4728" s="24"/>
    </row>
    <row r="4729" spans="2:10" x14ac:dyDescent="0.2">
      <c r="B4729" s="24"/>
      <c r="D4729" s="24"/>
      <c r="F4729" s="24"/>
      <c r="H4729" s="24"/>
      <c r="J4729" s="24"/>
    </row>
    <row r="4730" spans="2:10" x14ac:dyDescent="0.2">
      <c r="B4730" s="24"/>
      <c r="D4730" s="24"/>
      <c r="F4730" s="24"/>
      <c r="H4730" s="24"/>
      <c r="J4730" s="24"/>
    </row>
    <row r="4731" spans="2:10" x14ac:dyDescent="0.2">
      <c r="B4731" s="24"/>
      <c r="D4731" s="24"/>
      <c r="F4731" s="24"/>
      <c r="H4731" s="24"/>
      <c r="J4731" s="24"/>
    </row>
    <row r="4732" spans="2:10" x14ac:dyDescent="0.2">
      <c r="B4732" s="24"/>
      <c r="D4732" s="24"/>
      <c r="F4732" s="24"/>
      <c r="H4732" s="24"/>
      <c r="J4732" s="24"/>
    </row>
    <row r="4733" spans="2:10" x14ac:dyDescent="0.2">
      <c r="B4733" s="24"/>
      <c r="D4733" s="24"/>
      <c r="F4733" s="24"/>
      <c r="H4733" s="24"/>
      <c r="J4733" s="24"/>
    </row>
    <row r="4734" spans="2:10" x14ac:dyDescent="0.2">
      <c r="B4734" s="24"/>
      <c r="D4734" s="24"/>
      <c r="F4734" s="24"/>
      <c r="H4734" s="24"/>
      <c r="J4734" s="24"/>
    </row>
    <row r="4735" spans="2:10" x14ac:dyDescent="0.2">
      <c r="B4735" s="24"/>
      <c r="D4735" s="24"/>
      <c r="F4735" s="24"/>
      <c r="H4735" s="24"/>
      <c r="J4735" s="24"/>
    </row>
    <row r="4736" spans="2:10" x14ac:dyDescent="0.2">
      <c r="B4736" s="24"/>
      <c r="D4736" s="24"/>
      <c r="F4736" s="24"/>
      <c r="H4736" s="24"/>
      <c r="J4736" s="24"/>
    </row>
    <row r="4737" spans="2:10" x14ac:dyDescent="0.2">
      <c r="B4737" s="24"/>
      <c r="D4737" s="24"/>
      <c r="F4737" s="24"/>
      <c r="H4737" s="24"/>
      <c r="J4737" s="24"/>
    </row>
    <row r="4738" spans="2:10" x14ac:dyDescent="0.2">
      <c r="B4738" s="24"/>
      <c r="D4738" s="24"/>
      <c r="F4738" s="24"/>
      <c r="H4738" s="24"/>
      <c r="J4738" s="24"/>
    </row>
    <row r="4739" spans="2:10" x14ac:dyDescent="0.2">
      <c r="B4739" s="24"/>
      <c r="D4739" s="24"/>
      <c r="F4739" s="24"/>
      <c r="H4739" s="24"/>
      <c r="J4739" s="24"/>
    </row>
    <row r="4740" spans="2:10" x14ac:dyDescent="0.2">
      <c r="B4740" s="24"/>
      <c r="D4740" s="24"/>
      <c r="F4740" s="24"/>
      <c r="H4740" s="24"/>
      <c r="J4740" s="24"/>
    </row>
    <row r="4741" spans="2:10" x14ac:dyDescent="0.2">
      <c r="B4741" s="24"/>
      <c r="D4741" s="24"/>
      <c r="F4741" s="24"/>
      <c r="H4741" s="24"/>
      <c r="J4741" s="24"/>
    </row>
    <row r="4742" spans="2:10" x14ac:dyDescent="0.2">
      <c r="B4742" s="24"/>
      <c r="D4742" s="24"/>
      <c r="F4742" s="24"/>
      <c r="H4742" s="24"/>
      <c r="J4742" s="24"/>
    </row>
    <row r="4743" spans="2:10" x14ac:dyDescent="0.2">
      <c r="B4743" s="24"/>
      <c r="D4743" s="24"/>
      <c r="F4743" s="24"/>
      <c r="H4743" s="24"/>
      <c r="J4743" s="24"/>
    </row>
    <row r="4744" spans="2:10" x14ac:dyDescent="0.2">
      <c r="B4744" s="24"/>
      <c r="D4744" s="24"/>
      <c r="F4744" s="24"/>
      <c r="H4744" s="24"/>
      <c r="J4744" s="24"/>
    </row>
    <row r="4745" spans="2:10" x14ac:dyDescent="0.2">
      <c r="B4745" s="24"/>
      <c r="D4745" s="24"/>
      <c r="F4745" s="24"/>
      <c r="H4745" s="24"/>
      <c r="J4745" s="24"/>
    </row>
    <row r="4746" spans="2:10" x14ac:dyDescent="0.2">
      <c r="B4746" s="24"/>
      <c r="D4746" s="24"/>
      <c r="F4746" s="24"/>
      <c r="H4746" s="24"/>
      <c r="J4746" s="24"/>
    </row>
    <row r="4747" spans="2:10" x14ac:dyDescent="0.2">
      <c r="B4747" s="24"/>
      <c r="D4747" s="24"/>
      <c r="F4747" s="24"/>
      <c r="H4747" s="24"/>
      <c r="J4747" s="24"/>
    </row>
    <row r="4748" spans="2:10" x14ac:dyDescent="0.2">
      <c r="B4748" s="24"/>
      <c r="D4748" s="24"/>
      <c r="F4748" s="24"/>
      <c r="H4748" s="24"/>
      <c r="J4748" s="24"/>
    </row>
    <row r="4749" spans="2:10" x14ac:dyDescent="0.2">
      <c r="B4749" s="24"/>
      <c r="D4749" s="24"/>
      <c r="F4749" s="24"/>
      <c r="H4749" s="24"/>
      <c r="J4749" s="24"/>
    </row>
    <row r="4750" spans="2:10" x14ac:dyDescent="0.2">
      <c r="B4750" s="24"/>
      <c r="D4750" s="24"/>
      <c r="F4750" s="24"/>
      <c r="H4750" s="24"/>
      <c r="J4750" s="24"/>
    </row>
    <row r="4751" spans="2:10" x14ac:dyDescent="0.2">
      <c r="B4751" s="24"/>
      <c r="D4751" s="24"/>
      <c r="F4751" s="24"/>
      <c r="H4751" s="24"/>
      <c r="J4751" s="24"/>
    </row>
    <row r="4752" spans="2:10" x14ac:dyDescent="0.2">
      <c r="B4752" s="24"/>
      <c r="D4752" s="24"/>
      <c r="F4752" s="24"/>
      <c r="H4752" s="24"/>
      <c r="J4752" s="24"/>
    </row>
    <row r="4753" spans="2:10" x14ac:dyDescent="0.2">
      <c r="B4753" s="24"/>
      <c r="D4753" s="24"/>
      <c r="F4753" s="24"/>
      <c r="H4753" s="24"/>
      <c r="J4753" s="24"/>
    </row>
    <row r="4754" spans="2:10" x14ac:dyDescent="0.2">
      <c r="B4754" s="24"/>
      <c r="D4754" s="24"/>
      <c r="F4754" s="24"/>
      <c r="H4754" s="24"/>
      <c r="J4754" s="24"/>
    </row>
    <row r="4755" spans="2:10" x14ac:dyDescent="0.2">
      <c r="B4755" s="24"/>
      <c r="D4755" s="24"/>
      <c r="F4755" s="24"/>
      <c r="H4755" s="24"/>
      <c r="J4755" s="24"/>
    </row>
    <row r="4756" spans="2:10" x14ac:dyDescent="0.2">
      <c r="B4756" s="24"/>
      <c r="D4756" s="24"/>
      <c r="F4756" s="24"/>
      <c r="H4756" s="24"/>
      <c r="J4756" s="24"/>
    </row>
    <row r="4757" spans="2:10" x14ac:dyDescent="0.2">
      <c r="B4757" s="24"/>
      <c r="D4757" s="24"/>
      <c r="F4757" s="24"/>
      <c r="H4757" s="24"/>
      <c r="J4757" s="24"/>
    </row>
    <row r="4758" spans="2:10" x14ac:dyDescent="0.2">
      <c r="B4758" s="24"/>
      <c r="D4758" s="24"/>
      <c r="F4758" s="24"/>
      <c r="H4758" s="24"/>
      <c r="J4758" s="24"/>
    </row>
    <row r="4759" spans="2:10" x14ac:dyDescent="0.2">
      <c r="B4759" s="24"/>
      <c r="D4759" s="24"/>
      <c r="F4759" s="24"/>
      <c r="H4759" s="24"/>
      <c r="J4759" s="24"/>
    </row>
    <row r="4760" spans="2:10" x14ac:dyDescent="0.2">
      <c r="B4760" s="24"/>
      <c r="D4760" s="24"/>
      <c r="F4760" s="24"/>
      <c r="H4760" s="24"/>
      <c r="J4760" s="24"/>
    </row>
    <row r="4761" spans="2:10" x14ac:dyDescent="0.2">
      <c r="B4761" s="24"/>
      <c r="D4761" s="24"/>
      <c r="F4761" s="24"/>
      <c r="H4761" s="24"/>
      <c r="J4761" s="24"/>
    </row>
    <row r="4762" spans="2:10" x14ac:dyDescent="0.2">
      <c r="B4762" s="24"/>
      <c r="D4762" s="24"/>
      <c r="F4762" s="24"/>
      <c r="H4762" s="24"/>
      <c r="J4762" s="24"/>
    </row>
    <row r="4763" spans="2:10" x14ac:dyDescent="0.2">
      <c r="B4763" s="24"/>
      <c r="D4763" s="24"/>
      <c r="F4763" s="24"/>
      <c r="H4763" s="24"/>
      <c r="J4763" s="24"/>
    </row>
    <row r="4764" spans="2:10" x14ac:dyDescent="0.2">
      <c r="B4764" s="24"/>
      <c r="D4764" s="24"/>
      <c r="F4764" s="24"/>
      <c r="H4764" s="24"/>
      <c r="J4764" s="24"/>
    </row>
    <row r="4765" spans="2:10" x14ac:dyDescent="0.2">
      <c r="B4765" s="24"/>
      <c r="D4765" s="24"/>
      <c r="F4765" s="24"/>
      <c r="H4765" s="24"/>
      <c r="J4765" s="24"/>
    </row>
    <row r="4766" spans="2:10" x14ac:dyDescent="0.2">
      <c r="B4766" s="24"/>
      <c r="D4766" s="24"/>
      <c r="F4766" s="24"/>
      <c r="H4766" s="24"/>
      <c r="J4766" s="24"/>
    </row>
    <row r="4767" spans="2:10" x14ac:dyDescent="0.2">
      <c r="B4767" s="24"/>
      <c r="D4767" s="24"/>
      <c r="F4767" s="24"/>
      <c r="H4767" s="24"/>
      <c r="J4767" s="24"/>
    </row>
    <row r="4768" spans="2:10" x14ac:dyDescent="0.2">
      <c r="B4768" s="24"/>
      <c r="D4768" s="24"/>
      <c r="F4768" s="24"/>
      <c r="H4768" s="24"/>
      <c r="J4768" s="24"/>
    </row>
    <row r="4769" spans="2:10" x14ac:dyDescent="0.2">
      <c r="B4769" s="24"/>
      <c r="D4769" s="24"/>
      <c r="F4769" s="24"/>
      <c r="H4769" s="24"/>
      <c r="J4769" s="24"/>
    </row>
    <row r="4770" spans="2:10" x14ac:dyDescent="0.2">
      <c r="B4770" s="24"/>
      <c r="D4770" s="24"/>
      <c r="F4770" s="24"/>
      <c r="H4770" s="24"/>
      <c r="J4770" s="24"/>
    </row>
    <row r="4771" spans="2:10" x14ac:dyDescent="0.2">
      <c r="B4771" s="24"/>
      <c r="D4771" s="24"/>
      <c r="F4771" s="24"/>
      <c r="H4771" s="24"/>
      <c r="J4771" s="24"/>
    </row>
    <row r="4772" spans="2:10" x14ac:dyDescent="0.2">
      <c r="B4772" s="24"/>
      <c r="D4772" s="24"/>
      <c r="F4772" s="24"/>
      <c r="H4772" s="24"/>
      <c r="J4772" s="24"/>
    </row>
    <row r="4773" spans="2:10" x14ac:dyDescent="0.2">
      <c r="B4773" s="24"/>
      <c r="D4773" s="24"/>
      <c r="F4773" s="24"/>
      <c r="H4773" s="24"/>
      <c r="J4773" s="24"/>
    </row>
    <row r="4774" spans="2:10" x14ac:dyDescent="0.2">
      <c r="B4774" s="24"/>
      <c r="D4774" s="24"/>
      <c r="F4774" s="24"/>
      <c r="H4774" s="24"/>
      <c r="J4774" s="24"/>
    </row>
    <row r="4775" spans="2:10" x14ac:dyDescent="0.2">
      <c r="B4775" s="24"/>
      <c r="D4775" s="24"/>
      <c r="F4775" s="24"/>
      <c r="H4775" s="24"/>
      <c r="J4775" s="24"/>
    </row>
    <row r="4776" spans="2:10" x14ac:dyDescent="0.2">
      <c r="B4776" s="24"/>
      <c r="D4776" s="24"/>
      <c r="F4776" s="24"/>
      <c r="H4776" s="24"/>
      <c r="J4776" s="24"/>
    </row>
    <row r="4777" spans="2:10" x14ac:dyDescent="0.2">
      <c r="B4777" s="24"/>
      <c r="D4777" s="24"/>
      <c r="F4777" s="24"/>
      <c r="H4777" s="24"/>
      <c r="J4777" s="24"/>
    </row>
    <row r="4778" spans="2:10" x14ac:dyDescent="0.2">
      <c r="B4778" s="24"/>
      <c r="D4778" s="24"/>
      <c r="F4778" s="24"/>
      <c r="H4778" s="24"/>
      <c r="J4778" s="24"/>
    </row>
    <row r="4779" spans="2:10" x14ac:dyDescent="0.2">
      <c r="B4779" s="24"/>
      <c r="D4779" s="24"/>
      <c r="F4779" s="24"/>
      <c r="H4779" s="24"/>
      <c r="J4779" s="24"/>
    </row>
    <row r="4780" spans="2:10" x14ac:dyDescent="0.2">
      <c r="B4780" s="24"/>
      <c r="D4780" s="24"/>
      <c r="F4780" s="24"/>
      <c r="H4780" s="24"/>
      <c r="J4780" s="24"/>
    </row>
    <row r="4781" spans="2:10" x14ac:dyDescent="0.2">
      <c r="B4781" s="24"/>
      <c r="D4781" s="24"/>
      <c r="F4781" s="24"/>
      <c r="H4781" s="24"/>
      <c r="J4781" s="24"/>
    </row>
    <row r="4782" spans="2:10" x14ac:dyDescent="0.2">
      <c r="B4782" s="24"/>
      <c r="D4782" s="24"/>
      <c r="F4782" s="24"/>
      <c r="H4782" s="24"/>
      <c r="J4782" s="24"/>
    </row>
    <row r="4783" spans="2:10" x14ac:dyDescent="0.2">
      <c r="B4783" s="24"/>
      <c r="D4783" s="24"/>
      <c r="F4783" s="24"/>
      <c r="H4783" s="24"/>
      <c r="J4783" s="24"/>
    </row>
    <row r="4784" spans="2:10" x14ac:dyDescent="0.2">
      <c r="B4784" s="24"/>
      <c r="D4784" s="24"/>
      <c r="F4784" s="24"/>
      <c r="H4784" s="24"/>
      <c r="J4784" s="24"/>
    </row>
    <row r="4785" spans="2:10" x14ac:dyDescent="0.2">
      <c r="B4785" s="24"/>
      <c r="D4785" s="24"/>
      <c r="F4785" s="24"/>
      <c r="H4785" s="24"/>
      <c r="J4785" s="24"/>
    </row>
    <row r="4786" spans="2:10" x14ac:dyDescent="0.2">
      <c r="B4786" s="24"/>
      <c r="D4786" s="24"/>
      <c r="F4786" s="24"/>
      <c r="H4786" s="24"/>
      <c r="J4786" s="24"/>
    </row>
    <row r="4787" spans="2:10" x14ac:dyDescent="0.2">
      <c r="B4787" s="24"/>
      <c r="D4787" s="24"/>
      <c r="F4787" s="24"/>
      <c r="H4787" s="24"/>
      <c r="J4787" s="24"/>
    </row>
    <row r="4788" spans="2:10" x14ac:dyDescent="0.2">
      <c r="B4788" s="24"/>
      <c r="D4788" s="24"/>
      <c r="F4788" s="24"/>
      <c r="H4788" s="24"/>
      <c r="J4788" s="24"/>
    </row>
    <row r="4789" spans="2:10" x14ac:dyDescent="0.2">
      <c r="B4789" s="24"/>
      <c r="D4789" s="24"/>
      <c r="F4789" s="24"/>
      <c r="H4789" s="24"/>
      <c r="J4789" s="24"/>
    </row>
    <row r="4790" spans="2:10" x14ac:dyDescent="0.2">
      <c r="B4790" s="24"/>
      <c r="D4790" s="24"/>
      <c r="F4790" s="24"/>
      <c r="H4790" s="24"/>
      <c r="J4790" s="24"/>
    </row>
    <row r="4791" spans="2:10" x14ac:dyDescent="0.2">
      <c r="B4791" s="24"/>
      <c r="D4791" s="24"/>
      <c r="F4791" s="24"/>
      <c r="H4791" s="24"/>
      <c r="J4791" s="24"/>
    </row>
    <row r="4792" spans="2:10" x14ac:dyDescent="0.2">
      <c r="B4792" s="24"/>
      <c r="D4792" s="24"/>
      <c r="F4792" s="24"/>
      <c r="H4792" s="24"/>
      <c r="J4792" s="24"/>
    </row>
    <row r="4793" spans="2:10" x14ac:dyDescent="0.2">
      <c r="B4793" s="24"/>
      <c r="D4793" s="24"/>
      <c r="F4793" s="24"/>
      <c r="H4793" s="24"/>
      <c r="J4793" s="24"/>
    </row>
    <row r="4794" spans="2:10" x14ac:dyDescent="0.2">
      <c r="B4794" s="24"/>
      <c r="D4794" s="24"/>
      <c r="F4794" s="24"/>
      <c r="H4794" s="24"/>
      <c r="J4794" s="24"/>
    </row>
    <row r="4795" spans="2:10" x14ac:dyDescent="0.2">
      <c r="B4795" s="24"/>
      <c r="D4795" s="24"/>
      <c r="F4795" s="24"/>
      <c r="H4795" s="24"/>
      <c r="J4795" s="24"/>
    </row>
    <row r="4796" spans="2:10" x14ac:dyDescent="0.2">
      <c r="B4796" s="24"/>
      <c r="D4796" s="24"/>
      <c r="F4796" s="24"/>
      <c r="H4796" s="24"/>
      <c r="J4796" s="24"/>
    </row>
    <row r="4797" spans="2:10" x14ac:dyDescent="0.2">
      <c r="B4797" s="24"/>
      <c r="D4797" s="24"/>
      <c r="F4797" s="24"/>
      <c r="H4797" s="24"/>
      <c r="J4797" s="24"/>
    </row>
    <row r="4798" spans="2:10" x14ac:dyDescent="0.2">
      <c r="B4798" s="24"/>
      <c r="D4798" s="24"/>
      <c r="F4798" s="24"/>
      <c r="H4798" s="24"/>
      <c r="J4798" s="24"/>
    </row>
    <row r="4799" spans="2:10" x14ac:dyDescent="0.2">
      <c r="B4799" s="24"/>
      <c r="D4799" s="24"/>
      <c r="F4799" s="24"/>
      <c r="H4799" s="24"/>
      <c r="J4799" s="24"/>
    </row>
    <row r="4800" spans="2:10" x14ac:dyDescent="0.2">
      <c r="B4800" s="24"/>
      <c r="D4800" s="24"/>
      <c r="F4800" s="24"/>
      <c r="H4800" s="24"/>
      <c r="J4800" s="24"/>
    </row>
    <row r="4801" spans="2:10" x14ac:dyDescent="0.2">
      <c r="B4801" s="24"/>
      <c r="D4801" s="24"/>
      <c r="F4801" s="24"/>
      <c r="H4801" s="24"/>
      <c r="J4801" s="24"/>
    </row>
    <row r="4802" spans="2:10" x14ac:dyDescent="0.2">
      <c r="B4802" s="24"/>
      <c r="D4802" s="24"/>
      <c r="F4802" s="24"/>
      <c r="H4802" s="24"/>
      <c r="J4802" s="24"/>
    </row>
    <row r="4803" spans="2:10" x14ac:dyDescent="0.2">
      <c r="B4803" s="24"/>
      <c r="D4803" s="24"/>
      <c r="F4803" s="24"/>
      <c r="H4803" s="24"/>
      <c r="J4803" s="24"/>
    </row>
    <row r="4804" spans="2:10" x14ac:dyDescent="0.2">
      <c r="B4804" s="24"/>
      <c r="D4804" s="24"/>
      <c r="F4804" s="24"/>
      <c r="H4804" s="24"/>
      <c r="J4804" s="24"/>
    </row>
    <row r="4805" spans="2:10" x14ac:dyDescent="0.2">
      <c r="B4805" s="24"/>
      <c r="D4805" s="24"/>
      <c r="F4805" s="24"/>
      <c r="H4805" s="24"/>
      <c r="J4805" s="24"/>
    </row>
    <row r="4806" spans="2:10" x14ac:dyDescent="0.2">
      <c r="B4806" s="24"/>
      <c r="D4806" s="24"/>
      <c r="F4806" s="24"/>
      <c r="H4806" s="24"/>
      <c r="J4806" s="24"/>
    </row>
    <row r="4807" spans="2:10" x14ac:dyDescent="0.2">
      <c r="B4807" s="24"/>
      <c r="D4807" s="24"/>
      <c r="F4807" s="24"/>
      <c r="H4807" s="24"/>
      <c r="J4807" s="24"/>
    </row>
    <row r="4808" spans="2:10" x14ac:dyDescent="0.2">
      <c r="B4808" s="24"/>
      <c r="D4808" s="24"/>
      <c r="F4808" s="24"/>
      <c r="H4808" s="24"/>
      <c r="J4808" s="24"/>
    </row>
    <row r="4809" spans="2:10" x14ac:dyDescent="0.2">
      <c r="B4809" s="24"/>
      <c r="D4809" s="24"/>
      <c r="F4809" s="24"/>
      <c r="H4809" s="24"/>
      <c r="J4809" s="24"/>
    </row>
    <row r="4810" spans="2:10" x14ac:dyDescent="0.2">
      <c r="B4810" s="24"/>
      <c r="D4810" s="24"/>
      <c r="F4810" s="24"/>
      <c r="H4810" s="24"/>
      <c r="J4810" s="24"/>
    </row>
    <row r="4811" spans="2:10" x14ac:dyDescent="0.2">
      <c r="B4811" s="24"/>
      <c r="D4811" s="24"/>
      <c r="F4811" s="24"/>
      <c r="H4811" s="24"/>
      <c r="J4811" s="24"/>
    </row>
    <row r="4812" spans="2:10" x14ac:dyDescent="0.2">
      <c r="B4812" s="24"/>
      <c r="D4812" s="24"/>
      <c r="F4812" s="24"/>
      <c r="H4812" s="24"/>
      <c r="J4812" s="24"/>
    </row>
    <row r="4813" spans="2:10" x14ac:dyDescent="0.2">
      <c r="B4813" s="24"/>
      <c r="D4813" s="24"/>
      <c r="F4813" s="24"/>
      <c r="H4813" s="24"/>
      <c r="J4813" s="24"/>
    </row>
    <row r="4814" spans="2:10" x14ac:dyDescent="0.2">
      <c r="B4814" s="24"/>
      <c r="D4814" s="24"/>
      <c r="F4814" s="24"/>
      <c r="H4814" s="24"/>
      <c r="J4814" s="24"/>
    </row>
    <row r="4815" spans="2:10" x14ac:dyDescent="0.2">
      <c r="B4815" s="24"/>
      <c r="D4815" s="24"/>
      <c r="F4815" s="24"/>
      <c r="H4815" s="24"/>
      <c r="J4815" s="24"/>
    </row>
    <row r="4816" spans="2:10" x14ac:dyDescent="0.2">
      <c r="B4816" s="24"/>
      <c r="D4816" s="24"/>
      <c r="F4816" s="24"/>
      <c r="H4816" s="24"/>
      <c r="J4816" s="24"/>
    </row>
    <row r="4817" spans="2:10" x14ac:dyDescent="0.2">
      <c r="B4817" s="24"/>
      <c r="D4817" s="24"/>
      <c r="F4817" s="24"/>
      <c r="H4817" s="24"/>
      <c r="J4817" s="24"/>
    </row>
    <row r="4818" spans="2:10" x14ac:dyDescent="0.2">
      <c r="B4818" s="24"/>
      <c r="D4818" s="24"/>
      <c r="F4818" s="24"/>
      <c r="H4818" s="24"/>
      <c r="J4818" s="24"/>
    </row>
    <row r="4819" spans="2:10" x14ac:dyDescent="0.2">
      <c r="B4819" s="24"/>
      <c r="D4819" s="24"/>
      <c r="F4819" s="24"/>
      <c r="H4819" s="24"/>
      <c r="J4819" s="24"/>
    </row>
    <row r="4820" spans="2:10" x14ac:dyDescent="0.2">
      <c r="B4820" s="24"/>
      <c r="D4820" s="24"/>
      <c r="F4820" s="24"/>
      <c r="H4820" s="24"/>
      <c r="J4820" s="24"/>
    </row>
    <row r="4821" spans="2:10" x14ac:dyDescent="0.2">
      <c r="B4821" s="24"/>
      <c r="D4821" s="24"/>
      <c r="F4821" s="24"/>
      <c r="H4821" s="24"/>
      <c r="J4821" s="24"/>
    </row>
    <row r="4822" spans="2:10" x14ac:dyDescent="0.2">
      <c r="B4822" s="24"/>
      <c r="D4822" s="24"/>
      <c r="F4822" s="24"/>
      <c r="H4822" s="24"/>
      <c r="J4822" s="24"/>
    </row>
    <row r="4823" spans="2:10" x14ac:dyDescent="0.2">
      <c r="B4823" s="24"/>
      <c r="D4823" s="24"/>
      <c r="F4823" s="24"/>
      <c r="H4823" s="24"/>
      <c r="J4823" s="24"/>
    </row>
    <row r="4824" spans="2:10" x14ac:dyDescent="0.2">
      <c r="B4824" s="24"/>
      <c r="D4824" s="24"/>
      <c r="F4824" s="24"/>
      <c r="H4824" s="24"/>
      <c r="J4824" s="24"/>
    </row>
    <row r="4825" spans="2:10" x14ac:dyDescent="0.2">
      <c r="B4825" s="24"/>
      <c r="D4825" s="24"/>
      <c r="F4825" s="24"/>
      <c r="H4825" s="24"/>
      <c r="J4825" s="24"/>
    </row>
    <row r="4826" spans="2:10" x14ac:dyDescent="0.2">
      <c r="B4826" s="24"/>
      <c r="D4826" s="24"/>
      <c r="F4826" s="24"/>
      <c r="H4826" s="24"/>
      <c r="J4826" s="24"/>
    </row>
    <row r="4827" spans="2:10" x14ac:dyDescent="0.2">
      <c r="B4827" s="24"/>
      <c r="D4827" s="24"/>
      <c r="F4827" s="24"/>
      <c r="H4827" s="24"/>
      <c r="J4827" s="24"/>
    </row>
    <row r="4828" spans="2:10" x14ac:dyDescent="0.2">
      <c r="B4828" s="24"/>
      <c r="D4828" s="24"/>
      <c r="F4828" s="24"/>
      <c r="H4828" s="24"/>
      <c r="J4828" s="24"/>
    </row>
    <row r="4829" spans="2:10" x14ac:dyDescent="0.2">
      <c r="B4829" s="24"/>
      <c r="D4829" s="24"/>
      <c r="F4829" s="24"/>
      <c r="H4829" s="24"/>
      <c r="J4829" s="24"/>
    </row>
    <row r="4830" spans="2:10" x14ac:dyDescent="0.2">
      <c r="B4830" s="24"/>
      <c r="D4830" s="24"/>
      <c r="F4830" s="24"/>
      <c r="H4830" s="24"/>
      <c r="J4830" s="24"/>
    </row>
    <row r="4831" spans="2:10" x14ac:dyDescent="0.2">
      <c r="B4831" s="24"/>
      <c r="D4831" s="24"/>
      <c r="F4831" s="24"/>
      <c r="H4831" s="24"/>
      <c r="J4831" s="24"/>
    </row>
    <row r="4832" spans="2:10" x14ac:dyDescent="0.2">
      <c r="B4832" s="24"/>
      <c r="D4832" s="24"/>
      <c r="F4832" s="24"/>
      <c r="H4832" s="24"/>
      <c r="J4832" s="24"/>
    </row>
    <row r="4833" spans="2:10" x14ac:dyDescent="0.2">
      <c r="B4833" s="24"/>
      <c r="D4833" s="24"/>
      <c r="F4833" s="24"/>
      <c r="H4833" s="24"/>
      <c r="J4833" s="24"/>
    </row>
    <row r="4834" spans="2:10" x14ac:dyDescent="0.2">
      <c r="B4834" s="24"/>
      <c r="D4834" s="24"/>
      <c r="F4834" s="24"/>
      <c r="H4834" s="24"/>
      <c r="J4834" s="24"/>
    </row>
    <row r="4835" spans="2:10" x14ac:dyDescent="0.2">
      <c r="B4835" s="24"/>
      <c r="D4835" s="24"/>
      <c r="F4835" s="24"/>
      <c r="H4835" s="24"/>
      <c r="J4835" s="24"/>
    </row>
    <row r="4836" spans="2:10" x14ac:dyDescent="0.2">
      <c r="B4836" s="24"/>
      <c r="D4836" s="24"/>
      <c r="F4836" s="24"/>
      <c r="H4836" s="24"/>
      <c r="J4836" s="24"/>
    </row>
    <row r="4837" spans="2:10" x14ac:dyDescent="0.2">
      <c r="B4837" s="24"/>
      <c r="D4837" s="24"/>
      <c r="F4837" s="24"/>
      <c r="H4837" s="24"/>
      <c r="J4837" s="24"/>
    </row>
    <row r="4838" spans="2:10" x14ac:dyDescent="0.2">
      <c r="B4838" s="24"/>
      <c r="D4838" s="24"/>
      <c r="F4838" s="24"/>
      <c r="H4838" s="24"/>
      <c r="J4838" s="24"/>
    </row>
    <row r="4839" spans="2:10" x14ac:dyDescent="0.2">
      <c r="B4839" s="24"/>
      <c r="D4839" s="24"/>
      <c r="F4839" s="24"/>
      <c r="H4839" s="24"/>
      <c r="J4839" s="24"/>
    </row>
    <row r="4840" spans="2:10" x14ac:dyDescent="0.2">
      <c r="B4840" s="24"/>
      <c r="D4840" s="24"/>
      <c r="F4840" s="24"/>
      <c r="H4840" s="24"/>
      <c r="J4840" s="24"/>
    </row>
    <row r="4841" spans="2:10" x14ac:dyDescent="0.2">
      <c r="B4841" s="24"/>
      <c r="D4841" s="24"/>
      <c r="F4841" s="24"/>
      <c r="H4841" s="24"/>
      <c r="J4841" s="24"/>
    </row>
    <row r="4842" spans="2:10" x14ac:dyDescent="0.2">
      <c r="B4842" s="24"/>
      <c r="D4842" s="24"/>
      <c r="F4842" s="24"/>
      <c r="H4842" s="24"/>
      <c r="J4842" s="24"/>
    </row>
    <row r="4843" spans="2:10" x14ac:dyDescent="0.2">
      <c r="B4843" s="24"/>
      <c r="D4843" s="24"/>
      <c r="F4843" s="24"/>
      <c r="H4843" s="24"/>
      <c r="J4843" s="24"/>
    </row>
    <row r="4844" spans="2:10" x14ac:dyDescent="0.2">
      <c r="B4844" s="24"/>
      <c r="D4844" s="24"/>
      <c r="F4844" s="24"/>
      <c r="H4844" s="24"/>
      <c r="J4844" s="24"/>
    </row>
    <row r="4845" spans="2:10" x14ac:dyDescent="0.2">
      <c r="B4845" s="24"/>
      <c r="D4845" s="24"/>
      <c r="F4845" s="24"/>
      <c r="H4845" s="24"/>
      <c r="J4845" s="24"/>
    </row>
    <row r="4846" spans="2:10" x14ac:dyDescent="0.2">
      <c r="B4846" s="24"/>
      <c r="D4846" s="24"/>
      <c r="F4846" s="24"/>
      <c r="H4846" s="24"/>
      <c r="J4846" s="24"/>
    </row>
    <row r="4847" spans="2:10" x14ac:dyDescent="0.2">
      <c r="B4847" s="24"/>
      <c r="D4847" s="24"/>
      <c r="F4847" s="24"/>
      <c r="H4847" s="24"/>
      <c r="J4847" s="24"/>
    </row>
    <row r="4848" spans="2:10" x14ac:dyDescent="0.2">
      <c r="B4848" s="24"/>
      <c r="D4848" s="24"/>
      <c r="F4848" s="24"/>
      <c r="H4848" s="24"/>
      <c r="J4848" s="24"/>
    </row>
    <row r="4849" spans="2:10" x14ac:dyDescent="0.2">
      <c r="B4849" s="24"/>
      <c r="D4849" s="24"/>
      <c r="F4849" s="24"/>
      <c r="H4849" s="24"/>
      <c r="J4849" s="24"/>
    </row>
    <row r="4850" spans="2:10" x14ac:dyDescent="0.2">
      <c r="B4850" s="24"/>
      <c r="D4850" s="24"/>
      <c r="F4850" s="24"/>
      <c r="H4850" s="24"/>
      <c r="J4850" s="24"/>
    </row>
    <row r="4851" spans="2:10" x14ac:dyDescent="0.2">
      <c r="B4851" s="24"/>
      <c r="D4851" s="24"/>
      <c r="F4851" s="24"/>
      <c r="H4851" s="24"/>
      <c r="J4851" s="24"/>
    </row>
    <row r="4852" spans="2:10" x14ac:dyDescent="0.2">
      <c r="B4852" s="24"/>
      <c r="D4852" s="24"/>
      <c r="F4852" s="24"/>
      <c r="H4852" s="24"/>
      <c r="J4852" s="24"/>
    </row>
    <row r="4853" spans="2:10" x14ac:dyDescent="0.2">
      <c r="B4853" s="24"/>
      <c r="D4853" s="24"/>
      <c r="F4853" s="24"/>
      <c r="H4853" s="24"/>
      <c r="J4853" s="24"/>
    </row>
    <row r="4854" spans="2:10" x14ac:dyDescent="0.2">
      <c r="B4854" s="24"/>
      <c r="D4854" s="24"/>
      <c r="F4854" s="24"/>
      <c r="H4854" s="24"/>
      <c r="J4854" s="24"/>
    </row>
    <row r="4855" spans="2:10" x14ac:dyDescent="0.2">
      <c r="B4855" s="24"/>
      <c r="D4855" s="24"/>
      <c r="F4855" s="24"/>
      <c r="H4855" s="24"/>
      <c r="J4855" s="24"/>
    </row>
    <row r="4856" spans="2:10" x14ac:dyDescent="0.2">
      <c r="B4856" s="24"/>
      <c r="D4856" s="24"/>
      <c r="F4856" s="24"/>
      <c r="H4856" s="24"/>
      <c r="J4856" s="24"/>
    </row>
    <row r="4857" spans="2:10" x14ac:dyDescent="0.2">
      <c r="B4857" s="24"/>
      <c r="D4857" s="24"/>
      <c r="F4857" s="24"/>
      <c r="H4857" s="24"/>
      <c r="J4857" s="24"/>
    </row>
    <row r="4858" spans="2:10" x14ac:dyDescent="0.2">
      <c r="B4858" s="24"/>
      <c r="D4858" s="24"/>
      <c r="F4858" s="24"/>
      <c r="H4858" s="24"/>
      <c r="J4858" s="24"/>
    </row>
    <row r="4859" spans="2:10" x14ac:dyDescent="0.2">
      <c r="B4859" s="24"/>
      <c r="D4859" s="24"/>
      <c r="F4859" s="24"/>
      <c r="H4859" s="24"/>
      <c r="J4859" s="24"/>
    </row>
    <row r="4860" spans="2:10" x14ac:dyDescent="0.2">
      <c r="B4860" s="24"/>
      <c r="D4860" s="24"/>
      <c r="F4860" s="24"/>
      <c r="H4860" s="24"/>
      <c r="J4860" s="24"/>
    </row>
    <row r="4861" spans="2:10" x14ac:dyDescent="0.2">
      <c r="B4861" s="24"/>
      <c r="D4861" s="24"/>
      <c r="F4861" s="24"/>
      <c r="H4861" s="24"/>
      <c r="J4861" s="24"/>
    </row>
    <row r="4862" spans="2:10" x14ac:dyDescent="0.2">
      <c r="B4862" s="24"/>
      <c r="D4862" s="24"/>
      <c r="F4862" s="24"/>
      <c r="H4862" s="24"/>
      <c r="J4862" s="24"/>
    </row>
    <row r="4863" spans="2:10" x14ac:dyDescent="0.2">
      <c r="B4863" s="24"/>
      <c r="D4863" s="24"/>
      <c r="F4863" s="24"/>
      <c r="H4863" s="24"/>
      <c r="J4863" s="24"/>
    </row>
    <row r="4864" spans="2:10" x14ac:dyDescent="0.2">
      <c r="B4864" s="24"/>
      <c r="D4864" s="24"/>
      <c r="F4864" s="24"/>
      <c r="H4864" s="24"/>
      <c r="J4864" s="24"/>
    </row>
    <row r="4865" spans="2:10" x14ac:dyDescent="0.2">
      <c r="B4865" s="24"/>
      <c r="D4865" s="24"/>
      <c r="F4865" s="24"/>
      <c r="H4865" s="24"/>
      <c r="J4865" s="24"/>
    </row>
    <row r="4866" spans="2:10" x14ac:dyDescent="0.2">
      <c r="B4866" s="24"/>
      <c r="D4866" s="24"/>
      <c r="F4866" s="24"/>
      <c r="H4866" s="24"/>
      <c r="J4866" s="24"/>
    </row>
    <row r="4867" spans="2:10" x14ac:dyDescent="0.2">
      <c r="B4867" s="24"/>
      <c r="D4867" s="24"/>
      <c r="F4867" s="24"/>
      <c r="H4867" s="24"/>
      <c r="J4867" s="24"/>
    </row>
    <row r="4868" spans="2:10" x14ac:dyDescent="0.2">
      <c r="B4868" s="24"/>
      <c r="D4868" s="24"/>
      <c r="F4868" s="24"/>
      <c r="H4868" s="24"/>
      <c r="J4868" s="24"/>
    </row>
    <row r="4869" spans="2:10" x14ac:dyDescent="0.2">
      <c r="B4869" s="24"/>
      <c r="D4869" s="24"/>
      <c r="F4869" s="24"/>
      <c r="H4869" s="24"/>
      <c r="J4869" s="24"/>
    </row>
    <row r="4870" spans="2:10" x14ac:dyDescent="0.2">
      <c r="B4870" s="24"/>
      <c r="D4870" s="24"/>
      <c r="F4870" s="24"/>
      <c r="H4870" s="24"/>
      <c r="J4870" s="24"/>
    </row>
    <row r="4871" spans="2:10" x14ac:dyDescent="0.2">
      <c r="B4871" s="24"/>
      <c r="D4871" s="24"/>
      <c r="F4871" s="24"/>
      <c r="H4871" s="24"/>
      <c r="J4871" s="24"/>
    </row>
    <row r="4872" spans="2:10" x14ac:dyDescent="0.2">
      <c r="B4872" s="24"/>
      <c r="D4872" s="24"/>
      <c r="F4872" s="24"/>
      <c r="H4872" s="24"/>
      <c r="J4872" s="24"/>
    </row>
    <row r="4873" spans="2:10" x14ac:dyDescent="0.2">
      <c r="B4873" s="24"/>
      <c r="D4873" s="24"/>
      <c r="F4873" s="24"/>
      <c r="H4873" s="24"/>
      <c r="J4873" s="24"/>
    </row>
    <row r="4874" spans="2:10" x14ac:dyDescent="0.2">
      <c r="B4874" s="24"/>
      <c r="D4874" s="24"/>
      <c r="F4874" s="24"/>
      <c r="H4874" s="24"/>
      <c r="J4874" s="24"/>
    </row>
    <row r="4875" spans="2:10" x14ac:dyDescent="0.2">
      <c r="B4875" s="24"/>
      <c r="D4875" s="24"/>
      <c r="F4875" s="24"/>
      <c r="H4875" s="24"/>
      <c r="J4875" s="24"/>
    </row>
    <row r="4876" spans="2:10" x14ac:dyDescent="0.2">
      <c r="B4876" s="24"/>
      <c r="D4876" s="24"/>
      <c r="F4876" s="24"/>
      <c r="H4876" s="24"/>
      <c r="J4876" s="24"/>
    </row>
    <row r="4877" spans="2:10" x14ac:dyDescent="0.2">
      <c r="B4877" s="24"/>
      <c r="D4877" s="24"/>
      <c r="F4877" s="24"/>
      <c r="H4877" s="24"/>
      <c r="J4877" s="24"/>
    </row>
    <row r="4878" spans="2:10" x14ac:dyDescent="0.2">
      <c r="B4878" s="24"/>
      <c r="D4878" s="24"/>
      <c r="F4878" s="24"/>
      <c r="H4878" s="24"/>
      <c r="J4878" s="24"/>
    </row>
    <row r="4879" spans="2:10" x14ac:dyDescent="0.2">
      <c r="B4879" s="24"/>
      <c r="D4879" s="24"/>
      <c r="F4879" s="24"/>
      <c r="H4879" s="24"/>
      <c r="J4879" s="24"/>
    </row>
    <row r="4880" spans="2:10" x14ac:dyDescent="0.2">
      <c r="B4880" s="24"/>
      <c r="D4880" s="24"/>
      <c r="F4880" s="24"/>
      <c r="H4880" s="24"/>
      <c r="J4880" s="24"/>
    </row>
    <row r="4881" spans="2:10" x14ac:dyDescent="0.2">
      <c r="B4881" s="24"/>
      <c r="D4881" s="24"/>
      <c r="F4881" s="24"/>
      <c r="H4881" s="24"/>
      <c r="J4881" s="24"/>
    </row>
    <row r="4882" spans="2:10" x14ac:dyDescent="0.2">
      <c r="B4882" s="24"/>
      <c r="D4882" s="24"/>
      <c r="F4882" s="24"/>
      <c r="H4882" s="24"/>
      <c r="J4882" s="24"/>
    </row>
    <row r="4883" spans="2:10" x14ac:dyDescent="0.2">
      <c r="B4883" s="24"/>
      <c r="D4883" s="24"/>
      <c r="F4883" s="24"/>
      <c r="H4883" s="24"/>
      <c r="J4883" s="24"/>
    </row>
    <row r="4884" spans="2:10" x14ac:dyDescent="0.2">
      <c r="B4884" s="24"/>
      <c r="D4884" s="24"/>
      <c r="F4884" s="24"/>
      <c r="H4884" s="24"/>
      <c r="J4884" s="24"/>
    </row>
    <row r="4885" spans="2:10" x14ac:dyDescent="0.2">
      <c r="B4885" s="24"/>
      <c r="D4885" s="24"/>
      <c r="F4885" s="24"/>
      <c r="H4885" s="24"/>
      <c r="J4885" s="24"/>
    </row>
    <row r="4886" spans="2:10" x14ac:dyDescent="0.2">
      <c r="B4886" s="24"/>
      <c r="D4886" s="24"/>
      <c r="F4886" s="24"/>
      <c r="H4886" s="24"/>
      <c r="J4886" s="24"/>
    </row>
    <row r="4887" spans="2:10" x14ac:dyDescent="0.2">
      <c r="B4887" s="24"/>
      <c r="D4887" s="24"/>
      <c r="F4887" s="24"/>
      <c r="H4887" s="24"/>
      <c r="J4887" s="24"/>
    </row>
    <row r="4888" spans="2:10" x14ac:dyDescent="0.2">
      <c r="B4888" s="24"/>
      <c r="D4888" s="24"/>
      <c r="F4888" s="24"/>
      <c r="H4888" s="24"/>
      <c r="J4888" s="24"/>
    </row>
    <row r="4889" spans="2:10" x14ac:dyDescent="0.2">
      <c r="B4889" s="24"/>
      <c r="D4889" s="24"/>
      <c r="F4889" s="24"/>
      <c r="H4889" s="24"/>
      <c r="J4889" s="24"/>
    </row>
    <row r="4890" spans="2:10" x14ac:dyDescent="0.2">
      <c r="B4890" s="24"/>
      <c r="D4890" s="24"/>
      <c r="F4890" s="24"/>
      <c r="H4890" s="24"/>
      <c r="J4890" s="24"/>
    </row>
    <row r="4891" spans="2:10" x14ac:dyDescent="0.2">
      <c r="B4891" s="24"/>
      <c r="D4891" s="24"/>
      <c r="F4891" s="24"/>
      <c r="H4891" s="24"/>
      <c r="J4891" s="24"/>
    </row>
    <row r="4892" spans="2:10" x14ac:dyDescent="0.2">
      <c r="B4892" s="24"/>
      <c r="D4892" s="24"/>
      <c r="F4892" s="24"/>
      <c r="H4892" s="24"/>
      <c r="J4892" s="24"/>
    </row>
    <row r="4893" spans="2:10" x14ac:dyDescent="0.2">
      <c r="B4893" s="24"/>
      <c r="D4893" s="24"/>
      <c r="F4893" s="24"/>
      <c r="H4893" s="24"/>
      <c r="J4893" s="24"/>
    </row>
    <row r="4894" spans="2:10" x14ac:dyDescent="0.2">
      <c r="B4894" s="24"/>
      <c r="D4894" s="24"/>
      <c r="F4894" s="24"/>
      <c r="H4894" s="24"/>
      <c r="J4894" s="24"/>
    </row>
    <row r="4895" spans="2:10" x14ac:dyDescent="0.2">
      <c r="B4895" s="24"/>
      <c r="D4895" s="24"/>
      <c r="F4895" s="24"/>
      <c r="H4895" s="24"/>
      <c r="J4895" s="24"/>
    </row>
    <row r="4896" spans="2:10" x14ac:dyDescent="0.2">
      <c r="B4896" s="24"/>
      <c r="D4896" s="24"/>
      <c r="F4896" s="24"/>
      <c r="H4896" s="24"/>
      <c r="J4896" s="24"/>
    </row>
    <row r="4897" spans="2:10" x14ac:dyDescent="0.2">
      <c r="B4897" s="24"/>
      <c r="D4897" s="24"/>
      <c r="F4897" s="24"/>
      <c r="H4897" s="24"/>
      <c r="J4897" s="24"/>
    </row>
    <row r="4898" spans="2:10" x14ac:dyDescent="0.2">
      <c r="B4898" s="24"/>
      <c r="D4898" s="24"/>
      <c r="F4898" s="24"/>
      <c r="H4898" s="24"/>
      <c r="J4898" s="24"/>
    </row>
    <row r="4899" spans="2:10" x14ac:dyDescent="0.2">
      <c r="B4899" s="24"/>
      <c r="D4899" s="24"/>
      <c r="F4899" s="24"/>
      <c r="H4899" s="24"/>
      <c r="J4899" s="24"/>
    </row>
    <row r="4900" spans="2:10" x14ac:dyDescent="0.2">
      <c r="B4900" s="24"/>
      <c r="D4900" s="24"/>
      <c r="F4900" s="24"/>
      <c r="H4900" s="24"/>
      <c r="J4900" s="24"/>
    </row>
    <row r="4901" spans="2:10" x14ac:dyDescent="0.2">
      <c r="B4901" s="24"/>
      <c r="D4901" s="24"/>
      <c r="F4901" s="24"/>
      <c r="H4901" s="24"/>
      <c r="J4901" s="24"/>
    </row>
    <row r="4902" spans="2:10" x14ac:dyDescent="0.2">
      <c r="B4902" s="24"/>
      <c r="D4902" s="24"/>
      <c r="F4902" s="24"/>
      <c r="H4902" s="24"/>
      <c r="J4902" s="24"/>
    </row>
    <row r="4903" spans="2:10" x14ac:dyDescent="0.2">
      <c r="B4903" s="24"/>
      <c r="D4903" s="24"/>
      <c r="F4903" s="24"/>
      <c r="H4903" s="24"/>
      <c r="J4903" s="24"/>
    </row>
    <row r="4904" spans="2:10" x14ac:dyDescent="0.2">
      <c r="B4904" s="24"/>
      <c r="D4904" s="24"/>
      <c r="F4904" s="24"/>
      <c r="H4904" s="24"/>
      <c r="J4904" s="24"/>
    </row>
    <row r="4905" spans="2:10" x14ac:dyDescent="0.2">
      <c r="B4905" s="24"/>
      <c r="D4905" s="24"/>
      <c r="F4905" s="24"/>
      <c r="H4905" s="24"/>
      <c r="J4905" s="24"/>
    </row>
    <row r="4906" spans="2:10" x14ac:dyDescent="0.2">
      <c r="B4906" s="24"/>
      <c r="D4906" s="24"/>
      <c r="F4906" s="24"/>
      <c r="H4906" s="24"/>
      <c r="J4906" s="24"/>
    </row>
    <row r="4907" spans="2:10" x14ac:dyDescent="0.2">
      <c r="B4907" s="24"/>
      <c r="D4907" s="24"/>
      <c r="F4907" s="24"/>
      <c r="H4907" s="24"/>
      <c r="J4907" s="24"/>
    </row>
    <row r="4908" spans="2:10" x14ac:dyDescent="0.2">
      <c r="B4908" s="24"/>
      <c r="D4908" s="24"/>
      <c r="F4908" s="24"/>
      <c r="H4908" s="24"/>
      <c r="J4908" s="24"/>
    </row>
    <row r="4909" spans="2:10" x14ac:dyDescent="0.2">
      <c r="B4909" s="24"/>
      <c r="D4909" s="24"/>
      <c r="F4909" s="24"/>
      <c r="H4909" s="24"/>
      <c r="J4909" s="24"/>
    </row>
    <row r="4910" spans="2:10" x14ac:dyDescent="0.2">
      <c r="B4910" s="24"/>
      <c r="D4910" s="24"/>
      <c r="F4910" s="24"/>
      <c r="H4910" s="24"/>
      <c r="J4910" s="24"/>
    </row>
    <row r="4911" spans="2:10" x14ac:dyDescent="0.2">
      <c r="B4911" s="24"/>
      <c r="D4911" s="24"/>
      <c r="F4911" s="24"/>
      <c r="H4911" s="24"/>
      <c r="J4911" s="24"/>
    </row>
    <row r="4912" spans="2:10" x14ac:dyDescent="0.2">
      <c r="B4912" s="24"/>
      <c r="D4912" s="24"/>
      <c r="F4912" s="24"/>
      <c r="H4912" s="24"/>
      <c r="J4912" s="24"/>
    </row>
    <row r="4913" spans="2:10" x14ac:dyDescent="0.2">
      <c r="B4913" s="24"/>
      <c r="D4913" s="24"/>
      <c r="F4913" s="24"/>
      <c r="H4913" s="24"/>
      <c r="J4913" s="24"/>
    </row>
    <row r="4914" spans="2:10" x14ac:dyDescent="0.2">
      <c r="B4914" s="24"/>
      <c r="D4914" s="24"/>
      <c r="F4914" s="24"/>
      <c r="H4914" s="24"/>
      <c r="J4914" s="24"/>
    </row>
    <row r="4915" spans="2:10" x14ac:dyDescent="0.2">
      <c r="B4915" s="24"/>
      <c r="D4915" s="24"/>
      <c r="F4915" s="24"/>
      <c r="H4915" s="24"/>
      <c r="J4915" s="24"/>
    </row>
    <row r="4916" spans="2:10" x14ac:dyDescent="0.2">
      <c r="B4916" s="24"/>
      <c r="D4916" s="24"/>
      <c r="F4916" s="24"/>
      <c r="H4916" s="24"/>
      <c r="J4916" s="24"/>
    </row>
    <row r="4917" spans="2:10" x14ac:dyDescent="0.2">
      <c r="B4917" s="24"/>
      <c r="D4917" s="24"/>
      <c r="F4917" s="24"/>
      <c r="H4917" s="24"/>
      <c r="J4917" s="24"/>
    </row>
    <row r="4918" spans="2:10" x14ac:dyDescent="0.2">
      <c r="B4918" s="24"/>
      <c r="D4918" s="24"/>
      <c r="F4918" s="24"/>
      <c r="H4918" s="24"/>
      <c r="J4918" s="24"/>
    </row>
    <row r="4919" spans="2:10" x14ac:dyDescent="0.2">
      <c r="B4919" s="24"/>
      <c r="D4919" s="24"/>
      <c r="F4919" s="24"/>
      <c r="H4919" s="24"/>
      <c r="J4919" s="24"/>
    </row>
    <row r="4920" spans="2:10" x14ac:dyDescent="0.2">
      <c r="B4920" s="24"/>
      <c r="D4920" s="24"/>
      <c r="F4920" s="24"/>
      <c r="H4920" s="24"/>
      <c r="J4920" s="24"/>
    </row>
    <row r="4921" spans="2:10" x14ac:dyDescent="0.2">
      <c r="B4921" s="24"/>
      <c r="D4921" s="24"/>
      <c r="F4921" s="24"/>
      <c r="H4921" s="24"/>
      <c r="J4921" s="24"/>
    </row>
    <row r="4922" spans="2:10" x14ac:dyDescent="0.2">
      <c r="B4922" s="24"/>
      <c r="D4922" s="24"/>
      <c r="F4922" s="24"/>
      <c r="H4922" s="24"/>
      <c r="J4922" s="24"/>
    </row>
    <row r="4923" spans="2:10" x14ac:dyDescent="0.2">
      <c r="B4923" s="24"/>
      <c r="D4923" s="24"/>
      <c r="F4923" s="24"/>
      <c r="H4923" s="24"/>
      <c r="J4923" s="24"/>
    </row>
    <row r="4924" spans="2:10" x14ac:dyDescent="0.2">
      <c r="B4924" s="24"/>
      <c r="D4924" s="24"/>
      <c r="F4924" s="24"/>
      <c r="H4924" s="24"/>
      <c r="J4924" s="24"/>
    </row>
    <row r="4925" spans="2:10" x14ac:dyDescent="0.2">
      <c r="B4925" s="24"/>
      <c r="D4925" s="24"/>
      <c r="F4925" s="24"/>
      <c r="H4925" s="24"/>
      <c r="J4925" s="24"/>
    </row>
    <row r="4926" spans="2:10" x14ac:dyDescent="0.2">
      <c r="B4926" s="24"/>
      <c r="D4926" s="24"/>
      <c r="F4926" s="24"/>
      <c r="H4926" s="24"/>
      <c r="J4926" s="24"/>
    </row>
    <row r="4927" spans="2:10" x14ac:dyDescent="0.2">
      <c r="B4927" s="24"/>
      <c r="D4927" s="24"/>
      <c r="F4927" s="24"/>
      <c r="H4927" s="24"/>
      <c r="J4927" s="24"/>
    </row>
    <row r="4928" spans="2:10" x14ac:dyDescent="0.2">
      <c r="B4928" s="24"/>
      <c r="D4928" s="24"/>
      <c r="F4928" s="24"/>
      <c r="H4928" s="24"/>
      <c r="J4928" s="24"/>
    </row>
    <row r="4929" spans="2:10" x14ac:dyDescent="0.2">
      <c r="B4929" s="24"/>
      <c r="D4929" s="24"/>
      <c r="F4929" s="24"/>
      <c r="H4929" s="24"/>
      <c r="J4929" s="24"/>
    </row>
    <row r="4930" spans="2:10" x14ac:dyDescent="0.2">
      <c r="B4930" s="24"/>
      <c r="D4930" s="24"/>
      <c r="F4930" s="24"/>
      <c r="H4930" s="24"/>
      <c r="J4930" s="24"/>
    </row>
    <row r="4931" spans="2:10" x14ac:dyDescent="0.2">
      <c r="B4931" s="24"/>
      <c r="D4931" s="24"/>
      <c r="F4931" s="24"/>
      <c r="H4931" s="24"/>
      <c r="J4931" s="24"/>
    </row>
    <row r="4932" spans="2:10" x14ac:dyDescent="0.2">
      <c r="B4932" s="24"/>
      <c r="D4932" s="24"/>
      <c r="F4932" s="24"/>
      <c r="H4932" s="24"/>
      <c r="J4932" s="24"/>
    </row>
    <row r="4933" spans="2:10" x14ac:dyDescent="0.2">
      <c r="B4933" s="24"/>
      <c r="D4933" s="24"/>
      <c r="F4933" s="24"/>
      <c r="H4933" s="24"/>
      <c r="J4933" s="24"/>
    </row>
    <row r="4934" spans="2:10" x14ac:dyDescent="0.2">
      <c r="B4934" s="24"/>
      <c r="D4934" s="24"/>
      <c r="F4934" s="24"/>
      <c r="H4934" s="24"/>
      <c r="J4934" s="24"/>
    </row>
    <row r="4935" spans="2:10" x14ac:dyDescent="0.2">
      <c r="B4935" s="24"/>
      <c r="D4935" s="24"/>
      <c r="F4935" s="24"/>
      <c r="H4935" s="24"/>
      <c r="J4935" s="24"/>
    </row>
    <row r="4936" spans="2:10" x14ac:dyDescent="0.2">
      <c r="B4936" s="24"/>
      <c r="D4936" s="24"/>
      <c r="F4936" s="24"/>
      <c r="H4936" s="24"/>
      <c r="J4936" s="24"/>
    </row>
    <row r="4937" spans="2:10" x14ac:dyDescent="0.2">
      <c r="B4937" s="24"/>
      <c r="D4937" s="24"/>
      <c r="F4937" s="24"/>
      <c r="H4937" s="24"/>
      <c r="J4937" s="24"/>
    </row>
    <row r="4938" spans="2:10" x14ac:dyDescent="0.2">
      <c r="B4938" s="24"/>
      <c r="D4938" s="24"/>
      <c r="F4938" s="24"/>
      <c r="H4938" s="24"/>
      <c r="J4938" s="24"/>
    </row>
    <row r="4939" spans="2:10" x14ac:dyDescent="0.2">
      <c r="B4939" s="24"/>
      <c r="D4939" s="24"/>
      <c r="F4939" s="24"/>
      <c r="H4939" s="24"/>
      <c r="J4939" s="24"/>
    </row>
    <row r="4940" spans="2:10" x14ac:dyDescent="0.2">
      <c r="B4940" s="24"/>
      <c r="D4940" s="24"/>
      <c r="F4940" s="24"/>
      <c r="H4940" s="24"/>
      <c r="J4940" s="24"/>
    </row>
    <row r="4941" spans="2:10" x14ac:dyDescent="0.2">
      <c r="B4941" s="24"/>
      <c r="D4941" s="24"/>
      <c r="F4941" s="24"/>
      <c r="H4941" s="24"/>
      <c r="J4941" s="24"/>
    </row>
    <row r="4942" spans="2:10" x14ac:dyDescent="0.2">
      <c r="B4942" s="24"/>
      <c r="D4942" s="24"/>
      <c r="F4942" s="24"/>
      <c r="H4942" s="24"/>
      <c r="J4942" s="24"/>
    </row>
    <row r="4943" spans="2:10" x14ac:dyDescent="0.2">
      <c r="B4943" s="24"/>
      <c r="D4943" s="24"/>
      <c r="F4943" s="24"/>
      <c r="H4943" s="24"/>
      <c r="J4943" s="24"/>
    </row>
    <row r="4944" spans="2:10" x14ac:dyDescent="0.2">
      <c r="B4944" s="24"/>
      <c r="D4944" s="24"/>
      <c r="F4944" s="24"/>
      <c r="H4944" s="24"/>
      <c r="J4944" s="24"/>
    </row>
    <row r="4945" spans="2:10" x14ac:dyDescent="0.2">
      <c r="B4945" s="24"/>
      <c r="D4945" s="24"/>
      <c r="F4945" s="24"/>
      <c r="H4945" s="24"/>
      <c r="J4945" s="24"/>
    </row>
    <row r="4946" spans="2:10" x14ac:dyDescent="0.2">
      <c r="B4946" s="24"/>
      <c r="D4946" s="24"/>
      <c r="F4946" s="24"/>
      <c r="H4946" s="24"/>
      <c r="J4946" s="24"/>
    </row>
    <row r="4947" spans="2:10" x14ac:dyDescent="0.2">
      <c r="B4947" s="24"/>
      <c r="D4947" s="24"/>
      <c r="F4947" s="24"/>
      <c r="H4947" s="24"/>
      <c r="J4947" s="24"/>
    </row>
    <row r="4948" spans="2:10" x14ac:dyDescent="0.2">
      <c r="B4948" s="24"/>
      <c r="D4948" s="24"/>
      <c r="F4948" s="24"/>
      <c r="H4948" s="24"/>
      <c r="J4948" s="24"/>
    </row>
    <row r="4949" spans="2:10" x14ac:dyDescent="0.2">
      <c r="B4949" s="24"/>
      <c r="D4949" s="24"/>
      <c r="F4949" s="24"/>
      <c r="H4949" s="24"/>
      <c r="J4949" s="24"/>
    </row>
    <row r="4950" spans="2:10" x14ac:dyDescent="0.2">
      <c r="B4950" s="24"/>
      <c r="D4950" s="24"/>
      <c r="F4950" s="24"/>
      <c r="H4950" s="24"/>
      <c r="J4950" s="24"/>
    </row>
    <row r="4951" spans="2:10" x14ac:dyDescent="0.2">
      <c r="B4951" s="24"/>
      <c r="D4951" s="24"/>
      <c r="F4951" s="24"/>
      <c r="H4951" s="24"/>
      <c r="J4951" s="24"/>
    </row>
    <row r="4952" spans="2:10" x14ac:dyDescent="0.2">
      <c r="B4952" s="24"/>
      <c r="D4952" s="24"/>
      <c r="F4952" s="24"/>
      <c r="H4952" s="24"/>
      <c r="J4952" s="24"/>
    </row>
    <row r="4953" spans="2:10" x14ac:dyDescent="0.2">
      <c r="B4953" s="24"/>
      <c r="D4953" s="24"/>
      <c r="F4953" s="24"/>
      <c r="H4953" s="24"/>
      <c r="J4953" s="24"/>
    </row>
    <row r="4954" spans="2:10" x14ac:dyDescent="0.2">
      <c r="B4954" s="24"/>
      <c r="D4954" s="24"/>
      <c r="F4954" s="24"/>
      <c r="H4954" s="24"/>
      <c r="J4954" s="24"/>
    </row>
    <row r="4955" spans="2:10" x14ac:dyDescent="0.2">
      <c r="B4955" s="24"/>
      <c r="D4955" s="24"/>
      <c r="F4955" s="24"/>
      <c r="H4955" s="24"/>
      <c r="J4955" s="24"/>
    </row>
    <row r="4956" spans="2:10" x14ac:dyDescent="0.2">
      <c r="B4956" s="24"/>
      <c r="D4956" s="24"/>
      <c r="F4956" s="24"/>
      <c r="H4956" s="24"/>
      <c r="J4956" s="24"/>
    </row>
    <row r="4957" spans="2:10" x14ac:dyDescent="0.2">
      <c r="B4957" s="24"/>
      <c r="D4957" s="24"/>
      <c r="F4957" s="24"/>
      <c r="H4957" s="24"/>
      <c r="J4957" s="24"/>
    </row>
    <row r="4958" spans="2:10" x14ac:dyDescent="0.2">
      <c r="B4958" s="24"/>
      <c r="D4958" s="24"/>
      <c r="F4958" s="24"/>
      <c r="H4958" s="24"/>
      <c r="J4958" s="24"/>
    </row>
    <row r="4959" spans="2:10" x14ac:dyDescent="0.2">
      <c r="B4959" s="24"/>
      <c r="D4959" s="24"/>
      <c r="F4959" s="24"/>
      <c r="H4959" s="24"/>
      <c r="J4959" s="24"/>
    </row>
    <row r="4960" spans="2:10" x14ac:dyDescent="0.2">
      <c r="B4960" s="24"/>
      <c r="D4960" s="24"/>
      <c r="F4960" s="24"/>
      <c r="H4960" s="24"/>
      <c r="J4960" s="24"/>
    </row>
    <row r="4961" spans="2:10" x14ac:dyDescent="0.2">
      <c r="B4961" s="24"/>
      <c r="D4961" s="24"/>
      <c r="F4961" s="24"/>
      <c r="H4961" s="24"/>
      <c r="J4961" s="24"/>
    </row>
    <row r="4962" spans="2:10" x14ac:dyDescent="0.2">
      <c r="B4962" s="24"/>
      <c r="D4962" s="24"/>
      <c r="F4962" s="24"/>
      <c r="H4962" s="24"/>
      <c r="J4962" s="24"/>
    </row>
    <row r="4963" spans="2:10" x14ac:dyDescent="0.2">
      <c r="B4963" s="24"/>
      <c r="D4963" s="24"/>
      <c r="F4963" s="24"/>
      <c r="H4963" s="24"/>
      <c r="J4963" s="24"/>
    </row>
    <row r="4964" spans="2:10" x14ac:dyDescent="0.2">
      <c r="B4964" s="24"/>
      <c r="D4964" s="24"/>
      <c r="F4964" s="24"/>
      <c r="H4964" s="24"/>
      <c r="J4964" s="24"/>
    </row>
    <row r="4965" spans="2:10" x14ac:dyDescent="0.2">
      <c r="B4965" s="24"/>
      <c r="D4965" s="24"/>
      <c r="F4965" s="24"/>
      <c r="H4965" s="24"/>
      <c r="J4965" s="24"/>
    </row>
    <row r="4966" spans="2:10" x14ac:dyDescent="0.2">
      <c r="B4966" s="24"/>
      <c r="D4966" s="24"/>
      <c r="F4966" s="24"/>
      <c r="H4966" s="24"/>
      <c r="J4966" s="24"/>
    </row>
    <row r="4967" spans="2:10" x14ac:dyDescent="0.2">
      <c r="B4967" s="24"/>
      <c r="D4967" s="24"/>
      <c r="F4967" s="24"/>
      <c r="H4967" s="24"/>
      <c r="J4967" s="24"/>
    </row>
    <row r="4968" spans="2:10" x14ac:dyDescent="0.2">
      <c r="B4968" s="24"/>
      <c r="D4968" s="24"/>
      <c r="F4968" s="24"/>
      <c r="H4968" s="24"/>
      <c r="J4968" s="24"/>
    </row>
    <row r="4969" spans="2:10" x14ac:dyDescent="0.2">
      <c r="B4969" s="24"/>
      <c r="D4969" s="24"/>
      <c r="F4969" s="24"/>
      <c r="H4969" s="24"/>
      <c r="J4969" s="24"/>
    </row>
    <row r="4970" spans="2:10" x14ac:dyDescent="0.2">
      <c r="B4970" s="24"/>
      <c r="D4970" s="24"/>
      <c r="F4970" s="24"/>
      <c r="H4970" s="24"/>
      <c r="J4970" s="24"/>
    </row>
    <row r="4971" spans="2:10" x14ac:dyDescent="0.2">
      <c r="B4971" s="24"/>
      <c r="D4971" s="24"/>
      <c r="F4971" s="24"/>
      <c r="H4971" s="24"/>
      <c r="J4971" s="24"/>
    </row>
    <row r="4972" spans="2:10" x14ac:dyDescent="0.2">
      <c r="B4972" s="24"/>
      <c r="D4972" s="24"/>
      <c r="F4972" s="24"/>
      <c r="H4972" s="24"/>
      <c r="J4972" s="24"/>
    </row>
    <row r="4973" spans="2:10" x14ac:dyDescent="0.2">
      <c r="B4973" s="24"/>
      <c r="D4973" s="24"/>
      <c r="F4973" s="24"/>
      <c r="H4973" s="24"/>
      <c r="J4973" s="24"/>
    </row>
    <row r="4974" spans="2:10" x14ac:dyDescent="0.2">
      <c r="B4974" s="24"/>
      <c r="D4974" s="24"/>
      <c r="F4974" s="24"/>
      <c r="H4974" s="24"/>
      <c r="J4974" s="24"/>
    </row>
    <row r="4975" spans="2:10" x14ac:dyDescent="0.2">
      <c r="B4975" s="24"/>
      <c r="D4975" s="24"/>
      <c r="F4975" s="24"/>
      <c r="H4975" s="24"/>
      <c r="J4975" s="24"/>
    </row>
    <row r="4976" spans="2:10" x14ac:dyDescent="0.2">
      <c r="B4976" s="24"/>
      <c r="D4976" s="24"/>
      <c r="F4976" s="24"/>
      <c r="H4976" s="24"/>
      <c r="J4976" s="24"/>
    </row>
    <row r="4977" spans="2:10" x14ac:dyDescent="0.2">
      <c r="B4977" s="24"/>
      <c r="D4977" s="24"/>
      <c r="F4977" s="24"/>
      <c r="H4977" s="24"/>
      <c r="J4977" s="24"/>
    </row>
    <row r="4978" spans="2:10" x14ac:dyDescent="0.2">
      <c r="B4978" s="24"/>
      <c r="D4978" s="24"/>
      <c r="F4978" s="24"/>
      <c r="H4978" s="24"/>
      <c r="J4978" s="24"/>
    </row>
    <row r="4979" spans="2:10" x14ac:dyDescent="0.2">
      <c r="B4979" s="24"/>
      <c r="D4979" s="24"/>
      <c r="F4979" s="24"/>
      <c r="H4979" s="24"/>
      <c r="J4979" s="24"/>
    </row>
    <row r="4980" spans="2:10" x14ac:dyDescent="0.2">
      <c r="B4980" s="24"/>
      <c r="D4980" s="24"/>
      <c r="F4980" s="24"/>
      <c r="H4980" s="24"/>
      <c r="J4980" s="24"/>
    </row>
    <row r="4981" spans="2:10" x14ac:dyDescent="0.2">
      <c r="B4981" s="24"/>
      <c r="D4981" s="24"/>
      <c r="F4981" s="24"/>
      <c r="H4981" s="24"/>
      <c r="J4981" s="24"/>
    </row>
    <row r="4982" spans="2:10" x14ac:dyDescent="0.2">
      <c r="B4982" s="24"/>
      <c r="D4982" s="24"/>
      <c r="F4982" s="24"/>
      <c r="H4982" s="24"/>
      <c r="J4982" s="24"/>
    </row>
    <row r="4983" spans="2:10" x14ac:dyDescent="0.2">
      <c r="B4983" s="24"/>
      <c r="D4983" s="24"/>
      <c r="F4983" s="24"/>
      <c r="H4983" s="24"/>
      <c r="J4983" s="24"/>
    </row>
    <row r="4984" spans="2:10" x14ac:dyDescent="0.2">
      <c r="B4984" s="24"/>
      <c r="D4984" s="24"/>
      <c r="F4984" s="24"/>
      <c r="H4984" s="24"/>
      <c r="J4984" s="24"/>
    </row>
    <row r="4985" spans="2:10" x14ac:dyDescent="0.2">
      <c r="B4985" s="24"/>
      <c r="D4985" s="24"/>
      <c r="F4985" s="24"/>
      <c r="H4985" s="24"/>
      <c r="J4985" s="24"/>
    </row>
    <row r="4986" spans="2:10" x14ac:dyDescent="0.2">
      <c r="B4986" s="24"/>
      <c r="D4986" s="24"/>
      <c r="F4986" s="24"/>
      <c r="H4986" s="24"/>
      <c r="J4986" s="24"/>
    </row>
    <row r="4987" spans="2:10" x14ac:dyDescent="0.2">
      <c r="B4987" s="24"/>
      <c r="D4987" s="24"/>
      <c r="F4987" s="24"/>
      <c r="H4987" s="24"/>
      <c r="J4987" s="24"/>
    </row>
    <row r="4988" spans="2:10" x14ac:dyDescent="0.2">
      <c r="B4988" s="24"/>
      <c r="D4988" s="24"/>
      <c r="F4988" s="24"/>
      <c r="H4988" s="24"/>
      <c r="J4988" s="24"/>
    </row>
    <row r="4989" spans="2:10" x14ac:dyDescent="0.2">
      <c r="B4989" s="24"/>
      <c r="D4989" s="24"/>
      <c r="F4989" s="24"/>
      <c r="H4989" s="24"/>
      <c r="J4989" s="24"/>
    </row>
    <row r="4990" spans="2:10" x14ac:dyDescent="0.2">
      <c r="B4990" s="24"/>
      <c r="D4990" s="24"/>
      <c r="F4990" s="24"/>
      <c r="H4990" s="24"/>
      <c r="J4990" s="24"/>
    </row>
    <row r="4991" spans="2:10" x14ac:dyDescent="0.2">
      <c r="B4991" s="24"/>
      <c r="D4991" s="24"/>
      <c r="F4991" s="24"/>
      <c r="H4991" s="24"/>
      <c r="J4991" s="24"/>
    </row>
    <row r="4992" spans="2:10" x14ac:dyDescent="0.2">
      <c r="B4992" s="24"/>
      <c r="D4992" s="24"/>
      <c r="F4992" s="24"/>
      <c r="H4992" s="24"/>
      <c r="J4992" s="24"/>
    </row>
    <row r="4993" spans="2:10" x14ac:dyDescent="0.2">
      <c r="B4993" s="24"/>
      <c r="D4993" s="24"/>
      <c r="F4993" s="24"/>
      <c r="H4993" s="24"/>
      <c r="J4993" s="24"/>
    </row>
    <row r="4994" spans="2:10" x14ac:dyDescent="0.2">
      <c r="B4994" s="24"/>
      <c r="D4994" s="24"/>
      <c r="F4994" s="24"/>
      <c r="H4994" s="24"/>
      <c r="J4994" s="24"/>
    </row>
    <row r="4995" spans="2:10" x14ac:dyDescent="0.2">
      <c r="B4995" s="24"/>
      <c r="D4995" s="24"/>
      <c r="F4995" s="24"/>
      <c r="H4995" s="24"/>
      <c r="J4995" s="24"/>
    </row>
    <row r="4996" spans="2:10" x14ac:dyDescent="0.2">
      <c r="B4996" s="24"/>
      <c r="D4996" s="24"/>
      <c r="F4996" s="24"/>
      <c r="H4996" s="24"/>
      <c r="J4996" s="24"/>
    </row>
    <row r="4997" spans="2:10" x14ac:dyDescent="0.2">
      <c r="B4997" s="24"/>
      <c r="D4997" s="24"/>
      <c r="F4997" s="24"/>
      <c r="H4997" s="24"/>
      <c r="J4997" s="24"/>
    </row>
    <row r="4998" spans="2:10" x14ac:dyDescent="0.2">
      <c r="B4998" s="24"/>
      <c r="D4998" s="24"/>
      <c r="F4998" s="24"/>
      <c r="H4998" s="24"/>
      <c r="J4998" s="24"/>
    </row>
    <row r="4999" spans="2:10" x14ac:dyDescent="0.2">
      <c r="B4999" s="24"/>
      <c r="D4999" s="24"/>
      <c r="F4999" s="24"/>
      <c r="H4999" s="24"/>
      <c r="J4999" s="24"/>
    </row>
    <row r="5000" spans="2:10" x14ac:dyDescent="0.2">
      <c r="B5000" s="24"/>
      <c r="D5000" s="24"/>
      <c r="F5000" s="24"/>
      <c r="H5000" s="24"/>
      <c r="J5000" s="24"/>
    </row>
    <row r="5001" spans="2:10" x14ac:dyDescent="0.2">
      <c r="B5001" s="24"/>
      <c r="D5001" s="24"/>
      <c r="F5001" s="24"/>
      <c r="H5001" s="24"/>
      <c r="J5001" s="24"/>
    </row>
    <row r="5002" spans="2:10" x14ac:dyDescent="0.2">
      <c r="B5002" s="24"/>
      <c r="D5002" s="24"/>
      <c r="F5002" s="24"/>
      <c r="H5002" s="24"/>
      <c r="J5002" s="24"/>
    </row>
    <row r="5003" spans="2:10" x14ac:dyDescent="0.2">
      <c r="B5003" s="24"/>
      <c r="D5003" s="24"/>
      <c r="F5003" s="24"/>
      <c r="H5003" s="24"/>
      <c r="J5003" s="24"/>
    </row>
    <row r="5004" spans="2:10" x14ac:dyDescent="0.2">
      <c r="B5004" s="24"/>
      <c r="D5004" s="24"/>
      <c r="F5004" s="24"/>
      <c r="H5004" s="24"/>
      <c r="J5004" s="24"/>
    </row>
    <row r="5005" spans="2:10" x14ac:dyDescent="0.2">
      <c r="B5005" s="24"/>
      <c r="D5005" s="24"/>
      <c r="F5005" s="24"/>
      <c r="H5005" s="24"/>
      <c r="J5005" s="24"/>
    </row>
    <row r="5006" spans="2:10" x14ac:dyDescent="0.2">
      <c r="B5006" s="24"/>
      <c r="D5006" s="24"/>
      <c r="F5006" s="24"/>
      <c r="H5006" s="24"/>
      <c r="J5006" s="24"/>
    </row>
    <row r="5007" spans="2:10" x14ac:dyDescent="0.2">
      <c r="B5007" s="24"/>
      <c r="D5007" s="24"/>
      <c r="F5007" s="24"/>
      <c r="H5007" s="24"/>
      <c r="J5007" s="24"/>
    </row>
    <row r="5008" spans="2:10" x14ac:dyDescent="0.2">
      <c r="B5008" s="24"/>
      <c r="D5008" s="24"/>
      <c r="F5008" s="24"/>
      <c r="H5008" s="24"/>
      <c r="J5008" s="24"/>
    </row>
    <row r="5009" spans="2:10" x14ac:dyDescent="0.2">
      <c r="B5009" s="24"/>
      <c r="D5009" s="24"/>
      <c r="F5009" s="24"/>
      <c r="H5009" s="24"/>
      <c r="J5009" s="24"/>
    </row>
    <row r="5010" spans="2:10" x14ac:dyDescent="0.2">
      <c r="B5010" s="24"/>
      <c r="D5010" s="24"/>
      <c r="F5010" s="24"/>
      <c r="H5010" s="24"/>
      <c r="J5010" s="24"/>
    </row>
    <row r="5011" spans="2:10" x14ac:dyDescent="0.2">
      <c r="B5011" s="24"/>
      <c r="D5011" s="24"/>
      <c r="F5011" s="24"/>
      <c r="H5011" s="24"/>
      <c r="J5011" s="24"/>
    </row>
    <row r="5012" spans="2:10" x14ac:dyDescent="0.2">
      <c r="B5012" s="24"/>
      <c r="D5012" s="24"/>
      <c r="F5012" s="24"/>
      <c r="H5012" s="24"/>
      <c r="J5012" s="24"/>
    </row>
    <row r="5013" spans="2:10" x14ac:dyDescent="0.2">
      <c r="B5013" s="24"/>
      <c r="D5013" s="24"/>
      <c r="F5013" s="24"/>
      <c r="H5013" s="24"/>
      <c r="J5013" s="24"/>
    </row>
    <row r="5014" spans="2:10" x14ac:dyDescent="0.2">
      <c r="B5014" s="24"/>
      <c r="D5014" s="24"/>
      <c r="F5014" s="24"/>
      <c r="H5014" s="24"/>
      <c r="J5014" s="24"/>
    </row>
    <row r="5015" spans="2:10" x14ac:dyDescent="0.2">
      <c r="B5015" s="24"/>
      <c r="D5015" s="24"/>
      <c r="F5015" s="24"/>
      <c r="H5015" s="24"/>
      <c r="J5015" s="24"/>
    </row>
    <row r="5016" spans="2:10" x14ac:dyDescent="0.2">
      <c r="B5016" s="24"/>
      <c r="D5016" s="24"/>
      <c r="F5016" s="24"/>
      <c r="H5016" s="24"/>
      <c r="J5016" s="24"/>
    </row>
    <row r="5017" spans="2:10" x14ac:dyDescent="0.2">
      <c r="B5017" s="24"/>
      <c r="D5017" s="24"/>
      <c r="F5017" s="24"/>
      <c r="H5017" s="24"/>
      <c r="J5017" s="24"/>
    </row>
    <row r="5018" spans="2:10" x14ac:dyDescent="0.2">
      <c r="B5018" s="24"/>
      <c r="D5018" s="24"/>
      <c r="F5018" s="24"/>
      <c r="H5018" s="24"/>
      <c r="J5018" s="24"/>
    </row>
    <row r="5019" spans="2:10" x14ac:dyDescent="0.2">
      <c r="B5019" s="24"/>
      <c r="D5019" s="24"/>
      <c r="F5019" s="24"/>
      <c r="H5019" s="24"/>
      <c r="J5019" s="24"/>
    </row>
    <row r="5020" spans="2:10" x14ac:dyDescent="0.2">
      <c r="B5020" s="24"/>
      <c r="D5020" s="24"/>
      <c r="F5020" s="24"/>
      <c r="H5020" s="24"/>
      <c r="J5020" s="24"/>
    </row>
    <row r="5021" spans="2:10" x14ac:dyDescent="0.2">
      <c r="B5021" s="24"/>
      <c r="D5021" s="24"/>
      <c r="F5021" s="24"/>
      <c r="H5021" s="24"/>
      <c r="J5021" s="24"/>
    </row>
    <row r="5022" spans="2:10" x14ac:dyDescent="0.2">
      <c r="B5022" s="24"/>
      <c r="D5022" s="24"/>
      <c r="F5022" s="24"/>
      <c r="H5022" s="24"/>
      <c r="J5022" s="24"/>
    </row>
    <row r="5023" spans="2:10" x14ac:dyDescent="0.2">
      <c r="B5023" s="24"/>
      <c r="D5023" s="24"/>
      <c r="F5023" s="24"/>
      <c r="H5023" s="24"/>
      <c r="J5023" s="24"/>
    </row>
    <row r="5024" spans="2:10" x14ac:dyDescent="0.2">
      <c r="B5024" s="24"/>
      <c r="D5024" s="24"/>
      <c r="F5024" s="24"/>
      <c r="H5024" s="24"/>
      <c r="J5024" s="24"/>
    </row>
    <row r="5025" spans="2:10" x14ac:dyDescent="0.2">
      <c r="B5025" s="24"/>
      <c r="D5025" s="24"/>
      <c r="F5025" s="24"/>
      <c r="H5025" s="24"/>
      <c r="J5025" s="24"/>
    </row>
    <row r="5026" spans="2:10" x14ac:dyDescent="0.2">
      <c r="B5026" s="24"/>
      <c r="D5026" s="24"/>
      <c r="F5026" s="24"/>
      <c r="H5026" s="24"/>
      <c r="J5026" s="24"/>
    </row>
    <row r="5027" spans="2:10" x14ac:dyDescent="0.2">
      <c r="B5027" s="24"/>
      <c r="D5027" s="24"/>
      <c r="F5027" s="24"/>
      <c r="H5027" s="24"/>
      <c r="J5027" s="24"/>
    </row>
    <row r="5028" spans="2:10" x14ac:dyDescent="0.2">
      <c r="B5028" s="24"/>
      <c r="D5028" s="24"/>
      <c r="F5028" s="24"/>
      <c r="H5028" s="24"/>
      <c r="J5028" s="24"/>
    </row>
    <row r="5029" spans="2:10" x14ac:dyDescent="0.2">
      <c r="B5029" s="24"/>
      <c r="D5029" s="24"/>
      <c r="F5029" s="24"/>
      <c r="H5029" s="24"/>
      <c r="J5029" s="24"/>
    </row>
    <row r="5030" spans="2:10" x14ac:dyDescent="0.2">
      <c r="B5030" s="24"/>
      <c r="D5030" s="24"/>
      <c r="F5030" s="24"/>
      <c r="H5030" s="24"/>
      <c r="J5030" s="24"/>
    </row>
    <row r="5031" spans="2:10" x14ac:dyDescent="0.2">
      <c r="B5031" s="24"/>
      <c r="D5031" s="24"/>
      <c r="F5031" s="24"/>
      <c r="H5031" s="24"/>
      <c r="J5031" s="24"/>
    </row>
    <row r="5032" spans="2:10" x14ac:dyDescent="0.2">
      <c r="B5032" s="24"/>
      <c r="D5032" s="24"/>
      <c r="F5032" s="24"/>
      <c r="H5032" s="24"/>
      <c r="J5032" s="24"/>
    </row>
    <row r="5033" spans="2:10" x14ac:dyDescent="0.2">
      <c r="B5033" s="24"/>
      <c r="D5033" s="24"/>
      <c r="F5033" s="24"/>
      <c r="H5033" s="24"/>
      <c r="J5033" s="24"/>
    </row>
    <row r="5034" spans="2:10" x14ac:dyDescent="0.2">
      <c r="B5034" s="24"/>
      <c r="D5034" s="24"/>
      <c r="F5034" s="24"/>
      <c r="H5034" s="24"/>
      <c r="J5034" s="24"/>
    </row>
    <row r="5035" spans="2:10" x14ac:dyDescent="0.2">
      <c r="B5035" s="24"/>
      <c r="D5035" s="24"/>
      <c r="F5035" s="24"/>
      <c r="H5035" s="24"/>
      <c r="J5035" s="24"/>
    </row>
    <row r="5036" spans="2:10" x14ac:dyDescent="0.2">
      <c r="B5036" s="24"/>
      <c r="D5036" s="24"/>
      <c r="F5036" s="24"/>
      <c r="H5036" s="24"/>
      <c r="J5036" s="24"/>
    </row>
    <row r="5037" spans="2:10" x14ac:dyDescent="0.2">
      <c r="B5037" s="24"/>
      <c r="D5037" s="24"/>
      <c r="F5037" s="24"/>
      <c r="H5037" s="24"/>
      <c r="J5037" s="24"/>
    </row>
    <row r="5038" spans="2:10" x14ac:dyDescent="0.2">
      <c r="B5038" s="24"/>
      <c r="D5038" s="24"/>
      <c r="F5038" s="24"/>
      <c r="H5038" s="24"/>
      <c r="J5038" s="24"/>
    </row>
    <row r="5039" spans="2:10" x14ac:dyDescent="0.2">
      <c r="B5039" s="24"/>
      <c r="D5039" s="24"/>
      <c r="F5039" s="24"/>
      <c r="H5039" s="24"/>
      <c r="J5039" s="24"/>
    </row>
    <row r="5040" spans="2:10" x14ac:dyDescent="0.2">
      <c r="B5040" s="24"/>
      <c r="D5040" s="24"/>
      <c r="F5040" s="24"/>
      <c r="H5040" s="24"/>
      <c r="J5040" s="24"/>
    </row>
    <row r="5041" spans="2:10" x14ac:dyDescent="0.2">
      <c r="B5041" s="24"/>
      <c r="D5041" s="24"/>
      <c r="F5041" s="24"/>
      <c r="H5041" s="24"/>
      <c r="J5041" s="24"/>
    </row>
    <row r="5042" spans="2:10" x14ac:dyDescent="0.2">
      <c r="B5042" s="24"/>
      <c r="D5042" s="24"/>
      <c r="F5042" s="24"/>
      <c r="H5042" s="24"/>
      <c r="J5042" s="24"/>
    </row>
    <row r="5043" spans="2:10" x14ac:dyDescent="0.2">
      <c r="B5043" s="24"/>
      <c r="D5043" s="24"/>
      <c r="F5043" s="24"/>
      <c r="H5043" s="24"/>
      <c r="J5043" s="24"/>
    </row>
    <row r="5044" spans="2:10" x14ac:dyDescent="0.2">
      <c r="B5044" s="24"/>
      <c r="D5044" s="24"/>
      <c r="F5044" s="24"/>
      <c r="H5044" s="24"/>
      <c r="J5044" s="24"/>
    </row>
    <row r="5045" spans="2:10" x14ac:dyDescent="0.2">
      <c r="B5045" s="24"/>
      <c r="D5045" s="24"/>
      <c r="F5045" s="24"/>
      <c r="H5045" s="24"/>
      <c r="J5045" s="24"/>
    </row>
    <row r="5046" spans="2:10" x14ac:dyDescent="0.2">
      <c r="B5046" s="24"/>
      <c r="D5046" s="24"/>
      <c r="F5046" s="24"/>
      <c r="H5046" s="24"/>
      <c r="J5046" s="24"/>
    </row>
    <row r="5047" spans="2:10" x14ac:dyDescent="0.2">
      <c r="B5047" s="24"/>
      <c r="D5047" s="24"/>
      <c r="F5047" s="24"/>
      <c r="H5047" s="24"/>
      <c r="J5047" s="24"/>
    </row>
    <row r="5048" spans="2:10" x14ac:dyDescent="0.2">
      <c r="B5048" s="24"/>
      <c r="D5048" s="24"/>
      <c r="F5048" s="24"/>
      <c r="H5048" s="24"/>
      <c r="J5048" s="24"/>
    </row>
    <row r="5049" spans="2:10" x14ac:dyDescent="0.2">
      <c r="B5049" s="24"/>
      <c r="D5049" s="24"/>
      <c r="F5049" s="24"/>
      <c r="H5049" s="24"/>
      <c r="J5049" s="24"/>
    </row>
    <row r="5050" spans="2:10" x14ac:dyDescent="0.2">
      <c r="B5050" s="24"/>
      <c r="D5050" s="24"/>
      <c r="F5050" s="24"/>
      <c r="H5050" s="24"/>
      <c r="J5050" s="24"/>
    </row>
    <row r="5051" spans="2:10" x14ac:dyDescent="0.2">
      <c r="B5051" s="24"/>
      <c r="D5051" s="24"/>
      <c r="F5051" s="24"/>
      <c r="H5051" s="24"/>
      <c r="J5051" s="24"/>
    </row>
    <row r="5052" spans="2:10" x14ac:dyDescent="0.2">
      <c r="B5052" s="24"/>
      <c r="D5052" s="24"/>
      <c r="F5052" s="24"/>
      <c r="H5052" s="24"/>
      <c r="J5052" s="24"/>
    </row>
    <row r="5053" spans="2:10" x14ac:dyDescent="0.2">
      <c r="B5053" s="24"/>
      <c r="D5053" s="24"/>
      <c r="F5053" s="24"/>
      <c r="H5053" s="24"/>
      <c r="J5053" s="24"/>
    </row>
    <row r="5054" spans="2:10" x14ac:dyDescent="0.2">
      <c r="B5054" s="24"/>
      <c r="D5054" s="24"/>
      <c r="F5054" s="24"/>
      <c r="H5054" s="24"/>
      <c r="J5054" s="24"/>
    </row>
    <row r="5055" spans="2:10" x14ac:dyDescent="0.2">
      <c r="B5055" s="24"/>
      <c r="D5055" s="24"/>
      <c r="F5055" s="24"/>
      <c r="H5055" s="24"/>
      <c r="J5055" s="24"/>
    </row>
    <row r="5056" spans="2:10" x14ac:dyDescent="0.2">
      <c r="B5056" s="24"/>
      <c r="D5056" s="24"/>
      <c r="F5056" s="24"/>
      <c r="H5056" s="24"/>
      <c r="J5056" s="24"/>
    </row>
    <row r="5057" spans="2:10" x14ac:dyDescent="0.2">
      <c r="B5057" s="24"/>
      <c r="D5057" s="24"/>
      <c r="F5057" s="24"/>
      <c r="H5057" s="24"/>
      <c r="J5057" s="24"/>
    </row>
    <row r="5058" spans="2:10" x14ac:dyDescent="0.2">
      <c r="B5058" s="24"/>
      <c r="D5058" s="24"/>
      <c r="F5058" s="24"/>
      <c r="H5058" s="24"/>
      <c r="J5058" s="24"/>
    </row>
    <row r="5059" spans="2:10" x14ac:dyDescent="0.2">
      <c r="B5059" s="24"/>
      <c r="D5059" s="24"/>
      <c r="F5059" s="24"/>
      <c r="H5059" s="24"/>
      <c r="J5059" s="24"/>
    </row>
    <row r="5060" spans="2:10" x14ac:dyDescent="0.2">
      <c r="B5060" s="24"/>
      <c r="D5060" s="24"/>
      <c r="F5060" s="24"/>
      <c r="H5060" s="24"/>
      <c r="J5060" s="24"/>
    </row>
    <row r="5061" spans="2:10" x14ac:dyDescent="0.2">
      <c r="B5061" s="24"/>
      <c r="D5061" s="24"/>
      <c r="F5061" s="24"/>
      <c r="H5061" s="24"/>
      <c r="J5061" s="24"/>
    </row>
    <row r="5062" spans="2:10" x14ac:dyDescent="0.2">
      <c r="B5062" s="24"/>
      <c r="D5062" s="24"/>
      <c r="F5062" s="24"/>
      <c r="H5062" s="24"/>
      <c r="J5062" s="24"/>
    </row>
    <row r="5063" spans="2:10" x14ac:dyDescent="0.2">
      <c r="B5063" s="24"/>
      <c r="D5063" s="24"/>
      <c r="F5063" s="24"/>
      <c r="H5063" s="24"/>
      <c r="J5063" s="24"/>
    </row>
    <row r="5064" spans="2:10" x14ac:dyDescent="0.2">
      <c r="B5064" s="24"/>
      <c r="D5064" s="24"/>
      <c r="F5064" s="24"/>
      <c r="H5064" s="24"/>
      <c r="J5064" s="24"/>
    </row>
    <row r="5065" spans="2:10" x14ac:dyDescent="0.2">
      <c r="B5065" s="24"/>
      <c r="D5065" s="24"/>
      <c r="F5065" s="24"/>
      <c r="H5065" s="24"/>
      <c r="J5065" s="24"/>
    </row>
    <row r="5066" spans="2:10" x14ac:dyDescent="0.2">
      <c r="B5066" s="24"/>
      <c r="D5066" s="24"/>
      <c r="F5066" s="24"/>
      <c r="H5066" s="24"/>
      <c r="J5066" s="24"/>
    </row>
    <row r="5067" spans="2:10" x14ac:dyDescent="0.2">
      <c r="B5067" s="24"/>
      <c r="D5067" s="24"/>
      <c r="F5067" s="24"/>
      <c r="H5067" s="24"/>
      <c r="J5067" s="24"/>
    </row>
    <row r="5068" spans="2:10" x14ac:dyDescent="0.2">
      <c r="B5068" s="24"/>
      <c r="D5068" s="24"/>
      <c r="F5068" s="24"/>
      <c r="H5068" s="24"/>
      <c r="J5068" s="24"/>
    </row>
    <row r="5069" spans="2:10" x14ac:dyDescent="0.2">
      <c r="B5069" s="24"/>
      <c r="D5069" s="24"/>
      <c r="F5069" s="24"/>
      <c r="H5069" s="24"/>
      <c r="J5069" s="24"/>
    </row>
    <row r="5070" spans="2:10" x14ac:dyDescent="0.2">
      <c r="B5070" s="24"/>
      <c r="D5070" s="24"/>
      <c r="F5070" s="24"/>
      <c r="H5070" s="24"/>
      <c r="J5070" s="24"/>
    </row>
    <row r="5071" spans="2:10" x14ac:dyDescent="0.2">
      <c r="B5071" s="24"/>
      <c r="D5071" s="24"/>
      <c r="F5071" s="24"/>
      <c r="H5071" s="24"/>
      <c r="J5071" s="24"/>
    </row>
    <row r="5072" spans="2:10" x14ac:dyDescent="0.2">
      <c r="B5072" s="24"/>
      <c r="D5072" s="24"/>
      <c r="F5072" s="24"/>
      <c r="H5072" s="24"/>
      <c r="J5072" s="24"/>
    </row>
    <row r="5073" spans="2:10" x14ac:dyDescent="0.2">
      <c r="B5073" s="24"/>
      <c r="D5073" s="24"/>
      <c r="F5073" s="24"/>
      <c r="H5073" s="24"/>
      <c r="J5073" s="24"/>
    </row>
    <row r="5074" spans="2:10" x14ac:dyDescent="0.2">
      <c r="B5074" s="24"/>
      <c r="D5074" s="24"/>
      <c r="F5074" s="24"/>
      <c r="H5074" s="24"/>
      <c r="J5074" s="24"/>
    </row>
    <row r="5075" spans="2:10" x14ac:dyDescent="0.2">
      <c r="B5075" s="24"/>
      <c r="D5075" s="24"/>
      <c r="F5075" s="24"/>
      <c r="H5075" s="24"/>
      <c r="J5075" s="24"/>
    </row>
    <row r="5076" spans="2:10" x14ac:dyDescent="0.2">
      <c r="B5076" s="24"/>
      <c r="D5076" s="24"/>
      <c r="F5076" s="24"/>
      <c r="H5076" s="24"/>
      <c r="J5076" s="24"/>
    </row>
    <row r="5077" spans="2:10" x14ac:dyDescent="0.2">
      <c r="B5077" s="24"/>
      <c r="D5077" s="24"/>
      <c r="F5077" s="24"/>
      <c r="H5077" s="24"/>
      <c r="J5077" s="24"/>
    </row>
    <row r="5078" spans="2:10" x14ac:dyDescent="0.2">
      <c r="B5078" s="24"/>
      <c r="D5078" s="24"/>
      <c r="F5078" s="24"/>
      <c r="H5078" s="24"/>
      <c r="J5078" s="24"/>
    </row>
    <row r="5079" spans="2:10" x14ac:dyDescent="0.2">
      <c r="B5079" s="24"/>
      <c r="D5079" s="24"/>
      <c r="F5079" s="24"/>
      <c r="H5079" s="24"/>
      <c r="J5079" s="24"/>
    </row>
    <row r="5080" spans="2:10" x14ac:dyDescent="0.2">
      <c r="B5080" s="24"/>
      <c r="D5080" s="24"/>
      <c r="F5080" s="24"/>
      <c r="H5080" s="24"/>
      <c r="J5080" s="24"/>
    </row>
    <row r="5081" spans="2:10" x14ac:dyDescent="0.2">
      <c r="B5081" s="24"/>
      <c r="D5081" s="24"/>
      <c r="F5081" s="24"/>
      <c r="H5081" s="24"/>
      <c r="J5081" s="24"/>
    </row>
    <row r="5082" spans="2:10" x14ac:dyDescent="0.2">
      <c r="B5082" s="24"/>
      <c r="D5082" s="24"/>
      <c r="F5082" s="24"/>
      <c r="H5082" s="24"/>
      <c r="J5082" s="24"/>
    </row>
    <row r="5083" spans="2:10" x14ac:dyDescent="0.2">
      <c r="B5083" s="24"/>
      <c r="D5083" s="24"/>
      <c r="F5083" s="24"/>
      <c r="H5083" s="24"/>
      <c r="J5083" s="24"/>
    </row>
    <row r="5084" spans="2:10" x14ac:dyDescent="0.2">
      <c r="B5084" s="24"/>
      <c r="D5084" s="24"/>
      <c r="F5084" s="24"/>
      <c r="H5084" s="24"/>
      <c r="J5084" s="24"/>
    </row>
    <row r="5085" spans="2:10" x14ac:dyDescent="0.2">
      <c r="B5085" s="24"/>
      <c r="D5085" s="24"/>
      <c r="F5085" s="24"/>
      <c r="H5085" s="24"/>
      <c r="J5085" s="24"/>
    </row>
    <row r="5086" spans="2:10" x14ac:dyDescent="0.2">
      <c r="B5086" s="24"/>
      <c r="D5086" s="24"/>
      <c r="F5086" s="24"/>
      <c r="H5086" s="24"/>
      <c r="J5086" s="24"/>
    </row>
    <row r="5087" spans="2:10" x14ac:dyDescent="0.2">
      <c r="B5087" s="24"/>
      <c r="D5087" s="24"/>
      <c r="F5087" s="24"/>
      <c r="H5087" s="24"/>
      <c r="J5087" s="24"/>
    </row>
    <row r="5088" spans="2:10" x14ac:dyDescent="0.2">
      <c r="B5088" s="24"/>
      <c r="D5088" s="24"/>
      <c r="F5088" s="24"/>
      <c r="H5088" s="24"/>
      <c r="J5088" s="24"/>
    </row>
    <row r="5089" spans="2:10" x14ac:dyDescent="0.2">
      <c r="B5089" s="24"/>
      <c r="D5089" s="24"/>
      <c r="F5089" s="24"/>
      <c r="H5089" s="24"/>
      <c r="J5089" s="24"/>
    </row>
    <row r="5090" spans="2:10" x14ac:dyDescent="0.2">
      <c r="B5090" s="24"/>
      <c r="D5090" s="24"/>
      <c r="F5090" s="24"/>
      <c r="H5090" s="24"/>
      <c r="J5090" s="24"/>
    </row>
    <row r="5091" spans="2:10" x14ac:dyDescent="0.2">
      <c r="B5091" s="24"/>
      <c r="D5091" s="24"/>
      <c r="F5091" s="24"/>
      <c r="H5091" s="24"/>
      <c r="J5091" s="24"/>
    </row>
    <row r="5092" spans="2:10" x14ac:dyDescent="0.2">
      <c r="B5092" s="24"/>
      <c r="D5092" s="24"/>
      <c r="F5092" s="24"/>
      <c r="H5092" s="24"/>
      <c r="J5092" s="24"/>
    </row>
    <row r="5093" spans="2:10" x14ac:dyDescent="0.2">
      <c r="B5093" s="24"/>
      <c r="D5093" s="24"/>
      <c r="F5093" s="24"/>
      <c r="H5093" s="24"/>
      <c r="J5093" s="24"/>
    </row>
    <row r="5094" spans="2:10" x14ac:dyDescent="0.2">
      <c r="B5094" s="24"/>
      <c r="D5094" s="24"/>
      <c r="F5094" s="24"/>
      <c r="H5094" s="24"/>
      <c r="J5094" s="24"/>
    </row>
    <row r="5095" spans="2:10" x14ac:dyDescent="0.2">
      <c r="B5095" s="24"/>
      <c r="D5095" s="24"/>
      <c r="F5095" s="24"/>
      <c r="H5095" s="24"/>
      <c r="J5095" s="24"/>
    </row>
    <row r="5096" spans="2:10" x14ac:dyDescent="0.2">
      <c r="B5096" s="24"/>
      <c r="D5096" s="24"/>
      <c r="F5096" s="24"/>
      <c r="H5096" s="24"/>
      <c r="J5096" s="24"/>
    </row>
    <row r="5097" spans="2:10" x14ac:dyDescent="0.2">
      <c r="B5097" s="24"/>
      <c r="D5097" s="24"/>
      <c r="F5097" s="24"/>
      <c r="H5097" s="24"/>
      <c r="J5097" s="24"/>
    </row>
    <row r="5098" spans="2:10" x14ac:dyDescent="0.2">
      <c r="B5098" s="24"/>
      <c r="D5098" s="24"/>
      <c r="F5098" s="24"/>
      <c r="H5098" s="24"/>
      <c r="J5098" s="24"/>
    </row>
    <row r="5099" spans="2:10" x14ac:dyDescent="0.2">
      <c r="B5099" s="24"/>
      <c r="D5099" s="24"/>
      <c r="F5099" s="24"/>
      <c r="H5099" s="24"/>
      <c r="J5099" s="24"/>
    </row>
    <row r="5100" spans="2:10" x14ac:dyDescent="0.2">
      <c r="B5100" s="24"/>
      <c r="D5100" s="24"/>
      <c r="F5100" s="24"/>
      <c r="H5100" s="24"/>
      <c r="J5100" s="24"/>
    </row>
    <row r="5101" spans="2:10" x14ac:dyDescent="0.2">
      <c r="B5101" s="24"/>
      <c r="D5101" s="24"/>
      <c r="F5101" s="24"/>
      <c r="H5101" s="24"/>
      <c r="J5101" s="24"/>
    </row>
    <row r="5102" spans="2:10" x14ac:dyDescent="0.2">
      <c r="B5102" s="24"/>
      <c r="D5102" s="24"/>
      <c r="F5102" s="24"/>
      <c r="H5102" s="24"/>
      <c r="J5102" s="24"/>
    </row>
    <row r="5103" spans="2:10" x14ac:dyDescent="0.2">
      <c r="B5103" s="24"/>
      <c r="D5103" s="24"/>
      <c r="F5103" s="24"/>
      <c r="H5103" s="24"/>
      <c r="J5103" s="24"/>
    </row>
    <row r="5104" spans="2:10" x14ac:dyDescent="0.2">
      <c r="B5104" s="24"/>
      <c r="D5104" s="24"/>
      <c r="F5104" s="24"/>
      <c r="H5104" s="24"/>
      <c r="J5104" s="24"/>
    </row>
    <row r="5105" spans="2:10" x14ac:dyDescent="0.2">
      <c r="B5105" s="24"/>
      <c r="D5105" s="24"/>
      <c r="F5105" s="24"/>
      <c r="H5105" s="24"/>
      <c r="J5105" s="24"/>
    </row>
    <row r="5106" spans="2:10" x14ac:dyDescent="0.2">
      <c r="B5106" s="24"/>
      <c r="D5106" s="24"/>
      <c r="F5106" s="24"/>
      <c r="H5106" s="24"/>
      <c r="J5106" s="24"/>
    </row>
    <row r="5107" spans="2:10" x14ac:dyDescent="0.2">
      <c r="B5107" s="24"/>
      <c r="D5107" s="24"/>
      <c r="F5107" s="24"/>
      <c r="H5107" s="24"/>
      <c r="J5107" s="24"/>
    </row>
    <row r="5108" spans="2:10" x14ac:dyDescent="0.2">
      <c r="B5108" s="24"/>
      <c r="D5108" s="24"/>
      <c r="F5108" s="24"/>
      <c r="H5108" s="24"/>
      <c r="J5108" s="24"/>
    </row>
    <row r="5109" spans="2:10" x14ac:dyDescent="0.2">
      <c r="B5109" s="24"/>
      <c r="D5109" s="24"/>
      <c r="F5109" s="24"/>
      <c r="H5109" s="24"/>
      <c r="J5109" s="24"/>
    </row>
    <row r="5110" spans="2:10" x14ac:dyDescent="0.2">
      <c r="B5110" s="24"/>
      <c r="D5110" s="24"/>
      <c r="F5110" s="24"/>
      <c r="H5110" s="24"/>
      <c r="J5110" s="24"/>
    </row>
    <row r="5111" spans="2:10" x14ac:dyDescent="0.2">
      <c r="B5111" s="24"/>
      <c r="D5111" s="24"/>
      <c r="F5111" s="24"/>
      <c r="H5111" s="24"/>
      <c r="J5111" s="24"/>
    </row>
    <row r="5112" spans="2:10" x14ac:dyDescent="0.2">
      <c r="B5112" s="24"/>
      <c r="D5112" s="24"/>
      <c r="F5112" s="24"/>
      <c r="H5112" s="24"/>
      <c r="J5112" s="24"/>
    </row>
    <row r="5113" spans="2:10" x14ac:dyDescent="0.2">
      <c r="B5113" s="24"/>
      <c r="D5113" s="24"/>
      <c r="F5113" s="24"/>
      <c r="H5113" s="24"/>
      <c r="J5113" s="24"/>
    </row>
    <row r="5114" spans="2:10" x14ac:dyDescent="0.2">
      <c r="B5114" s="24"/>
      <c r="D5114" s="24"/>
      <c r="F5114" s="24"/>
      <c r="H5114" s="24"/>
      <c r="J5114" s="24"/>
    </row>
    <row r="5115" spans="2:10" x14ac:dyDescent="0.2">
      <c r="B5115" s="24"/>
      <c r="D5115" s="24"/>
      <c r="F5115" s="24"/>
      <c r="H5115" s="24"/>
      <c r="J5115" s="24"/>
    </row>
    <row r="5116" spans="2:10" x14ac:dyDescent="0.2">
      <c r="B5116" s="24"/>
      <c r="D5116" s="24"/>
      <c r="F5116" s="24"/>
      <c r="H5116" s="24"/>
      <c r="J5116" s="24"/>
    </row>
    <row r="5117" spans="2:10" x14ac:dyDescent="0.2">
      <c r="B5117" s="24"/>
      <c r="D5117" s="24"/>
      <c r="F5117" s="24"/>
      <c r="H5117" s="24"/>
      <c r="J5117" s="24"/>
    </row>
    <row r="5118" spans="2:10" x14ac:dyDescent="0.2">
      <c r="B5118" s="24"/>
      <c r="D5118" s="24"/>
      <c r="F5118" s="24"/>
      <c r="H5118" s="24"/>
      <c r="J5118" s="24"/>
    </row>
    <row r="5119" spans="2:10" x14ac:dyDescent="0.2">
      <c r="B5119" s="24"/>
      <c r="D5119" s="24"/>
      <c r="F5119" s="24"/>
      <c r="H5119" s="24"/>
      <c r="J5119" s="24"/>
    </row>
    <row r="5120" spans="2:10" x14ac:dyDescent="0.2">
      <c r="B5120" s="24"/>
      <c r="D5120" s="24"/>
      <c r="F5120" s="24"/>
      <c r="H5120" s="24"/>
      <c r="J5120" s="24"/>
    </row>
    <row r="5121" spans="2:10" x14ac:dyDescent="0.2">
      <c r="B5121" s="24"/>
      <c r="D5121" s="24"/>
      <c r="F5121" s="24"/>
      <c r="H5121" s="24"/>
      <c r="J5121" s="24"/>
    </row>
    <row r="5122" spans="2:10" x14ac:dyDescent="0.2">
      <c r="B5122" s="24"/>
      <c r="D5122" s="24"/>
      <c r="F5122" s="24"/>
      <c r="H5122" s="24"/>
      <c r="J5122" s="24"/>
    </row>
    <row r="5123" spans="2:10" x14ac:dyDescent="0.2">
      <c r="B5123" s="24"/>
      <c r="D5123" s="24"/>
      <c r="F5123" s="24"/>
      <c r="H5123" s="24"/>
      <c r="J5123" s="24"/>
    </row>
    <row r="5124" spans="2:10" x14ac:dyDescent="0.2">
      <c r="B5124" s="24"/>
      <c r="D5124" s="24"/>
      <c r="F5124" s="24"/>
      <c r="H5124" s="24"/>
      <c r="J5124" s="24"/>
    </row>
    <row r="5125" spans="2:10" x14ac:dyDescent="0.2">
      <c r="B5125" s="24"/>
      <c r="D5125" s="24"/>
      <c r="F5125" s="24"/>
      <c r="H5125" s="24"/>
      <c r="J5125" s="24"/>
    </row>
    <row r="5126" spans="2:10" x14ac:dyDescent="0.2">
      <c r="B5126" s="24"/>
      <c r="D5126" s="24"/>
      <c r="F5126" s="24"/>
      <c r="H5126" s="24"/>
      <c r="J5126" s="24"/>
    </row>
    <row r="5127" spans="2:10" x14ac:dyDescent="0.2">
      <c r="B5127" s="24"/>
      <c r="D5127" s="24"/>
      <c r="F5127" s="24"/>
      <c r="H5127" s="24"/>
      <c r="J5127" s="24"/>
    </row>
    <row r="5128" spans="2:10" x14ac:dyDescent="0.2">
      <c r="B5128" s="24"/>
      <c r="D5128" s="24"/>
      <c r="F5128" s="24"/>
      <c r="H5128" s="24"/>
      <c r="J5128" s="24"/>
    </row>
    <row r="5129" spans="2:10" x14ac:dyDescent="0.2">
      <c r="B5129" s="24"/>
      <c r="D5129" s="24"/>
      <c r="F5129" s="24"/>
      <c r="H5129" s="24"/>
      <c r="J5129" s="24"/>
    </row>
    <row r="5130" spans="2:10" x14ac:dyDescent="0.2">
      <c r="B5130" s="24"/>
      <c r="D5130" s="24"/>
      <c r="F5130" s="24"/>
      <c r="H5130" s="24"/>
      <c r="J5130" s="24"/>
    </row>
    <row r="5131" spans="2:10" x14ac:dyDescent="0.2">
      <c r="B5131" s="24"/>
      <c r="D5131" s="24"/>
      <c r="F5131" s="24"/>
      <c r="H5131" s="24"/>
      <c r="J5131" s="24"/>
    </row>
    <row r="5132" spans="2:10" x14ac:dyDescent="0.2">
      <c r="B5132" s="24"/>
      <c r="D5132" s="24"/>
      <c r="F5132" s="24"/>
      <c r="H5132" s="24"/>
      <c r="J5132" s="24"/>
    </row>
    <row r="5133" spans="2:10" x14ac:dyDescent="0.2">
      <c r="B5133" s="24"/>
      <c r="D5133" s="24"/>
      <c r="F5133" s="24"/>
      <c r="H5133" s="24"/>
      <c r="J5133" s="24"/>
    </row>
    <row r="5134" spans="2:10" x14ac:dyDescent="0.2">
      <c r="B5134" s="24"/>
      <c r="D5134" s="24"/>
      <c r="F5134" s="24"/>
      <c r="H5134" s="24"/>
      <c r="J5134" s="24"/>
    </row>
    <row r="5135" spans="2:10" x14ac:dyDescent="0.2">
      <c r="B5135" s="24"/>
      <c r="D5135" s="24"/>
      <c r="F5135" s="24"/>
      <c r="H5135" s="24"/>
      <c r="J5135" s="24"/>
    </row>
    <row r="5136" spans="2:10" x14ac:dyDescent="0.2">
      <c r="B5136" s="24"/>
      <c r="D5136" s="24"/>
      <c r="F5136" s="24"/>
      <c r="H5136" s="24"/>
      <c r="J5136" s="24"/>
    </row>
    <row r="5137" spans="2:10" x14ac:dyDescent="0.2">
      <c r="B5137" s="24"/>
      <c r="D5137" s="24"/>
      <c r="F5137" s="24"/>
      <c r="H5137" s="24"/>
      <c r="J5137" s="24"/>
    </row>
    <row r="5138" spans="2:10" x14ac:dyDescent="0.2">
      <c r="B5138" s="24"/>
      <c r="D5138" s="24"/>
      <c r="F5138" s="24"/>
      <c r="H5138" s="24"/>
      <c r="J5138" s="24"/>
    </row>
    <row r="5139" spans="2:10" x14ac:dyDescent="0.2">
      <c r="B5139" s="24"/>
      <c r="D5139" s="24"/>
      <c r="F5139" s="24"/>
      <c r="H5139" s="24"/>
      <c r="J5139" s="24"/>
    </row>
    <row r="5140" spans="2:10" x14ac:dyDescent="0.2">
      <c r="B5140" s="24"/>
      <c r="D5140" s="24"/>
      <c r="F5140" s="24"/>
      <c r="H5140" s="24"/>
      <c r="J5140" s="24"/>
    </row>
    <row r="5141" spans="2:10" x14ac:dyDescent="0.2">
      <c r="B5141" s="24"/>
      <c r="D5141" s="24"/>
      <c r="F5141" s="24"/>
      <c r="H5141" s="24"/>
      <c r="J5141" s="24"/>
    </row>
    <row r="5142" spans="2:10" x14ac:dyDescent="0.2">
      <c r="B5142" s="24"/>
      <c r="D5142" s="24"/>
      <c r="F5142" s="24"/>
      <c r="H5142" s="24"/>
      <c r="J5142" s="24"/>
    </row>
    <row r="5143" spans="2:10" x14ac:dyDescent="0.2">
      <c r="B5143" s="24"/>
      <c r="D5143" s="24"/>
      <c r="F5143" s="24"/>
      <c r="H5143" s="24"/>
      <c r="J5143" s="24"/>
    </row>
    <row r="5144" spans="2:10" x14ac:dyDescent="0.2">
      <c r="B5144" s="24"/>
      <c r="D5144" s="24"/>
      <c r="F5144" s="24"/>
      <c r="H5144" s="24"/>
      <c r="J5144" s="24"/>
    </row>
    <row r="5145" spans="2:10" x14ac:dyDescent="0.2">
      <c r="B5145" s="24"/>
      <c r="D5145" s="24"/>
      <c r="F5145" s="24"/>
      <c r="H5145" s="24"/>
      <c r="J5145" s="24"/>
    </row>
    <row r="5146" spans="2:10" x14ac:dyDescent="0.2">
      <c r="B5146" s="24"/>
      <c r="D5146" s="24"/>
      <c r="F5146" s="24"/>
      <c r="H5146" s="24"/>
      <c r="J5146" s="24"/>
    </row>
    <row r="5147" spans="2:10" x14ac:dyDescent="0.2">
      <c r="B5147" s="24"/>
      <c r="D5147" s="24"/>
      <c r="F5147" s="24"/>
      <c r="H5147" s="24"/>
      <c r="J5147" s="24"/>
    </row>
    <row r="5148" spans="2:10" x14ac:dyDescent="0.2">
      <c r="B5148" s="24"/>
      <c r="D5148" s="24"/>
      <c r="F5148" s="24"/>
      <c r="H5148" s="24"/>
      <c r="J5148" s="24"/>
    </row>
    <row r="5149" spans="2:10" x14ac:dyDescent="0.2">
      <c r="B5149" s="24"/>
      <c r="D5149" s="24"/>
      <c r="F5149" s="24"/>
      <c r="H5149" s="24"/>
      <c r="J5149" s="24"/>
    </row>
    <row r="5150" spans="2:10" x14ac:dyDescent="0.2">
      <c r="B5150" s="24"/>
      <c r="D5150" s="24"/>
      <c r="F5150" s="24"/>
      <c r="H5150" s="24"/>
      <c r="J5150" s="24"/>
    </row>
    <row r="5151" spans="2:10" x14ac:dyDescent="0.2">
      <c r="B5151" s="24"/>
      <c r="D5151" s="24"/>
      <c r="F5151" s="24"/>
      <c r="H5151" s="24"/>
      <c r="J5151" s="24"/>
    </row>
    <row r="5152" spans="2:10" x14ac:dyDescent="0.2">
      <c r="B5152" s="24"/>
      <c r="D5152" s="24"/>
      <c r="F5152" s="24"/>
      <c r="H5152" s="24"/>
      <c r="J5152" s="24"/>
    </row>
    <row r="5153" spans="2:10" x14ac:dyDescent="0.2">
      <c r="B5153" s="24"/>
      <c r="D5153" s="24"/>
      <c r="F5153" s="24"/>
      <c r="H5153" s="24"/>
      <c r="J5153" s="24"/>
    </row>
    <row r="5154" spans="2:10" x14ac:dyDescent="0.2">
      <c r="B5154" s="24"/>
      <c r="D5154" s="24"/>
      <c r="F5154" s="24"/>
      <c r="H5154" s="24"/>
      <c r="J5154" s="24"/>
    </row>
    <row r="5155" spans="2:10" x14ac:dyDescent="0.2">
      <c r="B5155" s="24"/>
      <c r="D5155" s="24"/>
      <c r="F5155" s="24"/>
      <c r="H5155" s="24"/>
      <c r="J5155" s="24"/>
    </row>
    <row r="5156" spans="2:10" x14ac:dyDescent="0.2">
      <c r="B5156" s="24"/>
      <c r="D5156" s="24"/>
      <c r="F5156" s="24"/>
      <c r="H5156" s="24"/>
      <c r="J5156" s="24"/>
    </row>
    <row r="5157" spans="2:10" x14ac:dyDescent="0.2">
      <c r="B5157" s="24"/>
      <c r="D5157" s="24"/>
      <c r="F5157" s="24"/>
      <c r="H5157" s="24"/>
      <c r="J5157" s="24"/>
    </row>
    <row r="5158" spans="2:10" x14ac:dyDescent="0.2">
      <c r="B5158" s="24"/>
      <c r="D5158" s="24"/>
      <c r="F5158" s="24"/>
      <c r="H5158" s="24"/>
      <c r="J5158" s="24"/>
    </row>
    <row r="5159" spans="2:10" x14ac:dyDescent="0.2">
      <c r="B5159" s="24"/>
      <c r="D5159" s="24"/>
      <c r="F5159" s="24"/>
      <c r="H5159" s="24"/>
      <c r="J5159" s="24"/>
    </row>
    <row r="5160" spans="2:10" x14ac:dyDescent="0.2">
      <c r="B5160" s="24"/>
      <c r="D5160" s="24"/>
      <c r="F5160" s="24"/>
      <c r="H5160" s="24"/>
      <c r="J5160" s="24"/>
    </row>
    <row r="5161" spans="2:10" x14ac:dyDescent="0.2">
      <c r="B5161" s="24"/>
      <c r="D5161" s="24"/>
      <c r="F5161" s="24"/>
      <c r="H5161" s="24"/>
      <c r="J5161" s="24"/>
    </row>
    <row r="5162" spans="2:10" x14ac:dyDescent="0.2">
      <c r="B5162" s="24"/>
      <c r="D5162" s="24"/>
      <c r="F5162" s="24"/>
      <c r="H5162" s="24"/>
      <c r="J5162" s="24"/>
    </row>
    <row r="5163" spans="2:10" x14ac:dyDescent="0.2">
      <c r="B5163" s="24"/>
      <c r="D5163" s="24"/>
      <c r="F5163" s="24"/>
      <c r="H5163" s="24"/>
      <c r="J5163" s="24"/>
    </row>
    <row r="5164" spans="2:10" x14ac:dyDescent="0.2">
      <c r="B5164" s="24"/>
      <c r="D5164" s="24"/>
      <c r="F5164" s="24"/>
      <c r="H5164" s="24"/>
      <c r="J5164" s="24"/>
    </row>
    <row r="5165" spans="2:10" x14ac:dyDescent="0.2">
      <c r="B5165" s="24"/>
      <c r="D5165" s="24"/>
      <c r="F5165" s="24"/>
      <c r="H5165" s="24"/>
      <c r="J5165" s="24"/>
    </row>
    <row r="5166" spans="2:10" x14ac:dyDescent="0.2">
      <c r="B5166" s="24"/>
      <c r="D5166" s="24"/>
      <c r="F5166" s="24"/>
      <c r="H5166" s="24"/>
      <c r="J5166" s="24"/>
    </row>
    <row r="5167" spans="2:10" x14ac:dyDescent="0.2">
      <c r="B5167" s="24"/>
      <c r="D5167" s="24"/>
      <c r="F5167" s="24"/>
      <c r="H5167" s="24"/>
      <c r="J5167" s="24"/>
    </row>
    <row r="5168" spans="2:10" x14ac:dyDescent="0.2">
      <c r="B5168" s="24"/>
      <c r="D5168" s="24"/>
      <c r="F5168" s="24"/>
      <c r="H5168" s="24"/>
      <c r="J5168" s="24"/>
    </row>
    <row r="5169" spans="2:10" x14ac:dyDescent="0.2">
      <c r="B5169" s="24"/>
      <c r="D5169" s="24"/>
      <c r="F5169" s="24"/>
      <c r="H5169" s="24"/>
      <c r="J5169" s="24"/>
    </row>
    <row r="5170" spans="2:10" x14ac:dyDescent="0.2">
      <c r="B5170" s="24"/>
      <c r="D5170" s="24"/>
      <c r="F5170" s="24"/>
      <c r="H5170" s="24"/>
      <c r="J5170" s="24"/>
    </row>
    <row r="5171" spans="2:10" x14ac:dyDescent="0.2">
      <c r="B5171" s="24"/>
      <c r="D5171" s="24"/>
      <c r="F5171" s="24"/>
      <c r="H5171" s="24"/>
      <c r="J5171" s="24"/>
    </row>
    <row r="5172" spans="2:10" x14ac:dyDescent="0.2">
      <c r="B5172" s="24"/>
      <c r="D5172" s="24"/>
      <c r="F5172" s="24"/>
      <c r="H5172" s="24"/>
      <c r="J5172" s="24"/>
    </row>
    <row r="5173" spans="2:10" x14ac:dyDescent="0.2">
      <c r="B5173" s="24"/>
      <c r="D5173" s="24"/>
      <c r="F5173" s="24"/>
      <c r="H5173" s="24"/>
      <c r="J5173" s="24"/>
    </row>
    <row r="5174" spans="2:10" x14ac:dyDescent="0.2">
      <c r="B5174" s="24"/>
      <c r="D5174" s="24"/>
      <c r="F5174" s="24"/>
      <c r="H5174" s="24"/>
      <c r="J5174" s="24"/>
    </row>
    <row r="5175" spans="2:10" x14ac:dyDescent="0.2">
      <c r="B5175" s="24"/>
      <c r="D5175" s="24"/>
      <c r="F5175" s="24"/>
      <c r="H5175" s="24"/>
      <c r="J5175" s="24"/>
    </row>
    <row r="5176" spans="2:10" x14ac:dyDescent="0.2">
      <c r="B5176" s="24"/>
      <c r="D5176" s="24"/>
      <c r="F5176" s="24"/>
      <c r="H5176" s="24"/>
      <c r="J5176" s="24"/>
    </row>
    <row r="5177" spans="2:10" x14ac:dyDescent="0.2">
      <c r="B5177" s="24"/>
      <c r="D5177" s="24"/>
      <c r="F5177" s="24"/>
      <c r="H5177" s="24"/>
      <c r="J5177" s="24"/>
    </row>
    <row r="5178" spans="2:10" x14ac:dyDescent="0.2">
      <c r="B5178" s="24"/>
      <c r="D5178" s="24"/>
      <c r="F5178" s="24"/>
      <c r="H5178" s="24"/>
      <c r="J5178" s="24"/>
    </row>
    <row r="5179" spans="2:10" x14ac:dyDescent="0.2">
      <c r="B5179" s="24"/>
      <c r="D5179" s="24"/>
      <c r="F5179" s="24"/>
      <c r="H5179" s="24"/>
      <c r="J5179" s="24"/>
    </row>
    <row r="5180" spans="2:10" x14ac:dyDescent="0.2">
      <c r="B5180" s="24"/>
      <c r="D5180" s="24"/>
      <c r="F5180" s="24"/>
      <c r="H5180" s="24"/>
      <c r="J5180" s="24"/>
    </row>
    <row r="5181" spans="2:10" x14ac:dyDescent="0.2">
      <c r="B5181" s="24"/>
      <c r="D5181" s="24"/>
      <c r="F5181" s="24"/>
      <c r="H5181" s="24"/>
      <c r="J5181" s="24"/>
    </row>
    <row r="5182" spans="2:10" x14ac:dyDescent="0.2">
      <c r="B5182" s="24"/>
      <c r="D5182" s="24"/>
      <c r="F5182" s="24"/>
      <c r="H5182" s="24"/>
      <c r="J5182" s="24"/>
    </row>
    <row r="5183" spans="2:10" x14ac:dyDescent="0.2">
      <c r="B5183" s="24"/>
      <c r="D5183" s="24"/>
      <c r="F5183" s="24"/>
      <c r="H5183" s="24"/>
      <c r="J5183" s="24"/>
    </row>
    <row r="5184" spans="2:10" x14ac:dyDescent="0.2">
      <c r="B5184" s="24"/>
      <c r="D5184" s="24"/>
      <c r="F5184" s="24"/>
      <c r="H5184" s="24"/>
      <c r="J5184" s="24"/>
    </row>
    <row r="5185" spans="2:10" x14ac:dyDescent="0.2">
      <c r="B5185" s="24"/>
      <c r="D5185" s="24"/>
      <c r="F5185" s="24"/>
      <c r="H5185" s="24"/>
      <c r="J5185" s="24"/>
    </row>
    <row r="5186" spans="2:10" x14ac:dyDescent="0.2">
      <c r="B5186" s="24"/>
      <c r="D5186" s="24"/>
      <c r="F5186" s="24"/>
      <c r="H5186" s="24"/>
      <c r="J5186" s="24"/>
    </row>
    <row r="5187" spans="2:10" x14ac:dyDescent="0.2">
      <c r="B5187" s="24"/>
      <c r="D5187" s="24"/>
      <c r="F5187" s="24"/>
      <c r="H5187" s="24"/>
      <c r="J5187" s="24"/>
    </row>
    <row r="5188" spans="2:10" x14ac:dyDescent="0.2">
      <c r="B5188" s="24"/>
      <c r="D5188" s="24"/>
      <c r="F5188" s="24"/>
      <c r="H5188" s="24"/>
      <c r="J5188" s="24"/>
    </row>
    <row r="5189" spans="2:10" x14ac:dyDescent="0.2">
      <c r="B5189" s="24"/>
      <c r="D5189" s="24"/>
      <c r="F5189" s="24"/>
      <c r="H5189" s="24"/>
      <c r="J5189" s="24"/>
    </row>
    <row r="5190" spans="2:10" x14ac:dyDescent="0.2">
      <c r="B5190" s="24"/>
      <c r="D5190" s="24"/>
      <c r="F5190" s="24"/>
      <c r="H5190" s="24"/>
      <c r="J5190" s="24"/>
    </row>
    <row r="5191" spans="2:10" x14ac:dyDescent="0.2">
      <c r="B5191" s="24"/>
      <c r="D5191" s="24"/>
      <c r="F5191" s="24"/>
      <c r="H5191" s="24"/>
      <c r="J5191" s="24"/>
    </row>
    <row r="5192" spans="2:10" x14ac:dyDescent="0.2">
      <c r="B5192" s="24"/>
      <c r="D5192" s="24"/>
      <c r="F5192" s="24"/>
      <c r="H5192" s="24"/>
      <c r="J5192" s="24"/>
    </row>
    <row r="5193" spans="2:10" x14ac:dyDescent="0.2">
      <c r="B5193" s="24"/>
      <c r="D5193" s="24"/>
      <c r="F5193" s="24"/>
      <c r="H5193" s="24"/>
      <c r="J5193" s="24"/>
    </row>
    <row r="5194" spans="2:10" x14ac:dyDescent="0.2">
      <c r="B5194" s="24"/>
      <c r="D5194" s="24"/>
      <c r="F5194" s="24"/>
      <c r="H5194" s="24"/>
      <c r="J5194" s="24"/>
    </row>
    <row r="5195" spans="2:10" x14ac:dyDescent="0.2">
      <c r="B5195" s="24"/>
      <c r="D5195" s="24"/>
      <c r="F5195" s="24"/>
      <c r="H5195" s="24"/>
      <c r="J5195" s="24"/>
    </row>
    <row r="5196" spans="2:10" x14ac:dyDescent="0.2">
      <c r="B5196" s="24"/>
      <c r="D5196" s="24"/>
      <c r="F5196" s="24"/>
      <c r="H5196" s="24"/>
      <c r="J5196" s="24"/>
    </row>
    <row r="5197" spans="2:10" x14ac:dyDescent="0.2">
      <c r="B5197" s="24"/>
      <c r="D5197" s="24"/>
      <c r="F5197" s="24"/>
      <c r="H5197" s="24"/>
      <c r="J5197" s="24"/>
    </row>
    <row r="5198" spans="2:10" x14ac:dyDescent="0.2">
      <c r="B5198" s="24"/>
      <c r="D5198" s="24"/>
      <c r="F5198" s="24"/>
      <c r="H5198" s="24"/>
      <c r="J5198" s="24"/>
    </row>
    <row r="5199" spans="2:10" x14ac:dyDescent="0.2">
      <c r="B5199" s="24"/>
      <c r="D5199" s="24"/>
      <c r="F5199" s="24"/>
      <c r="H5199" s="24"/>
      <c r="J5199" s="24"/>
    </row>
    <row r="5200" spans="2:10" x14ac:dyDescent="0.2">
      <c r="B5200" s="24"/>
      <c r="D5200" s="24"/>
      <c r="F5200" s="24"/>
      <c r="H5200" s="24"/>
      <c r="J5200" s="24"/>
    </row>
    <row r="5201" spans="2:10" x14ac:dyDescent="0.2">
      <c r="B5201" s="24"/>
      <c r="D5201" s="24"/>
      <c r="F5201" s="24"/>
      <c r="H5201" s="24"/>
      <c r="J5201" s="24"/>
    </row>
    <row r="5202" spans="2:10" x14ac:dyDescent="0.2">
      <c r="B5202" s="24"/>
      <c r="D5202" s="24"/>
      <c r="F5202" s="24"/>
      <c r="H5202" s="24"/>
      <c r="J5202" s="24"/>
    </row>
    <row r="5203" spans="2:10" x14ac:dyDescent="0.2">
      <c r="B5203" s="24"/>
      <c r="D5203" s="24"/>
      <c r="F5203" s="24"/>
      <c r="H5203" s="24"/>
      <c r="J5203" s="24"/>
    </row>
    <row r="5204" spans="2:10" x14ac:dyDescent="0.2">
      <c r="B5204" s="24"/>
      <c r="D5204" s="24"/>
      <c r="F5204" s="24"/>
      <c r="H5204" s="24"/>
      <c r="J5204" s="24"/>
    </row>
    <row r="5205" spans="2:10" x14ac:dyDescent="0.2">
      <c r="B5205" s="24"/>
      <c r="D5205" s="24"/>
      <c r="F5205" s="24"/>
      <c r="H5205" s="24"/>
      <c r="J5205" s="24"/>
    </row>
    <row r="5206" spans="2:10" x14ac:dyDescent="0.2">
      <c r="B5206" s="24"/>
      <c r="D5206" s="24"/>
      <c r="F5206" s="24"/>
      <c r="H5206" s="24"/>
      <c r="J5206" s="24"/>
    </row>
    <row r="5207" spans="2:10" x14ac:dyDescent="0.2">
      <c r="B5207" s="24"/>
      <c r="D5207" s="24"/>
      <c r="F5207" s="24"/>
      <c r="H5207" s="24"/>
      <c r="J5207" s="24"/>
    </row>
    <row r="5208" spans="2:10" x14ac:dyDescent="0.2">
      <c r="B5208" s="24"/>
      <c r="D5208" s="24"/>
      <c r="F5208" s="24"/>
      <c r="H5208" s="24"/>
      <c r="J5208" s="24"/>
    </row>
    <row r="5209" spans="2:10" x14ac:dyDescent="0.2">
      <c r="B5209" s="24"/>
      <c r="D5209" s="24"/>
      <c r="F5209" s="24"/>
      <c r="H5209" s="24"/>
      <c r="J5209" s="24"/>
    </row>
    <row r="5210" spans="2:10" x14ac:dyDescent="0.2">
      <c r="B5210" s="24"/>
      <c r="D5210" s="24"/>
      <c r="F5210" s="24"/>
      <c r="H5210" s="24"/>
      <c r="J5210" s="24"/>
    </row>
    <row r="5211" spans="2:10" x14ac:dyDescent="0.2">
      <c r="B5211" s="24"/>
      <c r="D5211" s="24"/>
      <c r="F5211" s="24"/>
      <c r="H5211" s="24"/>
      <c r="J5211" s="24"/>
    </row>
    <row r="5212" spans="2:10" x14ac:dyDescent="0.2">
      <c r="B5212" s="24"/>
      <c r="D5212" s="24"/>
      <c r="F5212" s="24"/>
      <c r="H5212" s="24"/>
      <c r="J5212" s="24"/>
    </row>
    <row r="5213" spans="2:10" x14ac:dyDescent="0.2">
      <c r="B5213" s="24"/>
      <c r="D5213" s="24"/>
      <c r="F5213" s="24"/>
      <c r="H5213" s="24"/>
      <c r="J5213" s="24"/>
    </row>
    <row r="5214" spans="2:10" x14ac:dyDescent="0.2">
      <c r="B5214" s="24"/>
      <c r="D5214" s="24"/>
      <c r="F5214" s="24"/>
      <c r="H5214" s="24"/>
      <c r="J5214" s="24"/>
    </row>
    <row r="5215" spans="2:10" x14ac:dyDescent="0.2">
      <c r="B5215" s="24"/>
      <c r="D5215" s="24"/>
      <c r="F5215" s="24"/>
      <c r="H5215" s="24"/>
      <c r="J5215" s="24"/>
    </row>
    <row r="5216" spans="2:10" x14ac:dyDescent="0.2">
      <c r="B5216" s="24"/>
      <c r="D5216" s="24"/>
      <c r="F5216" s="24"/>
      <c r="H5216" s="24"/>
      <c r="J5216" s="24"/>
    </row>
    <row r="5217" spans="2:10" x14ac:dyDescent="0.2">
      <c r="B5217" s="24"/>
      <c r="D5217" s="24"/>
      <c r="F5217" s="24"/>
      <c r="H5217" s="24"/>
      <c r="J5217" s="24"/>
    </row>
    <row r="5218" spans="2:10" x14ac:dyDescent="0.2">
      <c r="B5218" s="24"/>
      <c r="D5218" s="24"/>
      <c r="F5218" s="24"/>
      <c r="H5218" s="24"/>
      <c r="J5218" s="24"/>
    </row>
    <row r="5219" spans="2:10" x14ac:dyDescent="0.2">
      <c r="B5219" s="24"/>
      <c r="D5219" s="24"/>
      <c r="F5219" s="24"/>
      <c r="H5219" s="24"/>
      <c r="J5219" s="24"/>
    </row>
    <row r="5220" spans="2:10" x14ac:dyDescent="0.2">
      <c r="B5220" s="24"/>
      <c r="D5220" s="24"/>
      <c r="F5220" s="24"/>
      <c r="H5220" s="24"/>
      <c r="J5220" s="24"/>
    </row>
    <row r="5221" spans="2:10" x14ac:dyDescent="0.2">
      <c r="B5221" s="24"/>
      <c r="D5221" s="24"/>
      <c r="F5221" s="24"/>
      <c r="H5221" s="24"/>
      <c r="J5221" s="24"/>
    </row>
    <row r="5222" spans="2:10" x14ac:dyDescent="0.2">
      <c r="B5222" s="24"/>
      <c r="D5222" s="24"/>
      <c r="F5222" s="24"/>
      <c r="H5222" s="24"/>
      <c r="J5222" s="24"/>
    </row>
    <row r="5223" spans="2:10" x14ac:dyDescent="0.2">
      <c r="B5223" s="24"/>
      <c r="D5223" s="24"/>
      <c r="F5223" s="24"/>
      <c r="H5223" s="24"/>
      <c r="J5223" s="24"/>
    </row>
    <row r="5224" spans="2:10" x14ac:dyDescent="0.2">
      <c r="B5224" s="24"/>
      <c r="D5224" s="24"/>
      <c r="F5224" s="24"/>
      <c r="H5224" s="24"/>
      <c r="J5224" s="24"/>
    </row>
    <row r="5225" spans="2:10" x14ac:dyDescent="0.2">
      <c r="B5225" s="24"/>
      <c r="D5225" s="24"/>
      <c r="F5225" s="24"/>
      <c r="H5225" s="24"/>
      <c r="J5225" s="24"/>
    </row>
    <row r="5226" spans="2:10" x14ac:dyDescent="0.2">
      <c r="B5226" s="24"/>
      <c r="D5226" s="24"/>
      <c r="F5226" s="24"/>
      <c r="H5226" s="24"/>
      <c r="J5226" s="24"/>
    </row>
    <row r="5227" spans="2:10" x14ac:dyDescent="0.2">
      <c r="B5227" s="24"/>
      <c r="D5227" s="24"/>
      <c r="F5227" s="24"/>
      <c r="H5227" s="24"/>
      <c r="J5227" s="24"/>
    </row>
    <row r="5228" spans="2:10" x14ac:dyDescent="0.2">
      <c r="B5228" s="24"/>
      <c r="D5228" s="24"/>
      <c r="F5228" s="24"/>
      <c r="H5228" s="24"/>
      <c r="J5228" s="24"/>
    </row>
    <row r="5229" spans="2:10" x14ac:dyDescent="0.2">
      <c r="B5229" s="24"/>
      <c r="D5229" s="24"/>
      <c r="F5229" s="24"/>
      <c r="H5229" s="24"/>
      <c r="J5229" s="24"/>
    </row>
    <row r="5230" spans="2:10" x14ac:dyDescent="0.2">
      <c r="B5230" s="24"/>
      <c r="D5230" s="24"/>
      <c r="F5230" s="24"/>
      <c r="H5230" s="24"/>
      <c r="J5230" s="24"/>
    </row>
    <row r="5231" spans="2:10" x14ac:dyDescent="0.2">
      <c r="B5231" s="24"/>
      <c r="D5231" s="24"/>
      <c r="F5231" s="24"/>
      <c r="H5231" s="24"/>
      <c r="J5231" s="24"/>
    </row>
    <row r="5232" spans="2:10" x14ac:dyDescent="0.2">
      <c r="B5232" s="24"/>
      <c r="D5232" s="24"/>
      <c r="F5232" s="24"/>
      <c r="H5232" s="24"/>
      <c r="J5232" s="24"/>
    </row>
    <row r="5233" spans="2:10" x14ac:dyDescent="0.2">
      <c r="B5233" s="24"/>
      <c r="D5233" s="24"/>
      <c r="F5233" s="24"/>
      <c r="H5233" s="24"/>
      <c r="J5233" s="24"/>
    </row>
    <row r="5234" spans="2:10" x14ac:dyDescent="0.2">
      <c r="B5234" s="24"/>
      <c r="D5234" s="24"/>
      <c r="F5234" s="24"/>
      <c r="H5234" s="24"/>
      <c r="J5234" s="24"/>
    </row>
    <row r="5235" spans="2:10" x14ac:dyDescent="0.2">
      <c r="B5235" s="24"/>
      <c r="D5235" s="24"/>
      <c r="F5235" s="24"/>
      <c r="H5235" s="24"/>
      <c r="J5235" s="24"/>
    </row>
    <row r="5236" spans="2:10" x14ac:dyDescent="0.2">
      <c r="B5236" s="24"/>
      <c r="D5236" s="24"/>
      <c r="F5236" s="24"/>
      <c r="H5236" s="24"/>
      <c r="J5236" s="24"/>
    </row>
    <row r="5237" spans="2:10" x14ac:dyDescent="0.2">
      <c r="B5237" s="24"/>
      <c r="D5237" s="24"/>
      <c r="F5237" s="24"/>
      <c r="H5237" s="24"/>
      <c r="J5237" s="24"/>
    </row>
    <row r="5238" spans="2:10" x14ac:dyDescent="0.2">
      <c r="B5238" s="24"/>
      <c r="D5238" s="24"/>
      <c r="F5238" s="24"/>
      <c r="H5238" s="24"/>
      <c r="J5238" s="24"/>
    </row>
    <row r="5239" spans="2:10" x14ac:dyDescent="0.2">
      <c r="B5239" s="24"/>
      <c r="D5239" s="24"/>
      <c r="F5239" s="24"/>
      <c r="H5239" s="24"/>
      <c r="J5239" s="24"/>
    </row>
    <row r="5240" spans="2:10" x14ac:dyDescent="0.2">
      <c r="B5240" s="24"/>
      <c r="D5240" s="24"/>
      <c r="F5240" s="24"/>
      <c r="H5240" s="24"/>
      <c r="J5240" s="24"/>
    </row>
    <row r="5241" spans="2:10" x14ac:dyDescent="0.2">
      <c r="B5241" s="24"/>
      <c r="D5241" s="24"/>
      <c r="F5241" s="24"/>
      <c r="H5241" s="24"/>
      <c r="J5241" s="24"/>
    </row>
    <row r="5242" spans="2:10" x14ac:dyDescent="0.2">
      <c r="B5242" s="24"/>
      <c r="D5242" s="24"/>
      <c r="F5242" s="24"/>
      <c r="H5242" s="24"/>
      <c r="J5242" s="24"/>
    </row>
    <row r="5243" spans="2:10" x14ac:dyDescent="0.2">
      <c r="B5243" s="24"/>
      <c r="D5243" s="24"/>
      <c r="F5243" s="24"/>
      <c r="H5243" s="24"/>
      <c r="J5243" s="24"/>
    </row>
    <row r="5244" spans="2:10" x14ac:dyDescent="0.2">
      <c r="B5244" s="24"/>
      <c r="D5244" s="24"/>
      <c r="F5244" s="24"/>
      <c r="H5244" s="24"/>
      <c r="J5244" s="24"/>
    </row>
    <row r="5245" spans="2:10" x14ac:dyDescent="0.2">
      <c r="B5245" s="24"/>
      <c r="D5245" s="24"/>
      <c r="F5245" s="24"/>
      <c r="H5245" s="24"/>
      <c r="J5245" s="24"/>
    </row>
    <row r="5246" spans="2:10" x14ac:dyDescent="0.2">
      <c r="B5246" s="24"/>
      <c r="D5246" s="24"/>
      <c r="F5246" s="24"/>
      <c r="H5246" s="24"/>
      <c r="J5246" s="24"/>
    </row>
    <row r="5247" spans="2:10" x14ac:dyDescent="0.2">
      <c r="B5247" s="24"/>
      <c r="D5247" s="24"/>
      <c r="F5247" s="24"/>
      <c r="H5247" s="24"/>
      <c r="J5247" s="24"/>
    </row>
    <row r="5248" spans="2:10" x14ac:dyDescent="0.2">
      <c r="B5248" s="24"/>
      <c r="D5248" s="24"/>
      <c r="F5248" s="24"/>
      <c r="H5248" s="24"/>
      <c r="J5248" s="24"/>
    </row>
    <row r="5249" spans="2:10" x14ac:dyDescent="0.2">
      <c r="B5249" s="24"/>
      <c r="D5249" s="24"/>
      <c r="F5249" s="24"/>
      <c r="H5249" s="24"/>
      <c r="J5249" s="24"/>
    </row>
    <row r="5250" spans="2:10" x14ac:dyDescent="0.2">
      <c r="B5250" s="24"/>
      <c r="D5250" s="24"/>
      <c r="F5250" s="24"/>
      <c r="H5250" s="24"/>
      <c r="J5250" s="24"/>
    </row>
    <row r="5251" spans="2:10" x14ac:dyDescent="0.2">
      <c r="B5251" s="24"/>
      <c r="D5251" s="24"/>
      <c r="F5251" s="24"/>
      <c r="H5251" s="24"/>
      <c r="J5251" s="24"/>
    </row>
    <row r="5252" spans="2:10" x14ac:dyDescent="0.2">
      <c r="B5252" s="24"/>
      <c r="D5252" s="24"/>
      <c r="F5252" s="24"/>
      <c r="H5252" s="24"/>
      <c r="J5252" s="24"/>
    </row>
    <row r="5253" spans="2:10" x14ac:dyDescent="0.2">
      <c r="B5253" s="24"/>
      <c r="D5253" s="24"/>
      <c r="F5253" s="24"/>
      <c r="H5253" s="24"/>
      <c r="J5253" s="24"/>
    </row>
    <row r="5254" spans="2:10" x14ac:dyDescent="0.2">
      <c r="B5254" s="24"/>
      <c r="D5254" s="24"/>
      <c r="F5254" s="24"/>
      <c r="H5254" s="24"/>
      <c r="J5254" s="24"/>
    </row>
    <row r="5255" spans="2:10" x14ac:dyDescent="0.2">
      <c r="B5255" s="24"/>
      <c r="D5255" s="24"/>
      <c r="F5255" s="24"/>
      <c r="H5255" s="24"/>
      <c r="J5255" s="24"/>
    </row>
    <row r="5256" spans="2:10" x14ac:dyDescent="0.2">
      <c r="B5256" s="24"/>
      <c r="D5256" s="24"/>
      <c r="F5256" s="24"/>
      <c r="H5256" s="24"/>
      <c r="J5256" s="24"/>
    </row>
    <row r="5257" spans="2:10" x14ac:dyDescent="0.2">
      <c r="B5257" s="24"/>
      <c r="D5257" s="24"/>
      <c r="F5257" s="24"/>
      <c r="H5257" s="24"/>
      <c r="J5257" s="24"/>
    </row>
    <row r="5258" spans="2:10" x14ac:dyDescent="0.2">
      <c r="B5258" s="24"/>
      <c r="D5258" s="24"/>
      <c r="F5258" s="24"/>
      <c r="H5258" s="24"/>
      <c r="J5258" s="24"/>
    </row>
    <row r="5259" spans="2:10" x14ac:dyDescent="0.2">
      <c r="B5259" s="24"/>
      <c r="D5259" s="24"/>
      <c r="F5259" s="24"/>
      <c r="H5259" s="24"/>
      <c r="J5259" s="24"/>
    </row>
    <row r="5260" spans="2:10" x14ac:dyDescent="0.2">
      <c r="B5260" s="24"/>
      <c r="D5260" s="24"/>
      <c r="F5260" s="24"/>
      <c r="H5260" s="24"/>
      <c r="J5260" s="24"/>
    </row>
    <row r="5261" spans="2:10" x14ac:dyDescent="0.2">
      <c r="B5261" s="24"/>
      <c r="D5261" s="24"/>
      <c r="F5261" s="24"/>
      <c r="H5261" s="24"/>
      <c r="J5261" s="24"/>
    </row>
    <row r="5262" spans="2:10" x14ac:dyDescent="0.2">
      <c r="B5262" s="24"/>
      <c r="D5262" s="24"/>
      <c r="F5262" s="24"/>
      <c r="H5262" s="24"/>
      <c r="J5262" s="24"/>
    </row>
    <row r="5263" spans="2:10" x14ac:dyDescent="0.2">
      <c r="B5263" s="24"/>
      <c r="D5263" s="24"/>
      <c r="F5263" s="24"/>
      <c r="H5263" s="24"/>
      <c r="J5263" s="24"/>
    </row>
    <row r="5264" spans="2:10" x14ac:dyDescent="0.2">
      <c r="B5264" s="24"/>
      <c r="D5264" s="24"/>
      <c r="F5264" s="24"/>
      <c r="H5264" s="24"/>
      <c r="J5264" s="24"/>
    </row>
    <row r="5265" spans="2:10" x14ac:dyDescent="0.2">
      <c r="B5265" s="24"/>
      <c r="D5265" s="24"/>
      <c r="F5265" s="24"/>
      <c r="H5265" s="24"/>
      <c r="J5265" s="24"/>
    </row>
    <row r="5266" spans="2:10" x14ac:dyDescent="0.2">
      <c r="B5266" s="24"/>
      <c r="D5266" s="24"/>
      <c r="F5266" s="24"/>
      <c r="H5266" s="24"/>
      <c r="J5266" s="24"/>
    </row>
    <row r="5267" spans="2:10" x14ac:dyDescent="0.2">
      <c r="B5267" s="24"/>
      <c r="D5267" s="24"/>
      <c r="F5267" s="24"/>
      <c r="H5267" s="24"/>
      <c r="J5267" s="24"/>
    </row>
    <row r="5268" spans="2:10" x14ac:dyDescent="0.2">
      <c r="B5268" s="24"/>
      <c r="D5268" s="24"/>
      <c r="F5268" s="24"/>
      <c r="H5268" s="24"/>
      <c r="J5268" s="24"/>
    </row>
    <row r="5269" spans="2:10" x14ac:dyDescent="0.2">
      <c r="B5269" s="24"/>
      <c r="D5269" s="24"/>
      <c r="F5269" s="24"/>
      <c r="H5269" s="24"/>
      <c r="J5269" s="24"/>
    </row>
    <row r="5270" spans="2:10" x14ac:dyDescent="0.2">
      <c r="B5270" s="24"/>
      <c r="D5270" s="24"/>
      <c r="F5270" s="24"/>
      <c r="H5270" s="24"/>
      <c r="J5270" s="24"/>
    </row>
    <row r="5271" spans="2:10" x14ac:dyDescent="0.2">
      <c r="B5271" s="24"/>
      <c r="D5271" s="24"/>
      <c r="F5271" s="24"/>
      <c r="H5271" s="24"/>
      <c r="J5271" s="24"/>
    </row>
    <row r="5272" spans="2:10" x14ac:dyDescent="0.2">
      <c r="B5272" s="24"/>
      <c r="D5272" s="24"/>
      <c r="F5272" s="24"/>
      <c r="H5272" s="24"/>
      <c r="J5272" s="24"/>
    </row>
    <row r="5273" spans="2:10" x14ac:dyDescent="0.2">
      <c r="B5273" s="24"/>
      <c r="D5273" s="24"/>
      <c r="F5273" s="24"/>
      <c r="H5273" s="24"/>
      <c r="J5273" s="24"/>
    </row>
    <row r="5274" spans="2:10" x14ac:dyDescent="0.2">
      <c r="B5274" s="24"/>
      <c r="D5274" s="24"/>
      <c r="F5274" s="24"/>
      <c r="H5274" s="24"/>
      <c r="J5274" s="24"/>
    </row>
    <row r="5275" spans="2:10" x14ac:dyDescent="0.2">
      <c r="B5275" s="24"/>
      <c r="D5275" s="24"/>
      <c r="F5275" s="24"/>
      <c r="H5275" s="24"/>
      <c r="J5275" s="24"/>
    </row>
    <row r="5276" spans="2:10" x14ac:dyDescent="0.2">
      <c r="B5276" s="24"/>
      <c r="D5276" s="24"/>
      <c r="F5276" s="24"/>
      <c r="H5276" s="24"/>
      <c r="J5276" s="24"/>
    </row>
    <row r="5277" spans="2:10" x14ac:dyDescent="0.2">
      <c r="B5277" s="24"/>
      <c r="D5277" s="24"/>
      <c r="F5277" s="24"/>
      <c r="H5277" s="24"/>
      <c r="J5277" s="24"/>
    </row>
    <row r="5278" spans="2:10" x14ac:dyDescent="0.2">
      <c r="B5278" s="24"/>
      <c r="D5278" s="24"/>
      <c r="F5278" s="24"/>
      <c r="H5278" s="24"/>
      <c r="J5278" s="24"/>
    </row>
    <row r="5279" spans="2:10" x14ac:dyDescent="0.2">
      <c r="B5279" s="24"/>
      <c r="D5279" s="24"/>
      <c r="F5279" s="24"/>
      <c r="H5279" s="24"/>
      <c r="J5279" s="24"/>
    </row>
    <row r="5280" spans="2:10" x14ac:dyDescent="0.2">
      <c r="B5280" s="24"/>
      <c r="D5280" s="24"/>
      <c r="F5280" s="24"/>
      <c r="H5280" s="24"/>
      <c r="J5280" s="24"/>
    </row>
    <row r="5281" spans="2:10" x14ac:dyDescent="0.2">
      <c r="B5281" s="24"/>
      <c r="D5281" s="24"/>
      <c r="F5281" s="24"/>
      <c r="H5281" s="24"/>
      <c r="J5281" s="24"/>
    </row>
    <row r="5282" spans="2:10" x14ac:dyDescent="0.2">
      <c r="B5282" s="24"/>
      <c r="D5282" s="24"/>
      <c r="F5282" s="24"/>
      <c r="H5282" s="24"/>
      <c r="J5282" s="24"/>
    </row>
    <row r="5283" spans="2:10" x14ac:dyDescent="0.2">
      <c r="B5283" s="24"/>
      <c r="D5283" s="24"/>
      <c r="F5283" s="24"/>
      <c r="H5283" s="24"/>
      <c r="J5283" s="24"/>
    </row>
    <row r="5284" spans="2:10" x14ac:dyDescent="0.2">
      <c r="B5284" s="24"/>
      <c r="D5284" s="24"/>
      <c r="F5284" s="24"/>
      <c r="H5284" s="24"/>
      <c r="J5284" s="24"/>
    </row>
    <row r="5285" spans="2:10" x14ac:dyDescent="0.2">
      <c r="B5285" s="24"/>
      <c r="D5285" s="24"/>
      <c r="F5285" s="24"/>
      <c r="H5285" s="24"/>
      <c r="J5285" s="24"/>
    </row>
    <row r="5286" spans="2:10" x14ac:dyDescent="0.2">
      <c r="B5286" s="24"/>
      <c r="D5286" s="24"/>
      <c r="F5286" s="24"/>
      <c r="H5286" s="24"/>
      <c r="J5286" s="24"/>
    </row>
    <row r="5287" spans="2:10" x14ac:dyDescent="0.2">
      <c r="B5287" s="24"/>
      <c r="D5287" s="24"/>
      <c r="F5287" s="24"/>
      <c r="H5287" s="24"/>
      <c r="J5287" s="24"/>
    </row>
    <row r="5288" spans="2:10" x14ac:dyDescent="0.2">
      <c r="B5288" s="24"/>
      <c r="D5288" s="24"/>
      <c r="F5288" s="24"/>
      <c r="H5288" s="24"/>
      <c r="J5288" s="24"/>
    </row>
    <row r="5289" spans="2:10" x14ac:dyDescent="0.2">
      <c r="B5289" s="24"/>
      <c r="D5289" s="24"/>
      <c r="F5289" s="24"/>
      <c r="H5289" s="24"/>
      <c r="J5289" s="24"/>
    </row>
    <row r="5290" spans="2:10" x14ac:dyDescent="0.2">
      <c r="B5290" s="24"/>
      <c r="D5290" s="24"/>
      <c r="F5290" s="24"/>
      <c r="H5290" s="24"/>
      <c r="J5290" s="24"/>
    </row>
    <row r="5291" spans="2:10" x14ac:dyDescent="0.2">
      <c r="B5291" s="24"/>
      <c r="D5291" s="24"/>
      <c r="F5291" s="24"/>
      <c r="H5291" s="24"/>
      <c r="J5291" s="24"/>
    </row>
    <row r="5292" spans="2:10" x14ac:dyDescent="0.2">
      <c r="B5292" s="24"/>
      <c r="D5292" s="24"/>
      <c r="F5292" s="24"/>
      <c r="H5292" s="24"/>
      <c r="J5292" s="24"/>
    </row>
    <row r="5293" spans="2:10" x14ac:dyDescent="0.2">
      <c r="B5293" s="24"/>
      <c r="D5293" s="24"/>
      <c r="F5293" s="24"/>
      <c r="H5293" s="24"/>
      <c r="J5293" s="24"/>
    </row>
    <row r="5294" spans="2:10" x14ac:dyDescent="0.2">
      <c r="B5294" s="24"/>
      <c r="D5294" s="24"/>
      <c r="F5294" s="24"/>
      <c r="H5294" s="24"/>
      <c r="J5294" s="24"/>
    </row>
    <row r="5295" spans="2:10" x14ac:dyDescent="0.2">
      <c r="B5295" s="24"/>
      <c r="D5295" s="24"/>
      <c r="F5295" s="24"/>
      <c r="H5295" s="24"/>
      <c r="J5295" s="24"/>
    </row>
    <row r="5296" spans="2:10" x14ac:dyDescent="0.2">
      <c r="B5296" s="24"/>
      <c r="D5296" s="24"/>
      <c r="F5296" s="24"/>
      <c r="H5296" s="24"/>
      <c r="J5296" s="24"/>
    </row>
    <row r="5297" spans="2:10" x14ac:dyDescent="0.2">
      <c r="B5297" s="24"/>
      <c r="D5297" s="24"/>
      <c r="F5297" s="24"/>
      <c r="H5297" s="24"/>
      <c r="J5297" s="24"/>
    </row>
    <row r="5298" spans="2:10" x14ac:dyDescent="0.2">
      <c r="B5298" s="24"/>
      <c r="D5298" s="24"/>
      <c r="F5298" s="24"/>
      <c r="H5298" s="24"/>
      <c r="J5298" s="24"/>
    </row>
    <row r="5299" spans="2:10" x14ac:dyDescent="0.2">
      <c r="B5299" s="24"/>
      <c r="D5299" s="24"/>
      <c r="F5299" s="24"/>
      <c r="H5299" s="24"/>
      <c r="J5299" s="24"/>
    </row>
    <row r="5300" spans="2:10" x14ac:dyDescent="0.2">
      <c r="B5300" s="24"/>
      <c r="D5300" s="24"/>
      <c r="F5300" s="24"/>
      <c r="H5300" s="24"/>
      <c r="J5300" s="24"/>
    </row>
    <row r="5301" spans="2:10" x14ac:dyDescent="0.2">
      <c r="B5301" s="24"/>
      <c r="D5301" s="24"/>
      <c r="F5301" s="24"/>
      <c r="H5301" s="24"/>
      <c r="J5301" s="24"/>
    </row>
    <row r="5302" spans="2:10" x14ac:dyDescent="0.2">
      <c r="B5302" s="24"/>
      <c r="D5302" s="24"/>
      <c r="F5302" s="24"/>
      <c r="H5302" s="24"/>
      <c r="J5302" s="24"/>
    </row>
    <row r="5303" spans="2:10" x14ac:dyDescent="0.2">
      <c r="B5303" s="24"/>
      <c r="D5303" s="24"/>
      <c r="F5303" s="24"/>
      <c r="H5303" s="24"/>
      <c r="J5303" s="24"/>
    </row>
    <row r="5304" spans="2:10" x14ac:dyDescent="0.2">
      <c r="B5304" s="24"/>
      <c r="D5304" s="24"/>
      <c r="F5304" s="24"/>
      <c r="H5304" s="24"/>
      <c r="J5304" s="24"/>
    </row>
    <row r="5305" spans="2:10" x14ac:dyDescent="0.2">
      <c r="B5305" s="24"/>
      <c r="D5305" s="24"/>
      <c r="F5305" s="24"/>
      <c r="H5305" s="24"/>
      <c r="J5305" s="24"/>
    </row>
    <row r="5306" spans="2:10" x14ac:dyDescent="0.2">
      <c r="B5306" s="24"/>
      <c r="D5306" s="24"/>
      <c r="F5306" s="24"/>
      <c r="H5306" s="24"/>
      <c r="J5306" s="24"/>
    </row>
    <row r="5307" spans="2:10" x14ac:dyDescent="0.2">
      <c r="B5307" s="24"/>
      <c r="D5307" s="24"/>
      <c r="F5307" s="24"/>
      <c r="H5307" s="24"/>
      <c r="J5307" s="24"/>
    </row>
    <row r="5308" spans="2:10" x14ac:dyDescent="0.2">
      <c r="B5308" s="24"/>
      <c r="D5308" s="24"/>
      <c r="F5308" s="24"/>
      <c r="H5308" s="24"/>
      <c r="J5308" s="24"/>
    </row>
    <row r="5309" spans="2:10" x14ac:dyDescent="0.2">
      <c r="B5309" s="24"/>
      <c r="D5309" s="24"/>
      <c r="F5309" s="24"/>
      <c r="H5309" s="24"/>
      <c r="J5309" s="24"/>
    </row>
    <row r="5310" spans="2:10" x14ac:dyDescent="0.2">
      <c r="B5310" s="24"/>
      <c r="D5310" s="24"/>
      <c r="F5310" s="24"/>
      <c r="H5310" s="24"/>
      <c r="J5310" s="24"/>
    </row>
    <row r="5311" spans="2:10" x14ac:dyDescent="0.2">
      <c r="B5311" s="24"/>
      <c r="D5311" s="24"/>
      <c r="F5311" s="24"/>
      <c r="H5311" s="24"/>
      <c r="J5311" s="24"/>
    </row>
    <row r="5312" spans="2:10" x14ac:dyDescent="0.2">
      <c r="B5312" s="24"/>
      <c r="D5312" s="24"/>
      <c r="F5312" s="24"/>
      <c r="H5312" s="24"/>
      <c r="J5312" s="24"/>
    </row>
    <row r="5313" spans="2:10" x14ac:dyDescent="0.2">
      <c r="B5313" s="24"/>
      <c r="D5313" s="24"/>
      <c r="F5313" s="24"/>
      <c r="H5313" s="24"/>
      <c r="J5313" s="24"/>
    </row>
    <row r="5314" spans="2:10" x14ac:dyDescent="0.2">
      <c r="B5314" s="24"/>
      <c r="D5314" s="24"/>
      <c r="F5314" s="24"/>
      <c r="H5314" s="24"/>
      <c r="J5314" s="24"/>
    </row>
    <row r="5315" spans="2:10" x14ac:dyDescent="0.2">
      <c r="B5315" s="24"/>
      <c r="D5315" s="24"/>
      <c r="F5315" s="24"/>
      <c r="H5315" s="24"/>
      <c r="J5315" s="24"/>
    </row>
    <row r="5316" spans="2:10" x14ac:dyDescent="0.2">
      <c r="B5316" s="24"/>
      <c r="D5316" s="24"/>
      <c r="F5316" s="24"/>
      <c r="H5316" s="24"/>
      <c r="J5316" s="24"/>
    </row>
    <row r="5317" spans="2:10" x14ac:dyDescent="0.2">
      <c r="B5317" s="24"/>
      <c r="D5317" s="24"/>
      <c r="F5317" s="24"/>
      <c r="H5317" s="24"/>
      <c r="J5317" s="24"/>
    </row>
    <row r="5318" spans="2:10" x14ac:dyDescent="0.2">
      <c r="B5318" s="24"/>
      <c r="D5318" s="24"/>
      <c r="F5318" s="24"/>
      <c r="H5318" s="24"/>
      <c r="J5318" s="24"/>
    </row>
    <row r="5319" spans="2:10" x14ac:dyDescent="0.2">
      <c r="B5319" s="24"/>
      <c r="D5319" s="24"/>
      <c r="F5319" s="24"/>
      <c r="H5319" s="24"/>
      <c r="J5319" s="24"/>
    </row>
    <row r="5320" spans="2:10" x14ac:dyDescent="0.2">
      <c r="B5320" s="24"/>
      <c r="D5320" s="24"/>
      <c r="F5320" s="24"/>
      <c r="H5320" s="24"/>
      <c r="J5320" s="24"/>
    </row>
    <row r="5321" spans="2:10" x14ac:dyDescent="0.2">
      <c r="B5321" s="24"/>
      <c r="D5321" s="24"/>
      <c r="F5321" s="24"/>
      <c r="H5321" s="24"/>
      <c r="J5321" s="24"/>
    </row>
    <row r="5322" spans="2:10" x14ac:dyDescent="0.2">
      <c r="B5322" s="24"/>
      <c r="D5322" s="24"/>
      <c r="F5322" s="24"/>
      <c r="H5322" s="24"/>
      <c r="J5322" s="24"/>
    </row>
    <row r="5323" spans="2:10" x14ac:dyDescent="0.2">
      <c r="B5323" s="24"/>
      <c r="D5323" s="24"/>
      <c r="F5323" s="24"/>
      <c r="H5323" s="24"/>
      <c r="J5323" s="24"/>
    </row>
    <row r="5324" spans="2:10" x14ac:dyDescent="0.2">
      <c r="B5324" s="24"/>
      <c r="D5324" s="24"/>
      <c r="F5324" s="24"/>
      <c r="H5324" s="24"/>
      <c r="J5324" s="24"/>
    </row>
    <row r="5325" spans="2:10" x14ac:dyDescent="0.2">
      <c r="B5325" s="24"/>
      <c r="D5325" s="24"/>
      <c r="F5325" s="24"/>
      <c r="H5325" s="24"/>
      <c r="J5325" s="24"/>
    </row>
    <row r="5326" spans="2:10" x14ac:dyDescent="0.2">
      <c r="B5326" s="24"/>
      <c r="D5326" s="24"/>
      <c r="F5326" s="24"/>
      <c r="H5326" s="24"/>
      <c r="J5326" s="24"/>
    </row>
    <row r="5327" spans="2:10" x14ac:dyDescent="0.2">
      <c r="B5327" s="24"/>
      <c r="D5327" s="24"/>
      <c r="F5327" s="24"/>
      <c r="H5327" s="24"/>
      <c r="J5327" s="24"/>
    </row>
    <row r="5328" spans="2:10" x14ac:dyDescent="0.2">
      <c r="B5328" s="24"/>
      <c r="D5328" s="24"/>
      <c r="F5328" s="24"/>
      <c r="H5328" s="24"/>
      <c r="J5328" s="24"/>
    </row>
    <row r="5329" spans="2:10" x14ac:dyDescent="0.2">
      <c r="B5329" s="24"/>
      <c r="D5329" s="24"/>
      <c r="F5329" s="24"/>
      <c r="H5329" s="24"/>
      <c r="J5329" s="24"/>
    </row>
    <row r="5330" spans="2:10" x14ac:dyDescent="0.2">
      <c r="B5330" s="24"/>
      <c r="D5330" s="24"/>
      <c r="F5330" s="24"/>
      <c r="H5330" s="24"/>
      <c r="J5330" s="24"/>
    </row>
    <row r="5331" spans="2:10" x14ac:dyDescent="0.2">
      <c r="B5331" s="24"/>
      <c r="D5331" s="24"/>
      <c r="F5331" s="24"/>
      <c r="H5331" s="24"/>
      <c r="J5331" s="24"/>
    </row>
    <row r="5332" spans="2:10" x14ac:dyDescent="0.2">
      <c r="B5332" s="24"/>
      <c r="D5332" s="24"/>
      <c r="F5332" s="24"/>
      <c r="H5332" s="24"/>
      <c r="J5332" s="24"/>
    </row>
    <row r="5333" spans="2:10" x14ac:dyDescent="0.2">
      <c r="B5333" s="24"/>
      <c r="D5333" s="24"/>
      <c r="F5333" s="24"/>
      <c r="H5333" s="24"/>
      <c r="J5333" s="24"/>
    </row>
    <row r="5334" spans="2:10" x14ac:dyDescent="0.2">
      <c r="B5334" s="24"/>
      <c r="D5334" s="24"/>
      <c r="F5334" s="24"/>
      <c r="H5334" s="24"/>
      <c r="J5334" s="24"/>
    </row>
    <row r="5335" spans="2:10" x14ac:dyDescent="0.2">
      <c r="B5335" s="24"/>
      <c r="D5335" s="24"/>
      <c r="F5335" s="24"/>
      <c r="H5335" s="24"/>
      <c r="J5335" s="24"/>
    </row>
    <row r="5336" spans="2:10" x14ac:dyDescent="0.2">
      <c r="B5336" s="24"/>
      <c r="D5336" s="24"/>
      <c r="F5336" s="24"/>
      <c r="H5336" s="24"/>
      <c r="J5336" s="24"/>
    </row>
    <row r="5337" spans="2:10" x14ac:dyDescent="0.2">
      <c r="B5337" s="24"/>
      <c r="D5337" s="24"/>
      <c r="F5337" s="24"/>
      <c r="H5337" s="24"/>
      <c r="J5337" s="24"/>
    </row>
    <row r="5338" spans="2:10" x14ac:dyDescent="0.2">
      <c r="B5338" s="24"/>
      <c r="D5338" s="24"/>
      <c r="F5338" s="24"/>
      <c r="H5338" s="24"/>
      <c r="J5338" s="24"/>
    </row>
    <row r="5339" spans="2:10" x14ac:dyDescent="0.2">
      <c r="B5339" s="24"/>
      <c r="D5339" s="24"/>
      <c r="F5339" s="24"/>
      <c r="H5339" s="24"/>
      <c r="J5339" s="24"/>
    </row>
    <row r="5340" spans="2:10" x14ac:dyDescent="0.2">
      <c r="B5340" s="24"/>
      <c r="D5340" s="24"/>
      <c r="F5340" s="24"/>
      <c r="H5340" s="24"/>
      <c r="J5340" s="24"/>
    </row>
    <row r="5341" spans="2:10" x14ac:dyDescent="0.2">
      <c r="B5341" s="24"/>
      <c r="D5341" s="24"/>
      <c r="F5341" s="24"/>
      <c r="H5341" s="24"/>
      <c r="J5341" s="24"/>
    </row>
    <row r="5342" spans="2:10" x14ac:dyDescent="0.2">
      <c r="B5342" s="24"/>
      <c r="D5342" s="24"/>
      <c r="F5342" s="24"/>
      <c r="H5342" s="24"/>
      <c r="J5342" s="24"/>
    </row>
    <row r="5343" spans="2:10" x14ac:dyDescent="0.2">
      <c r="B5343" s="24"/>
      <c r="D5343" s="24"/>
      <c r="F5343" s="24"/>
      <c r="H5343" s="24"/>
      <c r="J5343" s="24"/>
    </row>
    <row r="5344" spans="2:10" x14ac:dyDescent="0.2">
      <c r="B5344" s="24"/>
      <c r="D5344" s="24"/>
      <c r="F5344" s="24"/>
      <c r="H5344" s="24"/>
      <c r="J5344" s="24"/>
    </row>
    <row r="5345" spans="2:10" x14ac:dyDescent="0.2">
      <c r="B5345" s="24"/>
      <c r="D5345" s="24"/>
      <c r="F5345" s="24"/>
      <c r="H5345" s="24"/>
      <c r="J5345" s="24"/>
    </row>
    <row r="5346" spans="2:10" x14ac:dyDescent="0.2">
      <c r="B5346" s="24"/>
      <c r="D5346" s="24"/>
      <c r="F5346" s="24"/>
      <c r="H5346" s="24"/>
      <c r="J5346" s="24"/>
    </row>
    <row r="5347" spans="2:10" x14ac:dyDescent="0.2">
      <c r="B5347" s="24"/>
      <c r="D5347" s="24"/>
      <c r="F5347" s="24"/>
      <c r="H5347" s="24"/>
      <c r="J5347" s="24"/>
    </row>
    <row r="5348" spans="2:10" x14ac:dyDescent="0.2">
      <c r="B5348" s="24"/>
      <c r="D5348" s="24"/>
      <c r="F5348" s="24"/>
      <c r="H5348" s="24"/>
      <c r="J5348" s="24"/>
    </row>
    <row r="5349" spans="2:10" x14ac:dyDescent="0.2">
      <c r="B5349" s="24"/>
      <c r="D5349" s="24"/>
      <c r="F5349" s="24"/>
      <c r="H5349" s="24"/>
      <c r="J5349" s="24"/>
    </row>
    <row r="5350" spans="2:10" x14ac:dyDescent="0.2">
      <c r="B5350" s="24"/>
      <c r="D5350" s="24"/>
      <c r="F5350" s="24"/>
      <c r="H5350" s="24"/>
      <c r="J5350" s="24"/>
    </row>
    <row r="5351" spans="2:10" x14ac:dyDescent="0.2">
      <c r="B5351" s="24"/>
      <c r="D5351" s="24"/>
      <c r="F5351" s="24"/>
      <c r="H5351" s="24"/>
      <c r="J5351" s="24"/>
    </row>
    <row r="5352" spans="2:10" x14ac:dyDescent="0.2">
      <c r="B5352" s="24"/>
      <c r="D5352" s="24"/>
      <c r="F5352" s="24"/>
      <c r="H5352" s="24"/>
      <c r="J5352" s="24"/>
    </row>
    <row r="5353" spans="2:10" x14ac:dyDescent="0.2">
      <c r="B5353" s="24"/>
      <c r="D5353" s="24"/>
      <c r="F5353" s="24"/>
      <c r="H5353" s="24"/>
      <c r="J5353" s="24"/>
    </row>
    <row r="5354" spans="2:10" x14ac:dyDescent="0.2">
      <c r="B5354" s="24"/>
      <c r="D5354" s="24"/>
      <c r="F5354" s="24"/>
      <c r="H5354" s="24"/>
      <c r="J5354" s="24"/>
    </row>
    <row r="5355" spans="2:10" x14ac:dyDescent="0.2">
      <c r="B5355" s="24"/>
      <c r="D5355" s="24"/>
      <c r="F5355" s="24"/>
      <c r="H5355" s="24"/>
      <c r="J5355" s="24"/>
    </row>
    <row r="5356" spans="2:10" x14ac:dyDescent="0.2">
      <c r="B5356" s="24"/>
      <c r="D5356" s="24"/>
      <c r="F5356" s="24"/>
      <c r="H5356" s="24"/>
      <c r="J5356" s="24"/>
    </row>
    <row r="5357" spans="2:10" x14ac:dyDescent="0.2">
      <c r="B5357" s="24"/>
      <c r="D5357" s="24"/>
      <c r="F5357" s="24"/>
      <c r="H5357" s="24"/>
      <c r="J5357" s="24"/>
    </row>
    <row r="5358" spans="2:10" x14ac:dyDescent="0.2">
      <c r="B5358" s="24"/>
      <c r="D5358" s="24"/>
      <c r="F5358" s="24"/>
      <c r="H5358" s="24"/>
      <c r="J5358" s="24"/>
    </row>
    <row r="5359" spans="2:10" x14ac:dyDescent="0.2">
      <c r="B5359" s="24"/>
      <c r="D5359" s="24"/>
      <c r="F5359" s="24"/>
      <c r="H5359" s="24"/>
      <c r="J5359" s="24"/>
    </row>
    <row r="5360" spans="2:10" x14ac:dyDescent="0.2">
      <c r="B5360" s="24"/>
      <c r="D5360" s="24"/>
      <c r="F5360" s="24"/>
      <c r="H5360" s="24"/>
      <c r="J5360" s="24"/>
    </row>
    <row r="5361" spans="2:10" x14ac:dyDescent="0.2">
      <c r="B5361" s="24"/>
      <c r="D5361" s="24"/>
      <c r="F5361" s="24"/>
      <c r="H5361" s="24"/>
      <c r="J5361" s="24"/>
    </row>
    <row r="5362" spans="2:10" x14ac:dyDescent="0.2">
      <c r="B5362" s="24"/>
      <c r="D5362" s="24"/>
      <c r="F5362" s="24"/>
      <c r="H5362" s="24"/>
      <c r="J5362" s="24"/>
    </row>
    <row r="5363" spans="2:10" x14ac:dyDescent="0.2">
      <c r="B5363" s="24"/>
      <c r="D5363" s="24"/>
      <c r="F5363" s="24"/>
      <c r="H5363" s="24"/>
      <c r="J5363" s="24"/>
    </row>
    <row r="5364" spans="2:10" x14ac:dyDescent="0.2">
      <c r="B5364" s="24"/>
      <c r="D5364" s="24"/>
      <c r="F5364" s="24"/>
      <c r="H5364" s="24"/>
      <c r="J5364" s="24"/>
    </row>
    <row r="5365" spans="2:10" x14ac:dyDescent="0.2">
      <c r="B5365" s="24"/>
      <c r="D5365" s="24"/>
      <c r="F5365" s="24"/>
      <c r="H5365" s="24"/>
      <c r="J5365" s="24"/>
    </row>
    <row r="5366" spans="2:10" x14ac:dyDescent="0.2">
      <c r="B5366" s="24"/>
      <c r="D5366" s="24"/>
      <c r="F5366" s="24"/>
      <c r="H5366" s="24"/>
      <c r="J5366" s="24"/>
    </row>
    <row r="5367" spans="2:10" x14ac:dyDescent="0.2">
      <c r="B5367" s="24"/>
      <c r="D5367" s="24"/>
      <c r="F5367" s="24"/>
      <c r="H5367" s="24"/>
      <c r="J5367" s="24"/>
    </row>
    <row r="5368" spans="2:10" x14ac:dyDescent="0.2">
      <c r="B5368" s="24"/>
      <c r="D5368" s="24"/>
      <c r="F5368" s="24"/>
      <c r="H5368" s="24"/>
      <c r="J5368" s="24"/>
    </row>
    <row r="5369" spans="2:10" x14ac:dyDescent="0.2">
      <c r="B5369" s="24"/>
      <c r="D5369" s="24"/>
      <c r="F5369" s="24"/>
      <c r="H5369" s="24"/>
      <c r="J5369" s="24"/>
    </row>
    <row r="5370" spans="2:10" x14ac:dyDescent="0.2">
      <c r="B5370" s="24"/>
      <c r="D5370" s="24"/>
      <c r="F5370" s="24"/>
      <c r="H5370" s="24"/>
      <c r="J5370" s="24"/>
    </row>
    <row r="5371" spans="2:10" x14ac:dyDescent="0.2">
      <c r="B5371" s="24"/>
      <c r="D5371" s="24"/>
      <c r="F5371" s="24"/>
      <c r="H5371" s="24"/>
      <c r="J5371" s="24"/>
    </row>
    <row r="5372" spans="2:10" x14ac:dyDescent="0.2">
      <c r="B5372" s="24"/>
      <c r="D5372" s="24"/>
      <c r="F5372" s="24"/>
      <c r="H5372" s="24"/>
      <c r="J5372" s="24"/>
    </row>
    <row r="5373" spans="2:10" x14ac:dyDescent="0.2">
      <c r="B5373" s="24"/>
      <c r="D5373" s="24"/>
      <c r="F5373" s="24"/>
      <c r="H5373" s="24"/>
      <c r="J5373" s="24"/>
    </row>
    <row r="5374" spans="2:10" x14ac:dyDescent="0.2">
      <c r="B5374" s="24"/>
      <c r="D5374" s="24"/>
      <c r="F5374" s="24"/>
      <c r="H5374" s="24"/>
      <c r="J5374" s="24"/>
    </row>
    <row r="5375" spans="2:10" x14ac:dyDescent="0.2">
      <c r="B5375" s="24"/>
      <c r="D5375" s="24"/>
      <c r="F5375" s="24"/>
      <c r="H5375" s="24"/>
      <c r="J5375" s="24"/>
    </row>
    <row r="5376" spans="2:10" x14ac:dyDescent="0.2">
      <c r="B5376" s="24"/>
      <c r="D5376" s="24"/>
      <c r="F5376" s="24"/>
      <c r="H5376" s="24"/>
      <c r="J5376" s="24"/>
    </row>
    <row r="5377" spans="2:10" x14ac:dyDescent="0.2">
      <c r="B5377" s="24"/>
      <c r="D5377" s="24"/>
      <c r="F5377" s="24"/>
      <c r="H5377" s="24"/>
      <c r="J5377" s="24"/>
    </row>
    <row r="5378" spans="2:10" x14ac:dyDescent="0.2">
      <c r="B5378" s="24"/>
      <c r="D5378" s="24"/>
      <c r="F5378" s="24"/>
      <c r="H5378" s="24"/>
      <c r="J5378" s="24"/>
    </row>
    <row r="5379" spans="2:10" x14ac:dyDescent="0.2">
      <c r="B5379" s="24"/>
      <c r="D5379" s="24"/>
      <c r="F5379" s="24"/>
      <c r="H5379" s="24"/>
      <c r="J5379" s="24"/>
    </row>
    <row r="5380" spans="2:10" x14ac:dyDescent="0.2">
      <c r="B5380" s="24"/>
      <c r="D5380" s="24"/>
      <c r="F5380" s="24"/>
      <c r="H5380" s="24"/>
      <c r="J5380" s="24"/>
    </row>
    <row r="5381" spans="2:10" x14ac:dyDescent="0.2">
      <c r="B5381" s="24"/>
      <c r="D5381" s="24"/>
      <c r="F5381" s="24"/>
      <c r="H5381" s="24"/>
      <c r="J5381" s="24"/>
    </row>
    <row r="5382" spans="2:10" x14ac:dyDescent="0.2">
      <c r="B5382" s="24"/>
      <c r="D5382" s="24"/>
      <c r="F5382" s="24"/>
      <c r="H5382" s="24"/>
      <c r="J5382" s="24"/>
    </row>
    <row r="5383" spans="2:10" x14ac:dyDescent="0.2">
      <c r="B5383" s="24"/>
      <c r="D5383" s="24"/>
      <c r="F5383" s="24"/>
      <c r="H5383" s="24"/>
      <c r="J5383" s="24"/>
    </row>
    <row r="5384" spans="2:10" x14ac:dyDescent="0.2">
      <c r="B5384" s="24"/>
      <c r="D5384" s="24"/>
      <c r="F5384" s="24"/>
      <c r="H5384" s="24"/>
      <c r="J5384" s="24"/>
    </row>
    <row r="5385" spans="2:10" x14ac:dyDescent="0.2">
      <c r="B5385" s="24"/>
      <c r="D5385" s="24"/>
      <c r="F5385" s="24"/>
      <c r="H5385" s="24"/>
      <c r="J5385" s="24"/>
    </row>
    <row r="5386" spans="2:10" x14ac:dyDescent="0.2">
      <c r="B5386" s="24"/>
      <c r="D5386" s="24"/>
      <c r="F5386" s="24"/>
      <c r="H5386" s="24"/>
      <c r="J5386" s="24"/>
    </row>
    <row r="5387" spans="2:10" x14ac:dyDescent="0.2">
      <c r="B5387" s="24"/>
      <c r="D5387" s="24"/>
      <c r="F5387" s="24"/>
      <c r="H5387" s="24"/>
      <c r="J5387" s="24"/>
    </row>
    <row r="5388" spans="2:10" x14ac:dyDescent="0.2">
      <c r="B5388" s="24"/>
      <c r="D5388" s="24"/>
      <c r="F5388" s="24"/>
      <c r="H5388" s="24"/>
      <c r="J5388" s="24"/>
    </row>
    <row r="5389" spans="2:10" x14ac:dyDescent="0.2">
      <c r="B5389" s="24"/>
      <c r="D5389" s="24"/>
      <c r="F5389" s="24"/>
      <c r="H5389" s="24"/>
      <c r="J5389" s="24"/>
    </row>
    <row r="5390" spans="2:10" x14ac:dyDescent="0.2">
      <c r="B5390" s="24"/>
      <c r="D5390" s="24"/>
      <c r="F5390" s="24"/>
      <c r="H5390" s="24"/>
      <c r="J5390" s="24"/>
    </row>
    <row r="5391" spans="2:10" x14ac:dyDescent="0.2">
      <c r="B5391" s="24"/>
      <c r="D5391" s="24"/>
      <c r="F5391" s="24"/>
      <c r="H5391" s="24"/>
      <c r="J5391" s="24"/>
    </row>
    <row r="5392" spans="2:10" x14ac:dyDescent="0.2">
      <c r="B5392" s="24"/>
      <c r="D5392" s="24"/>
      <c r="F5392" s="24"/>
      <c r="H5392" s="24"/>
      <c r="J5392" s="24"/>
    </row>
    <row r="5393" spans="2:10" x14ac:dyDescent="0.2">
      <c r="B5393" s="24"/>
      <c r="D5393" s="24"/>
      <c r="F5393" s="24"/>
      <c r="H5393" s="24"/>
      <c r="J5393" s="24"/>
    </row>
    <row r="5394" spans="2:10" x14ac:dyDescent="0.2">
      <c r="B5394" s="24"/>
      <c r="D5394" s="24"/>
      <c r="F5394" s="24"/>
      <c r="H5394" s="24"/>
      <c r="J5394" s="24"/>
    </row>
    <row r="5395" spans="2:10" x14ac:dyDescent="0.2">
      <c r="B5395" s="24"/>
      <c r="D5395" s="24"/>
      <c r="F5395" s="24"/>
      <c r="H5395" s="24"/>
      <c r="J5395" s="24"/>
    </row>
    <row r="5396" spans="2:10" x14ac:dyDescent="0.2">
      <c r="B5396" s="24"/>
      <c r="D5396" s="24"/>
      <c r="F5396" s="24"/>
      <c r="H5396" s="24"/>
      <c r="J5396" s="24"/>
    </row>
    <row r="5397" spans="2:10" x14ac:dyDescent="0.2">
      <c r="B5397" s="24"/>
      <c r="D5397" s="24"/>
      <c r="F5397" s="24"/>
      <c r="H5397" s="24"/>
      <c r="J5397" s="24"/>
    </row>
    <row r="5398" spans="2:10" x14ac:dyDescent="0.2">
      <c r="B5398" s="24"/>
      <c r="D5398" s="24"/>
      <c r="F5398" s="24"/>
      <c r="H5398" s="24"/>
      <c r="J5398" s="24"/>
    </row>
    <row r="5399" spans="2:10" x14ac:dyDescent="0.2">
      <c r="B5399" s="24"/>
      <c r="D5399" s="24"/>
      <c r="F5399" s="24"/>
      <c r="H5399" s="24"/>
      <c r="J5399" s="24"/>
    </row>
    <row r="5400" spans="2:10" x14ac:dyDescent="0.2">
      <c r="B5400" s="24"/>
      <c r="D5400" s="24"/>
      <c r="F5400" s="24"/>
      <c r="H5400" s="24"/>
      <c r="J5400" s="24"/>
    </row>
    <row r="5401" spans="2:10" x14ac:dyDescent="0.2">
      <c r="B5401" s="24"/>
      <c r="D5401" s="24"/>
      <c r="F5401" s="24"/>
      <c r="H5401" s="24"/>
      <c r="J5401" s="24"/>
    </row>
    <row r="5402" spans="2:10" x14ac:dyDescent="0.2">
      <c r="B5402" s="24"/>
      <c r="D5402" s="24"/>
      <c r="F5402" s="24"/>
      <c r="H5402" s="24"/>
      <c r="J5402" s="24"/>
    </row>
    <row r="5403" spans="2:10" x14ac:dyDescent="0.2">
      <c r="B5403" s="24"/>
      <c r="D5403" s="24"/>
      <c r="F5403" s="24"/>
      <c r="H5403" s="24"/>
      <c r="J5403" s="24"/>
    </row>
    <row r="5404" spans="2:10" x14ac:dyDescent="0.2">
      <c r="B5404" s="24"/>
      <c r="D5404" s="24"/>
      <c r="F5404" s="24"/>
      <c r="H5404" s="24"/>
      <c r="J5404" s="24"/>
    </row>
    <row r="5405" spans="2:10" x14ac:dyDescent="0.2">
      <c r="B5405" s="24"/>
      <c r="D5405" s="24"/>
      <c r="F5405" s="24"/>
      <c r="H5405" s="24"/>
      <c r="J5405" s="24"/>
    </row>
    <row r="5406" spans="2:10" x14ac:dyDescent="0.2">
      <c r="B5406" s="24"/>
      <c r="D5406" s="24"/>
      <c r="F5406" s="24"/>
      <c r="H5406" s="24"/>
      <c r="J5406" s="24"/>
    </row>
    <row r="5407" spans="2:10" x14ac:dyDescent="0.2">
      <c r="B5407" s="24"/>
      <c r="D5407" s="24"/>
      <c r="F5407" s="24"/>
      <c r="H5407" s="24"/>
      <c r="J5407" s="24"/>
    </row>
    <row r="5408" spans="2:10" x14ac:dyDescent="0.2">
      <c r="B5408" s="24"/>
      <c r="D5408" s="24"/>
      <c r="F5408" s="24"/>
      <c r="H5408" s="24"/>
      <c r="J5408" s="24"/>
    </row>
    <row r="5409" spans="2:10" x14ac:dyDescent="0.2">
      <c r="B5409" s="24"/>
      <c r="D5409" s="24"/>
      <c r="F5409" s="24"/>
      <c r="H5409" s="24"/>
      <c r="J5409" s="24"/>
    </row>
    <row r="5410" spans="2:10" x14ac:dyDescent="0.2">
      <c r="B5410" s="24"/>
      <c r="D5410" s="24"/>
      <c r="F5410" s="24"/>
      <c r="H5410" s="24"/>
      <c r="J5410" s="24"/>
    </row>
    <row r="5411" spans="2:10" x14ac:dyDescent="0.2">
      <c r="B5411" s="24"/>
      <c r="D5411" s="24"/>
      <c r="F5411" s="24"/>
      <c r="H5411" s="24"/>
      <c r="J5411" s="24"/>
    </row>
    <row r="5412" spans="2:10" x14ac:dyDescent="0.2">
      <c r="B5412" s="24"/>
      <c r="D5412" s="24"/>
      <c r="F5412" s="24"/>
      <c r="H5412" s="24"/>
      <c r="J5412" s="24"/>
    </row>
    <row r="5413" spans="2:10" x14ac:dyDescent="0.2">
      <c r="B5413" s="24"/>
      <c r="D5413" s="24"/>
      <c r="F5413" s="24"/>
      <c r="H5413" s="24"/>
      <c r="J5413" s="24"/>
    </row>
    <row r="5414" spans="2:10" x14ac:dyDescent="0.2">
      <c r="B5414" s="24"/>
      <c r="D5414" s="24"/>
      <c r="F5414" s="24"/>
      <c r="H5414" s="24"/>
      <c r="J5414" s="24"/>
    </row>
    <row r="5415" spans="2:10" x14ac:dyDescent="0.2">
      <c r="B5415" s="24"/>
      <c r="D5415" s="24"/>
      <c r="F5415" s="24"/>
      <c r="H5415" s="24"/>
      <c r="J5415" s="24"/>
    </row>
    <row r="5416" spans="2:10" x14ac:dyDescent="0.2">
      <c r="B5416" s="24"/>
      <c r="D5416" s="24"/>
      <c r="F5416" s="24"/>
      <c r="H5416" s="24"/>
      <c r="J5416" s="24"/>
    </row>
    <row r="5417" spans="2:10" x14ac:dyDescent="0.2">
      <c r="B5417" s="24"/>
      <c r="D5417" s="24"/>
      <c r="F5417" s="24"/>
      <c r="H5417" s="24"/>
      <c r="J5417" s="24"/>
    </row>
    <row r="5418" spans="2:10" x14ac:dyDescent="0.2">
      <c r="B5418" s="24"/>
      <c r="D5418" s="24"/>
      <c r="F5418" s="24"/>
      <c r="H5418" s="24"/>
      <c r="J5418" s="24"/>
    </row>
    <row r="5419" spans="2:10" x14ac:dyDescent="0.2">
      <c r="B5419" s="24"/>
      <c r="D5419" s="24"/>
      <c r="F5419" s="24"/>
      <c r="H5419" s="24"/>
      <c r="J5419" s="24"/>
    </row>
    <row r="5420" spans="2:10" x14ac:dyDescent="0.2">
      <c r="B5420" s="24"/>
      <c r="D5420" s="24"/>
      <c r="F5420" s="24"/>
      <c r="H5420" s="24"/>
      <c r="J5420" s="24"/>
    </row>
    <row r="5421" spans="2:10" x14ac:dyDescent="0.2">
      <c r="B5421" s="24"/>
      <c r="D5421" s="24"/>
      <c r="F5421" s="24"/>
      <c r="H5421" s="24"/>
      <c r="J5421" s="24"/>
    </row>
    <row r="5422" spans="2:10" x14ac:dyDescent="0.2">
      <c r="B5422" s="24"/>
      <c r="D5422" s="24"/>
      <c r="F5422" s="24"/>
      <c r="H5422" s="24"/>
      <c r="J5422" s="24"/>
    </row>
    <row r="5423" spans="2:10" x14ac:dyDescent="0.2">
      <c r="B5423" s="24"/>
      <c r="D5423" s="24"/>
      <c r="F5423" s="24"/>
      <c r="H5423" s="24"/>
      <c r="J5423" s="24"/>
    </row>
    <row r="5424" spans="2:10" x14ac:dyDescent="0.2">
      <c r="B5424" s="24"/>
      <c r="D5424" s="24"/>
      <c r="F5424" s="24"/>
      <c r="H5424" s="24"/>
      <c r="J5424" s="24"/>
    </row>
    <row r="5425" spans="2:10" x14ac:dyDescent="0.2">
      <c r="B5425" s="24"/>
      <c r="D5425" s="24"/>
      <c r="F5425" s="24"/>
      <c r="H5425" s="24"/>
      <c r="J5425" s="24"/>
    </row>
    <row r="5426" spans="2:10" x14ac:dyDescent="0.2">
      <c r="B5426" s="24"/>
      <c r="D5426" s="24"/>
      <c r="F5426" s="24"/>
      <c r="H5426" s="24"/>
      <c r="J5426" s="24"/>
    </row>
    <row r="5427" spans="2:10" x14ac:dyDescent="0.2">
      <c r="B5427" s="24"/>
      <c r="D5427" s="24"/>
      <c r="F5427" s="24"/>
      <c r="H5427" s="24"/>
      <c r="J5427" s="24"/>
    </row>
    <row r="5428" spans="2:10" x14ac:dyDescent="0.2">
      <c r="B5428" s="24"/>
      <c r="D5428" s="24"/>
      <c r="F5428" s="24"/>
      <c r="H5428" s="24"/>
      <c r="J5428" s="24"/>
    </row>
    <row r="5429" spans="2:10" x14ac:dyDescent="0.2">
      <c r="B5429" s="24"/>
      <c r="D5429" s="24"/>
      <c r="F5429" s="24"/>
      <c r="H5429" s="24"/>
      <c r="J5429" s="24"/>
    </row>
    <row r="5430" spans="2:10" x14ac:dyDescent="0.2">
      <c r="B5430" s="24"/>
      <c r="D5430" s="24"/>
      <c r="F5430" s="24"/>
      <c r="H5430" s="24"/>
      <c r="J5430" s="24"/>
    </row>
    <row r="5431" spans="2:10" x14ac:dyDescent="0.2">
      <c r="B5431" s="24"/>
      <c r="D5431" s="24"/>
      <c r="F5431" s="24"/>
      <c r="H5431" s="24"/>
      <c r="J5431" s="24"/>
    </row>
    <row r="5432" spans="2:10" x14ac:dyDescent="0.2">
      <c r="B5432" s="24"/>
      <c r="D5432" s="24"/>
      <c r="F5432" s="24"/>
      <c r="H5432" s="24"/>
      <c r="J5432" s="24"/>
    </row>
    <row r="5433" spans="2:10" x14ac:dyDescent="0.2">
      <c r="B5433" s="24"/>
      <c r="D5433" s="24"/>
      <c r="F5433" s="24"/>
      <c r="H5433" s="24"/>
      <c r="J5433" s="24"/>
    </row>
    <row r="5434" spans="2:10" x14ac:dyDescent="0.2">
      <c r="B5434" s="24"/>
      <c r="D5434" s="24"/>
      <c r="F5434" s="24"/>
      <c r="H5434" s="24"/>
      <c r="J5434" s="24"/>
    </row>
    <row r="5435" spans="2:10" x14ac:dyDescent="0.2">
      <c r="B5435" s="24"/>
      <c r="D5435" s="24"/>
      <c r="F5435" s="24"/>
      <c r="H5435" s="24"/>
      <c r="J5435" s="24"/>
    </row>
    <row r="5436" spans="2:10" x14ac:dyDescent="0.2">
      <c r="B5436" s="24"/>
      <c r="D5436" s="24"/>
      <c r="F5436" s="24"/>
      <c r="H5436" s="24"/>
      <c r="J5436" s="24"/>
    </row>
    <row r="5437" spans="2:10" x14ac:dyDescent="0.2">
      <c r="B5437" s="24"/>
      <c r="D5437" s="24"/>
      <c r="F5437" s="24"/>
      <c r="H5437" s="24"/>
      <c r="J5437" s="24"/>
    </row>
    <row r="5438" spans="2:10" x14ac:dyDescent="0.2">
      <c r="B5438" s="24"/>
      <c r="D5438" s="24"/>
      <c r="F5438" s="24"/>
      <c r="H5438" s="24"/>
      <c r="J5438" s="24"/>
    </row>
    <row r="5439" spans="2:10" x14ac:dyDescent="0.2">
      <c r="B5439" s="24"/>
      <c r="D5439" s="24"/>
      <c r="F5439" s="24"/>
      <c r="H5439" s="24"/>
      <c r="J5439" s="24"/>
    </row>
    <row r="5440" spans="2:10" x14ac:dyDescent="0.2">
      <c r="B5440" s="24"/>
      <c r="D5440" s="24"/>
      <c r="F5440" s="24"/>
      <c r="H5440" s="24"/>
      <c r="J5440" s="24"/>
    </row>
    <row r="5441" spans="2:10" x14ac:dyDescent="0.2">
      <c r="B5441" s="24"/>
      <c r="D5441" s="24"/>
      <c r="F5441" s="24"/>
      <c r="H5441" s="24"/>
      <c r="J5441" s="24"/>
    </row>
    <row r="5442" spans="2:10" x14ac:dyDescent="0.2">
      <c r="B5442" s="24"/>
      <c r="D5442" s="24"/>
      <c r="F5442" s="24"/>
      <c r="H5442" s="24"/>
      <c r="J5442" s="24"/>
    </row>
    <row r="5443" spans="2:10" x14ac:dyDescent="0.2">
      <c r="B5443" s="24"/>
      <c r="D5443" s="24"/>
      <c r="F5443" s="24"/>
      <c r="H5443" s="24"/>
      <c r="J5443" s="24"/>
    </row>
    <row r="5444" spans="2:10" x14ac:dyDescent="0.2">
      <c r="B5444" s="24"/>
      <c r="D5444" s="24"/>
      <c r="F5444" s="24"/>
      <c r="H5444" s="24"/>
      <c r="J5444" s="24"/>
    </row>
    <row r="5445" spans="2:10" x14ac:dyDescent="0.2">
      <c r="B5445" s="24"/>
      <c r="D5445" s="24"/>
      <c r="F5445" s="24"/>
      <c r="H5445" s="24"/>
      <c r="J5445" s="24"/>
    </row>
    <row r="5446" spans="2:10" x14ac:dyDescent="0.2">
      <c r="B5446" s="24"/>
      <c r="D5446" s="24"/>
      <c r="F5446" s="24"/>
      <c r="H5446" s="24"/>
      <c r="J5446" s="24"/>
    </row>
    <row r="5447" spans="2:10" x14ac:dyDescent="0.2">
      <c r="B5447" s="24"/>
      <c r="D5447" s="24"/>
      <c r="F5447" s="24"/>
      <c r="H5447" s="24"/>
      <c r="J5447" s="24"/>
    </row>
    <row r="5448" spans="2:10" x14ac:dyDescent="0.2">
      <c r="B5448" s="24"/>
      <c r="D5448" s="24"/>
      <c r="F5448" s="24"/>
      <c r="H5448" s="24"/>
      <c r="J5448" s="24"/>
    </row>
    <row r="5449" spans="2:10" x14ac:dyDescent="0.2">
      <c r="B5449" s="24"/>
      <c r="D5449" s="24"/>
      <c r="F5449" s="24"/>
      <c r="H5449" s="24"/>
      <c r="J5449" s="24"/>
    </row>
    <row r="5450" spans="2:10" x14ac:dyDescent="0.2">
      <c r="B5450" s="24"/>
      <c r="D5450" s="24"/>
      <c r="F5450" s="24"/>
      <c r="H5450" s="24"/>
      <c r="J5450" s="24"/>
    </row>
    <row r="5451" spans="2:10" x14ac:dyDescent="0.2">
      <c r="B5451" s="24"/>
      <c r="D5451" s="24"/>
      <c r="F5451" s="24"/>
      <c r="H5451" s="24"/>
      <c r="J5451" s="24"/>
    </row>
    <row r="5452" spans="2:10" x14ac:dyDescent="0.2">
      <c r="B5452" s="24"/>
      <c r="D5452" s="24"/>
      <c r="F5452" s="24"/>
      <c r="H5452" s="24"/>
      <c r="J5452" s="24"/>
    </row>
    <row r="5453" spans="2:10" x14ac:dyDescent="0.2">
      <c r="B5453" s="24"/>
      <c r="D5453" s="24"/>
      <c r="F5453" s="24"/>
      <c r="H5453" s="24"/>
      <c r="J5453" s="24"/>
    </row>
    <row r="5454" spans="2:10" x14ac:dyDescent="0.2">
      <c r="B5454" s="24"/>
      <c r="D5454" s="24"/>
      <c r="F5454" s="24"/>
      <c r="H5454" s="24"/>
      <c r="J5454" s="24"/>
    </row>
    <row r="5455" spans="2:10" x14ac:dyDescent="0.2">
      <c r="B5455" s="24"/>
      <c r="D5455" s="24"/>
      <c r="F5455" s="24"/>
      <c r="H5455" s="24"/>
      <c r="J5455" s="24"/>
    </row>
    <row r="5456" spans="2:10" x14ac:dyDescent="0.2">
      <c r="B5456" s="24"/>
      <c r="D5456" s="24"/>
      <c r="F5456" s="24"/>
      <c r="H5456" s="24"/>
      <c r="J5456" s="24"/>
    </row>
    <row r="5457" spans="2:10" x14ac:dyDescent="0.2">
      <c r="B5457" s="24"/>
      <c r="D5457" s="24"/>
      <c r="F5457" s="24"/>
      <c r="H5457" s="24"/>
      <c r="J5457" s="24"/>
    </row>
    <row r="5458" spans="2:10" x14ac:dyDescent="0.2">
      <c r="B5458" s="24"/>
      <c r="D5458" s="24"/>
      <c r="F5458" s="24"/>
      <c r="H5458" s="24"/>
      <c r="J5458" s="24"/>
    </row>
    <row r="5459" spans="2:10" x14ac:dyDescent="0.2">
      <c r="B5459" s="24"/>
      <c r="D5459" s="24"/>
      <c r="F5459" s="24"/>
      <c r="H5459" s="24"/>
      <c r="J5459" s="24"/>
    </row>
    <row r="5460" spans="2:10" x14ac:dyDescent="0.2">
      <c r="B5460" s="24"/>
      <c r="D5460" s="24"/>
      <c r="F5460" s="24"/>
      <c r="H5460" s="24"/>
      <c r="J5460" s="24"/>
    </row>
    <row r="5461" spans="2:10" x14ac:dyDescent="0.2">
      <c r="B5461" s="24"/>
      <c r="D5461" s="24"/>
      <c r="F5461" s="24"/>
      <c r="H5461" s="24"/>
      <c r="J5461" s="24"/>
    </row>
    <row r="5462" spans="2:10" x14ac:dyDescent="0.2">
      <c r="B5462" s="24"/>
      <c r="D5462" s="24"/>
      <c r="F5462" s="24"/>
      <c r="H5462" s="24"/>
      <c r="J5462" s="24"/>
    </row>
    <row r="5463" spans="2:10" x14ac:dyDescent="0.2">
      <c r="B5463" s="24"/>
      <c r="D5463" s="24"/>
      <c r="F5463" s="24"/>
      <c r="H5463" s="24"/>
      <c r="J5463" s="24"/>
    </row>
    <row r="5464" spans="2:10" x14ac:dyDescent="0.2">
      <c r="B5464" s="24"/>
      <c r="D5464" s="24"/>
      <c r="F5464" s="24"/>
      <c r="H5464" s="24"/>
      <c r="J5464" s="24"/>
    </row>
    <row r="5465" spans="2:10" x14ac:dyDescent="0.2">
      <c r="B5465" s="24"/>
      <c r="D5465" s="24"/>
      <c r="F5465" s="24"/>
      <c r="H5465" s="24"/>
      <c r="J5465" s="24"/>
    </row>
    <row r="5466" spans="2:10" x14ac:dyDescent="0.2">
      <c r="B5466" s="24"/>
      <c r="D5466" s="24"/>
      <c r="F5466" s="24"/>
      <c r="H5466" s="24"/>
      <c r="J5466" s="24"/>
    </row>
    <row r="5467" spans="2:10" x14ac:dyDescent="0.2">
      <c r="B5467" s="24"/>
      <c r="D5467" s="24"/>
      <c r="F5467" s="24"/>
      <c r="H5467" s="24"/>
      <c r="J5467" s="24"/>
    </row>
    <row r="5468" spans="2:10" x14ac:dyDescent="0.2">
      <c r="B5468" s="24"/>
      <c r="D5468" s="24"/>
      <c r="F5468" s="24"/>
      <c r="H5468" s="24"/>
      <c r="J5468" s="24"/>
    </row>
    <row r="5469" spans="2:10" x14ac:dyDescent="0.2">
      <c r="B5469" s="24"/>
      <c r="D5469" s="24"/>
      <c r="F5469" s="24"/>
      <c r="H5469" s="24"/>
      <c r="J5469" s="24"/>
    </row>
    <row r="5470" spans="2:10" x14ac:dyDescent="0.2">
      <c r="B5470" s="24"/>
      <c r="D5470" s="24"/>
      <c r="F5470" s="24"/>
      <c r="H5470" s="24"/>
      <c r="J5470" s="24"/>
    </row>
    <row r="5471" spans="2:10" x14ac:dyDescent="0.2">
      <c r="B5471" s="24"/>
      <c r="D5471" s="24"/>
      <c r="F5471" s="24"/>
      <c r="H5471" s="24"/>
      <c r="J5471" s="24"/>
    </row>
    <row r="5472" spans="2:10" x14ac:dyDescent="0.2">
      <c r="B5472" s="24"/>
      <c r="D5472" s="24"/>
      <c r="F5472" s="24"/>
      <c r="H5472" s="24"/>
      <c r="J5472" s="24"/>
    </row>
    <row r="5473" spans="2:10" x14ac:dyDescent="0.2">
      <c r="B5473" s="24"/>
      <c r="D5473" s="24"/>
      <c r="F5473" s="24"/>
      <c r="H5473" s="24"/>
      <c r="J5473" s="24"/>
    </row>
    <row r="5474" spans="2:10" x14ac:dyDescent="0.2">
      <c r="B5474" s="24"/>
      <c r="D5474" s="24"/>
      <c r="F5474" s="24"/>
      <c r="H5474" s="24"/>
      <c r="J5474" s="24"/>
    </row>
    <row r="5475" spans="2:10" x14ac:dyDescent="0.2">
      <c r="B5475" s="24"/>
      <c r="D5475" s="24"/>
      <c r="F5475" s="24"/>
      <c r="H5475" s="24"/>
      <c r="J5475" s="24"/>
    </row>
    <row r="5476" spans="2:10" x14ac:dyDescent="0.2">
      <c r="B5476" s="24"/>
      <c r="D5476" s="24"/>
      <c r="F5476" s="24"/>
      <c r="H5476" s="24"/>
      <c r="J5476" s="24"/>
    </row>
    <row r="5477" spans="2:10" x14ac:dyDescent="0.2">
      <c r="B5477" s="24"/>
      <c r="D5477" s="24"/>
      <c r="F5477" s="24"/>
      <c r="H5477" s="24"/>
      <c r="J5477" s="24"/>
    </row>
    <row r="5478" spans="2:10" x14ac:dyDescent="0.2">
      <c r="B5478" s="24"/>
      <c r="D5478" s="24"/>
      <c r="F5478" s="24"/>
      <c r="H5478" s="24"/>
      <c r="J5478" s="24"/>
    </row>
    <row r="5479" spans="2:10" x14ac:dyDescent="0.2">
      <c r="B5479" s="24"/>
      <c r="D5479" s="24"/>
      <c r="F5479" s="24"/>
      <c r="H5479" s="24"/>
      <c r="J5479" s="24"/>
    </row>
    <row r="5480" spans="2:10" x14ac:dyDescent="0.2">
      <c r="B5480" s="24"/>
      <c r="D5480" s="24"/>
      <c r="F5480" s="24"/>
      <c r="H5480" s="24"/>
      <c r="J5480" s="24"/>
    </row>
    <row r="5481" spans="2:10" x14ac:dyDescent="0.2">
      <c r="B5481" s="24"/>
      <c r="D5481" s="24"/>
      <c r="F5481" s="24"/>
      <c r="H5481" s="24"/>
      <c r="J5481" s="24"/>
    </row>
    <row r="5482" spans="2:10" x14ac:dyDescent="0.2">
      <c r="B5482" s="24"/>
      <c r="D5482" s="24"/>
      <c r="F5482" s="24"/>
      <c r="H5482" s="24"/>
      <c r="J5482" s="24"/>
    </row>
    <row r="5483" spans="2:10" x14ac:dyDescent="0.2">
      <c r="B5483" s="24"/>
      <c r="D5483" s="24"/>
      <c r="F5483" s="24"/>
      <c r="H5483" s="24"/>
      <c r="J5483" s="24"/>
    </row>
    <row r="5484" spans="2:10" x14ac:dyDescent="0.2">
      <c r="B5484" s="24"/>
      <c r="D5484" s="24"/>
      <c r="F5484" s="24"/>
      <c r="H5484" s="24"/>
      <c r="J5484" s="24"/>
    </row>
    <row r="5485" spans="2:10" x14ac:dyDescent="0.2">
      <c r="B5485" s="24"/>
      <c r="D5485" s="24"/>
      <c r="F5485" s="24"/>
      <c r="H5485" s="24"/>
      <c r="J5485" s="24"/>
    </row>
    <row r="5486" spans="2:10" x14ac:dyDescent="0.2">
      <c r="B5486" s="24"/>
      <c r="D5486" s="24"/>
      <c r="F5486" s="24"/>
      <c r="H5486" s="24"/>
      <c r="J5486" s="24"/>
    </row>
    <row r="5487" spans="2:10" x14ac:dyDescent="0.2">
      <c r="B5487" s="24"/>
      <c r="D5487" s="24"/>
      <c r="F5487" s="24"/>
      <c r="H5487" s="24"/>
      <c r="J5487" s="24"/>
    </row>
    <row r="5488" spans="2:10" x14ac:dyDescent="0.2">
      <c r="B5488" s="24"/>
      <c r="D5488" s="24"/>
      <c r="F5488" s="24"/>
      <c r="H5488" s="24"/>
      <c r="J5488" s="24"/>
    </row>
    <row r="5489" spans="2:10" x14ac:dyDescent="0.2">
      <c r="B5489" s="24"/>
      <c r="D5489" s="24"/>
      <c r="F5489" s="24"/>
      <c r="H5489" s="24"/>
      <c r="J5489" s="24"/>
    </row>
    <row r="5490" spans="2:10" x14ac:dyDescent="0.2">
      <c r="B5490" s="24"/>
      <c r="D5490" s="24"/>
      <c r="F5490" s="24"/>
      <c r="H5490" s="24"/>
      <c r="J5490" s="24"/>
    </row>
    <row r="5491" spans="2:10" x14ac:dyDescent="0.2">
      <c r="B5491" s="24"/>
      <c r="D5491" s="24"/>
      <c r="F5491" s="24"/>
      <c r="H5491" s="24"/>
      <c r="J5491" s="24"/>
    </row>
    <row r="5492" spans="2:10" x14ac:dyDescent="0.2">
      <c r="B5492" s="24"/>
      <c r="D5492" s="24"/>
      <c r="F5492" s="24"/>
      <c r="H5492" s="24"/>
      <c r="J5492" s="24"/>
    </row>
    <row r="5493" spans="2:10" x14ac:dyDescent="0.2">
      <c r="B5493" s="24"/>
      <c r="D5493" s="24"/>
      <c r="F5493" s="24"/>
      <c r="H5493" s="24"/>
      <c r="J5493" s="24"/>
    </row>
    <row r="5494" spans="2:10" x14ac:dyDescent="0.2">
      <c r="B5494" s="24"/>
      <c r="D5494" s="24"/>
      <c r="F5494" s="24"/>
      <c r="H5494" s="24"/>
      <c r="J5494" s="24"/>
    </row>
    <row r="5495" spans="2:10" x14ac:dyDescent="0.2">
      <c r="B5495" s="24"/>
      <c r="D5495" s="24"/>
      <c r="F5495" s="24"/>
      <c r="H5495" s="24"/>
      <c r="J5495" s="24"/>
    </row>
    <row r="5496" spans="2:10" x14ac:dyDescent="0.2">
      <c r="B5496" s="24"/>
      <c r="D5496" s="24"/>
      <c r="F5496" s="24"/>
      <c r="H5496" s="24"/>
      <c r="J5496" s="24"/>
    </row>
    <row r="5497" spans="2:10" x14ac:dyDescent="0.2">
      <c r="B5497" s="24"/>
      <c r="D5497" s="24"/>
      <c r="F5497" s="24"/>
      <c r="H5497" s="24"/>
      <c r="J5497" s="24"/>
    </row>
    <row r="5498" spans="2:10" x14ac:dyDescent="0.2">
      <c r="B5498" s="24"/>
      <c r="D5498" s="24"/>
      <c r="F5498" s="24"/>
      <c r="H5498" s="24"/>
      <c r="J5498" s="24"/>
    </row>
    <row r="5499" spans="2:10" x14ac:dyDescent="0.2">
      <c r="B5499" s="24"/>
      <c r="D5499" s="24"/>
      <c r="F5499" s="24"/>
      <c r="H5499" s="24"/>
      <c r="J5499" s="24"/>
    </row>
    <row r="5500" spans="2:10" x14ac:dyDescent="0.2">
      <c r="B5500" s="24"/>
      <c r="D5500" s="24"/>
      <c r="F5500" s="24"/>
      <c r="H5500" s="24"/>
      <c r="J5500" s="24"/>
    </row>
    <row r="5501" spans="2:10" x14ac:dyDescent="0.2">
      <c r="B5501" s="24"/>
      <c r="D5501" s="24"/>
      <c r="F5501" s="24"/>
      <c r="H5501" s="24"/>
      <c r="J5501" s="24"/>
    </row>
    <row r="5502" spans="2:10" x14ac:dyDescent="0.2">
      <c r="B5502" s="24"/>
      <c r="D5502" s="24"/>
      <c r="F5502" s="24"/>
      <c r="H5502" s="24"/>
      <c r="J5502" s="24"/>
    </row>
    <row r="5503" spans="2:10" x14ac:dyDescent="0.2">
      <c r="B5503" s="24"/>
      <c r="D5503" s="24"/>
      <c r="F5503" s="24"/>
      <c r="H5503" s="24"/>
      <c r="J5503" s="24"/>
    </row>
    <row r="5504" spans="2:10" x14ac:dyDescent="0.2">
      <c r="B5504" s="24"/>
      <c r="D5504" s="24"/>
      <c r="F5504" s="24"/>
      <c r="H5504" s="24"/>
      <c r="J5504" s="24"/>
    </row>
    <row r="5505" spans="2:10" x14ac:dyDescent="0.2">
      <c r="B5505" s="24"/>
      <c r="D5505" s="24"/>
      <c r="F5505" s="24"/>
      <c r="H5505" s="24"/>
      <c r="J5505" s="24"/>
    </row>
    <row r="5506" spans="2:10" x14ac:dyDescent="0.2">
      <c r="B5506" s="24"/>
      <c r="D5506" s="24"/>
      <c r="F5506" s="24"/>
      <c r="H5506" s="24"/>
      <c r="J5506" s="24"/>
    </row>
    <row r="5507" spans="2:10" x14ac:dyDescent="0.2">
      <c r="B5507" s="24"/>
      <c r="D5507" s="24"/>
      <c r="F5507" s="24"/>
      <c r="H5507" s="24"/>
      <c r="J5507" s="24"/>
    </row>
    <row r="5508" spans="2:10" x14ac:dyDescent="0.2">
      <c r="B5508" s="24"/>
      <c r="D5508" s="24"/>
      <c r="F5508" s="24"/>
      <c r="H5508" s="24"/>
      <c r="J5508" s="24"/>
    </row>
    <row r="5509" spans="2:10" x14ac:dyDescent="0.2">
      <c r="B5509" s="24"/>
      <c r="D5509" s="24"/>
      <c r="F5509" s="24"/>
      <c r="H5509" s="24"/>
      <c r="J5509" s="24"/>
    </row>
    <row r="5510" spans="2:10" x14ac:dyDescent="0.2">
      <c r="B5510" s="24"/>
      <c r="D5510" s="24"/>
      <c r="F5510" s="24"/>
      <c r="H5510" s="24"/>
      <c r="J5510" s="24"/>
    </row>
    <row r="5511" spans="2:10" x14ac:dyDescent="0.2">
      <c r="B5511" s="24"/>
      <c r="D5511" s="24"/>
      <c r="F5511" s="24"/>
      <c r="H5511" s="24"/>
      <c r="J5511" s="24"/>
    </row>
    <row r="5512" spans="2:10" x14ac:dyDescent="0.2">
      <c r="B5512" s="24"/>
      <c r="D5512" s="24"/>
      <c r="F5512" s="24"/>
      <c r="H5512" s="24"/>
      <c r="J5512" s="24"/>
    </row>
    <row r="5513" spans="2:10" x14ac:dyDescent="0.2">
      <c r="B5513" s="24"/>
      <c r="D5513" s="24"/>
      <c r="F5513" s="24"/>
      <c r="H5513" s="24"/>
      <c r="J5513" s="24"/>
    </row>
    <row r="5514" spans="2:10" x14ac:dyDescent="0.2">
      <c r="B5514" s="24"/>
      <c r="D5514" s="24"/>
      <c r="F5514" s="24"/>
      <c r="H5514" s="24"/>
      <c r="J5514" s="24"/>
    </row>
    <row r="5515" spans="2:10" x14ac:dyDescent="0.2">
      <c r="B5515" s="24"/>
      <c r="D5515" s="24"/>
      <c r="F5515" s="24"/>
      <c r="H5515" s="24"/>
      <c r="J5515" s="24"/>
    </row>
    <row r="5516" spans="2:10" x14ac:dyDescent="0.2">
      <c r="B5516" s="24"/>
      <c r="D5516" s="24"/>
      <c r="F5516" s="24"/>
      <c r="H5516" s="24"/>
      <c r="J5516" s="24"/>
    </row>
    <row r="5517" spans="2:10" x14ac:dyDescent="0.2">
      <c r="B5517" s="24"/>
      <c r="D5517" s="24"/>
      <c r="F5517" s="24"/>
      <c r="H5517" s="24"/>
      <c r="J5517" s="24"/>
    </row>
    <row r="5518" spans="2:10" x14ac:dyDescent="0.2">
      <c r="B5518" s="24"/>
      <c r="D5518" s="24"/>
      <c r="F5518" s="24"/>
      <c r="H5518" s="24"/>
      <c r="J5518" s="24"/>
    </row>
    <row r="5519" spans="2:10" x14ac:dyDescent="0.2">
      <c r="B5519" s="24"/>
      <c r="D5519" s="24"/>
      <c r="F5519" s="24"/>
      <c r="H5519" s="24"/>
      <c r="J5519" s="24"/>
    </row>
    <row r="5520" spans="2:10" x14ac:dyDescent="0.2">
      <c r="B5520" s="24"/>
      <c r="D5520" s="24"/>
      <c r="F5520" s="24"/>
      <c r="H5520" s="24"/>
      <c r="J5520" s="24"/>
    </row>
    <row r="5521" spans="2:10" x14ac:dyDescent="0.2">
      <c r="B5521" s="24"/>
      <c r="D5521" s="24"/>
      <c r="F5521" s="24"/>
      <c r="H5521" s="24"/>
      <c r="J5521" s="24"/>
    </row>
    <row r="5522" spans="2:10" x14ac:dyDescent="0.2">
      <c r="B5522" s="24"/>
      <c r="D5522" s="24"/>
      <c r="F5522" s="24"/>
      <c r="H5522" s="24"/>
      <c r="J5522" s="24"/>
    </row>
    <row r="5523" spans="2:10" x14ac:dyDescent="0.2">
      <c r="B5523" s="24"/>
      <c r="D5523" s="24"/>
      <c r="F5523" s="24"/>
      <c r="H5523" s="24"/>
      <c r="J5523" s="24"/>
    </row>
    <row r="5524" spans="2:10" x14ac:dyDescent="0.2">
      <c r="B5524" s="24"/>
      <c r="D5524" s="24"/>
      <c r="F5524" s="24"/>
      <c r="H5524" s="24"/>
      <c r="J5524" s="24"/>
    </row>
    <row r="5525" spans="2:10" x14ac:dyDescent="0.2">
      <c r="B5525" s="24"/>
      <c r="D5525" s="24"/>
      <c r="F5525" s="24"/>
      <c r="H5525" s="24"/>
      <c r="J5525" s="24"/>
    </row>
    <row r="5526" spans="2:10" x14ac:dyDescent="0.2">
      <c r="B5526" s="24"/>
      <c r="D5526" s="24"/>
      <c r="F5526" s="24"/>
      <c r="H5526" s="24"/>
      <c r="J5526" s="24"/>
    </row>
    <row r="5527" spans="2:10" x14ac:dyDescent="0.2">
      <c r="B5527" s="24"/>
      <c r="D5527" s="24"/>
      <c r="F5527" s="24"/>
      <c r="H5527" s="24"/>
      <c r="J5527" s="24"/>
    </row>
    <row r="5528" spans="2:10" x14ac:dyDescent="0.2">
      <c r="B5528" s="24"/>
      <c r="D5528" s="24"/>
      <c r="F5528" s="24"/>
      <c r="H5528" s="24"/>
      <c r="J5528" s="24"/>
    </row>
    <row r="5529" spans="2:10" x14ac:dyDescent="0.2">
      <c r="B5529" s="24"/>
      <c r="D5529" s="24"/>
      <c r="F5529" s="24"/>
      <c r="H5529" s="24"/>
      <c r="J5529" s="24"/>
    </row>
    <row r="5530" spans="2:10" x14ac:dyDescent="0.2">
      <c r="B5530" s="24"/>
      <c r="D5530" s="24"/>
      <c r="F5530" s="24"/>
      <c r="H5530" s="24"/>
      <c r="J5530" s="24"/>
    </row>
    <row r="5531" spans="2:10" x14ac:dyDescent="0.2">
      <c r="B5531" s="24"/>
      <c r="D5531" s="24"/>
      <c r="F5531" s="24"/>
      <c r="H5531" s="24"/>
      <c r="J5531" s="24"/>
    </row>
    <row r="5532" spans="2:10" x14ac:dyDescent="0.2">
      <c r="B5532" s="24"/>
      <c r="D5532" s="24"/>
      <c r="F5532" s="24"/>
      <c r="H5532" s="24"/>
      <c r="J5532" s="24"/>
    </row>
    <row r="5533" spans="2:10" x14ac:dyDescent="0.2">
      <c r="B5533" s="24"/>
      <c r="D5533" s="24"/>
      <c r="F5533" s="24"/>
      <c r="H5533" s="24"/>
      <c r="J5533" s="24"/>
    </row>
    <row r="5534" spans="2:10" x14ac:dyDescent="0.2">
      <c r="B5534" s="24"/>
      <c r="D5534" s="24"/>
      <c r="F5534" s="24"/>
      <c r="H5534" s="24"/>
      <c r="J5534" s="24"/>
    </row>
    <row r="5535" spans="2:10" x14ac:dyDescent="0.2">
      <c r="B5535" s="24"/>
      <c r="D5535" s="24"/>
      <c r="F5535" s="24"/>
      <c r="H5535" s="24"/>
      <c r="J5535" s="24"/>
    </row>
    <row r="5536" spans="2:10" x14ac:dyDescent="0.2">
      <c r="B5536" s="24"/>
      <c r="D5536" s="24"/>
      <c r="F5536" s="24"/>
      <c r="H5536" s="24"/>
      <c r="J5536" s="24"/>
    </row>
    <row r="5537" spans="2:10" x14ac:dyDescent="0.2">
      <c r="B5537" s="24"/>
      <c r="D5537" s="24"/>
      <c r="F5537" s="24"/>
      <c r="H5537" s="24"/>
      <c r="J5537" s="24"/>
    </row>
    <row r="5538" spans="2:10" x14ac:dyDescent="0.2">
      <c r="B5538" s="24"/>
      <c r="D5538" s="24"/>
      <c r="F5538" s="24"/>
      <c r="H5538" s="24"/>
      <c r="J5538" s="24"/>
    </row>
    <row r="5539" spans="2:10" x14ac:dyDescent="0.2">
      <c r="B5539" s="24"/>
      <c r="D5539" s="24"/>
      <c r="F5539" s="24"/>
      <c r="H5539" s="24"/>
      <c r="J5539" s="24"/>
    </row>
    <row r="5540" spans="2:10" x14ac:dyDescent="0.2">
      <c r="B5540" s="24"/>
      <c r="D5540" s="24"/>
      <c r="F5540" s="24"/>
      <c r="H5540" s="24"/>
      <c r="J5540" s="24"/>
    </row>
    <row r="5541" spans="2:10" x14ac:dyDescent="0.2">
      <c r="B5541" s="24"/>
      <c r="D5541" s="24"/>
      <c r="F5541" s="24"/>
      <c r="H5541" s="24"/>
      <c r="J5541" s="24"/>
    </row>
    <row r="5542" spans="2:10" x14ac:dyDescent="0.2">
      <c r="B5542" s="24"/>
      <c r="D5542" s="24"/>
      <c r="F5542" s="24"/>
      <c r="H5542" s="24"/>
      <c r="J5542" s="24"/>
    </row>
    <row r="5543" spans="2:10" x14ac:dyDescent="0.2">
      <c r="B5543" s="24"/>
      <c r="D5543" s="24"/>
      <c r="F5543" s="24"/>
      <c r="H5543" s="24"/>
      <c r="J5543" s="24"/>
    </row>
    <row r="5544" spans="2:10" x14ac:dyDescent="0.2">
      <c r="B5544" s="24"/>
      <c r="D5544" s="24"/>
      <c r="F5544" s="24"/>
      <c r="H5544" s="24"/>
      <c r="J5544" s="24"/>
    </row>
    <row r="5545" spans="2:10" x14ac:dyDescent="0.2">
      <c r="B5545" s="24"/>
      <c r="D5545" s="24"/>
      <c r="F5545" s="24"/>
      <c r="H5545" s="24"/>
      <c r="J5545" s="24"/>
    </row>
    <row r="5546" spans="2:10" x14ac:dyDescent="0.2">
      <c r="B5546" s="24"/>
      <c r="D5546" s="24"/>
      <c r="F5546" s="24"/>
      <c r="H5546" s="24"/>
      <c r="J5546" s="24"/>
    </row>
    <row r="5547" spans="2:10" x14ac:dyDescent="0.2">
      <c r="B5547" s="24"/>
      <c r="D5547" s="24"/>
      <c r="F5547" s="24"/>
      <c r="H5547" s="24"/>
      <c r="J5547" s="24"/>
    </row>
    <row r="5548" spans="2:10" x14ac:dyDescent="0.2">
      <c r="B5548" s="24"/>
      <c r="D5548" s="24"/>
      <c r="F5548" s="24"/>
      <c r="H5548" s="24"/>
      <c r="J5548" s="24"/>
    </row>
    <row r="5549" spans="2:10" x14ac:dyDescent="0.2">
      <c r="B5549" s="24"/>
      <c r="D5549" s="24"/>
      <c r="F5549" s="24"/>
      <c r="H5549" s="24"/>
      <c r="J5549" s="24"/>
    </row>
    <row r="5550" spans="2:10" x14ac:dyDescent="0.2">
      <c r="B5550" s="24"/>
      <c r="D5550" s="24"/>
      <c r="F5550" s="24"/>
      <c r="H5550" s="24"/>
      <c r="J5550" s="24"/>
    </row>
    <row r="5551" spans="2:10" x14ac:dyDescent="0.2">
      <c r="B5551" s="24"/>
      <c r="D5551" s="24"/>
      <c r="F5551" s="24"/>
      <c r="H5551" s="24"/>
      <c r="J5551" s="24"/>
    </row>
    <row r="5552" spans="2:10" x14ac:dyDescent="0.2">
      <c r="B5552" s="24"/>
      <c r="D5552" s="24"/>
      <c r="F5552" s="24"/>
      <c r="H5552" s="24"/>
      <c r="J5552" s="24"/>
    </row>
    <row r="5553" spans="2:10" x14ac:dyDescent="0.2">
      <c r="B5553" s="24"/>
      <c r="D5553" s="24"/>
      <c r="F5553" s="24"/>
      <c r="H5553" s="24"/>
      <c r="J5553" s="24"/>
    </row>
    <row r="5554" spans="2:10" x14ac:dyDescent="0.2">
      <c r="B5554" s="24"/>
      <c r="D5554" s="24"/>
      <c r="F5554" s="24"/>
      <c r="H5554" s="24"/>
      <c r="J5554" s="24"/>
    </row>
    <row r="5555" spans="2:10" x14ac:dyDescent="0.2">
      <c r="B5555" s="24"/>
      <c r="D5555" s="24"/>
      <c r="F5555" s="24"/>
      <c r="H5555" s="24"/>
      <c r="J5555" s="24"/>
    </row>
    <row r="5556" spans="2:10" x14ac:dyDescent="0.2">
      <c r="B5556" s="24"/>
      <c r="D5556" s="24"/>
      <c r="F5556" s="24"/>
      <c r="H5556" s="24"/>
      <c r="J5556" s="24"/>
    </row>
    <row r="5557" spans="2:10" x14ac:dyDescent="0.2">
      <c r="B5557" s="24"/>
      <c r="D5557" s="24"/>
      <c r="F5557" s="24"/>
      <c r="H5557" s="24"/>
      <c r="J5557" s="24"/>
    </row>
    <row r="5558" spans="2:10" x14ac:dyDescent="0.2">
      <c r="B5558" s="24"/>
      <c r="D5558" s="24"/>
      <c r="F5558" s="24"/>
      <c r="H5558" s="24"/>
      <c r="J5558" s="24"/>
    </row>
    <row r="5559" spans="2:10" x14ac:dyDescent="0.2">
      <c r="B5559" s="24"/>
      <c r="D5559" s="24"/>
      <c r="F5559" s="24"/>
      <c r="H5559" s="24"/>
      <c r="J5559" s="24"/>
    </row>
    <row r="5560" spans="2:10" x14ac:dyDescent="0.2">
      <c r="B5560" s="24"/>
      <c r="D5560" s="24"/>
      <c r="F5560" s="24"/>
      <c r="H5560" s="24"/>
      <c r="J5560" s="24"/>
    </row>
    <row r="5561" spans="2:10" x14ac:dyDescent="0.2">
      <c r="B5561" s="24"/>
      <c r="D5561" s="24"/>
      <c r="F5561" s="24"/>
      <c r="H5561" s="24"/>
      <c r="J5561" s="24"/>
    </row>
    <row r="5562" spans="2:10" x14ac:dyDescent="0.2">
      <c r="B5562" s="24"/>
      <c r="D5562" s="24"/>
      <c r="F5562" s="24"/>
      <c r="H5562" s="24"/>
      <c r="J5562" s="24"/>
    </row>
    <row r="5563" spans="2:10" x14ac:dyDescent="0.2">
      <c r="B5563" s="24"/>
      <c r="D5563" s="24"/>
      <c r="F5563" s="24"/>
      <c r="H5563" s="24"/>
      <c r="J5563" s="24"/>
    </row>
    <row r="5564" spans="2:10" x14ac:dyDescent="0.2">
      <c r="B5564" s="24"/>
      <c r="D5564" s="24"/>
      <c r="F5564" s="24"/>
      <c r="H5564" s="24"/>
      <c r="J5564" s="24"/>
    </row>
    <row r="5565" spans="2:10" x14ac:dyDescent="0.2">
      <c r="B5565" s="24"/>
      <c r="D5565" s="24"/>
      <c r="F5565" s="24"/>
      <c r="H5565" s="24"/>
      <c r="J5565" s="24"/>
    </row>
    <row r="5566" spans="2:10" x14ac:dyDescent="0.2">
      <c r="B5566" s="24"/>
      <c r="D5566" s="24"/>
      <c r="F5566" s="24"/>
      <c r="H5566" s="24"/>
      <c r="J5566" s="24"/>
    </row>
    <row r="5567" spans="2:10" x14ac:dyDescent="0.2">
      <c r="B5567" s="24"/>
      <c r="D5567" s="24"/>
      <c r="F5567" s="24"/>
      <c r="H5567" s="24"/>
      <c r="J5567" s="24"/>
    </row>
    <row r="5568" spans="2:10" x14ac:dyDescent="0.2">
      <c r="B5568" s="24"/>
      <c r="D5568" s="24"/>
      <c r="F5568" s="24"/>
      <c r="H5568" s="24"/>
      <c r="J5568" s="24"/>
    </row>
    <row r="5569" spans="2:10" x14ac:dyDescent="0.2">
      <c r="B5569" s="24"/>
      <c r="D5569" s="24"/>
      <c r="F5569" s="24"/>
      <c r="H5569" s="24"/>
      <c r="J5569" s="24"/>
    </row>
    <row r="5570" spans="2:10" x14ac:dyDescent="0.2">
      <c r="B5570" s="24"/>
      <c r="D5570" s="24"/>
      <c r="F5570" s="24"/>
      <c r="H5570" s="24"/>
      <c r="J5570" s="24"/>
    </row>
    <row r="5571" spans="2:10" x14ac:dyDescent="0.2">
      <c r="B5571" s="24"/>
      <c r="D5571" s="24"/>
      <c r="F5571" s="24"/>
      <c r="H5571" s="24"/>
      <c r="J5571" s="24"/>
    </row>
    <row r="5572" spans="2:10" x14ac:dyDescent="0.2">
      <c r="B5572" s="24"/>
      <c r="D5572" s="24"/>
      <c r="F5572" s="24"/>
      <c r="H5572" s="24"/>
      <c r="J5572" s="24"/>
    </row>
    <row r="5573" spans="2:10" x14ac:dyDescent="0.2">
      <c r="B5573" s="24"/>
      <c r="D5573" s="24"/>
      <c r="F5573" s="24"/>
      <c r="H5573" s="24"/>
      <c r="J5573" s="24"/>
    </row>
    <row r="5574" spans="2:10" x14ac:dyDescent="0.2">
      <c r="B5574" s="24"/>
      <c r="D5574" s="24"/>
      <c r="F5574" s="24"/>
      <c r="H5574" s="24"/>
      <c r="J5574" s="24"/>
    </row>
    <row r="5575" spans="2:10" x14ac:dyDescent="0.2">
      <c r="B5575" s="24"/>
      <c r="D5575" s="24"/>
      <c r="F5575" s="24"/>
      <c r="H5575" s="24"/>
      <c r="J5575" s="24"/>
    </row>
    <row r="5576" spans="2:10" x14ac:dyDescent="0.2">
      <c r="B5576" s="24"/>
      <c r="D5576" s="24"/>
      <c r="F5576" s="24"/>
      <c r="H5576" s="24"/>
      <c r="J5576" s="24"/>
    </row>
    <row r="5577" spans="2:10" x14ac:dyDescent="0.2">
      <c r="B5577" s="24"/>
      <c r="D5577" s="24"/>
      <c r="F5577" s="24"/>
      <c r="H5577" s="24"/>
      <c r="J5577" s="24"/>
    </row>
    <row r="5578" spans="2:10" x14ac:dyDescent="0.2">
      <c r="B5578" s="24"/>
      <c r="D5578" s="24"/>
      <c r="F5578" s="24"/>
      <c r="H5578" s="24"/>
      <c r="J5578" s="24"/>
    </row>
    <row r="5579" spans="2:10" x14ac:dyDescent="0.2">
      <c r="B5579" s="24"/>
      <c r="D5579" s="24"/>
      <c r="F5579" s="24"/>
      <c r="H5579" s="24"/>
      <c r="J5579" s="24"/>
    </row>
    <row r="5580" spans="2:10" x14ac:dyDescent="0.2">
      <c r="B5580" s="24"/>
      <c r="D5580" s="24"/>
      <c r="F5580" s="24"/>
      <c r="H5580" s="24"/>
      <c r="J5580" s="24"/>
    </row>
    <row r="5581" spans="2:10" x14ac:dyDescent="0.2">
      <c r="B5581" s="24"/>
      <c r="D5581" s="24"/>
      <c r="F5581" s="24"/>
      <c r="H5581" s="24"/>
      <c r="J5581" s="24"/>
    </row>
    <row r="5582" spans="2:10" x14ac:dyDescent="0.2">
      <c r="B5582" s="24"/>
      <c r="D5582" s="24"/>
      <c r="F5582" s="24"/>
      <c r="H5582" s="24"/>
      <c r="J5582" s="24"/>
    </row>
    <row r="5583" spans="2:10" x14ac:dyDescent="0.2">
      <c r="B5583" s="24"/>
      <c r="D5583" s="24"/>
      <c r="F5583" s="24"/>
      <c r="H5583" s="24"/>
      <c r="J5583" s="24"/>
    </row>
    <row r="5584" spans="2:10" x14ac:dyDescent="0.2">
      <c r="B5584" s="24"/>
      <c r="D5584" s="24"/>
      <c r="F5584" s="24"/>
      <c r="H5584" s="24"/>
      <c r="J5584" s="24"/>
    </row>
    <row r="5585" spans="2:10" x14ac:dyDescent="0.2">
      <c r="B5585" s="24"/>
      <c r="D5585" s="24"/>
      <c r="F5585" s="24"/>
      <c r="H5585" s="24"/>
      <c r="J5585" s="24"/>
    </row>
    <row r="5586" spans="2:10" x14ac:dyDescent="0.2">
      <c r="B5586" s="24"/>
      <c r="D5586" s="24"/>
      <c r="F5586" s="24"/>
      <c r="H5586" s="24"/>
      <c r="J5586" s="24"/>
    </row>
    <row r="5587" spans="2:10" x14ac:dyDescent="0.2">
      <c r="B5587" s="24"/>
      <c r="D5587" s="24"/>
      <c r="F5587" s="24"/>
      <c r="H5587" s="24"/>
      <c r="J5587" s="24"/>
    </row>
    <row r="5588" spans="2:10" x14ac:dyDescent="0.2">
      <c r="B5588" s="24"/>
      <c r="D5588" s="24"/>
      <c r="F5588" s="24"/>
      <c r="H5588" s="24"/>
      <c r="J5588" s="24"/>
    </row>
    <row r="5589" spans="2:10" x14ac:dyDescent="0.2">
      <c r="B5589" s="24"/>
      <c r="D5589" s="24"/>
      <c r="F5589" s="24"/>
      <c r="H5589" s="24"/>
      <c r="J5589" s="24"/>
    </row>
    <row r="5590" spans="2:10" x14ac:dyDescent="0.2">
      <c r="B5590" s="24"/>
      <c r="D5590" s="24"/>
      <c r="F5590" s="24"/>
      <c r="H5590" s="24"/>
      <c r="J5590" s="24"/>
    </row>
    <row r="5591" spans="2:10" x14ac:dyDescent="0.2">
      <c r="B5591" s="24"/>
      <c r="D5591" s="24"/>
      <c r="F5591" s="24"/>
      <c r="H5591" s="24"/>
      <c r="J5591" s="24"/>
    </row>
    <row r="5592" spans="2:10" x14ac:dyDescent="0.2">
      <c r="B5592" s="24"/>
      <c r="D5592" s="24"/>
      <c r="F5592" s="24"/>
      <c r="H5592" s="24"/>
      <c r="J5592" s="24"/>
    </row>
    <row r="5593" spans="2:10" x14ac:dyDescent="0.2">
      <c r="B5593" s="24"/>
      <c r="D5593" s="24"/>
      <c r="F5593" s="24"/>
      <c r="H5593" s="24"/>
      <c r="J5593" s="24"/>
    </row>
    <row r="5594" spans="2:10" x14ac:dyDescent="0.2">
      <c r="B5594" s="24"/>
      <c r="D5594" s="24"/>
      <c r="F5594" s="24"/>
      <c r="H5594" s="24"/>
      <c r="J5594" s="24"/>
    </row>
    <row r="5595" spans="2:10" x14ac:dyDescent="0.2">
      <c r="B5595" s="24"/>
      <c r="D5595" s="24"/>
      <c r="F5595" s="24"/>
      <c r="H5595" s="24"/>
      <c r="J5595" s="24"/>
    </row>
    <row r="5596" spans="2:10" x14ac:dyDescent="0.2">
      <c r="B5596" s="24"/>
      <c r="D5596" s="24"/>
      <c r="F5596" s="24"/>
      <c r="H5596" s="24"/>
      <c r="J5596" s="24"/>
    </row>
    <row r="5597" spans="2:10" x14ac:dyDescent="0.2">
      <c r="B5597" s="24"/>
      <c r="D5597" s="24"/>
      <c r="F5597" s="24"/>
      <c r="H5597" s="24"/>
      <c r="J5597" s="24"/>
    </row>
    <row r="5598" spans="2:10" x14ac:dyDescent="0.2">
      <c r="B5598" s="24"/>
      <c r="D5598" s="24"/>
      <c r="F5598" s="24"/>
      <c r="H5598" s="24"/>
      <c r="J5598" s="24"/>
    </row>
    <row r="5599" spans="2:10" x14ac:dyDescent="0.2">
      <c r="B5599" s="24"/>
      <c r="D5599" s="24"/>
      <c r="F5599" s="24"/>
      <c r="H5599" s="24"/>
      <c r="J5599" s="24"/>
    </row>
    <row r="5600" spans="2:10" x14ac:dyDescent="0.2">
      <c r="B5600" s="24"/>
      <c r="D5600" s="24"/>
      <c r="F5600" s="24"/>
      <c r="H5600" s="24"/>
      <c r="J5600" s="24"/>
    </row>
    <row r="5601" spans="2:10" x14ac:dyDescent="0.2">
      <c r="B5601" s="24"/>
      <c r="D5601" s="24"/>
      <c r="F5601" s="24"/>
      <c r="H5601" s="24"/>
      <c r="J5601" s="24"/>
    </row>
    <row r="5602" spans="2:10" x14ac:dyDescent="0.2">
      <c r="B5602" s="24"/>
      <c r="D5602" s="24"/>
      <c r="F5602" s="24"/>
      <c r="H5602" s="24"/>
      <c r="J5602" s="24"/>
    </row>
    <row r="5603" spans="2:10" x14ac:dyDescent="0.2">
      <c r="B5603" s="24"/>
      <c r="D5603" s="24"/>
      <c r="F5603" s="24"/>
      <c r="H5603" s="24"/>
      <c r="J5603" s="24"/>
    </row>
    <row r="5604" spans="2:10" x14ac:dyDescent="0.2">
      <c r="B5604" s="24"/>
      <c r="D5604" s="24"/>
      <c r="F5604" s="24"/>
      <c r="H5604" s="24"/>
      <c r="J5604" s="24"/>
    </row>
    <row r="5605" spans="2:10" x14ac:dyDescent="0.2">
      <c r="B5605" s="24"/>
      <c r="D5605" s="24"/>
      <c r="F5605" s="24"/>
      <c r="H5605" s="24"/>
      <c r="J5605" s="24"/>
    </row>
    <row r="5606" spans="2:10" x14ac:dyDescent="0.2">
      <c r="B5606" s="24"/>
      <c r="D5606" s="24"/>
      <c r="F5606" s="24"/>
      <c r="H5606" s="24"/>
      <c r="J5606" s="24"/>
    </row>
    <row r="5607" spans="2:10" x14ac:dyDescent="0.2">
      <c r="B5607" s="24"/>
      <c r="D5607" s="24"/>
      <c r="F5607" s="24"/>
      <c r="H5607" s="24"/>
      <c r="J5607" s="24"/>
    </row>
    <row r="5608" spans="2:10" x14ac:dyDescent="0.2">
      <c r="B5608" s="24"/>
      <c r="D5608" s="24"/>
      <c r="F5608" s="24"/>
      <c r="H5608" s="24"/>
      <c r="J5608" s="24"/>
    </row>
    <row r="5609" spans="2:10" x14ac:dyDescent="0.2">
      <c r="B5609" s="24"/>
      <c r="D5609" s="24"/>
      <c r="F5609" s="24"/>
      <c r="H5609" s="24"/>
      <c r="J5609" s="24"/>
    </row>
    <row r="5610" spans="2:10" x14ac:dyDescent="0.2">
      <c r="B5610" s="24"/>
      <c r="D5610" s="24"/>
      <c r="F5610" s="24"/>
      <c r="H5610" s="24"/>
      <c r="J5610" s="24"/>
    </row>
    <row r="5611" spans="2:10" x14ac:dyDescent="0.2">
      <c r="B5611" s="24"/>
      <c r="D5611" s="24"/>
      <c r="F5611" s="24"/>
      <c r="H5611" s="24"/>
      <c r="J5611" s="24"/>
    </row>
    <row r="5612" spans="2:10" x14ac:dyDescent="0.2">
      <c r="B5612" s="24"/>
      <c r="D5612" s="24"/>
      <c r="F5612" s="24"/>
      <c r="H5612" s="24"/>
      <c r="J5612" s="24"/>
    </row>
    <row r="5613" spans="2:10" x14ac:dyDescent="0.2">
      <c r="B5613" s="24"/>
      <c r="D5613" s="24"/>
      <c r="F5613" s="24"/>
      <c r="H5613" s="24"/>
      <c r="J5613" s="24"/>
    </row>
    <row r="5614" spans="2:10" x14ac:dyDescent="0.2">
      <c r="B5614" s="24"/>
      <c r="D5614" s="24"/>
      <c r="F5614" s="24"/>
      <c r="H5614" s="24"/>
      <c r="J5614" s="24"/>
    </row>
    <row r="5615" spans="2:10" x14ac:dyDescent="0.2">
      <c r="B5615" s="24"/>
      <c r="D5615" s="24"/>
      <c r="F5615" s="24"/>
      <c r="H5615" s="24"/>
      <c r="J5615" s="24"/>
    </row>
    <row r="5616" spans="2:10" x14ac:dyDescent="0.2">
      <c r="B5616" s="24"/>
      <c r="D5616" s="24"/>
      <c r="F5616" s="24"/>
      <c r="H5616" s="24"/>
      <c r="J5616" s="24"/>
    </row>
    <row r="5617" spans="2:10" x14ac:dyDescent="0.2">
      <c r="B5617" s="24"/>
      <c r="D5617" s="24"/>
      <c r="F5617" s="24"/>
      <c r="H5617" s="24"/>
      <c r="J5617" s="24"/>
    </row>
    <row r="5618" spans="2:10" x14ac:dyDescent="0.2">
      <c r="B5618" s="24"/>
      <c r="D5618" s="24"/>
      <c r="F5618" s="24"/>
      <c r="H5618" s="24"/>
      <c r="J5618" s="24"/>
    </row>
    <row r="5619" spans="2:10" x14ac:dyDescent="0.2">
      <c r="B5619" s="24"/>
      <c r="D5619" s="24"/>
      <c r="F5619" s="24"/>
      <c r="H5619" s="24"/>
      <c r="J5619" s="24"/>
    </row>
    <row r="5620" spans="2:10" x14ac:dyDescent="0.2">
      <c r="B5620" s="24"/>
      <c r="D5620" s="24"/>
      <c r="F5620" s="24"/>
      <c r="H5620" s="24"/>
      <c r="J5620" s="24"/>
    </row>
    <row r="5621" spans="2:10" x14ac:dyDescent="0.2">
      <c r="B5621" s="24"/>
      <c r="D5621" s="24"/>
      <c r="F5621" s="24"/>
      <c r="H5621" s="24"/>
      <c r="J5621" s="24"/>
    </row>
    <row r="5622" spans="2:10" x14ac:dyDescent="0.2">
      <c r="B5622" s="24"/>
      <c r="D5622" s="24"/>
      <c r="F5622" s="24"/>
      <c r="H5622" s="24"/>
      <c r="J5622" s="24"/>
    </row>
    <row r="5623" spans="2:10" x14ac:dyDescent="0.2">
      <c r="B5623" s="24"/>
      <c r="D5623" s="24"/>
      <c r="F5623" s="24"/>
      <c r="H5623" s="24"/>
      <c r="J5623" s="24"/>
    </row>
    <row r="5624" spans="2:10" x14ac:dyDescent="0.2">
      <c r="B5624" s="24"/>
      <c r="D5624" s="24"/>
      <c r="F5624" s="24"/>
      <c r="H5624" s="24"/>
      <c r="J5624" s="24"/>
    </row>
    <row r="5625" spans="2:10" x14ac:dyDescent="0.2">
      <c r="B5625" s="24"/>
      <c r="D5625" s="24"/>
      <c r="F5625" s="24"/>
      <c r="H5625" s="24"/>
      <c r="J5625" s="24"/>
    </row>
    <row r="5626" spans="2:10" x14ac:dyDescent="0.2">
      <c r="B5626" s="24"/>
      <c r="D5626" s="24"/>
      <c r="F5626" s="24"/>
      <c r="H5626" s="24"/>
      <c r="J5626" s="24"/>
    </row>
    <row r="5627" spans="2:10" x14ac:dyDescent="0.2">
      <c r="B5627" s="24"/>
      <c r="D5627" s="24"/>
      <c r="F5627" s="24"/>
      <c r="H5627" s="24"/>
      <c r="J5627" s="24"/>
    </row>
    <row r="5628" spans="2:10" x14ac:dyDescent="0.2">
      <c r="B5628" s="24"/>
      <c r="D5628" s="24"/>
      <c r="F5628" s="24"/>
      <c r="H5628" s="24"/>
      <c r="J5628" s="24"/>
    </row>
    <row r="5629" spans="2:10" x14ac:dyDescent="0.2">
      <c r="B5629" s="24"/>
      <c r="D5629" s="24"/>
      <c r="F5629" s="24"/>
      <c r="H5629" s="24"/>
      <c r="J5629" s="24"/>
    </row>
    <row r="5630" spans="2:10" x14ac:dyDescent="0.2">
      <c r="B5630" s="24"/>
      <c r="D5630" s="24"/>
      <c r="F5630" s="24"/>
      <c r="H5630" s="24"/>
      <c r="J5630" s="24"/>
    </row>
    <row r="5631" spans="2:10" x14ac:dyDescent="0.2">
      <c r="B5631" s="24"/>
      <c r="D5631" s="24"/>
      <c r="F5631" s="24"/>
      <c r="H5631" s="24"/>
      <c r="J5631" s="24"/>
    </row>
    <row r="5632" spans="2:10" x14ac:dyDescent="0.2">
      <c r="B5632" s="24"/>
      <c r="D5632" s="24"/>
      <c r="F5632" s="24"/>
      <c r="H5632" s="24"/>
      <c r="J5632" s="24"/>
    </row>
    <row r="5633" spans="2:10" x14ac:dyDescent="0.2">
      <c r="B5633" s="24"/>
      <c r="D5633" s="24"/>
      <c r="F5633" s="24"/>
      <c r="H5633" s="24"/>
      <c r="J5633" s="24"/>
    </row>
    <row r="5634" spans="2:10" x14ac:dyDescent="0.2">
      <c r="B5634" s="24"/>
      <c r="D5634" s="24"/>
      <c r="F5634" s="24"/>
      <c r="H5634" s="24"/>
      <c r="J5634" s="24"/>
    </row>
    <row r="5635" spans="2:10" x14ac:dyDescent="0.2">
      <c r="B5635" s="24"/>
      <c r="D5635" s="24"/>
      <c r="F5635" s="24"/>
      <c r="H5635" s="24"/>
      <c r="J5635" s="24"/>
    </row>
    <row r="5636" spans="2:10" x14ac:dyDescent="0.2">
      <c r="B5636" s="24"/>
      <c r="D5636" s="24"/>
      <c r="F5636" s="24"/>
      <c r="H5636" s="24"/>
      <c r="J5636" s="24"/>
    </row>
    <row r="5637" spans="2:10" x14ac:dyDescent="0.2">
      <c r="B5637" s="24"/>
      <c r="D5637" s="24"/>
      <c r="F5637" s="24"/>
      <c r="H5637" s="24"/>
      <c r="J5637" s="24"/>
    </row>
    <row r="5638" spans="2:10" x14ac:dyDescent="0.2">
      <c r="B5638" s="24"/>
      <c r="D5638" s="24"/>
      <c r="F5638" s="24"/>
      <c r="H5638" s="24"/>
      <c r="J5638" s="24"/>
    </row>
    <row r="5639" spans="2:10" x14ac:dyDescent="0.2">
      <c r="B5639" s="24"/>
      <c r="D5639" s="24"/>
      <c r="F5639" s="24"/>
      <c r="H5639" s="24"/>
      <c r="J5639" s="24"/>
    </row>
    <row r="5640" spans="2:10" x14ac:dyDescent="0.2">
      <c r="B5640" s="24"/>
      <c r="D5640" s="24"/>
      <c r="F5640" s="24"/>
      <c r="H5640" s="24"/>
      <c r="J5640" s="24"/>
    </row>
    <row r="5641" spans="2:10" x14ac:dyDescent="0.2">
      <c r="B5641" s="24"/>
      <c r="D5641" s="24"/>
      <c r="F5641" s="24"/>
      <c r="H5641" s="24"/>
      <c r="J5641" s="24"/>
    </row>
    <row r="5642" spans="2:10" x14ac:dyDescent="0.2">
      <c r="B5642" s="24"/>
      <c r="D5642" s="24"/>
      <c r="F5642" s="24"/>
      <c r="H5642" s="24"/>
      <c r="J5642" s="24"/>
    </row>
    <row r="5643" spans="2:10" x14ac:dyDescent="0.2">
      <c r="B5643" s="24"/>
      <c r="D5643" s="24"/>
      <c r="F5643" s="24"/>
      <c r="H5643" s="24"/>
      <c r="J5643" s="24"/>
    </row>
    <row r="5644" spans="2:10" x14ac:dyDescent="0.2">
      <c r="B5644" s="24"/>
      <c r="D5644" s="24"/>
      <c r="F5644" s="24"/>
      <c r="H5644" s="24"/>
      <c r="J5644" s="24"/>
    </row>
    <row r="5645" spans="2:10" x14ac:dyDescent="0.2">
      <c r="B5645" s="24"/>
      <c r="D5645" s="24"/>
      <c r="F5645" s="24"/>
      <c r="H5645" s="24"/>
      <c r="J5645" s="24"/>
    </row>
    <row r="5646" spans="2:10" x14ac:dyDescent="0.2">
      <c r="B5646" s="24"/>
      <c r="D5646" s="24"/>
      <c r="F5646" s="24"/>
      <c r="H5646" s="24"/>
      <c r="J5646" s="24"/>
    </row>
    <row r="5647" spans="2:10" x14ac:dyDescent="0.2">
      <c r="B5647" s="24"/>
      <c r="D5647" s="24"/>
      <c r="F5647" s="24"/>
      <c r="H5647" s="24"/>
      <c r="J5647" s="24"/>
    </row>
    <row r="5648" spans="2:10" x14ac:dyDescent="0.2">
      <c r="B5648" s="24"/>
      <c r="D5648" s="24"/>
      <c r="F5648" s="24"/>
      <c r="H5648" s="24"/>
      <c r="J5648" s="24"/>
    </row>
    <row r="5649" spans="2:10" x14ac:dyDescent="0.2">
      <c r="B5649" s="24"/>
      <c r="D5649" s="24"/>
      <c r="F5649" s="24"/>
      <c r="H5649" s="24"/>
      <c r="J5649" s="24"/>
    </row>
    <row r="5650" spans="2:10" x14ac:dyDescent="0.2">
      <c r="B5650" s="24"/>
      <c r="D5650" s="24"/>
      <c r="F5650" s="24"/>
      <c r="H5650" s="24"/>
      <c r="J5650" s="24"/>
    </row>
    <row r="5651" spans="2:10" x14ac:dyDescent="0.2">
      <c r="B5651" s="24"/>
      <c r="D5651" s="24"/>
      <c r="F5651" s="24"/>
      <c r="H5651" s="24"/>
      <c r="J5651" s="24"/>
    </row>
    <row r="5652" spans="2:10" x14ac:dyDescent="0.2">
      <c r="B5652" s="24"/>
      <c r="D5652" s="24"/>
      <c r="F5652" s="24"/>
      <c r="H5652" s="24"/>
      <c r="J5652" s="24"/>
    </row>
    <row r="5653" spans="2:10" x14ac:dyDescent="0.2">
      <c r="B5653" s="24"/>
      <c r="D5653" s="24"/>
      <c r="F5653" s="24"/>
      <c r="H5653" s="24"/>
      <c r="J5653" s="24"/>
    </row>
    <row r="5654" spans="2:10" x14ac:dyDescent="0.2">
      <c r="B5654" s="24"/>
      <c r="D5654" s="24"/>
      <c r="F5654" s="24"/>
      <c r="H5654" s="24"/>
      <c r="J5654" s="24"/>
    </row>
    <row r="5655" spans="2:10" x14ac:dyDescent="0.2">
      <c r="B5655" s="24"/>
      <c r="D5655" s="24"/>
      <c r="F5655" s="24"/>
      <c r="H5655" s="24"/>
      <c r="J5655" s="24"/>
    </row>
    <row r="5656" spans="2:10" x14ac:dyDescent="0.2">
      <c r="B5656" s="24"/>
      <c r="D5656" s="24"/>
      <c r="F5656" s="24"/>
      <c r="H5656" s="24"/>
      <c r="J5656" s="24"/>
    </row>
    <row r="5657" spans="2:10" x14ac:dyDescent="0.2">
      <c r="B5657" s="24"/>
      <c r="D5657" s="24"/>
      <c r="F5657" s="24"/>
      <c r="H5657" s="24"/>
      <c r="J5657" s="24"/>
    </row>
    <row r="5658" spans="2:10" x14ac:dyDescent="0.2">
      <c r="B5658" s="24"/>
      <c r="D5658" s="24"/>
      <c r="F5658" s="24"/>
      <c r="H5658" s="24"/>
      <c r="J5658" s="24"/>
    </row>
    <row r="5659" spans="2:10" x14ac:dyDescent="0.2">
      <c r="B5659" s="24"/>
      <c r="D5659" s="24"/>
      <c r="F5659" s="24"/>
      <c r="H5659" s="24"/>
      <c r="J5659" s="24"/>
    </row>
    <row r="5660" spans="2:10" x14ac:dyDescent="0.2">
      <c r="B5660" s="24"/>
      <c r="D5660" s="24"/>
      <c r="F5660" s="24"/>
      <c r="H5660" s="24"/>
      <c r="J5660" s="24"/>
    </row>
    <row r="5661" spans="2:10" x14ac:dyDescent="0.2">
      <c r="B5661" s="24"/>
      <c r="D5661" s="24"/>
      <c r="F5661" s="24"/>
      <c r="H5661" s="24"/>
      <c r="J5661" s="24"/>
    </row>
    <row r="5662" spans="2:10" x14ac:dyDescent="0.2">
      <c r="B5662" s="24"/>
      <c r="D5662" s="24"/>
      <c r="F5662" s="24"/>
      <c r="H5662" s="24"/>
      <c r="J5662" s="24"/>
    </row>
    <row r="5663" spans="2:10" x14ac:dyDescent="0.2">
      <c r="B5663" s="24"/>
      <c r="D5663" s="24"/>
      <c r="F5663" s="24"/>
      <c r="H5663" s="24"/>
      <c r="J5663" s="24"/>
    </row>
    <row r="5664" spans="2:10" x14ac:dyDescent="0.2">
      <c r="B5664" s="24"/>
      <c r="D5664" s="24"/>
      <c r="F5664" s="24"/>
      <c r="H5664" s="24"/>
      <c r="J5664" s="24"/>
    </row>
    <row r="5665" spans="2:10" x14ac:dyDescent="0.2">
      <c r="B5665" s="24"/>
      <c r="D5665" s="24"/>
      <c r="F5665" s="24"/>
      <c r="H5665" s="24"/>
      <c r="J5665" s="24"/>
    </row>
    <row r="5666" spans="2:10" x14ac:dyDescent="0.2">
      <c r="B5666" s="24"/>
      <c r="D5666" s="24"/>
      <c r="F5666" s="24"/>
      <c r="H5666" s="24"/>
      <c r="J5666" s="24"/>
    </row>
    <row r="5667" spans="2:10" x14ac:dyDescent="0.2">
      <c r="B5667" s="24"/>
      <c r="D5667" s="24"/>
      <c r="F5667" s="24"/>
      <c r="H5667" s="24"/>
      <c r="J5667" s="24"/>
    </row>
    <row r="5668" spans="2:10" x14ac:dyDescent="0.2">
      <c r="B5668" s="24"/>
      <c r="D5668" s="24"/>
      <c r="F5668" s="24"/>
      <c r="H5668" s="24"/>
      <c r="J5668" s="24"/>
    </row>
    <row r="5669" spans="2:10" x14ac:dyDescent="0.2">
      <c r="B5669" s="24"/>
      <c r="D5669" s="24"/>
      <c r="F5669" s="24"/>
      <c r="H5669" s="24"/>
      <c r="J5669" s="24"/>
    </row>
    <row r="5670" spans="2:10" x14ac:dyDescent="0.2">
      <c r="B5670" s="24"/>
      <c r="D5670" s="24"/>
      <c r="F5670" s="24"/>
      <c r="H5670" s="24"/>
      <c r="J5670" s="24"/>
    </row>
    <row r="5671" spans="2:10" x14ac:dyDescent="0.2">
      <c r="B5671" s="24"/>
      <c r="D5671" s="24"/>
      <c r="F5671" s="24"/>
      <c r="H5671" s="24"/>
      <c r="J5671" s="24"/>
    </row>
    <row r="5672" spans="2:10" x14ac:dyDescent="0.2">
      <c r="B5672" s="24"/>
      <c r="D5672" s="24"/>
      <c r="F5672" s="24"/>
      <c r="H5672" s="24"/>
      <c r="J5672" s="24"/>
    </row>
    <row r="5673" spans="2:10" x14ac:dyDescent="0.2">
      <c r="B5673" s="24"/>
      <c r="D5673" s="24"/>
      <c r="F5673" s="24"/>
      <c r="H5673" s="24"/>
      <c r="J5673" s="24"/>
    </row>
    <row r="5674" spans="2:10" x14ac:dyDescent="0.2">
      <c r="B5674" s="24"/>
      <c r="D5674" s="24"/>
      <c r="F5674" s="24"/>
      <c r="H5674" s="24"/>
      <c r="J5674" s="24"/>
    </row>
    <row r="5675" spans="2:10" x14ac:dyDescent="0.2">
      <c r="B5675" s="24"/>
      <c r="D5675" s="24"/>
      <c r="F5675" s="24"/>
      <c r="H5675" s="24"/>
      <c r="J5675" s="24"/>
    </row>
    <row r="5676" spans="2:10" x14ac:dyDescent="0.2">
      <c r="B5676" s="24"/>
      <c r="D5676" s="24"/>
      <c r="F5676" s="24"/>
      <c r="H5676" s="24"/>
      <c r="J5676" s="24"/>
    </row>
    <row r="5677" spans="2:10" x14ac:dyDescent="0.2">
      <c r="B5677" s="24"/>
      <c r="D5677" s="24"/>
      <c r="F5677" s="24"/>
      <c r="H5677" s="24"/>
      <c r="J5677" s="24"/>
    </row>
    <row r="5678" spans="2:10" x14ac:dyDescent="0.2">
      <c r="B5678" s="24"/>
      <c r="D5678" s="24"/>
      <c r="F5678" s="24"/>
      <c r="H5678" s="24"/>
      <c r="J5678" s="24"/>
    </row>
    <row r="5679" spans="2:10" x14ac:dyDescent="0.2">
      <c r="B5679" s="24"/>
      <c r="D5679" s="24"/>
      <c r="F5679" s="24"/>
      <c r="H5679" s="24"/>
      <c r="J5679" s="24"/>
    </row>
    <row r="5680" spans="2:10" x14ac:dyDescent="0.2">
      <c r="B5680" s="24"/>
      <c r="D5680" s="24"/>
      <c r="F5680" s="24"/>
      <c r="H5680" s="24"/>
      <c r="J5680" s="24"/>
    </row>
    <row r="5681" spans="2:10" x14ac:dyDescent="0.2">
      <c r="B5681" s="24"/>
      <c r="D5681" s="24"/>
      <c r="F5681" s="24"/>
      <c r="H5681" s="24"/>
      <c r="J5681" s="24"/>
    </row>
    <row r="5682" spans="2:10" x14ac:dyDescent="0.2">
      <c r="B5682" s="24"/>
      <c r="D5682" s="24"/>
      <c r="F5682" s="24"/>
      <c r="H5682" s="24"/>
      <c r="J5682" s="24"/>
    </row>
    <row r="5683" spans="2:10" x14ac:dyDescent="0.2">
      <c r="B5683" s="24"/>
      <c r="D5683" s="24"/>
      <c r="F5683" s="24"/>
      <c r="H5683" s="24"/>
      <c r="J5683" s="24"/>
    </row>
    <row r="5684" spans="2:10" x14ac:dyDescent="0.2">
      <c r="B5684" s="24"/>
      <c r="D5684" s="24"/>
      <c r="F5684" s="24"/>
      <c r="H5684" s="24"/>
      <c r="J5684" s="24"/>
    </row>
    <row r="5685" spans="2:10" x14ac:dyDescent="0.2">
      <c r="B5685" s="24"/>
      <c r="D5685" s="24"/>
      <c r="F5685" s="24"/>
      <c r="H5685" s="24"/>
      <c r="J5685" s="24"/>
    </row>
    <row r="5686" spans="2:10" x14ac:dyDescent="0.2">
      <c r="B5686" s="24"/>
      <c r="D5686" s="24"/>
      <c r="F5686" s="24"/>
      <c r="H5686" s="24"/>
      <c r="J5686" s="24"/>
    </row>
    <row r="5687" spans="2:10" x14ac:dyDescent="0.2">
      <c r="B5687" s="24"/>
      <c r="D5687" s="24"/>
      <c r="F5687" s="24"/>
      <c r="H5687" s="24"/>
      <c r="J5687" s="24"/>
    </row>
    <row r="5688" spans="2:10" x14ac:dyDescent="0.2">
      <c r="B5688" s="24"/>
      <c r="D5688" s="24"/>
      <c r="F5688" s="24"/>
      <c r="H5688" s="24"/>
      <c r="J5688" s="24"/>
    </row>
    <row r="5689" spans="2:10" x14ac:dyDescent="0.2">
      <c r="B5689" s="24"/>
      <c r="D5689" s="24"/>
      <c r="F5689" s="24"/>
      <c r="H5689" s="24"/>
      <c r="J5689" s="24"/>
    </row>
    <row r="5690" spans="2:10" x14ac:dyDescent="0.2">
      <c r="B5690" s="24"/>
      <c r="D5690" s="24"/>
      <c r="F5690" s="24"/>
      <c r="H5690" s="24"/>
      <c r="J5690" s="24"/>
    </row>
    <row r="5691" spans="2:10" x14ac:dyDescent="0.2">
      <c r="B5691" s="24"/>
      <c r="D5691" s="24"/>
      <c r="F5691" s="24"/>
      <c r="H5691" s="24"/>
      <c r="J5691" s="24"/>
    </row>
    <row r="5692" spans="2:10" x14ac:dyDescent="0.2">
      <c r="B5692" s="24"/>
      <c r="D5692" s="24"/>
      <c r="F5692" s="24"/>
      <c r="H5692" s="24"/>
      <c r="J5692" s="24"/>
    </row>
    <row r="5693" spans="2:10" x14ac:dyDescent="0.2">
      <c r="B5693" s="24"/>
      <c r="D5693" s="24"/>
      <c r="F5693" s="24"/>
      <c r="H5693" s="24"/>
      <c r="J5693" s="24"/>
    </row>
    <row r="5694" spans="2:10" x14ac:dyDescent="0.2">
      <c r="B5694" s="24"/>
      <c r="D5694" s="24"/>
      <c r="F5694" s="24"/>
      <c r="H5694" s="24"/>
      <c r="J5694" s="24"/>
    </row>
    <row r="5695" spans="2:10" x14ac:dyDescent="0.2">
      <c r="B5695" s="24"/>
      <c r="D5695" s="24"/>
      <c r="F5695" s="24"/>
      <c r="H5695" s="24"/>
      <c r="J5695" s="24"/>
    </row>
    <row r="5696" spans="2:10" x14ac:dyDescent="0.2">
      <c r="B5696" s="24"/>
      <c r="D5696" s="24"/>
      <c r="F5696" s="24"/>
      <c r="H5696" s="24"/>
      <c r="J5696" s="24"/>
    </row>
    <row r="5697" spans="2:10" x14ac:dyDescent="0.2">
      <c r="B5697" s="24"/>
      <c r="D5697" s="24"/>
      <c r="F5697" s="24"/>
      <c r="H5697" s="24"/>
      <c r="J5697" s="24"/>
    </row>
    <row r="5698" spans="2:10" x14ac:dyDescent="0.2">
      <c r="B5698" s="24"/>
      <c r="D5698" s="24"/>
      <c r="F5698" s="24"/>
      <c r="H5698" s="24"/>
      <c r="J5698" s="24"/>
    </row>
    <row r="5699" spans="2:10" x14ac:dyDescent="0.2">
      <c r="B5699" s="24"/>
      <c r="D5699" s="24"/>
      <c r="F5699" s="24"/>
      <c r="H5699" s="24"/>
      <c r="J5699" s="24"/>
    </row>
    <row r="5700" spans="2:10" x14ac:dyDescent="0.2">
      <c r="B5700" s="24"/>
      <c r="D5700" s="24"/>
      <c r="F5700" s="24"/>
      <c r="H5700" s="24"/>
      <c r="J5700" s="24"/>
    </row>
    <row r="5701" spans="2:10" x14ac:dyDescent="0.2">
      <c r="B5701" s="24"/>
      <c r="D5701" s="24"/>
      <c r="F5701" s="24"/>
      <c r="H5701" s="24"/>
      <c r="J5701" s="24"/>
    </row>
    <row r="5702" spans="2:10" x14ac:dyDescent="0.2">
      <c r="B5702" s="24"/>
      <c r="D5702" s="24"/>
      <c r="F5702" s="24"/>
      <c r="H5702" s="24"/>
      <c r="J5702" s="24"/>
    </row>
    <row r="5703" spans="2:10" x14ac:dyDescent="0.2">
      <c r="B5703" s="24"/>
      <c r="D5703" s="24"/>
      <c r="F5703" s="24"/>
      <c r="H5703" s="24"/>
      <c r="J5703" s="24"/>
    </row>
    <row r="5704" spans="2:10" x14ac:dyDescent="0.2">
      <c r="B5704" s="24"/>
      <c r="D5704" s="24"/>
      <c r="F5704" s="24"/>
      <c r="H5704" s="24"/>
      <c r="J5704" s="24"/>
    </row>
    <row r="5705" spans="2:10" x14ac:dyDescent="0.2">
      <c r="B5705" s="24"/>
      <c r="D5705" s="24"/>
      <c r="F5705" s="24"/>
      <c r="H5705" s="24"/>
      <c r="J5705" s="24"/>
    </row>
    <row r="5706" spans="2:10" x14ac:dyDescent="0.2">
      <c r="B5706" s="24"/>
      <c r="D5706" s="24"/>
      <c r="F5706" s="24"/>
      <c r="H5706" s="24"/>
      <c r="J5706" s="24"/>
    </row>
    <row r="5707" spans="2:10" x14ac:dyDescent="0.2">
      <c r="B5707" s="24"/>
      <c r="D5707" s="24"/>
      <c r="F5707" s="24"/>
      <c r="H5707" s="24"/>
      <c r="J5707" s="24"/>
    </row>
    <row r="5708" spans="2:10" x14ac:dyDescent="0.2">
      <c r="B5708" s="24"/>
      <c r="D5708" s="24"/>
      <c r="F5708" s="24"/>
      <c r="H5708" s="24"/>
      <c r="J5708" s="24"/>
    </row>
    <row r="5709" spans="2:10" x14ac:dyDescent="0.2">
      <c r="B5709" s="24"/>
      <c r="D5709" s="24"/>
      <c r="F5709" s="24"/>
      <c r="H5709" s="24"/>
      <c r="J5709" s="24"/>
    </row>
    <row r="5710" spans="2:10" x14ac:dyDescent="0.2">
      <c r="B5710" s="24"/>
      <c r="D5710" s="24"/>
      <c r="F5710" s="24"/>
      <c r="H5710" s="24"/>
      <c r="J5710" s="24"/>
    </row>
    <row r="5711" spans="2:10" x14ac:dyDescent="0.2">
      <c r="B5711" s="24"/>
      <c r="D5711" s="24"/>
      <c r="F5711" s="24"/>
      <c r="H5711" s="24"/>
      <c r="J5711" s="24"/>
    </row>
    <row r="5712" spans="2:10" x14ac:dyDescent="0.2">
      <c r="B5712" s="24"/>
      <c r="D5712" s="24"/>
      <c r="F5712" s="24"/>
      <c r="H5712" s="24"/>
      <c r="J5712" s="24"/>
    </row>
    <row r="5713" spans="2:10" x14ac:dyDescent="0.2">
      <c r="B5713" s="24"/>
      <c r="D5713" s="24"/>
      <c r="F5713" s="24"/>
      <c r="H5713" s="24"/>
      <c r="J5713" s="24"/>
    </row>
    <row r="5714" spans="2:10" x14ac:dyDescent="0.2">
      <c r="B5714" s="24"/>
      <c r="D5714" s="24"/>
      <c r="F5714" s="24"/>
      <c r="H5714" s="24"/>
      <c r="J5714" s="24"/>
    </row>
    <row r="5715" spans="2:10" x14ac:dyDescent="0.2">
      <c r="B5715" s="24"/>
      <c r="D5715" s="24"/>
      <c r="F5715" s="24"/>
      <c r="H5715" s="24"/>
      <c r="J5715" s="24"/>
    </row>
    <row r="5716" spans="2:10" x14ac:dyDescent="0.2">
      <c r="B5716" s="24"/>
      <c r="D5716" s="24"/>
      <c r="F5716" s="24"/>
      <c r="H5716" s="24"/>
      <c r="J5716" s="24"/>
    </row>
    <row r="5717" spans="2:10" x14ac:dyDescent="0.2">
      <c r="B5717" s="24"/>
      <c r="D5717" s="24"/>
      <c r="F5717" s="24"/>
      <c r="H5717" s="24"/>
      <c r="J5717" s="24"/>
    </row>
    <row r="5718" spans="2:10" x14ac:dyDescent="0.2">
      <c r="B5718" s="24"/>
      <c r="D5718" s="24"/>
      <c r="F5718" s="24"/>
      <c r="H5718" s="24"/>
      <c r="J5718" s="24"/>
    </row>
    <row r="5719" spans="2:10" x14ac:dyDescent="0.2">
      <c r="B5719" s="24"/>
      <c r="D5719" s="24"/>
      <c r="F5719" s="24"/>
      <c r="H5719" s="24"/>
      <c r="J5719" s="24"/>
    </row>
    <row r="5720" spans="2:10" x14ac:dyDescent="0.2">
      <c r="B5720" s="24"/>
      <c r="D5720" s="24"/>
      <c r="F5720" s="24"/>
      <c r="H5720" s="24"/>
      <c r="J5720" s="24"/>
    </row>
    <row r="5721" spans="2:10" x14ac:dyDescent="0.2">
      <c r="B5721" s="24"/>
      <c r="D5721" s="24"/>
      <c r="F5721" s="24"/>
      <c r="H5721" s="24"/>
      <c r="J5721" s="24"/>
    </row>
    <row r="5722" spans="2:10" x14ac:dyDescent="0.2">
      <c r="B5722" s="24"/>
      <c r="D5722" s="24"/>
      <c r="F5722" s="24"/>
      <c r="H5722" s="24"/>
      <c r="J5722" s="24"/>
    </row>
    <row r="5723" spans="2:10" x14ac:dyDescent="0.2">
      <c r="B5723" s="24"/>
      <c r="D5723" s="24"/>
      <c r="F5723" s="24"/>
      <c r="H5723" s="24"/>
      <c r="J5723" s="24"/>
    </row>
    <row r="5724" spans="2:10" x14ac:dyDescent="0.2">
      <c r="B5724" s="24"/>
      <c r="D5724" s="24"/>
      <c r="F5724" s="24"/>
      <c r="H5724" s="24"/>
      <c r="J5724" s="24"/>
    </row>
    <row r="5725" spans="2:10" x14ac:dyDescent="0.2">
      <c r="B5725" s="24"/>
      <c r="D5725" s="24"/>
      <c r="F5725" s="24"/>
      <c r="H5725" s="24"/>
      <c r="J5725" s="24"/>
    </row>
    <row r="5726" spans="2:10" x14ac:dyDescent="0.2">
      <c r="B5726" s="24"/>
      <c r="D5726" s="24"/>
      <c r="F5726" s="24"/>
      <c r="H5726" s="24"/>
      <c r="J5726" s="24"/>
    </row>
    <row r="5727" spans="2:10" x14ac:dyDescent="0.2">
      <c r="B5727" s="24"/>
      <c r="D5727" s="24"/>
      <c r="F5727" s="24"/>
      <c r="H5727" s="24"/>
      <c r="J5727" s="24"/>
    </row>
    <row r="5728" spans="2:10" x14ac:dyDescent="0.2">
      <c r="B5728" s="24"/>
      <c r="D5728" s="24"/>
      <c r="F5728" s="24"/>
      <c r="H5728" s="24"/>
      <c r="J5728" s="24"/>
    </row>
    <row r="5729" spans="2:10" x14ac:dyDescent="0.2">
      <c r="B5729" s="24"/>
      <c r="D5729" s="24"/>
      <c r="F5729" s="24"/>
      <c r="H5729" s="24"/>
      <c r="J5729" s="24"/>
    </row>
    <row r="5730" spans="2:10" x14ac:dyDescent="0.2">
      <c r="B5730" s="24"/>
      <c r="D5730" s="24"/>
      <c r="F5730" s="24"/>
      <c r="H5730" s="24"/>
      <c r="J5730" s="24"/>
    </row>
    <row r="5731" spans="2:10" x14ac:dyDescent="0.2">
      <c r="B5731" s="24"/>
      <c r="D5731" s="24"/>
      <c r="F5731" s="24"/>
      <c r="H5731" s="24"/>
      <c r="J5731" s="24"/>
    </row>
    <row r="5732" spans="2:10" x14ac:dyDescent="0.2">
      <c r="B5732" s="24"/>
      <c r="D5732" s="24"/>
      <c r="F5732" s="24"/>
      <c r="H5732" s="24"/>
      <c r="J5732" s="24"/>
    </row>
    <row r="5733" spans="2:10" x14ac:dyDescent="0.2">
      <c r="B5733" s="24"/>
      <c r="D5733" s="24"/>
      <c r="F5733" s="24"/>
      <c r="H5733" s="24"/>
      <c r="J5733" s="24"/>
    </row>
    <row r="5734" spans="2:10" x14ac:dyDescent="0.2">
      <c r="B5734" s="24"/>
      <c r="D5734" s="24"/>
      <c r="F5734" s="24"/>
      <c r="H5734" s="24"/>
      <c r="J5734" s="24"/>
    </row>
    <row r="5735" spans="2:10" x14ac:dyDescent="0.2">
      <c r="B5735" s="24"/>
      <c r="D5735" s="24"/>
      <c r="F5735" s="24"/>
      <c r="H5735" s="24"/>
      <c r="J5735" s="24"/>
    </row>
    <row r="5736" spans="2:10" x14ac:dyDescent="0.2">
      <c r="B5736" s="24"/>
      <c r="D5736" s="24"/>
      <c r="F5736" s="24"/>
      <c r="H5736" s="24"/>
      <c r="J5736" s="24"/>
    </row>
    <row r="5737" spans="2:10" x14ac:dyDescent="0.2">
      <c r="B5737" s="24"/>
      <c r="D5737" s="24"/>
      <c r="F5737" s="24"/>
      <c r="H5737" s="24"/>
      <c r="J5737" s="24"/>
    </row>
    <row r="5738" spans="2:10" x14ac:dyDescent="0.2">
      <c r="B5738" s="24"/>
      <c r="D5738" s="24"/>
      <c r="F5738" s="24"/>
      <c r="H5738" s="24"/>
      <c r="J5738" s="24"/>
    </row>
    <row r="5739" spans="2:10" x14ac:dyDescent="0.2">
      <c r="B5739" s="24"/>
      <c r="D5739" s="24"/>
      <c r="F5739" s="24"/>
      <c r="H5739" s="24"/>
      <c r="J5739" s="24"/>
    </row>
    <row r="5740" spans="2:10" x14ac:dyDescent="0.2">
      <c r="B5740" s="24"/>
      <c r="D5740" s="24"/>
      <c r="F5740" s="24"/>
      <c r="H5740" s="24"/>
      <c r="J5740" s="24"/>
    </row>
    <row r="5741" spans="2:10" x14ac:dyDescent="0.2">
      <c r="B5741" s="24"/>
      <c r="D5741" s="24"/>
      <c r="F5741" s="24"/>
      <c r="H5741" s="24"/>
      <c r="J5741" s="24"/>
    </row>
    <row r="5742" spans="2:10" x14ac:dyDescent="0.2">
      <c r="B5742" s="24"/>
      <c r="D5742" s="24"/>
      <c r="F5742" s="24"/>
      <c r="H5742" s="24"/>
      <c r="J5742" s="24"/>
    </row>
    <row r="5743" spans="2:10" x14ac:dyDescent="0.2">
      <c r="B5743" s="24"/>
      <c r="D5743" s="24"/>
      <c r="F5743" s="24"/>
      <c r="H5743" s="24"/>
      <c r="J5743" s="24"/>
    </row>
    <row r="5744" spans="2:10" x14ac:dyDescent="0.2">
      <c r="B5744" s="24"/>
      <c r="D5744" s="24"/>
      <c r="F5744" s="24"/>
      <c r="H5744" s="24"/>
      <c r="J5744" s="24"/>
    </row>
    <row r="5745" spans="2:10" x14ac:dyDescent="0.2">
      <c r="B5745" s="24"/>
      <c r="D5745" s="24"/>
      <c r="F5745" s="24"/>
      <c r="H5745" s="24"/>
      <c r="J5745" s="24"/>
    </row>
    <row r="5746" spans="2:10" x14ac:dyDescent="0.2">
      <c r="B5746" s="24"/>
      <c r="D5746" s="24"/>
      <c r="F5746" s="24"/>
      <c r="H5746" s="24"/>
      <c r="J5746" s="24"/>
    </row>
    <row r="5747" spans="2:10" x14ac:dyDescent="0.2">
      <c r="B5747" s="24"/>
      <c r="D5747" s="24"/>
      <c r="F5747" s="24"/>
      <c r="H5747" s="24"/>
      <c r="J5747" s="24"/>
    </row>
    <row r="5748" spans="2:10" x14ac:dyDescent="0.2">
      <c r="B5748" s="24"/>
      <c r="D5748" s="24"/>
      <c r="F5748" s="24"/>
      <c r="H5748" s="24"/>
      <c r="J5748" s="24"/>
    </row>
    <row r="5749" spans="2:10" x14ac:dyDescent="0.2">
      <c r="B5749" s="24"/>
      <c r="D5749" s="24"/>
      <c r="F5749" s="24"/>
      <c r="H5749" s="24"/>
      <c r="J5749" s="24"/>
    </row>
    <row r="5750" spans="2:10" x14ac:dyDescent="0.2">
      <c r="B5750" s="24"/>
      <c r="D5750" s="24"/>
      <c r="F5750" s="24"/>
      <c r="H5750" s="24"/>
      <c r="J5750" s="24"/>
    </row>
    <row r="5751" spans="2:10" x14ac:dyDescent="0.2">
      <c r="B5751" s="24"/>
      <c r="D5751" s="24"/>
      <c r="F5751" s="24"/>
      <c r="H5751" s="24"/>
      <c r="J5751" s="24"/>
    </row>
    <row r="5752" spans="2:10" x14ac:dyDescent="0.2">
      <c r="B5752" s="24"/>
      <c r="D5752" s="24"/>
      <c r="F5752" s="24"/>
      <c r="H5752" s="24"/>
      <c r="J5752" s="24"/>
    </row>
    <row r="5753" spans="2:10" x14ac:dyDescent="0.2">
      <c r="B5753" s="24"/>
      <c r="D5753" s="24"/>
      <c r="F5753" s="24"/>
      <c r="H5753" s="24"/>
      <c r="J5753" s="24"/>
    </row>
    <row r="5754" spans="2:10" x14ac:dyDescent="0.2">
      <c r="B5754" s="24"/>
      <c r="D5754" s="24"/>
      <c r="F5754" s="24"/>
      <c r="H5754" s="24"/>
      <c r="J5754" s="24"/>
    </row>
    <row r="5755" spans="2:10" x14ac:dyDescent="0.2">
      <c r="B5755" s="24"/>
      <c r="D5755" s="24"/>
      <c r="F5755" s="24"/>
      <c r="H5755" s="24"/>
      <c r="J5755" s="24"/>
    </row>
    <row r="5756" spans="2:10" x14ac:dyDescent="0.2">
      <c r="B5756" s="24"/>
      <c r="D5756" s="24"/>
      <c r="F5756" s="24"/>
      <c r="H5756" s="24"/>
      <c r="J5756" s="24"/>
    </row>
    <row r="5757" spans="2:10" x14ac:dyDescent="0.2">
      <c r="B5757" s="24"/>
      <c r="D5757" s="24"/>
      <c r="F5757" s="24"/>
      <c r="H5757" s="24"/>
      <c r="J5757" s="24"/>
    </row>
    <row r="5758" spans="2:10" x14ac:dyDescent="0.2">
      <c r="B5758" s="24"/>
      <c r="D5758" s="24"/>
      <c r="F5758" s="24"/>
      <c r="H5758" s="24"/>
      <c r="J5758" s="24"/>
    </row>
    <row r="5759" spans="2:10" x14ac:dyDescent="0.2">
      <c r="B5759" s="24"/>
      <c r="D5759" s="24"/>
      <c r="F5759" s="24"/>
      <c r="H5759" s="24"/>
      <c r="J5759" s="24"/>
    </row>
    <row r="5760" spans="2:10" x14ac:dyDescent="0.2">
      <c r="B5760" s="24"/>
      <c r="D5760" s="24"/>
      <c r="F5760" s="24"/>
      <c r="H5760" s="24"/>
      <c r="J5760" s="24"/>
    </row>
    <row r="5761" spans="2:10" x14ac:dyDescent="0.2">
      <c r="B5761" s="24"/>
      <c r="D5761" s="24"/>
      <c r="F5761" s="24"/>
      <c r="H5761" s="24"/>
      <c r="J5761" s="24"/>
    </row>
    <row r="5762" spans="2:10" x14ac:dyDescent="0.2">
      <c r="B5762" s="24"/>
      <c r="D5762" s="24"/>
      <c r="F5762" s="24"/>
      <c r="H5762" s="24"/>
      <c r="J5762" s="24"/>
    </row>
    <row r="5763" spans="2:10" x14ac:dyDescent="0.2">
      <c r="B5763" s="24"/>
      <c r="D5763" s="24"/>
      <c r="F5763" s="24"/>
      <c r="H5763" s="24"/>
      <c r="J5763" s="24"/>
    </row>
    <row r="5764" spans="2:10" x14ac:dyDescent="0.2">
      <c r="B5764" s="24"/>
      <c r="D5764" s="24"/>
      <c r="F5764" s="24"/>
      <c r="H5764" s="24"/>
      <c r="J5764" s="24"/>
    </row>
    <row r="5765" spans="2:10" x14ac:dyDescent="0.2">
      <c r="B5765" s="24"/>
      <c r="D5765" s="24"/>
      <c r="F5765" s="24"/>
      <c r="H5765" s="24"/>
      <c r="J5765" s="24"/>
    </row>
    <row r="5766" spans="2:10" x14ac:dyDescent="0.2">
      <c r="B5766" s="24"/>
      <c r="D5766" s="24"/>
      <c r="F5766" s="24"/>
      <c r="H5766" s="24"/>
      <c r="J5766" s="24"/>
    </row>
    <row r="5767" spans="2:10" x14ac:dyDescent="0.2">
      <c r="B5767" s="24"/>
      <c r="D5767" s="24"/>
      <c r="F5767" s="24"/>
      <c r="H5767" s="24"/>
      <c r="J5767" s="24"/>
    </row>
    <row r="5768" spans="2:10" x14ac:dyDescent="0.2">
      <c r="B5768" s="24"/>
      <c r="D5768" s="24"/>
      <c r="F5768" s="24"/>
      <c r="H5768" s="24"/>
      <c r="J5768" s="24"/>
    </row>
    <row r="5769" spans="2:10" x14ac:dyDescent="0.2">
      <c r="B5769" s="24"/>
      <c r="D5769" s="24"/>
      <c r="F5769" s="24"/>
      <c r="H5769" s="24"/>
      <c r="J5769" s="24"/>
    </row>
    <row r="5770" spans="2:10" x14ac:dyDescent="0.2">
      <c r="B5770" s="24"/>
      <c r="D5770" s="24"/>
      <c r="F5770" s="24"/>
      <c r="H5770" s="24"/>
      <c r="J5770" s="24"/>
    </row>
    <row r="5771" spans="2:10" x14ac:dyDescent="0.2">
      <c r="B5771" s="24"/>
      <c r="D5771" s="24"/>
      <c r="F5771" s="24"/>
      <c r="H5771" s="24"/>
      <c r="J5771" s="24"/>
    </row>
    <row r="5772" spans="2:10" x14ac:dyDescent="0.2">
      <c r="B5772" s="24"/>
      <c r="D5772" s="24"/>
      <c r="F5772" s="24"/>
      <c r="H5772" s="24"/>
      <c r="J5772" s="24"/>
    </row>
    <row r="5773" spans="2:10" x14ac:dyDescent="0.2">
      <c r="B5773" s="24"/>
      <c r="D5773" s="24"/>
      <c r="F5773" s="24"/>
      <c r="H5773" s="24"/>
      <c r="J5773" s="24"/>
    </row>
    <row r="5774" spans="2:10" x14ac:dyDescent="0.2">
      <c r="B5774" s="24"/>
      <c r="D5774" s="24"/>
      <c r="F5774" s="24"/>
      <c r="H5774" s="24"/>
      <c r="J5774" s="24"/>
    </row>
    <row r="5775" spans="2:10" x14ac:dyDescent="0.2">
      <c r="B5775" s="24"/>
      <c r="D5775" s="24"/>
      <c r="F5775" s="24"/>
      <c r="H5775" s="24"/>
      <c r="J5775" s="24"/>
    </row>
    <row r="5776" spans="2:10" x14ac:dyDescent="0.2">
      <c r="B5776" s="24"/>
      <c r="D5776" s="24"/>
      <c r="F5776" s="24"/>
      <c r="H5776" s="24"/>
      <c r="J5776" s="24"/>
    </row>
    <row r="5777" spans="2:10" x14ac:dyDescent="0.2">
      <c r="B5777" s="24"/>
      <c r="D5777" s="24"/>
      <c r="F5777" s="24"/>
      <c r="H5777" s="24"/>
      <c r="J5777" s="24"/>
    </row>
    <row r="5778" spans="2:10" x14ac:dyDescent="0.2">
      <c r="B5778" s="24"/>
      <c r="D5778" s="24"/>
      <c r="F5778" s="24"/>
      <c r="H5778" s="24"/>
      <c r="J5778" s="24"/>
    </row>
    <row r="5779" spans="2:10" x14ac:dyDescent="0.2">
      <c r="B5779" s="24"/>
      <c r="D5779" s="24"/>
      <c r="F5779" s="24"/>
      <c r="H5779" s="24"/>
      <c r="J5779" s="24"/>
    </row>
    <row r="5780" spans="2:10" x14ac:dyDescent="0.2">
      <c r="B5780" s="24"/>
      <c r="D5780" s="24"/>
      <c r="F5780" s="24"/>
      <c r="H5780" s="24"/>
      <c r="J5780" s="24"/>
    </row>
    <row r="5781" spans="2:10" x14ac:dyDescent="0.2">
      <c r="B5781" s="24"/>
      <c r="D5781" s="24"/>
      <c r="F5781" s="24"/>
      <c r="H5781" s="24"/>
      <c r="J5781" s="24"/>
    </row>
    <row r="5782" spans="2:10" x14ac:dyDescent="0.2">
      <c r="B5782" s="24"/>
      <c r="D5782" s="24"/>
      <c r="F5782" s="24"/>
      <c r="H5782" s="24"/>
      <c r="J5782" s="24"/>
    </row>
    <row r="5783" spans="2:10" x14ac:dyDescent="0.2">
      <c r="B5783" s="24"/>
      <c r="D5783" s="24"/>
      <c r="F5783" s="24"/>
      <c r="H5783" s="24"/>
      <c r="J5783" s="24"/>
    </row>
    <row r="5784" spans="2:10" x14ac:dyDescent="0.2">
      <c r="B5784" s="24"/>
      <c r="D5784" s="24"/>
      <c r="F5784" s="24"/>
      <c r="H5784" s="24"/>
      <c r="J5784" s="24"/>
    </row>
    <row r="5785" spans="2:10" x14ac:dyDescent="0.2">
      <c r="B5785" s="24"/>
      <c r="D5785" s="24"/>
      <c r="F5785" s="24"/>
      <c r="H5785" s="24"/>
      <c r="J5785" s="24"/>
    </row>
    <row r="5786" spans="2:10" x14ac:dyDescent="0.2">
      <c r="B5786" s="24"/>
      <c r="D5786" s="24"/>
      <c r="F5786" s="24"/>
      <c r="H5786" s="24"/>
      <c r="J5786" s="24"/>
    </row>
    <row r="5787" spans="2:10" x14ac:dyDescent="0.2">
      <c r="B5787" s="24"/>
      <c r="D5787" s="24"/>
      <c r="F5787" s="24"/>
      <c r="H5787" s="24"/>
      <c r="J5787" s="24"/>
    </row>
    <row r="5788" spans="2:10" x14ac:dyDescent="0.2">
      <c r="B5788" s="24"/>
      <c r="D5788" s="24"/>
      <c r="F5788" s="24"/>
      <c r="H5788" s="24"/>
      <c r="J5788" s="24"/>
    </row>
    <row r="5789" spans="2:10" x14ac:dyDescent="0.2">
      <c r="B5789" s="24"/>
      <c r="D5789" s="24"/>
      <c r="F5789" s="24"/>
      <c r="H5789" s="24"/>
      <c r="J5789" s="24"/>
    </row>
    <row r="5790" spans="2:10" x14ac:dyDescent="0.2">
      <c r="B5790" s="24"/>
      <c r="D5790" s="24"/>
      <c r="F5790" s="24"/>
      <c r="H5790" s="24"/>
      <c r="J5790" s="24"/>
    </row>
    <row r="5791" spans="2:10" x14ac:dyDescent="0.2">
      <c r="B5791" s="24"/>
      <c r="D5791" s="24"/>
      <c r="F5791" s="24"/>
      <c r="H5791" s="24"/>
      <c r="J5791" s="24"/>
    </row>
    <row r="5792" spans="2:10" x14ac:dyDescent="0.2">
      <c r="B5792" s="24"/>
      <c r="D5792" s="24"/>
      <c r="F5792" s="24"/>
      <c r="H5792" s="24"/>
      <c r="J5792" s="24"/>
    </row>
    <row r="5793" spans="2:10" x14ac:dyDescent="0.2">
      <c r="B5793" s="24"/>
      <c r="D5793" s="24"/>
      <c r="F5793" s="24"/>
      <c r="H5793" s="24"/>
      <c r="J5793" s="24"/>
    </row>
    <row r="5794" spans="2:10" x14ac:dyDescent="0.2">
      <c r="B5794" s="24"/>
      <c r="D5794" s="24"/>
      <c r="F5794" s="24"/>
      <c r="H5794" s="24"/>
      <c r="J5794" s="24"/>
    </row>
    <row r="5795" spans="2:10" x14ac:dyDescent="0.2">
      <c r="B5795" s="24"/>
      <c r="D5795" s="24"/>
      <c r="F5795" s="24"/>
      <c r="H5795" s="24"/>
      <c r="J5795" s="24"/>
    </row>
    <row r="5796" spans="2:10" x14ac:dyDescent="0.2">
      <c r="B5796" s="24"/>
      <c r="D5796" s="24"/>
      <c r="F5796" s="24"/>
      <c r="H5796" s="24"/>
      <c r="J5796" s="24"/>
    </row>
    <row r="5797" spans="2:10" x14ac:dyDescent="0.2">
      <c r="B5797" s="24"/>
      <c r="D5797" s="24"/>
      <c r="F5797" s="24"/>
      <c r="H5797" s="24"/>
      <c r="J5797" s="24"/>
    </row>
    <row r="5798" spans="2:10" x14ac:dyDescent="0.2">
      <c r="B5798" s="24"/>
      <c r="D5798" s="24"/>
      <c r="F5798" s="24"/>
      <c r="H5798" s="24"/>
      <c r="J5798" s="24"/>
    </row>
    <row r="5799" spans="2:10" x14ac:dyDescent="0.2">
      <c r="B5799" s="24"/>
      <c r="D5799" s="24"/>
      <c r="F5799" s="24"/>
      <c r="H5799" s="24"/>
      <c r="J5799" s="24"/>
    </row>
    <row r="5800" spans="2:10" x14ac:dyDescent="0.2">
      <c r="B5800" s="24"/>
      <c r="D5800" s="24"/>
      <c r="F5800" s="24"/>
      <c r="H5800" s="24"/>
      <c r="J5800" s="24"/>
    </row>
    <row r="5801" spans="2:10" x14ac:dyDescent="0.2">
      <c r="B5801" s="24"/>
      <c r="D5801" s="24"/>
      <c r="F5801" s="24"/>
      <c r="H5801" s="24"/>
      <c r="J5801" s="24"/>
    </row>
    <row r="5802" spans="2:10" x14ac:dyDescent="0.2">
      <c r="B5802" s="24"/>
      <c r="D5802" s="24"/>
      <c r="F5802" s="24"/>
      <c r="H5802" s="24"/>
      <c r="J5802" s="24"/>
    </row>
    <row r="5803" spans="2:10" x14ac:dyDescent="0.2">
      <c r="B5803" s="24"/>
      <c r="D5803" s="24"/>
      <c r="F5803" s="24"/>
      <c r="H5803" s="24"/>
      <c r="J5803" s="24"/>
    </row>
    <row r="5804" spans="2:10" x14ac:dyDescent="0.2">
      <c r="B5804" s="24"/>
      <c r="D5804" s="24"/>
      <c r="F5804" s="24"/>
      <c r="H5804" s="24"/>
      <c r="J5804" s="24"/>
    </row>
    <row r="5805" spans="2:10" x14ac:dyDescent="0.2">
      <c r="B5805" s="24"/>
      <c r="D5805" s="24"/>
      <c r="F5805" s="24"/>
      <c r="H5805" s="24"/>
      <c r="J5805" s="24"/>
    </row>
    <row r="5806" spans="2:10" x14ac:dyDescent="0.2">
      <c r="B5806" s="24"/>
      <c r="D5806" s="24"/>
      <c r="F5806" s="24"/>
      <c r="H5806" s="24"/>
      <c r="J5806" s="24"/>
    </row>
    <row r="5807" spans="2:10" x14ac:dyDescent="0.2">
      <c r="B5807" s="24"/>
      <c r="D5807" s="24"/>
      <c r="F5807" s="24"/>
      <c r="H5807" s="24"/>
      <c r="J5807" s="24"/>
    </row>
    <row r="5808" spans="2:10" x14ac:dyDescent="0.2">
      <c r="B5808" s="24"/>
      <c r="D5808" s="24"/>
      <c r="F5808" s="24"/>
      <c r="H5808" s="24"/>
      <c r="J5808" s="24"/>
    </row>
    <row r="5809" spans="2:10" x14ac:dyDescent="0.2">
      <c r="B5809" s="24"/>
      <c r="D5809" s="24"/>
      <c r="F5809" s="24"/>
      <c r="H5809" s="24"/>
      <c r="J5809" s="24"/>
    </row>
    <row r="5810" spans="2:10" x14ac:dyDescent="0.2">
      <c r="B5810" s="24"/>
      <c r="D5810" s="24"/>
      <c r="F5810" s="24"/>
      <c r="H5810" s="24"/>
      <c r="J5810" s="24"/>
    </row>
    <row r="5811" spans="2:10" x14ac:dyDescent="0.2">
      <c r="B5811" s="24"/>
      <c r="D5811" s="24"/>
      <c r="F5811" s="24"/>
      <c r="H5811" s="24"/>
      <c r="J5811" s="24"/>
    </row>
    <row r="5812" spans="2:10" x14ac:dyDescent="0.2">
      <c r="B5812" s="24"/>
      <c r="D5812" s="24"/>
      <c r="F5812" s="24"/>
      <c r="H5812" s="24"/>
      <c r="J5812" s="24"/>
    </row>
    <row r="5813" spans="2:10" x14ac:dyDescent="0.2">
      <c r="B5813" s="24"/>
      <c r="D5813" s="24"/>
      <c r="F5813" s="24"/>
      <c r="H5813" s="24"/>
      <c r="J5813" s="24"/>
    </row>
    <row r="5814" spans="2:10" x14ac:dyDescent="0.2">
      <c r="B5814" s="24"/>
      <c r="D5814" s="24"/>
      <c r="F5814" s="24"/>
      <c r="H5814" s="24"/>
      <c r="J5814" s="24"/>
    </row>
    <row r="5815" spans="2:10" x14ac:dyDescent="0.2">
      <c r="B5815" s="24"/>
      <c r="D5815" s="24"/>
      <c r="F5815" s="24"/>
      <c r="H5815" s="24"/>
      <c r="J5815" s="24"/>
    </row>
    <row r="5816" spans="2:10" x14ac:dyDescent="0.2">
      <c r="B5816" s="24"/>
      <c r="D5816" s="24"/>
      <c r="F5816" s="24"/>
      <c r="H5816" s="24"/>
      <c r="J5816" s="24"/>
    </row>
    <row r="5817" spans="2:10" x14ac:dyDescent="0.2">
      <c r="B5817" s="24"/>
      <c r="D5817" s="24"/>
      <c r="F5817" s="24"/>
      <c r="H5817" s="24"/>
      <c r="J5817" s="24"/>
    </row>
    <row r="5818" spans="2:10" x14ac:dyDescent="0.2">
      <c r="B5818" s="24"/>
      <c r="D5818" s="24"/>
      <c r="F5818" s="24"/>
      <c r="H5818" s="24"/>
      <c r="J5818" s="24"/>
    </row>
    <row r="5819" spans="2:10" x14ac:dyDescent="0.2">
      <c r="B5819" s="24"/>
      <c r="D5819" s="24"/>
      <c r="F5819" s="24"/>
      <c r="H5819" s="24"/>
      <c r="J5819" s="24"/>
    </row>
    <row r="5820" spans="2:10" x14ac:dyDescent="0.2">
      <c r="B5820" s="24"/>
      <c r="D5820" s="24"/>
      <c r="F5820" s="24"/>
      <c r="H5820" s="24"/>
      <c r="J5820" s="24"/>
    </row>
    <row r="5821" spans="2:10" x14ac:dyDescent="0.2">
      <c r="B5821" s="24"/>
      <c r="D5821" s="24"/>
      <c r="F5821" s="24"/>
      <c r="H5821" s="24"/>
      <c r="J5821" s="24"/>
    </row>
    <row r="5822" spans="2:10" x14ac:dyDescent="0.2">
      <c r="B5822" s="24"/>
      <c r="D5822" s="24"/>
      <c r="F5822" s="24"/>
      <c r="H5822" s="24"/>
      <c r="J5822" s="24"/>
    </row>
    <row r="5823" spans="2:10" x14ac:dyDescent="0.2">
      <c r="B5823" s="24"/>
      <c r="D5823" s="24"/>
      <c r="F5823" s="24"/>
      <c r="H5823" s="24"/>
      <c r="J5823" s="24"/>
    </row>
    <row r="5824" spans="2:10" x14ac:dyDescent="0.2">
      <c r="B5824" s="24"/>
      <c r="D5824" s="24"/>
      <c r="F5824" s="24"/>
      <c r="H5824" s="24"/>
      <c r="J5824" s="24"/>
    </row>
    <row r="5825" spans="2:10" x14ac:dyDescent="0.2">
      <c r="B5825" s="24"/>
      <c r="D5825" s="24"/>
      <c r="F5825" s="24"/>
      <c r="H5825" s="24"/>
      <c r="J5825" s="24"/>
    </row>
    <row r="5826" spans="2:10" x14ac:dyDescent="0.2">
      <c r="B5826" s="24"/>
      <c r="D5826" s="24"/>
      <c r="F5826" s="24"/>
      <c r="H5826" s="24"/>
      <c r="J5826" s="24"/>
    </row>
    <row r="5827" spans="2:10" x14ac:dyDescent="0.2">
      <c r="B5827" s="24"/>
      <c r="D5827" s="24"/>
      <c r="F5827" s="24"/>
      <c r="H5827" s="24"/>
      <c r="J5827" s="24"/>
    </row>
    <row r="5828" spans="2:10" x14ac:dyDescent="0.2">
      <c r="B5828" s="24"/>
      <c r="D5828" s="24"/>
      <c r="F5828" s="24"/>
      <c r="H5828" s="24"/>
      <c r="J5828" s="24"/>
    </row>
    <row r="5829" spans="2:10" x14ac:dyDescent="0.2">
      <c r="B5829" s="24"/>
      <c r="D5829" s="24"/>
      <c r="F5829" s="24"/>
      <c r="H5829" s="24"/>
      <c r="J5829" s="24"/>
    </row>
    <row r="5830" spans="2:10" x14ac:dyDescent="0.2">
      <c r="B5830" s="24"/>
      <c r="D5830" s="24"/>
      <c r="F5830" s="24"/>
      <c r="H5830" s="24"/>
      <c r="J5830" s="24"/>
    </row>
    <row r="5831" spans="2:10" x14ac:dyDescent="0.2">
      <c r="B5831" s="24"/>
      <c r="D5831" s="24"/>
      <c r="F5831" s="24"/>
      <c r="H5831" s="24"/>
      <c r="J5831" s="24"/>
    </row>
    <row r="5832" spans="2:10" x14ac:dyDescent="0.2">
      <c r="B5832" s="24"/>
      <c r="D5832" s="24"/>
      <c r="F5832" s="24"/>
      <c r="H5832" s="24"/>
      <c r="J5832" s="24"/>
    </row>
    <row r="5833" spans="2:10" x14ac:dyDescent="0.2">
      <c r="B5833" s="24"/>
      <c r="D5833" s="24"/>
      <c r="F5833" s="24"/>
      <c r="H5833" s="24"/>
      <c r="J5833" s="24"/>
    </row>
    <row r="5834" spans="2:10" x14ac:dyDescent="0.2">
      <c r="B5834" s="24"/>
      <c r="D5834" s="24"/>
      <c r="F5834" s="24"/>
      <c r="H5834" s="24"/>
      <c r="J5834" s="24"/>
    </row>
    <row r="5835" spans="2:10" x14ac:dyDescent="0.2">
      <c r="B5835" s="24"/>
      <c r="D5835" s="24"/>
      <c r="F5835" s="24"/>
      <c r="H5835" s="24"/>
      <c r="J5835" s="24"/>
    </row>
    <row r="5836" spans="2:10" x14ac:dyDescent="0.2">
      <c r="B5836" s="24"/>
      <c r="D5836" s="24"/>
      <c r="F5836" s="24"/>
      <c r="H5836" s="24"/>
      <c r="J5836" s="24"/>
    </row>
    <row r="5837" spans="2:10" x14ac:dyDescent="0.2">
      <c r="B5837" s="24"/>
      <c r="D5837" s="24"/>
      <c r="F5837" s="24"/>
      <c r="H5837" s="24"/>
      <c r="J5837" s="24"/>
    </row>
    <row r="5838" spans="2:10" x14ac:dyDescent="0.2">
      <c r="B5838" s="24"/>
      <c r="D5838" s="24"/>
      <c r="F5838" s="24"/>
      <c r="H5838" s="24"/>
      <c r="J5838" s="24"/>
    </row>
    <row r="5839" spans="2:10" x14ac:dyDescent="0.2">
      <c r="B5839" s="24"/>
      <c r="D5839" s="24"/>
      <c r="F5839" s="24"/>
      <c r="H5839" s="24"/>
      <c r="J5839" s="24"/>
    </row>
    <row r="5840" spans="2:10" x14ac:dyDescent="0.2">
      <c r="B5840" s="24"/>
      <c r="D5840" s="24"/>
      <c r="F5840" s="24"/>
      <c r="H5840" s="24"/>
      <c r="J5840" s="24"/>
    </row>
    <row r="5841" spans="2:10" x14ac:dyDescent="0.2">
      <c r="B5841" s="24"/>
      <c r="D5841" s="24"/>
      <c r="F5841" s="24"/>
      <c r="H5841" s="24"/>
      <c r="J5841" s="24"/>
    </row>
    <row r="5842" spans="2:10" x14ac:dyDescent="0.2">
      <c r="B5842" s="24"/>
      <c r="D5842" s="24"/>
      <c r="F5842" s="24"/>
      <c r="H5842" s="24"/>
      <c r="J5842" s="24"/>
    </row>
    <row r="5843" spans="2:10" x14ac:dyDescent="0.2">
      <c r="B5843" s="24"/>
      <c r="D5843" s="24"/>
      <c r="F5843" s="24"/>
      <c r="H5843" s="24"/>
      <c r="J5843" s="24"/>
    </row>
    <row r="5844" spans="2:10" x14ac:dyDescent="0.2">
      <c r="B5844" s="24"/>
      <c r="D5844" s="24"/>
      <c r="F5844" s="24"/>
      <c r="H5844" s="24"/>
      <c r="J5844" s="24"/>
    </row>
    <row r="5845" spans="2:10" x14ac:dyDescent="0.2">
      <c r="B5845" s="24"/>
      <c r="D5845" s="24"/>
      <c r="F5845" s="24"/>
      <c r="H5845" s="24"/>
      <c r="J5845" s="24"/>
    </row>
    <row r="5846" spans="2:10" x14ac:dyDescent="0.2">
      <c r="B5846" s="24"/>
      <c r="D5846" s="24"/>
      <c r="F5846" s="24"/>
      <c r="H5846" s="24"/>
      <c r="J5846" s="24"/>
    </row>
    <row r="5847" spans="2:10" x14ac:dyDescent="0.2">
      <c r="B5847" s="24"/>
      <c r="D5847" s="24"/>
      <c r="F5847" s="24"/>
      <c r="H5847" s="24"/>
      <c r="J5847" s="24"/>
    </row>
    <row r="5848" spans="2:10" x14ac:dyDescent="0.2">
      <c r="B5848" s="24"/>
      <c r="D5848" s="24"/>
      <c r="F5848" s="24"/>
      <c r="H5848" s="24"/>
      <c r="J5848" s="24"/>
    </row>
    <row r="5849" spans="2:10" x14ac:dyDescent="0.2">
      <c r="B5849" s="24"/>
      <c r="D5849" s="24"/>
      <c r="F5849" s="24"/>
      <c r="H5849" s="24"/>
      <c r="J5849" s="24"/>
    </row>
    <row r="5850" spans="2:10" x14ac:dyDescent="0.2">
      <c r="B5850" s="24"/>
      <c r="D5850" s="24"/>
      <c r="F5850" s="24"/>
      <c r="H5850" s="24"/>
      <c r="J5850" s="24"/>
    </row>
    <row r="5851" spans="2:10" x14ac:dyDescent="0.2">
      <c r="B5851" s="24"/>
      <c r="D5851" s="24"/>
      <c r="F5851" s="24"/>
      <c r="H5851" s="24"/>
      <c r="J5851" s="24"/>
    </row>
    <row r="5852" spans="2:10" x14ac:dyDescent="0.2">
      <c r="B5852" s="24"/>
      <c r="D5852" s="24"/>
      <c r="F5852" s="24"/>
      <c r="H5852" s="24"/>
      <c r="J5852" s="24"/>
    </row>
    <row r="5853" spans="2:10" x14ac:dyDescent="0.2">
      <c r="B5853" s="24"/>
      <c r="D5853" s="24"/>
      <c r="F5853" s="24"/>
      <c r="H5853" s="24"/>
      <c r="J5853" s="24"/>
    </row>
    <row r="5854" spans="2:10" x14ac:dyDescent="0.2">
      <c r="B5854" s="24"/>
      <c r="D5854" s="24"/>
      <c r="F5854" s="24"/>
      <c r="H5854" s="24"/>
      <c r="J5854" s="24"/>
    </row>
    <row r="5855" spans="2:10" x14ac:dyDescent="0.2">
      <c r="B5855" s="24"/>
      <c r="D5855" s="24"/>
      <c r="F5855" s="24"/>
      <c r="H5855" s="24"/>
      <c r="J5855" s="24"/>
    </row>
    <row r="5856" spans="2:10" x14ac:dyDescent="0.2">
      <c r="B5856" s="24"/>
      <c r="D5856" s="24"/>
      <c r="F5856" s="24"/>
      <c r="H5856" s="24"/>
      <c r="J5856" s="24"/>
    </row>
    <row r="5857" spans="2:10" x14ac:dyDescent="0.2">
      <c r="B5857" s="24"/>
      <c r="D5857" s="24"/>
      <c r="F5857" s="24"/>
      <c r="H5857" s="24"/>
      <c r="J5857" s="24"/>
    </row>
    <row r="5858" spans="2:10" x14ac:dyDescent="0.2">
      <c r="B5858" s="24"/>
      <c r="D5858" s="24"/>
      <c r="F5858" s="24"/>
      <c r="H5858" s="24"/>
      <c r="J5858" s="24"/>
    </row>
    <row r="5859" spans="2:10" x14ac:dyDescent="0.2">
      <c r="B5859" s="24"/>
      <c r="D5859" s="24"/>
      <c r="F5859" s="24"/>
      <c r="H5859" s="24"/>
      <c r="J5859" s="24"/>
    </row>
    <row r="5860" spans="2:10" x14ac:dyDescent="0.2">
      <c r="B5860" s="24"/>
      <c r="D5860" s="24"/>
      <c r="F5860" s="24"/>
      <c r="H5860" s="24"/>
      <c r="J5860" s="24"/>
    </row>
    <row r="5861" spans="2:10" x14ac:dyDescent="0.2">
      <c r="B5861" s="24"/>
      <c r="D5861" s="24"/>
      <c r="F5861" s="24"/>
      <c r="H5861" s="24"/>
      <c r="J5861" s="24"/>
    </row>
    <row r="5862" spans="2:10" x14ac:dyDescent="0.2">
      <c r="B5862" s="24"/>
      <c r="D5862" s="24"/>
      <c r="F5862" s="24"/>
      <c r="H5862" s="24"/>
      <c r="J5862" s="24"/>
    </row>
    <row r="5863" spans="2:10" x14ac:dyDescent="0.2">
      <c r="B5863" s="24"/>
      <c r="D5863" s="24"/>
      <c r="F5863" s="24"/>
      <c r="H5863" s="24"/>
      <c r="J5863" s="24"/>
    </row>
    <row r="5864" spans="2:10" x14ac:dyDescent="0.2">
      <c r="B5864" s="24"/>
      <c r="D5864" s="24"/>
      <c r="F5864" s="24"/>
      <c r="H5864" s="24"/>
      <c r="J5864" s="24"/>
    </row>
    <row r="5865" spans="2:10" x14ac:dyDescent="0.2">
      <c r="B5865" s="24"/>
      <c r="D5865" s="24"/>
      <c r="F5865" s="24"/>
      <c r="H5865" s="24"/>
      <c r="J5865" s="24"/>
    </row>
    <row r="5866" spans="2:10" x14ac:dyDescent="0.2">
      <c r="B5866" s="24"/>
      <c r="D5866" s="24"/>
      <c r="F5866" s="24"/>
      <c r="H5866" s="24"/>
      <c r="J5866" s="24"/>
    </row>
    <row r="5867" spans="2:10" x14ac:dyDescent="0.2">
      <c r="B5867" s="24"/>
      <c r="D5867" s="24"/>
      <c r="F5867" s="24"/>
      <c r="H5867" s="24"/>
      <c r="J5867" s="24"/>
    </row>
    <row r="5868" spans="2:10" x14ac:dyDescent="0.2">
      <c r="B5868" s="24"/>
      <c r="D5868" s="24"/>
      <c r="F5868" s="24"/>
      <c r="H5868" s="24"/>
      <c r="J5868" s="24"/>
    </row>
    <row r="5869" spans="2:10" x14ac:dyDescent="0.2">
      <c r="B5869" s="24"/>
      <c r="D5869" s="24"/>
      <c r="F5869" s="24"/>
      <c r="H5869" s="24"/>
      <c r="J5869" s="24"/>
    </row>
    <row r="5870" spans="2:10" x14ac:dyDescent="0.2">
      <c r="B5870" s="24"/>
      <c r="D5870" s="24"/>
      <c r="F5870" s="24"/>
      <c r="H5870" s="24"/>
      <c r="J5870" s="24"/>
    </row>
    <row r="5871" spans="2:10" x14ac:dyDescent="0.2">
      <c r="B5871" s="24"/>
      <c r="D5871" s="24"/>
      <c r="F5871" s="24"/>
      <c r="H5871" s="24"/>
      <c r="J5871" s="24"/>
    </row>
    <row r="5872" spans="2:10" x14ac:dyDescent="0.2">
      <c r="B5872" s="24"/>
      <c r="D5872" s="24"/>
      <c r="F5872" s="24"/>
      <c r="H5872" s="24"/>
      <c r="J5872" s="24"/>
    </row>
    <row r="5873" spans="2:10" x14ac:dyDescent="0.2">
      <c r="B5873" s="24"/>
      <c r="D5873" s="24"/>
      <c r="F5873" s="24"/>
      <c r="H5873" s="24"/>
      <c r="J5873" s="24"/>
    </row>
    <row r="5874" spans="2:10" x14ac:dyDescent="0.2">
      <c r="B5874" s="24"/>
      <c r="D5874" s="24"/>
      <c r="F5874" s="24"/>
      <c r="H5874" s="24"/>
      <c r="J5874" s="24"/>
    </row>
    <row r="5875" spans="2:10" x14ac:dyDescent="0.2">
      <c r="B5875" s="24"/>
      <c r="D5875" s="24"/>
      <c r="F5875" s="24"/>
      <c r="H5875" s="24"/>
      <c r="J5875" s="24"/>
    </row>
    <row r="5876" spans="2:10" x14ac:dyDescent="0.2">
      <c r="B5876" s="24"/>
      <c r="D5876" s="24"/>
      <c r="F5876" s="24"/>
      <c r="H5876" s="24"/>
      <c r="J5876" s="24"/>
    </row>
    <row r="5877" spans="2:10" x14ac:dyDescent="0.2">
      <c r="B5877" s="24"/>
      <c r="D5877" s="24"/>
      <c r="F5877" s="24"/>
      <c r="H5877" s="24"/>
      <c r="J5877" s="24"/>
    </row>
    <row r="5878" spans="2:10" x14ac:dyDescent="0.2">
      <c r="B5878" s="24"/>
      <c r="D5878" s="24"/>
      <c r="F5878" s="24"/>
      <c r="H5878" s="24"/>
      <c r="J5878" s="24"/>
    </row>
    <row r="5879" spans="2:10" x14ac:dyDescent="0.2">
      <c r="B5879" s="24"/>
      <c r="D5879" s="24"/>
      <c r="F5879" s="24"/>
      <c r="H5879" s="24"/>
      <c r="J5879" s="24"/>
    </row>
    <row r="5880" spans="2:10" x14ac:dyDescent="0.2">
      <c r="B5880" s="24"/>
      <c r="D5880" s="24"/>
      <c r="F5880" s="24"/>
      <c r="H5880" s="24"/>
      <c r="J5880" s="24"/>
    </row>
    <row r="5881" spans="2:10" x14ac:dyDescent="0.2">
      <c r="B5881" s="24"/>
      <c r="D5881" s="24"/>
      <c r="F5881" s="24"/>
      <c r="H5881" s="24"/>
      <c r="J5881" s="24"/>
    </row>
    <row r="5882" spans="2:10" x14ac:dyDescent="0.2">
      <c r="B5882" s="24"/>
      <c r="D5882" s="24"/>
      <c r="F5882" s="24"/>
      <c r="H5882" s="24"/>
      <c r="J5882" s="24"/>
    </row>
    <row r="5883" spans="2:10" x14ac:dyDescent="0.2">
      <c r="B5883" s="24"/>
      <c r="D5883" s="24"/>
      <c r="F5883" s="24"/>
      <c r="H5883" s="24"/>
      <c r="J5883" s="24"/>
    </row>
    <row r="5884" spans="2:10" x14ac:dyDescent="0.2">
      <c r="B5884" s="24"/>
      <c r="D5884" s="24"/>
      <c r="F5884" s="24"/>
      <c r="H5884" s="24"/>
      <c r="J5884" s="24"/>
    </row>
    <row r="5885" spans="2:10" x14ac:dyDescent="0.2">
      <c r="B5885" s="24"/>
      <c r="D5885" s="24"/>
      <c r="F5885" s="24"/>
      <c r="H5885" s="24"/>
      <c r="J5885" s="24"/>
    </row>
    <row r="5886" spans="2:10" x14ac:dyDescent="0.2">
      <c r="B5886" s="24"/>
      <c r="D5886" s="24"/>
      <c r="F5886" s="24"/>
      <c r="H5886" s="24"/>
      <c r="J5886" s="24"/>
    </row>
    <row r="5887" spans="2:10" x14ac:dyDescent="0.2">
      <c r="B5887" s="24"/>
      <c r="D5887" s="24"/>
      <c r="F5887" s="24"/>
      <c r="H5887" s="24"/>
      <c r="J5887" s="24"/>
    </row>
    <row r="5888" spans="2:10" x14ac:dyDescent="0.2">
      <c r="B5888" s="24"/>
      <c r="D5888" s="24"/>
      <c r="F5888" s="24"/>
      <c r="H5888" s="24"/>
      <c r="J5888" s="24"/>
    </row>
    <row r="5889" spans="2:10" x14ac:dyDescent="0.2">
      <c r="B5889" s="24"/>
      <c r="D5889" s="24"/>
      <c r="F5889" s="24"/>
      <c r="H5889" s="24"/>
      <c r="J5889" s="24"/>
    </row>
    <row r="5890" spans="2:10" x14ac:dyDescent="0.2">
      <c r="B5890" s="24"/>
      <c r="D5890" s="24"/>
      <c r="F5890" s="24"/>
      <c r="H5890" s="24"/>
      <c r="J5890" s="24"/>
    </row>
    <row r="5891" spans="2:10" x14ac:dyDescent="0.2">
      <c r="B5891" s="24"/>
      <c r="D5891" s="24"/>
      <c r="F5891" s="24"/>
      <c r="H5891" s="24"/>
      <c r="J5891" s="24"/>
    </row>
    <row r="5892" spans="2:10" x14ac:dyDescent="0.2">
      <c r="B5892" s="24"/>
      <c r="D5892" s="24"/>
      <c r="F5892" s="24"/>
      <c r="H5892" s="24"/>
      <c r="J5892" s="24"/>
    </row>
    <row r="5893" spans="2:10" x14ac:dyDescent="0.2">
      <c r="B5893" s="24"/>
      <c r="D5893" s="24"/>
      <c r="F5893" s="24"/>
      <c r="H5893" s="24"/>
      <c r="J5893" s="24"/>
    </row>
    <row r="5894" spans="2:10" x14ac:dyDescent="0.2">
      <c r="B5894" s="24"/>
      <c r="D5894" s="24"/>
      <c r="F5894" s="24"/>
      <c r="H5894" s="24"/>
      <c r="J5894" s="24"/>
    </row>
    <row r="5895" spans="2:10" x14ac:dyDescent="0.2">
      <c r="B5895" s="24"/>
      <c r="D5895" s="24"/>
      <c r="F5895" s="24"/>
      <c r="H5895" s="24"/>
      <c r="J5895" s="24"/>
    </row>
    <row r="5896" spans="2:10" x14ac:dyDescent="0.2">
      <c r="B5896" s="24"/>
      <c r="D5896" s="24"/>
      <c r="F5896" s="24"/>
      <c r="H5896" s="24"/>
      <c r="J5896" s="24"/>
    </row>
    <row r="5897" spans="2:10" x14ac:dyDescent="0.2">
      <c r="B5897" s="24"/>
      <c r="D5897" s="24"/>
      <c r="F5897" s="24"/>
      <c r="H5897" s="24"/>
      <c r="J5897" s="24"/>
    </row>
    <row r="5898" spans="2:10" x14ac:dyDescent="0.2">
      <c r="B5898" s="24"/>
      <c r="D5898" s="24"/>
      <c r="F5898" s="24"/>
      <c r="H5898" s="24"/>
      <c r="J5898" s="24"/>
    </row>
    <row r="5899" spans="2:10" x14ac:dyDescent="0.2">
      <c r="B5899" s="24"/>
      <c r="D5899" s="24"/>
      <c r="F5899" s="24"/>
      <c r="H5899" s="24"/>
      <c r="J5899" s="24"/>
    </row>
    <row r="5900" spans="2:10" x14ac:dyDescent="0.2">
      <c r="B5900" s="24"/>
      <c r="D5900" s="24"/>
      <c r="F5900" s="24"/>
      <c r="H5900" s="24"/>
      <c r="J5900" s="24"/>
    </row>
    <row r="5901" spans="2:10" x14ac:dyDescent="0.2">
      <c r="B5901" s="24"/>
      <c r="D5901" s="24"/>
      <c r="F5901" s="24"/>
      <c r="H5901" s="24"/>
      <c r="J5901" s="24"/>
    </row>
    <row r="5902" spans="2:10" x14ac:dyDescent="0.2">
      <c r="B5902" s="24"/>
      <c r="D5902" s="24"/>
      <c r="F5902" s="24"/>
      <c r="H5902" s="24"/>
      <c r="J5902" s="24"/>
    </row>
    <row r="5903" spans="2:10" x14ac:dyDescent="0.2">
      <c r="B5903" s="24"/>
      <c r="D5903" s="24"/>
      <c r="F5903" s="24"/>
      <c r="H5903" s="24"/>
      <c r="J5903" s="24"/>
    </row>
    <row r="5904" spans="2:10" x14ac:dyDescent="0.2">
      <c r="B5904" s="24"/>
      <c r="D5904" s="24"/>
      <c r="F5904" s="24"/>
      <c r="H5904" s="24"/>
      <c r="J5904" s="24"/>
    </row>
    <row r="5905" spans="2:10" x14ac:dyDescent="0.2">
      <c r="B5905" s="24"/>
      <c r="D5905" s="24"/>
      <c r="F5905" s="24"/>
      <c r="H5905" s="24"/>
      <c r="J5905" s="24"/>
    </row>
    <row r="5906" spans="2:10" x14ac:dyDescent="0.2">
      <c r="B5906" s="24"/>
      <c r="D5906" s="24"/>
      <c r="F5906" s="24"/>
      <c r="H5906" s="24"/>
      <c r="J5906" s="24"/>
    </row>
    <row r="5907" spans="2:10" x14ac:dyDescent="0.2">
      <c r="B5907" s="24"/>
      <c r="D5907" s="24"/>
      <c r="F5907" s="24"/>
      <c r="H5907" s="24"/>
      <c r="J5907" s="24"/>
    </row>
    <row r="5908" spans="2:10" x14ac:dyDescent="0.2">
      <c r="B5908" s="24"/>
      <c r="D5908" s="24"/>
      <c r="F5908" s="24"/>
      <c r="H5908" s="24"/>
      <c r="J5908" s="24"/>
    </row>
    <row r="5909" spans="2:10" x14ac:dyDescent="0.2">
      <c r="B5909" s="24"/>
      <c r="D5909" s="24"/>
      <c r="F5909" s="24"/>
      <c r="H5909" s="24"/>
      <c r="J5909" s="24"/>
    </row>
    <row r="5910" spans="2:10" x14ac:dyDescent="0.2">
      <c r="B5910" s="24"/>
      <c r="D5910" s="24"/>
      <c r="F5910" s="24"/>
      <c r="H5910" s="24"/>
      <c r="J5910" s="24"/>
    </row>
    <row r="5911" spans="2:10" x14ac:dyDescent="0.2">
      <c r="B5911" s="24"/>
      <c r="D5911" s="24"/>
      <c r="F5911" s="24"/>
      <c r="H5911" s="24"/>
      <c r="J5911" s="24"/>
    </row>
    <row r="5912" spans="2:10" x14ac:dyDescent="0.2">
      <c r="B5912" s="24"/>
      <c r="D5912" s="24"/>
      <c r="F5912" s="24"/>
      <c r="H5912" s="24"/>
      <c r="J5912" s="24"/>
    </row>
    <row r="5913" spans="2:10" x14ac:dyDescent="0.2">
      <c r="B5913" s="24"/>
      <c r="D5913" s="24"/>
      <c r="F5913" s="24"/>
      <c r="H5913" s="24"/>
      <c r="J5913" s="24"/>
    </row>
    <row r="5914" spans="2:10" x14ac:dyDescent="0.2">
      <c r="B5914" s="24"/>
      <c r="D5914" s="24"/>
      <c r="F5914" s="24"/>
      <c r="H5914" s="24"/>
      <c r="J5914" s="24"/>
    </row>
    <row r="5915" spans="2:10" x14ac:dyDescent="0.2">
      <c r="B5915" s="24"/>
      <c r="D5915" s="24"/>
      <c r="F5915" s="24"/>
      <c r="H5915" s="24"/>
      <c r="J5915" s="24"/>
    </row>
    <row r="5916" spans="2:10" x14ac:dyDescent="0.2">
      <c r="B5916" s="24"/>
      <c r="D5916" s="24"/>
      <c r="F5916" s="24"/>
      <c r="H5916" s="24"/>
      <c r="J5916" s="24"/>
    </row>
    <row r="5917" spans="2:10" x14ac:dyDescent="0.2">
      <c r="B5917" s="24"/>
      <c r="D5917" s="24"/>
      <c r="F5917" s="24"/>
      <c r="H5917" s="24"/>
      <c r="J5917" s="24"/>
    </row>
    <row r="5918" spans="2:10" x14ac:dyDescent="0.2">
      <c r="B5918" s="24"/>
      <c r="D5918" s="24"/>
      <c r="F5918" s="24"/>
      <c r="H5918" s="24"/>
      <c r="J5918" s="24"/>
    </row>
    <row r="5919" spans="2:10" x14ac:dyDescent="0.2">
      <c r="B5919" s="24"/>
      <c r="D5919" s="24"/>
      <c r="F5919" s="24"/>
      <c r="H5919" s="24"/>
      <c r="J5919" s="24"/>
    </row>
    <row r="5920" spans="2:10" x14ac:dyDescent="0.2">
      <c r="B5920" s="24"/>
      <c r="D5920" s="24"/>
      <c r="F5920" s="24"/>
      <c r="H5920" s="24"/>
      <c r="J5920" s="24"/>
    </row>
    <row r="5921" spans="2:10" x14ac:dyDescent="0.2">
      <c r="B5921" s="24"/>
      <c r="D5921" s="24"/>
      <c r="F5921" s="24"/>
      <c r="H5921" s="24"/>
      <c r="J5921" s="24"/>
    </row>
    <row r="5922" spans="2:10" x14ac:dyDescent="0.2">
      <c r="B5922" s="24"/>
      <c r="D5922" s="24"/>
      <c r="F5922" s="24"/>
      <c r="H5922" s="24"/>
      <c r="J5922" s="24"/>
    </row>
    <row r="5923" spans="2:10" x14ac:dyDescent="0.2">
      <c r="B5923" s="24"/>
      <c r="D5923" s="24"/>
      <c r="F5923" s="24"/>
      <c r="H5923" s="24"/>
      <c r="J5923" s="24"/>
    </row>
    <row r="5924" spans="2:10" x14ac:dyDescent="0.2">
      <c r="B5924" s="24"/>
      <c r="D5924" s="24"/>
      <c r="F5924" s="24"/>
      <c r="H5924" s="24"/>
      <c r="J5924" s="24"/>
    </row>
    <row r="5925" spans="2:10" x14ac:dyDescent="0.2">
      <c r="B5925" s="24"/>
      <c r="D5925" s="24"/>
      <c r="F5925" s="24"/>
      <c r="H5925" s="24"/>
      <c r="J5925" s="24"/>
    </row>
    <row r="5926" spans="2:10" x14ac:dyDescent="0.2">
      <c r="B5926" s="24"/>
      <c r="D5926" s="24"/>
      <c r="F5926" s="24"/>
      <c r="H5926" s="24"/>
      <c r="J5926" s="24"/>
    </row>
    <row r="5927" spans="2:10" x14ac:dyDescent="0.2">
      <c r="B5927" s="24"/>
      <c r="D5927" s="24"/>
      <c r="F5927" s="24"/>
      <c r="H5927" s="24"/>
      <c r="J5927" s="24"/>
    </row>
    <row r="5928" spans="2:10" x14ac:dyDescent="0.2">
      <c r="B5928" s="24"/>
      <c r="D5928" s="24"/>
      <c r="F5928" s="24"/>
      <c r="H5928" s="24"/>
      <c r="J5928" s="24"/>
    </row>
    <row r="5929" spans="2:10" x14ac:dyDescent="0.2">
      <c r="B5929" s="24"/>
      <c r="D5929" s="24"/>
      <c r="F5929" s="24"/>
      <c r="H5929" s="24"/>
      <c r="J5929" s="24"/>
    </row>
    <row r="5930" spans="2:10" x14ac:dyDescent="0.2">
      <c r="B5930" s="24"/>
      <c r="D5930" s="24"/>
      <c r="F5930" s="24"/>
      <c r="H5930" s="24"/>
      <c r="J5930" s="24"/>
    </row>
    <row r="5931" spans="2:10" x14ac:dyDescent="0.2">
      <c r="B5931" s="24"/>
      <c r="D5931" s="24"/>
      <c r="F5931" s="24"/>
      <c r="H5931" s="24"/>
      <c r="J5931" s="24"/>
    </row>
    <row r="5932" spans="2:10" x14ac:dyDescent="0.2">
      <c r="B5932" s="24"/>
      <c r="D5932" s="24"/>
      <c r="F5932" s="24"/>
      <c r="H5932" s="24"/>
      <c r="J5932" s="24"/>
    </row>
    <row r="5933" spans="2:10" x14ac:dyDescent="0.2">
      <c r="B5933" s="24"/>
      <c r="D5933" s="24"/>
      <c r="F5933" s="24"/>
      <c r="H5933" s="24"/>
      <c r="J5933" s="24"/>
    </row>
    <row r="5934" spans="2:10" x14ac:dyDescent="0.2">
      <c r="B5934" s="24"/>
      <c r="D5934" s="24"/>
      <c r="F5934" s="24"/>
      <c r="H5934" s="24"/>
      <c r="J5934" s="24"/>
    </row>
    <row r="5935" spans="2:10" x14ac:dyDescent="0.2">
      <c r="B5935" s="24"/>
      <c r="D5935" s="24"/>
      <c r="F5935" s="24"/>
      <c r="H5935" s="24"/>
      <c r="J5935" s="24"/>
    </row>
    <row r="5936" spans="2:10" x14ac:dyDescent="0.2">
      <c r="B5936" s="24"/>
      <c r="D5936" s="24"/>
      <c r="F5936" s="24"/>
      <c r="H5936" s="24"/>
      <c r="J5936" s="24"/>
    </row>
    <row r="5937" spans="2:10" x14ac:dyDescent="0.2">
      <c r="B5937" s="24"/>
      <c r="D5937" s="24"/>
      <c r="F5937" s="24"/>
      <c r="H5937" s="24"/>
      <c r="J5937" s="24"/>
    </row>
    <row r="5938" spans="2:10" x14ac:dyDescent="0.2">
      <c r="B5938" s="24"/>
      <c r="D5938" s="24"/>
      <c r="F5938" s="24"/>
      <c r="H5938" s="24"/>
      <c r="J5938" s="24"/>
    </row>
    <row r="5939" spans="2:10" x14ac:dyDescent="0.2">
      <c r="B5939" s="24"/>
      <c r="D5939" s="24"/>
      <c r="F5939" s="24"/>
      <c r="H5939" s="24"/>
      <c r="J5939" s="24"/>
    </row>
    <row r="5940" spans="2:10" x14ac:dyDescent="0.2">
      <c r="B5940" s="24"/>
      <c r="D5940" s="24"/>
      <c r="F5940" s="24"/>
      <c r="H5940" s="24"/>
      <c r="J5940" s="24"/>
    </row>
    <row r="5941" spans="2:10" x14ac:dyDescent="0.2">
      <c r="B5941" s="24"/>
      <c r="D5941" s="24"/>
      <c r="F5941" s="24"/>
      <c r="H5941" s="24"/>
      <c r="J5941" s="24"/>
    </row>
    <row r="5942" spans="2:10" x14ac:dyDescent="0.2">
      <c r="B5942" s="24"/>
      <c r="D5942" s="24"/>
      <c r="F5942" s="24"/>
      <c r="H5942" s="24"/>
      <c r="J5942" s="24"/>
    </row>
    <row r="5943" spans="2:10" x14ac:dyDescent="0.2">
      <c r="B5943" s="24"/>
      <c r="D5943" s="24"/>
      <c r="F5943" s="24"/>
      <c r="H5943" s="24"/>
      <c r="J5943" s="24"/>
    </row>
    <row r="5944" spans="2:10" x14ac:dyDescent="0.2">
      <c r="B5944" s="24"/>
      <c r="D5944" s="24"/>
      <c r="F5944" s="24"/>
      <c r="H5944" s="24"/>
      <c r="J5944" s="24"/>
    </row>
    <row r="5945" spans="2:10" x14ac:dyDescent="0.2">
      <c r="B5945" s="24"/>
      <c r="D5945" s="24"/>
      <c r="F5945" s="24"/>
      <c r="H5945" s="24"/>
      <c r="J5945" s="24"/>
    </row>
    <row r="5946" spans="2:10" x14ac:dyDescent="0.2">
      <c r="B5946" s="24"/>
      <c r="D5946" s="24"/>
      <c r="F5946" s="24"/>
      <c r="H5946" s="24"/>
      <c r="J5946" s="24"/>
    </row>
    <row r="5947" spans="2:10" x14ac:dyDescent="0.2">
      <c r="B5947" s="24"/>
      <c r="D5947" s="24"/>
      <c r="F5947" s="24"/>
      <c r="H5947" s="24"/>
      <c r="J5947" s="24"/>
    </row>
    <row r="5948" spans="2:10" x14ac:dyDescent="0.2">
      <c r="B5948" s="24"/>
      <c r="D5948" s="24"/>
      <c r="F5948" s="24"/>
      <c r="H5948" s="24"/>
      <c r="J5948" s="24"/>
    </row>
    <row r="5949" spans="2:10" x14ac:dyDescent="0.2">
      <c r="B5949" s="24"/>
      <c r="D5949" s="24"/>
      <c r="F5949" s="24"/>
      <c r="H5949" s="24"/>
      <c r="J5949" s="24"/>
    </row>
    <row r="5950" spans="2:10" x14ac:dyDescent="0.2">
      <c r="B5950" s="24"/>
      <c r="D5950" s="24"/>
      <c r="F5950" s="24"/>
      <c r="H5950" s="24"/>
      <c r="J5950" s="24"/>
    </row>
    <row r="5951" spans="2:10" x14ac:dyDescent="0.2">
      <c r="B5951" s="24"/>
      <c r="D5951" s="24"/>
      <c r="F5951" s="24"/>
      <c r="H5951" s="24"/>
      <c r="J5951" s="24"/>
    </row>
    <row r="5952" spans="2:10" x14ac:dyDescent="0.2">
      <c r="B5952" s="24"/>
      <c r="D5952" s="24"/>
      <c r="F5952" s="24"/>
      <c r="H5952" s="24"/>
      <c r="J5952" s="24"/>
    </row>
    <row r="5953" spans="2:10" x14ac:dyDescent="0.2">
      <c r="B5953" s="24"/>
      <c r="D5953" s="24"/>
      <c r="F5953" s="24"/>
      <c r="H5953" s="24"/>
      <c r="J5953" s="24"/>
    </row>
    <row r="5954" spans="2:10" x14ac:dyDescent="0.2">
      <c r="B5954" s="24"/>
      <c r="D5954" s="24"/>
      <c r="F5954" s="24"/>
      <c r="H5954" s="24"/>
      <c r="J5954" s="24"/>
    </row>
    <row r="5955" spans="2:10" x14ac:dyDescent="0.2">
      <c r="B5955" s="24"/>
      <c r="D5955" s="24"/>
      <c r="F5955" s="24"/>
      <c r="H5955" s="24"/>
      <c r="J5955" s="24"/>
    </row>
    <row r="5956" spans="2:10" x14ac:dyDescent="0.2">
      <c r="B5956" s="24"/>
      <c r="D5956" s="24"/>
      <c r="F5956" s="24"/>
      <c r="H5956" s="24"/>
      <c r="J5956" s="24"/>
    </row>
    <row r="5957" spans="2:10" x14ac:dyDescent="0.2">
      <c r="B5957" s="24"/>
      <c r="D5957" s="24"/>
      <c r="F5957" s="24"/>
      <c r="H5957" s="24"/>
      <c r="J5957" s="24"/>
    </row>
    <row r="5958" spans="2:10" x14ac:dyDescent="0.2">
      <c r="B5958" s="24"/>
      <c r="D5958" s="24"/>
      <c r="F5958" s="24"/>
      <c r="H5958" s="24"/>
      <c r="J5958" s="24"/>
    </row>
    <row r="5959" spans="2:10" x14ac:dyDescent="0.2">
      <c r="B5959" s="24"/>
      <c r="D5959" s="24"/>
      <c r="F5959" s="24"/>
      <c r="H5959" s="24"/>
      <c r="J5959" s="24"/>
    </row>
    <row r="5960" spans="2:10" x14ac:dyDescent="0.2">
      <c r="B5960" s="24"/>
      <c r="D5960" s="24"/>
      <c r="F5960" s="24"/>
      <c r="H5960" s="24"/>
      <c r="J5960" s="24"/>
    </row>
    <row r="5961" spans="2:10" x14ac:dyDescent="0.2">
      <c r="B5961" s="24"/>
      <c r="D5961" s="24"/>
      <c r="F5961" s="24"/>
      <c r="H5961" s="24"/>
      <c r="J5961" s="24"/>
    </row>
    <row r="5962" spans="2:10" x14ac:dyDescent="0.2">
      <c r="B5962" s="24"/>
      <c r="D5962" s="24"/>
      <c r="F5962" s="24"/>
      <c r="H5962" s="24"/>
      <c r="J5962" s="24"/>
    </row>
    <row r="5963" spans="2:10" x14ac:dyDescent="0.2">
      <c r="B5963" s="24"/>
      <c r="D5963" s="24"/>
      <c r="F5963" s="24"/>
      <c r="H5963" s="24"/>
      <c r="J5963" s="24"/>
    </row>
    <row r="5964" spans="2:10" x14ac:dyDescent="0.2">
      <c r="B5964" s="24"/>
      <c r="D5964" s="24"/>
      <c r="F5964" s="24"/>
      <c r="H5964" s="24"/>
      <c r="J5964" s="24"/>
    </row>
    <row r="5965" spans="2:10" x14ac:dyDescent="0.2">
      <c r="B5965" s="24"/>
      <c r="D5965" s="24"/>
      <c r="F5965" s="24"/>
      <c r="H5965" s="24"/>
      <c r="J5965" s="24"/>
    </row>
    <row r="5966" spans="2:10" x14ac:dyDescent="0.2">
      <c r="B5966" s="24"/>
      <c r="D5966" s="24"/>
      <c r="F5966" s="24"/>
      <c r="H5966" s="24"/>
      <c r="J5966" s="24"/>
    </row>
    <row r="5967" spans="2:10" x14ac:dyDescent="0.2">
      <c r="B5967" s="24"/>
      <c r="D5967" s="24"/>
      <c r="F5967" s="24"/>
      <c r="H5967" s="24"/>
      <c r="J5967" s="24"/>
    </row>
    <row r="5968" spans="2:10" x14ac:dyDescent="0.2">
      <c r="B5968" s="24"/>
      <c r="D5968" s="24"/>
      <c r="F5968" s="24"/>
      <c r="H5968" s="24"/>
      <c r="J5968" s="24"/>
    </row>
    <row r="5969" spans="2:10" x14ac:dyDescent="0.2">
      <c r="B5969" s="24"/>
      <c r="D5969" s="24"/>
      <c r="F5969" s="24"/>
      <c r="H5969" s="24"/>
      <c r="J5969" s="24"/>
    </row>
    <row r="5970" spans="2:10" x14ac:dyDescent="0.2">
      <c r="B5970" s="24"/>
      <c r="D5970" s="24"/>
      <c r="F5970" s="24"/>
      <c r="H5970" s="24"/>
      <c r="J5970" s="24"/>
    </row>
    <row r="5971" spans="2:10" x14ac:dyDescent="0.2">
      <c r="B5971" s="24"/>
      <c r="D5971" s="24"/>
      <c r="F5971" s="24"/>
      <c r="H5971" s="24"/>
      <c r="J5971" s="24"/>
    </row>
    <row r="5972" spans="2:10" x14ac:dyDescent="0.2">
      <c r="B5972" s="24"/>
      <c r="D5972" s="24"/>
      <c r="F5972" s="24"/>
      <c r="H5972" s="24"/>
      <c r="J5972" s="24"/>
    </row>
    <row r="5973" spans="2:10" x14ac:dyDescent="0.2">
      <c r="B5973" s="24"/>
      <c r="D5973" s="24"/>
      <c r="F5973" s="24"/>
      <c r="H5973" s="24"/>
      <c r="J5973" s="24"/>
    </row>
    <row r="5974" spans="2:10" x14ac:dyDescent="0.2">
      <c r="B5974" s="24"/>
      <c r="D5974" s="24"/>
      <c r="F5974" s="24"/>
      <c r="H5974" s="24"/>
      <c r="J5974" s="24"/>
    </row>
    <row r="5975" spans="2:10" x14ac:dyDescent="0.2">
      <c r="B5975" s="24"/>
      <c r="D5975" s="24"/>
      <c r="F5975" s="24"/>
      <c r="H5975" s="24"/>
      <c r="J5975" s="24"/>
    </row>
    <row r="5976" spans="2:10" x14ac:dyDescent="0.2">
      <c r="B5976" s="24"/>
      <c r="D5976" s="24"/>
      <c r="F5976" s="24"/>
      <c r="H5976" s="24"/>
      <c r="J5976" s="24"/>
    </row>
    <row r="5977" spans="2:10" x14ac:dyDescent="0.2">
      <c r="B5977" s="24"/>
      <c r="D5977" s="24"/>
      <c r="F5977" s="24"/>
      <c r="H5977" s="24"/>
      <c r="J5977" s="24"/>
    </row>
    <row r="5978" spans="2:10" x14ac:dyDescent="0.2">
      <c r="B5978" s="24"/>
      <c r="D5978" s="24"/>
      <c r="F5978" s="24"/>
      <c r="H5978" s="24"/>
      <c r="J5978" s="24"/>
    </row>
    <row r="5979" spans="2:10" x14ac:dyDescent="0.2">
      <c r="B5979" s="24"/>
      <c r="D5979" s="24"/>
      <c r="F5979" s="24"/>
      <c r="H5979" s="24"/>
      <c r="J5979" s="24"/>
    </row>
    <row r="5980" spans="2:10" x14ac:dyDescent="0.2">
      <c r="B5980" s="24"/>
      <c r="D5980" s="24"/>
      <c r="F5980" s="24"/>
      <c r="H5980" s="24"/>
      <c r="J5980" s="24"/>
    </row>
    <row r="5981" spans="2:10" x14ac:dyDescent="0.2">
      <c r="B5981" s="24"/>
      <c r="D5981" s="24"/>
      <c r="F5981" s="24"/>
      <c r="H5981" s="24"/>
      <c r="J5981" s="24"/>
    </row>
    <row r="5982" spans="2:10" x14ac:dyDescent="0.2">
      <c r="B5982" s="24"/>
      <c r="D5982" s="24"/>
      <c r="F5982" s="24"/>
      <c r="H5982" s="24"/>
      <c r="J5982" s="24"/>
    </row>
    <row r="5983" spans="2:10" x14ac:dyDescent="0.2">
      <c r="B5983" s="24"/>
      <c r="D5983" s="24"/>
      <c r="F5983" s="24"/>
      <c r="H5983" s="24"/>
      <c r="J5983" s="24"/>
    </row>
    <row r="5984" spans="2:10" x14ac:dyDescent="0.2">
      <c r="B5984" s="24"/>
      <c r="D5984" s="24"/>
      <c r="F5984" s="24"/>
      <c r="H5984" s="24"/>
      <c r="J5984" s="24"/>
    </row>
    <row r="5985" spans="2:10" x14ac:dyDescent="0.2">
      <c r="B5985" s="24"/>
      <c r="D5985" s="24"/>
      <c r="F5985" s="24"/>
      <c r="H5985" s="24"/>
      <c r="J5985" s="24"/>
    </row>
    <row r="5986" spans="2:10" x14ac:dyDescent="0.2">
      <c r="B5986" s="24"/>
      <c r="D5986" s="24"/>
      <c r="F5986" s="24"/>
      <c r="H5986" s="24"/>
      <c r="J5986" s="24"/>
    </row>
    <row r="5987" spans="2:10" x14ac:dyDescent="0.2">
      <c r="B5987" s="24"/>
      <c r="D5987" s="24"/>
      <c r="F5987" s="24"/>
      <c r="H5987" s="24"/>
      <c r="J5987" s="24"/>
    </row>
    <row r="5988" spans="2:10" x14ac:dyDescent="0.2">
      <c r="B5988" s="24"/>
      <c r="D5988" s="24"/>
      <c r="F5988" s="24"/>
      <c r="H5988" s="24"/>
      <c r="J5988" s="24"/>
    </row>
    <row r="5989" spans="2:10" x14ac:dyDescent="0.2">
      <c r="B5989" s="24"/>
      <c r="D5989" s="24"/>
      <c r="F5989" s="24"/>
      <c r="H5989" s="24"/>
      <c r="J5989" s="24"/>
    </row>
    <row r="5990" spans="2:10" x14ac:dyDescent="0.2">
      <c r="B5990" s="24"/>
      <c r="D5990" s="24"/>
      <c r="F5990" s="24"/>
      <c r="H5990" s="24"/>
      <c r="J5990" s="24"/>
    </row>
    <row r="5991" spans="2:10" x14ac:dyDescent="0.2">
      <c r="B5991" s="24"/>
      <c r="D5991" s="24"/>
      <c r="F5991" s="24"/>
      <c r="H5991" s="24"/>
      <c r="J5991" s="24"/>
    </row>
    <row r="5992" spans="2:10" x14ac:dyDescent="0.2">
      <c r="B5992" s="24"/>
      <c r="D5992" s="24"/>
      <c r="F5992" s="24"/>
      <c r="H5992" s="24"/>
      <c r="J5992" s="24"/>
    </row>
    <row r="5993" spans="2:10" x14ac:dyDescent="0.2">
      <c r="B5993" s="24"/>
      <c r="D5993" s="24"/>
      <c r="F5993" s="24"/>
      <c r="H5993" s="24"/>
      <c r="J5993" s="24"/>
    </row>
    <row r="5994" spans="2:10" x14ac:dyDescent="0.2">
      <c r="B5994" s="24"/>
      <c r="D5994" s="24"/>
      <c r="F5994" s="24"/>
      <c r="H5994" s="24"/>
      <c r="J5994" s="24"/>
    </row>
    <row r="5995" spans="2:10" x14ac:dyDescent="0.2">
      <c r="B5995" s="24"/>
      <c r="D5995" s="24"/>
      <c r="F5995" s="24"/>
      <c r="H5995" s="24"/>
      <c r="J5995" s="24"/>
    </row>
    <row r="5996" spans="2:10" x14ac:dyDescent="0.2">
      <c r="B5996" s="24"/>
      <c r="D5996" s="24"/>
      <c r="F5996" s="24"/>
      <c r="H5996" s="24"/>
      <c r="J5996" s="24"/>
    </row>
    <row r="5997" spans="2:10" x14ac:dyDescent="0.2">
      <c r="B5997" s="24"/>
      <c r="D5997" s="24"/>
      <c r="F5997" s="24"/>
      <c r="H5997" s="24"/>
      <c r="J5997" s="24"/>
    </row>
    <row r="5998" spans="2:10" x14ac:dyDescent="0.2">
      <c r="B5998" s="24"/>
      <c r="D5998" s="24"/>
      <c r="F5998" s="24"/>
      <c r="H5998" s="24"/>
      <c r="J5998" s="24"/>
    </row>
    <row r="5999" spans="2:10" x14ac:dyDescent="0.2">
      <c r="B5999" s="24"/>
      <c r="D5999" s="24"/>
      <c r="F5999" s="24"/>
      <c r="H5999" s="24"/>
      <c r="J5999" s="24"/>
    </row>
    <row r="6000" spans="2:10" x14ac:dyDescent="0.2">
      <c r="B6000" s="24"/>
      <c r="D6000" s="24"/>
      <c r="F6000" s="24"/>
      <c r="H6000" s="24"/>
      <c r="J6000" s="24"/>
    </row>
    <row r="6001" spans="2:10" x14ac:dyDescent="0.2">
      <c r="B6001" s="24"/>
      <c r="D6001" s="24"/>
      <c r="F6001" s="24"/>
      <c r="H6001" s="24"/>
      <c r="J6001" s="24"/>
    </row>
    <row r="6002" spans="2:10" x14ac:dyDescent="0.2">
      <c r="B6002" s="24"/>
      <c r="D6002" s="24"/>
      <c r="F6002" s="24"/>
      <c r="H6002" s="24"/>
      <c r="J6002" s="24"/>
    </row>
    <row r="6003" spans="2:10" x14ac:dyDescent="0.2">
      <c r="B6003" s="24"/>
      <c r="D6003" s="24"/>
      <c r="F6003" s="24"/>
      <c r="H6003" s="24"/>
      <c r="J6003" s="24"/>
    </row>
    <row r="6004" spans="2:10" x14ac:dyDescent="0.2">
      <c r="B6004" s="24"/>
      <c r="D6004" s="24"/>
      <c r="F6004" s="24"/>
      <c r="H6004" s="24"/>
      <c r="J6004" s="24"/>
    </row>
    <row r="6005" spans="2:10" x14ac:dyDescent="0.2">
      <c r="B6005" s="24"/>
      <c r="D6005" s="24"/>
      <c r="F6005" s="24"/>
      <c r="H6005" s="24"/>
      <c r="J6005" s="24"/>
    </row>
    <row r="6006" spans="2:10" x14ac:dyDescent="0.2">
      <c r="B6006" s="24"/>
      <c r="D6006" s="24"/>
      <c r="F6006" s="24"/>
      <c r="H6006" s="24"/>
      <c r="J6006" s="24"/>
    </row>
    <row r="6007" spans="2:10" x14ac:dyDescent="0.2">
      <c r="B6007" s="24"/>
      <c r="D6007" s="24"/>
      <c r="F6007" s="24"/>
      <c r="H6007" s="24"/>
      <c r="J6007" s="24"/>
    </row>
    <row r="6008" spans="2:10" x14ac:dyDescent="0.2">
      <c r="B6008" s="24"/>
      <c r="D6008" s="24"/>
      <c r="F6008" s="24"/>
      <c r="H6008" s="24"/>
      <c r="J6008" s="24"/>
    </row>
    <row r="6009" spans="2:10" x14ac:dyDescent="0.2">
      <c r="B6009" s="24"/>
      <c r="D6009" s="24"/>
      <c r="F6009" s="24"/>
      <c r="H6009" s="24"/>
      <c r="J6009" s="24"/>
    </row>
    <row r="6010" spans="2:10" x14ac:dyDescent="0.2">
      <c r="B6010" s="24"/>
      <c r="D6010" s="24"/>
      <c r="F6010" s="24"/>
      <c r="H6010" s="24"/>
      <c r="J6010" s="24"/>
    </row>
    <row r="6011" spans="2:10" x14ac:dyDescent="0.2">
      <c r="B6011" s="24"/>
      <c r="D6011" s="24"/>
      <c r="F6011" s="24"/>
      <c r="H6011" s="24"/>
      <c r="J6011" s="24"/>
    </row>
    <row r="6012" spans="2:10" x14ac:dyDescent="0.2">
      <c r="B6012" s="24"/>
      <c r="D6012" s="24"/>
      <c r="F6012" s="24"/>
      <c r="H6012" s="24"/>
      <c r="J6012" s="24"/>
    </row>
    <row r="6013" spans="2:10" x14ac:dyDescent="0.2">
      <c r="B6013" s="24"/>
      <c r="D6013" s="24"/>
      <c r="F6013" s="24"/>
      <c r="H6013" s="24"/>
      <c r="J6013" s="24"/>
    </row>
    <row r="6014" spans="2:10" x14ac:dyDescent="0.2">
      <c r="B6014" s="24"/>
      <c r="D6014" s="24"/>
      <c r="F6014" s="24"/>
      <c r="H6014" s="24"/>
      <c r="J6014" s="24"/>
    </row>
    <row r="6015" spans="2:10" x14ac:dyDescent="0.2">
      <c r="B6015" s="24"/>
      <c r="D6015" s="24"/>
      <c r="F6015" s="24"/>
      <c r="H6015" s="24"/>
      <c r="J6015" s="24"/>
    </row>
    <row r="6016" spans="2:10" x14ac:dyDescent="0.2">
      <c r="B6016" s="24"/>
      <c r="D6016" s="24"/>
      <c r="F6016" s="24"/>
      <c r="H6016" s="24"/>
      <c r="J6016" s="24"/>
    </row>
    <row r="6017" spans="2:10" x14ac:dyDescent="0.2">
      <c r="B6017" s="24"/>
      <c r="D6017" s="24"/>
      <c r="F6017" s="24"/>
      <c r="H6017" s="24"/>
      <c r="J6017" s="24"/>
    </row>
    <row r="6018" spans="2:10" x14ac:dyDescent="0.2">
      <c r="B6018" s="24"/>
      <c r="D6018" s="24"/>
      <c r="F6018" s="24"/>
      <c r="H6018" s="24"/>
      <c r="J6018" s="24"/>
    </row>
    <row r="6019" spans="2:10" x14ac:dyDescent="0.2">
      <c r="B6019" s="24"/>
      <c r="D6019" s="24"/>
      <c r="F6019" s="24"/>
      <c r="H6019" s="24"/>
      <c r="J6019" s="24"/>
    </row>
    <row r="6020" spans="2:10" x14ac:dyDescent="0.2">
      <c r="B6020" s="24"/>
      <c r="D6020" s="24"/>
      <c r="F6020" s="24"/>
      <c r="H6020" s="24"/>
      <c r="J6020" s="24"/>
    </row>
    <row r="6021" spans="2:10" x14ac:dyDescent="0.2">
      <c r="B6021" s="24"/>
      <c r="D6021" s="24"/>
      <c r="F6021" s="24"/>
      <c r="H6021" s="24"/>
      <c r="J6021" s="24"/>
    </row>
    <row r="6022" spans="2:10" x14ac:dyDescent="0.2">
      <c r="B6022" s="24"/>
      <c r="D6022" s="24"/>
      <c r="F6022" s="24"/>
      <c r="H6022" s="24"/>
      <c r="J6022" s="24"/>
    </row>
    <row r="6023" spans="2:10" x14ac:dyDescent="0.2">
      <c r="B6023" s="24"/>
      <c r="D6023" s="24"/>
      <c r="F6023" s="24"/>
      <c r="H6023" s="24"/>
      <c r="J6023" s="24"/>
    </row>
    <row r="6024" spans="2:10" x14ac:dyDescent="0.2">
      <c r="B6024" s="24"/>
      <c r="D6024" s="24"/>
      <c r="F6024" s="24"/>
      <c r="H6024" s="24"/>
      <c r="J6024" s="24"/>
    </row>
    <row r="6025" spans="2:10" x14ac:dyDescent="0.2">
      <c r="B6025" s="24"/>
      <c r="D6025" s="24"/>
      <c r="F6025" s="24"/>
      <c r="H6025" s="24"/>
      <c r="J6025" s="24"/>
    </row>
    <row r="6026" spans="2:10" x14ac:dyDescent="0.2">
      <c r="B6026" s="24"/>
      <c r="D6026" s="24"/>
      <c r="F6026" s="24"/>
      <c r="H6026" s="24"/>
      <c r="J6026" s="24"/>
    </row>
    <row r="6027" spans="2:10" x14ac:dyDescent="0.2">
      <c r="B6027" s="24"/>
      <c r="D6027" s="24"/>
      <c r="F6027" s="24"/>
      <c r="H6027" s="24"/>
      <c r="J6027" s="24"/>
    </row>
    <row r="6028" spans="2:10" x14ac:dyDescent="0.2">
      <c r="B6028" s="24"/>
      <c r="D6028" s="24"/>
      <c r="F6028" s="24"/>
      <c r="H6028" s="24"/>
      <c r="J6028" s="24"/>
    </row>
    <row r="6029" spans="2:10" x14ac:dyDescent="0.2">
      <c r="B6029" s="24"/>
      <c r="D6029" s="24"/>
      <c r="F6029" s="24"/>
      <c r="H6029" s="24"/>
      <c r="J6029" s="24"/>
    </row>
    <row r="6030" spans="2:10" x14ac:dyDescent="0.2">
      <c r="B6030" s="24"/>
      <c r="D6030" s="24"/>
      <c r="F6030" s="24"/>
      <c r="H6030" s="24"/>
      <c r="J6030" s="24"/>
    </row>
    <row r="6031" spans="2:10" x14ac:dyDescent="0.2">
      <c r="B6031" s="24"/>
      <c r="D6031" s="24"/>
      <c r="F6031" s="24"/>
      <c r="H6031" s="24"/>
      <c r="J6031" s="24"/>
    </row>
    <row r="6032" spans="2:10" x14ac:dyDescent="0.2">
      <c r="B6032" s="24"/>
      <c r="D6032" s="24"/>
      <c r="F6032" s="24"/>
      <c r="H6032" s="24"/>
      <c r="J6032" s="24"/>
    </row>
    <row r="6033" spans="2:10" x14ac:dyDescent="0.2">
      <c r="B6033" s="24"/>
      <c r="D6033" s="24"/>
      <c r="F6033" s="24"/>
      <c r="H6033" s="24"/>
      <c r="J6033" s="24"/>
    </row>
    <row r="6034" spans="2:10" x14ac:dyDescent="0.2">
      <c r="B6034" s="24"/>
      <c r="D6034" s="24"/>
      <c r="F6034" s="24"/>
      <c r="H6034" s="24"/>
      <c r="J6034" s="24"/>
    </row>
    <row r="6035" spans="2:10" x14ac:dyDescent="0.2">
      <c r="B6035" s="24"/>
      <c r="D6035" s="24"/>
      <c r="F6035" s="24"/>
      <c r="H6035" s="24"/>
      <c r="J6035" s="24"/>
    </row>
    <row r="6036" spans="2:10" x14ac:dyDescent="0.2">
      <c r="B6036" s="24"/>
      <c r="D6036" s="24"/>
      <c r="F6036" s="24"/>
      <c r="H6036" s="24"/>
      <c r="J6036" s="24"/>
    </row>
    <row r="6037" spans="2:10" x14ac:dyDescent="0.2">
      <c r="B6037" s="24"/>
      <c r="D6037" s="24"/>
      <c r="F6037" s="24"/>
      <c r="H6037" s="24"/>
      <c r="J6037" s="24"/>
    </row>
    <row r="6038" spans="2:10" x14ac:dyDescent="0.2">
      <c r="B6038" s="24"/>
      <c r="D6038" s="24"/>
      <c r="F6038" s="24"/>
      <c r="H6038" s="24"/>
      <c r="J6038" s="24"/>
    </row>
    <row r="6039" spans="2:10" x14ac:dyDescent="0.2">
      <c r="B6039" s="24"/>
      <c r="D6039" s="24"/>
      <c r="F6039" s="24"/>
      <c r="H6039" s="24"/>
      <c r="J6039" s="24"/>
    </row>
    <row r="6040" spans="2:10" x14ac:dyDescent="0.2">
      <c r="B6040" s="24"/>
      <c r="D6040" s="24"/>
      <c r="F6040" s="24"/>
      <c r="H6040" s="24"/>
      <c r="J6040" s="24"/>
    </row>
    <row r="6041" spans="2:10" x14ac:dyDescent="0.2">
      <c r="B6041" s="24"/>
      <c r="D6041" s="24"/>
      <c r="F6041" s="24"/>
      <c r="H6041" s="24"/>
      <c r="J6041" s="24"/>
    </row>
    <row r="6042" spans="2:10" x14ac:dyDescent="0.2">
      <c r="B6042" s="24"/>
      <c r="D6042" s="24"/>
      <c r="F6042" s="24"/>
      <c r="H6042" s="24"/>
      <c r="J6042" s="24"/>
    </row>
    <row r="6043" spans="2:10" x14ac:dyDescent="0.2">
      <c r="B6043" s="24"/>
      <c r="D6043" s="24"/>
      <c r="F6043" s="24"/>
      <c r="H6043" s="24"/>
      <c r="J6043" s="24"/>
    </row>
    <row r="6044" spans="2:10" x14ac:dyDescent="0.2">
      <c r="B6044" s="24"/>
      <c r="D6044" s="24"/>
      <c r="F6044" s="24"/>
      <c r="H6044" s="24"/>
      <c r="J6044" s="24"/>
    </row>
    <row r="6045" spans="2:10" x14ac:dyDescent="0.2">
      <c r="B6045" s="24"/>
      <c r="D6045" s="24"/>
      <c r="F6045" s="24"/>
      <c r="H6045" s="24"/>
      <c r="J6045" s="24"/>
    </row>
    <row r="6046" spans="2:10" x14ac:dyDescent="0.2">
      <c r="B6046" s="24"/>
      <c r="D6046" s="24"/>
      <c r="F6046" s="24"/>
      <c r="H6046" s="24"/>
      <c r="J6046" s="24"/>
    </row>
    <row r="6047" spans="2:10" x14ac:dyDescent="0.2">
      <c r="B6047" s="24"/>
      <c r="D6047" s="24"/>
      <c r="F6047" s="24"/>
      <c r="H6047" s="24"/>
      <c r="J6047" s="24"/>
    </row>
    <row r="6048" spans="2:10" x14ac:dyDescent="0.2">
      <c r="B6048" s="24"/>
      <c r="D6048" s="24"/>
      <c r="F6048" s="24"/>
      <c r="H6048" s="24"/>
      <c r="J6048" s="24"/>
    </row>
    <row r="6049" spans="2:10" x14ac:dyDescent="0.2">
      <c r="B6049" s="24"/>
      <c r="D6049" s="24"/>
      <c r="F6049" s="24"/>
      <c r="H6049" s="24"/>
      <c r="J6049" s="24"/>
    </row>
    <row r="6050" spans="2:10" x14ac:dyDescent="0.2">
      <c r="B6050" s="24"/>
      <c r="D6050" s="24"/>
      <c r="F6050" s="24"/>
      <c r="H6050" s="24"/>
      <c r="J6050" s="24"/>
    </row>
    <row r="6051" spans="2:10" x14ac:dyDescent="0.2">
      <c r="B6051" s="24"/>
      <c r="D6051" s="24"/>
      <c r="F6051" s="24"/>
      <c r="H6051" s="24"/>
      <c r="J6051" s="24"/>
    </row>
    <row r="6052" spans="2:10" x14ac:dyDescent="0.2">
      <c r="B6052" s="24"/>
      <c r="D6052" s="24"/>
      <c r="F6052" s="24"/>
      <c r="H6052" s="24"/>
      <c r="J6052" s="24"/>
    </row>
    <row r="6053" spans="2:10" x14ac:dyDescent="0.2">
      <c r="B6053" s="24"/>
      <c r="D6053" s="24"/>
      <c r="F6053" s="24"/>
      <c r="H6053" s="24"/>
      <c r="J6053" s="24"/>
    </row>
    <row r="6054" spans="2:10" x14ac:dyDescent="0.2">
      <c r="B6054" s="24"/>
      <c r="D6054" s="24"/>
      <c r="F6054" s="24"/>
      <c r="H6054" s="24"/>
      <c r="J6054" s="24"/>
    </row>
    <row r="6055" spans="2:10" x14ac:dyDescent="0.2">
      <c r="B6055" s="24"/>
      <c r="D6055" s="24"/>
      <c r="F6055" s="24"/>
      <c r="H6055" s="24"/>
      <c r="J6055" s="24"/>
    </row>
    <row r="6056" spans="2:10" x14ac:dyDescent="0.2">
      <c r="B6056" s="24"/>
      <c r="D6056" s="24"/>
      <c r="F6056" s="24"/>
      <c r="H6056" s="24"/>
      <c r="J6056" s="24"/>
    </row>
    <row r="6057" spans="2:10" x14ac:dyDescent="0.2">
      <c r="B6057" s="24"/>
      <c r="D6057" s="24"/>
      <c r="F6057" s="24"/>
      <c r="H6057" s="24"/>
      <c r="J6057" s="24"/>
    </row>
    <row r="6058" spans="2:10" x14ac:dyDescent="0.2">
      <c r="B6058" s="24"/>
      <c r="D6058" s="24"/>
      <c r="F6058" s="24"/>
      <c r="H6058" s="24"/>
      <c r="J6058" s="24"/>
    </row>
    <row r="6059" spans="2:10" x14ac:dyDescent="0.2">
      <c r="B6059" s="24"/>
      <c r="D6059" s="24"/>
      <c r="F6059" s="24"/>
      <c r="H6059" s="24"/>
      <c r="J6059" s="24"/>
    </row>
    <row r="6060" spans="2:10" x14ac:dyDescent="0.2">
      <c r="B6060" s="24"/>
      <c r="D6060" s="24"/>
      <c r="F6060" s="24"/>
      <c r="H6060" s="24"/>
      <c r="J6060" s="24"/>
    </row>
    <row r="6061" spans="2:10" x14ac:dyDescent="0.2">
      <c r="B6061" s="24"/>
      <c r="D6061" s="24"/>
      <c r="F6061" s="24"/>
      <c r="H6061" s="24"/>
      <c r="J6061" s="24"/>
    </row>
    <row r="6062" spans="2:10" x14ac:dyDescent="0.2">
      <c r="B6062" s="24"/>
      <c r="D6062" s="24"/>
      <c r="F6062" s="24"/>
      <c r="H6062" s="24"/>
      <c r="J6062" s="24"/>
    </row>
    <row r="6063" spans="2:10" x14ac:dyDescent="0.2">
      <c r="B6063" s="24"/>
      <c r="D6063" s="24"/>
      <c r="F6063" s="24"/>
      <c r="H6063" s="24"/>
      <c r="J6063" s="24"/>
    </row>
    <row r="6064" spans="2:10" x14ac:dyDescent="0.2">
      <c r="B6064" s="24"/>
      <c r="D6064" s="24"/>
      <c r="F6064" s="24"/>
      <c r="H6064" s="24"/>
      <c r="J6064" s="24"/>
    </row>
    <row r="6065" spans="2:10" x14ac:dyDescent="0.2">
      <c r="B6065" s="24"/>
      <c r="D6065" s="24"/>
      <c r="F6065" s="24"/>
      <c r="H6065" s="24"/>
      <c r="J6065" s="24"/>
    </row>
    <row r="6066" spans="2:10" x14ac:dyDescent="0.2">
      <c r="B6066" s="24"/>
      <c r="D6066" s="24"/>
      <c r="F6066" s="24"/>
      <c r="H6066" s="24"/>
      <c r="J6066" s="24"/>
    </row>
    <row r="6067" spans="2:10" x14ac:dyDescent="0.2">
      <c r="B6067" s="24"/>
      <c r="D6067" s="24"/>
      <c r="F6067" s="24"/>
      <c r="H6067" s="24"/>
      <c r="J6067" s="24"/>
    </row>
    <row r="6068" spans="2:10" x14ac:dyDescent="0.2">
      <c r="B6068" s="24"/>
      <c r="D6068" s="24"/>
      <c r="F6068" s="24"/>
      <c r="H6068" s="24"/>
      <c r="J6068" s="24"/>
    </row>
    <row r="6069" spans="2:10" x14ac:dyDescent="0.2">
      <c r="B6069" s="24"/>
      <c r="D6069" s="24"/>
      <c r="F6069" s="24"/>
      <c r="H6069" s="24"/>
      <c r="J6069" s="24"/>
    </row>
    <row r="6070" spans="2:10" x14ac:dyDescent="0.2">
      <c r="B6070" s="24"/>
      <c r="D6070" s="24"/>
      <c r="F6070" s="24"/>
      <c r="H6070" s="24"/>
      <c r="J6070" s="24"/>
    </row>
    <row r="6071" spans="2:10" x14ac:dyDescent="0.2">
      <c r="B6071" s="24"/>
      <c r="D6071" s="24"/>
      <c r="F6071" s="24"/>
      <c r="H6071" s="24"/>
      <c r="J6071" s="24"/>
    </row>
    <row r="6072" spans="2:10" x14ac:dyDescent="0.2">
      <c r="B6072" s="24"/>
      <c r="D6072" s="24"/>
      <c r="F6072" s="24"/>
      <c r="H6072" s="24"/>
      <c r="J6072" s="24"/>
    </row>
    <row r="6073" spans="2:10" x14ac:dyDescent="0.2">
      <c r="B6073" s="24"/>
      <c r="D6073" s="24"/>
      <c r="F6073" s="24"/>
      <c r="H6073" s="24"/>
      <c r="J6073" s="24"/>
    </row>
    <row r="6074" spans="2:10" x14ac:dyDescent="0.2">
      <c r="B6074" s="24"/>
      <c r="D6074" s="24"/>
      <c r="F6074" s="24"/>
      <c r="H6074" s="24"/>
      <c r="J6074" s="24"/>
    </row>
    <row r="6075" spans="2:10" x14ac:dyDescent="0.2">
      <c r="B6075" s="24"/>
      <c r="D6075" s="24"/>
      <c r="F6075" s="24"/>
      <c r="H6075" s="24"/>
      <c r="J6075" s="24"/>
    </row>
    <row r="6076" spans="2:10" x14ac:dyDescent="0.2">
      <c r="B6076" s="24"/>
      <c r="D6076" s="24"/>
      <c r="F6076" s="24"/>
      <c r="H6076" s="24"/>
      <c r="J6076" s="24"/>
    </row>
    <row r="6077" spans="2:10" x14ac:dyDescent="0.2">
      <c r="B6077" s="24"/>
      <c r="D6077" s="24"/>
      <c r="F6077" s="24"/>
      <c r="H6077" s="24"/>
      <c r="J6077" s="24"/>
    </row>
    <row r="6078" spans="2:10" x14ac:dyDescent="0.2">
      <c r="B6078" s="24"/>
      <c r="D6078" s="24"/>
      <c r="F6078" s="24"/>
      <c r="H6078" s="24"/>
      <c r="J6078" s="24"/>
    </row>
    <row r="6079" spans="2:10" x14ac:dyDescent="0.2">
      <c r="B6079" s="24"/>
      <c r="D6079" s="24"/>
      <c r="F6079" s="24"/>
      <c r="H6079" s="24"/>
      <c r="J6079" s="24"/>
    </row>
    <row r="6080" spans="2:10" x14ac:dyDescent="0.2">
      <c r="B6080" s="24"/>
      <c r="D6080" s="24"/>
      <c r="F6080" s="24"/>
      <c r="H6080" s="24"/>
      <c r="J6080" s="24"/>
    </row>
    <row r="6081" spans="2:10" x14ac:dyDescent="0.2">
      <c r="B6081" s="24"/>
      <c r="D6081" s="24"/>
      <c r="F6081" s="24"/>
      <c r="H6081" s="24"/>
      <c r="J6081" s="24"/>
    </row>
    <row r="6082" spans="2:10" x14ac:dyDescent="0.2">
      <c r="B6082" s="24"/>
      <c r="D6082" s="24"/>
      <c r="F6082" s="24"/>
      <c r="H6082" s="24"/>
      <c r="J6082" s="24"/>
    </row>
    <row r="6083" spans="2:10" x14ac:dyDescent="0.2">
      <c r="B6083" s="24"/>
      <c r="D6083" s="24"/>
      <c r="F6083" s="24"/>
      <c r="H6083" s="24"/>
      <c r="J6083" s="24"/>
    </row>
    <row r="6084" spans="2:10" x14ac:dyDescent="0.2">
      <c r="B6084" s="24"/>
      <c r="D6084" s="24"/>
      <c r="F6084" s="24"/>
      <c r="H6084" s="24"/>
      <c r="J6084" s="24"/>
    </row>
    <row r="6085" spans="2:10" x14ac:dyDescent="0.2">
      <c r="B6085" s="24"/>
      <c r="D6085" s="24"/>
      <c r="F6085" s="24"/>
      <c r="H6085" s="24"/>
      <c r="J6085" s="24"/>
    </row>
    <row r="6086" spans="2:10" x14ac:dyDescent="0.2">
      <c r="B6086" s="24"/>
      <c r="D6086" s="24"/>
      <c r="F6086" s="24"/>
      <c r="H6086" s="24"/>
      <c r="J6086" s="24"/>
    </row>
    <row r="6087" spans="2:10" x14ac:dyDescent="0.2">
      <c r="B6087" s="24"/>
      <c r="D6087" s="24"/>
      <c r="F6087" s="24"/>
      <c r="H6087" s="24"/>
      <c r="J6087" s="24"/>
    </row>
    <row r="6088" spans="2:10" x14ac:dyDescent="0.2">
      <c r="B6088" s="24"/>
      <c r="D6088" s="24"/>
      <c r="F6088" s="24"/>
      <c r="H6088" s="24"/>
      <c r="J6088" s="24"/>
    </row>
    <row r="6089" spans="2:10" x14ac:dyDescent="0.2">
      <c r="B6089" s="24"/>
      <c r="D6089" s="24"/>
      <c r="F6089" s="24"/>
      <c r="H6089" s="24"/>
      <c r="J6089" s="24"/>
    </row>
    <row r="6090" spans="2:10" x14ac:dyDescent="0.2">
      <c r="B6090" s="24"/>
      <c r="D6090" s="24"/>
      <c r="F6090" s="24"/>
      <c r="H6090" s="24"/>
      <c r="J6090" s="24"/>
    </row>
    <row r="6091" spans="2:10" x14ac:dyDescent="0.2">
      <c r="B6091" s="24"/>
      <c r="D6091" s="24"/>
      <c r="F6091" s="24"/>
      <c r="H6091" s="24"/>
      <c r="J6091" s="24"/>
    </row>
    <row r="6092" spans="2:10" x14ac:dyDescent="0.2">
      <c r="B6092" s="24"/>
      <c r="D6092" s="24"/>
      <c r="F6092" s="24"/>
      <c r="H6092" s="24"/>
      <c r="J6092" s="24"/>
    </row>
    <row r="6093" spans="2:10" x14ac:dyDescent="0.2">
      <c r="B6093" s="24"/>
      <c r="D6093" s="24"/>
      <c r="F6093" s="24"/>
      <c r="H6093" s="24"/>
      <c r="J6093" s="24"/>
    </row>
    <row r="6094" spans="2:10" x14ac:dyDescent="0.2">
      <c r="B6094" s="24"/>
      <c r="D6094" s="24"/>
      <c r="F6094" s="24"/>
      <c r="H6094" s="24"/>
      <c r="J6094" s="24"/>
    </row>
    <row r="6095" spans="2:10" x14ac:dyDescent="0.2">
      <c r="B6095" s="24"/>
      <c r="D6095" s="24"/>
      <c r="F6095" s="24"/>
      <c r="H6095" s="24"/>
      <c r="J6095" s="24"/>
    </row>
    <row r="6096" spans="2:10" x14ac:dyDescent="0.2">
      <c r="B6096" s="24"/>
      <c r="D6096" s="24"/>
      <c r="F6096" s="24"/>
      <c r="H6096" s="24"/>
      <c r="J6096" s="24"/>
    </row>
    <row r="6097" spans="2:10" x14ac:dyDescent="0.2">
      <c r="B6097" s="24"/>
      <c r="D6097" s="24"/>
      <c r="F6097" s="24"/>
      <c r="H6097" s="24"/>
      <c r="J6097" s="24"/>
    </row>
    <row r="6098" spans="2:10" x14ac:dyDescent="0.2">
      <c r="B6098" s="24"/>
      <c r="D6098" s="24"/>
      <c r="F6098" s="24"/>
      <c r="H6098" s="24"/>
      <c r="J6098" s="24"/>
    </row>
    <row r="6099" spans="2:10" x14ac:dyDescent="0.2">
      <c r="B6099" s="24"/>
      <c r="D6099" s="24"/>
      <c r="F6099" s="24"/>
      <c r="H6099" s="24"/>
      <c r="J6099" s="24"/>
    </row>
    <row r="6100" spans="2:10" x14ac:dyDescent="0.2">
      <c r="B6100" s="24"/>
      <c r="D6100" s="24"/>
      <c r="F6100" s="24"/>
      <c r="H6100" s="24"/>
      <c r="J6100" s="24"/>
    </row>
    <row r="6101" spans="2:10" x14ac:dyDescent="0.2">
      <c r="B6101" s="24"/>
      <c r="D6101" s="24"/>
      <c r="F6101" s="24"/>
      <c r="H6101" s="24"/>
      <c r="J6101" s="24"/>
    </row>
    <row r="6102" spans="2:10" x14ac:dyDescent="0.2">
      <c r="B6102" s="24"/>
      <c r="D6102" s="24"/>
      <c r="F6102" s="24"/>
      <c r="H6102" s="24"/>
      <c r="J6102" s="24"/>
    </row>
    <row r="6103" spans="2:10" x14ac:dyDescent="0.2">
      <c r="B6103" s="24"/>
      <c r="D6103" s="24"/>
      <c r="F6103" s="24"/>
      <c r="H6103" s="24"/>
      <c r="J6103" s="24"/>
    </row>
    <row r="6104" spans="2:10" x14ac:dyDescent="0.2">
      <c r="B6104" s="24"/>
      <c r="D6104" s="24"/>
      <c r="F6104" s="24"/>
      <c r="H6104" s="24"/>
      <c r="J6104" s="24"/>
    </row>
    <row r="6105" spans="2:10" x14ac:dyDescent="0.2">
      <c r="B6105" s="24"/>
      <c r="D6105" s="24"/>
      <c r="F6105" s="24"/>
      <c r="H6105" s="24"/>
      <c r="J6105" s="24"/>
    </row>
    <row r="6106" spans="2:10" x14ac:dyDescent="0.2">
      <c r="B6106" s="24"/>
      <c r="D6106" s="24"/>
      <c r="F6106" s="24"/>
      <c r="H6106" s="24"/>
      <c r="J6106" s="24"/>
    </row>
    <row r="6107" spans="2:10" x14ac:dyDescent="0.2">
      <c r="B6107" s="24"/>
      <c r="D6107" s="24"/>
      <c r="F6107" s="24"/>
      <c r="H6107" s="24"/>
      <c r="J6107" s="24"/>
    </row>
    <row r="6108" spans="2:10" x14ac:dyDescent="0.2">
      <c r="B6108" s="24"/>
      <c r="D6108" s="24"/>
      <c r="F6108" s="24"/>
      <c r="H6108" s="24"/>
      <c r="J6108" s="24"/>
    </row>
    <row r="6109" spans="2:10" x14ac:dyDescent="0.2">
      <c r="B6109" s="24"/>
      <c r="D6109" s="24"/>
      <c r="F6109" s="24"/>
      <c r="H6109" s="24"/>
      <c r="J6109" s="24"/>
    </row>
    <row r="6110" spans="2:10" x14ac:dyDescent="0.2">
      <c r="B6110" s="24"/>
      <c r="D6110" s="24"/>
      <c r="F6110" s="24"/>
      <c r="H6110" s="24"/>
      <c r="J6110" s="24"/>
    </row>
    <row r="6111" spans="2:10" x14ac:dyDescent="0.2">
      <c r="B6111" s="24"/>
      <c r="D6111" s="24"/>
      <c r="F6111" s="24"/>
      <c r="H6111" s="24"/>
      <c r="J6111" s="24"/>
    </row>
    <row r="6112" spans="2:10" x14ac:dyDescent="0.2">
      <c r="B6112" s="24"/>
      <c r="D6112" s="24"/>
      <c r="F6112" s="24"/>
      <c r="H6112" s="24"/>
      <c r="J6112" s="24"/>
    </row>
    <row r="6113" spans="2:10" x14ac:dyDescent="0.2">
      <c r="B6113" s="24"/>
      <c r="D6113" s="24"/>
      <c r="F6113" s="24"/>
      <c r="H6113" s="24"/>
      <c r="J6113" s="24"/>
    </row>
    <row r="6114" spans="2:10" x14ac:dyDescent="0.2">
      <c r="B6114" s="24"/>
      <c r="D6114" s="24"/>
      <c r="F6114" s="24"/>
      <c r="H6114" s="24"/>
      <c r="J6114" s="24"/>
    </row>
    <row r="6115" spans="2:10" x14ac:dyDescent="0.2">
      <c r="B6115" s="24"/>
      <c r="D6115" s="24"/>
      <c r="F6115" s="24"/>
      <c r="H6115" s="24"/>
      <c r="J6115" s="24"/>
    </row>
    <row r="6116" spans="2:10" x14ac:dyDescent="0.2">
      <c r="B6116" s="24"/>
      <c r="D6116" s="24"/>
      <c r="F6116" s="24"/>
      <c r="H6116" s="24"/>
      <c r="J6116" s="24"/>
    </row>
    <row r="6117" spans="2:10" x14ac:dyDescent="0.2">
      <c r="B6117" s="24"/>
      <c r="D6117" s="24"/>
      <c r="F6117" s="24"/>
      <c r="H6117" s="24"/>
      <c r="J6117" s="24"/>
    </row>
    <row r="6118" spans="2:10" x14ac:dyDescent="0.2">
      <c r="B6118" s="24"/>
      <c r="D6118" s="24"/>
      <c r="F6118" s="24"/>
      <c r="H6118" s="24"/>
      <c r="J6118" s="24"/>
    </row>
    <row r="6119" spans="2:10" x14ac:dyDescent="0.2">
      <c r="B6119" s="24"/>
      <c r="D6119" s="24"/>
      <c r="F6119" s="24"/>
      <c r="H6119" s="24"/>
      <c r="J6119" s="24"/>
    </row>
    <row r="6120" spans="2:10" x14ac:dyDescent="0.2">
      <c r="B6120" s="24"/>
      <c r="D6120" s="24"/>
      <c r="F6120" s="24"/>
      <c r="H6120" s="24"/>
      <c r="J6120" s="24"/>
    </row>
    <row r="6121" spans="2:10" x14ac:dyDescent="0.2">
      <c r="B6121" s="24"/>
      <c r="D6121" s="24"/>
      <c r="F6121" s="24"/>
      <c r="H6121" s="24"/>
      <c r="J6121" s="24"/>
    </row>
    <row r="6122" spans="2:10" x14ac:dyDescent="0.2">
      <c r="B6122" s="24"/>
      <c r="D6122" s="24"/>
      <c r="F6122" s="24"/>
      <c r="H6122" s="24"/>
      <c r="J6122" s="24"/>
    </row>
    <row r="6123" spans="2:10" x14ac:dyDescent="0.2">
      <c r="B6123" s="24"/>
      <c r="D6123" s="24"/>
      <c r="F6123" s="24"/>
      <c r="H6123" s="24"/>
      <c r="J6123" s="24"/>
    </row>
    <row r="6124" spans="2:10" x14ac:dyDescent="0.2">
      <c r="B6124" s="24"/>
      <c r="D6124" s="24"/>
      <c r="F6124" s="24"/>
      <c r="H6124" s="24"/>
      <c r="J6124" s="24"/>
    </row>
    <row r="6125" spans="2:10" x14ac:dyDescent="0.2">
      <c r="B6125" s="24"/>
      <c r="D6125" s="24"/>
      <c r="F6125" s="24"/>
      <c r="H6125" s="24"/>
      <c r="J6125" s="24"/>
    </row>
    <row r="6126" spans="2:10" x14ac:dyDescent="0.2">
      <c r="B6126" s="24"/>
      <c r="D6126" s="24"/>
      <c r="F6126" s="24"/>
      <c r="H6126" s="24"/>
      <c r="J6126" s="24"/>
    </row>
    <row r="6127" spans="2:10" x14ac:dyDescent="0.2">
      <c r="B6127" s="24"/>
      <c r="D6127" s="24"/>
      <c r="F6127" s="24"/>
      <c r="H6127" s="24"/>
      <c r="J6127" s="24"/>
    </row>
    <row r="6128" spans="2:10" x14ac:dyDescent="0.2">
      <c r="B6128" s="24"/>
      <c r="D6128" s="24"/>
      <c r="F6128" s="24"/>
      <c r="H6128" s="24"/>
      <c r="J6128" s="24"/>
    </row>
    <row r="6129" spans="2:10" x14ac:dyDescent="0.2">
      <c r="B6129" s="24"/>
      <c r="D6129" s="24"/>
      <c r="F6129" s="24"/>
      <c r="H6129" s="24"/>
      <c r="J6129" s="24"/>
    </row>
    <row r="6130" spans="2:10" x14ac:dyDescent="0.2">
      <c r="B6130" s="24"/>
      <c r="D6130" s="24"/>
      <c r="F6130" s="24"/>
      <c r="H6130" s="24"/>
      <c r="J6130" s="24"/>
    </row>
    <row r="6131" spans="2:10" x14ac:dyDescent="0.2">
      <c r="B6131" s="24"/>
      <c r="D6131" s="24"/>
      <c r="F6131" s="24"/>
      <c r="H6131" s="24"/>
      <c r="J6131" s="24"/>
    </row>
    <row r="6132" spans="2:10" x14ac:dyDescent="0.2">
      <c r="B6132" s="24"/>
      <c r="D6132" s="24"/>
      <c r="F6132" s="24"/>
      <c r="H6132" s="24"/>
      <c r="J6132" s="24"/>
    </row>
    <row r="6133" spans="2:10" x14ac:dyDescent="0.2">
      <c r="B6133" s="24"/>
      <c r="D6133" s="24"/>
      <c r="F6133" s="24"/>
      <c r="H6133" s="24"/>
      <c r="J6133" s="24"/>
    </row>
    <row r="6134" spans="2:10" x14ac:dyDescent="0.2">
      <c r="B6134" s="24"/>
      <c r="D6134" s="24"/>
      <c r="F6134" s="24"/>
      <c r="H6134" s="24"/>
      <c r="J6134" s="24"/>
    </row>
    <row r="6135" spans="2:10" x14ac:dyDescent="0.2">
      <c r="B6135" s="24"/>
      <c r="D6135" s="24"/>
      <c r="F6135" s="24"/>
      <c r="H6135" s="24"/>
      <c r="J6135" s="24"/>
    </row>
    <row r="6136" spans="2:10" x14ac:dyDescent="0.2">
      <c r="B6136" s="24"/>
      <c r="D6136" s="24"/>
      <c r="F6136" s="24"/>
      <c r="H6136" s="24"/>
      <c r="J6136" s="24"/>
    </row>
    <row r="6137" spans="2:10" x14ac:dyDescent="0.2">
      <c r="B6137" s="24"/>
      <c r="D6137" s="24"/>
      <c r="F6137" s="24"/>
      <c r="H6137" s="24"/>
      <c r="J6137" s="24"/>
    </row>
    <row r="6138" spans="2:10" x14ac:dyDescent="0.2">
      <c r="B6138" s="24"/>
      <c r="D6138" s="24"/>
      <c r="F6138" s="24"/>
      <c r="H6138" s="24"/>
      <c r="J6138" s="24"/>
    </row>
    <row r="6139" spans="2:10" x14ac:dyDescent="0.2">
      <c r="B6139" s="24"/>
      <c r="D6139" s="24"/>
      <c r="F6139" s="24"/>
      <c r="H6139" s="24"/>
      <c r="J6139" s="24"/>
    </row>
    <row r="6140" spans="2:10" x14ac:dyDescent="0.2">
      <c r="B6140" s="24"/>
      <c r="D6140" s="24"/>
      <c r="F6140" s="24"/>
      <c r="H6140" s="24"/>
      <c r="J6140" s="24"/>
    </row>
    <row r="6141" spans="2:10" x14ac:dyDescent="0.2">
      <c r="B6141" s="24"/>
      <c r="D6141" s="24"/>
      <c r="F6141" s="24"/>
      <c r="H6141" s="24"/>
      <c r="J6141" s="24"/>
    </row>
    <row r="6142" spans="2:10" x14ac:dyDescent="0.2">
      <c r="B6142" s="24"/>
      <c r="D6142" s="24"/>
      <c r="F6142" s="24"/>
      <c r="H6142" s="24"/>
      <c r="J6142" s="24"/>
    </row>
    <row r="6143" spans="2:10" x14ac:dyDescent="0.2">
      <c r="B6143" s="24"/>
      <c r="D6143" s="24"/>
      <c r="F6143" s="24"/>
      <c r="H6143" s="24"/>
      <c r="J6143" s="24"/>
    </row>
    <row r="6144" spans="2:10" x14ac:dyDescent="0.2">
      <c r="B6144" s="24"/>
      <c r="D6144" s="24"/>
      <c r="F6144" s="24"/>
      <c r="H6144" s="24"/>
      <c r="J6144" s="24"/>
    </row>
    <row r="6145" spans="2:10" x14ac:dyDescent="0.2">
      <c r="B6145" s="24"/>
      <c r="D6145" s="24"/>
      <c r="F6145" s="24"/>
      <c r="H6145" s="24"/>
      <c r="J6145" s="24"/>
    </row>
    <row r="6146" spans="2:10" x14ac:dyDescent="0.2">
      <c r="B6146" s="24"/>
      <c r="D6146" s="24"/>
      <c r="F6146" s="24"/>
      <c r="H6146" s="24"/>
      <c r="J6146" s="24"/>
    </row>
    <row r="6147" spans="2:10" x14ac:dyDescent="0.2">
      <c r="B6147" s="24"/>
      <c r="D6147" s="24"/>
      <c r="F6147" s="24"/>
      <c r="H6147" s="24"/>
      <c r="J6147" s="24"/>
    </row>
    <row r="6148" spans="2:10" x14ac:dyDescent="0.2">
      <c r="B6148" s="24"/>
      <c r="D6148" s="24"/>
      <c r="F6148" s="24"/>
      <c r="H6148" s="24"/>
      <c r="J6148" s="24"/>
    </row>
    <row r="6149" spans="2:10" x14ac:dyDescent="0.2">
      <c r="B6149" s="24"/>
      <c r="D6149" s="24"/>
      <c r="F6149" s="24"/>
      <c r="H6149" s="24"/>
      <c r="J6149" s="24"/>
    </row>
    <row r="6150" spans="2:10" x14ac:dyDescent="0.2">
      <c r="B6150" s="24"/>
      <c r="D6150" s="24"/>
      <c r="F6150" s="24"/>
      <c r="H6150" s="24"/>
      <c r="J6150" s="24"/>
    </row>
    <row r="6151" spans="2:10" x14ac:dyDescent="0.2">
      <c r="B6151" s="24"/>
      <c r="D6151" s="24"/>
      <c r="F6151" s="24"/>
      <c r="H6151" s="24"/>
      <c r="J6151" s="24"/>
    </row>
    <row r="6152" spans="2:10" x14ac:dyDescent="0.2">
      <c r="B6152" s="24"/>
      <c r="D6152" s="24"/>
      <c r="F6152" s="24"/>
      <c r="H6152" s="24"/>
      <c r="J6152" s="24"/>
    </row>
    <row r="6153" spans="2:10" x14ac:dyDescent="0.2">
      <c r="B6153" s="24"/>
      <c r="D6153" s="24"/>
      <c r="F6153" s="24"/>
      <c r="H6153" s="24"/>
      <c r="J6153" s="24"/>
    </row>
    <row r="6154" spans="2:10" x14ac:dyDescent="0.2">
      <c r="B6154" s="24"/>
      <c r="D6154" s="24"/>
      <c r="F6154" s="24"/>
      <c r="H6154" s="24"/>
      <c r="J6154" s="24"/>
    </row>
    <row r="6155" spans="2:10" x14ac:dyDescent="0.2">
      <c r="B6155" s="24"/>
      <c r="D6155" s="24"/>
      <c r="F6155" s="24"/>
      <c r="H6155" s="24"/>
      <c r="J6155" s="24"/>
    </row>
    <row r="6156" spans="2:10" x14ac:dyDescent="0.2">
      <c r="B6156" s="24"/>
      <c r="D6156" s="24"/>
      <c r="F6156" s="24"/>
      <c r="H6156" s="24"/>
      <c r="J6156" s="24"/>
    </row>
    <row r="6157" spans="2:10" x14ac:dyDescent="0.2">
      <c r="B6157" s="24"/>
      <c r="D6157" s="24"/>
      <c r="F6157" s="24"/>
      <c r="H6157" s="24"/>
      <c r="J6157" s="24"/>
    </row>
    <row r="6158" spans="2:10" x14ac:dyDescent="0.2">
      <c r="B6158" s="24"/>
      <c r="D6158" s="24"/>
      <c r="F6158" s="24"/>
      <c r="H6158" s="24"/>
      <c r="J6158" s="24"/>
    </row>
    <row r="6159" spans="2:10" x14ac:dyDescent="0.2">
      <c r="B6159" s="24"/>
      <c r="D6159" s="24"/>
      <c r="F6159" s="24"/>
      <c r="H6159" s="24"/>
      <c r="J6159" s="24"/>
    </row>
    <row r="6160" spans="2:10" x14ac:dyDescent="0.2">
      <c r="B6160" s="24"/>
      <c r="D6160" s="24"/>
      <c r="F6160" s="24"/>
      <c r="H6160" s="24"/>
      <c r="J6160" s="24"/>
    </row>
    <row r="6161" spans="2:10" x14ac:dyDescent="0.2">
      <c r="B6161" s="24"/>
      <c r="D6161" s="24"/>
      <c r="F6161" s="24"/>
      <c r="H6161" s="24"/>
      <c r="J6161" s="24"/>
    </row>
    <row r="6162" spans="2:10" x14ac:dyDescent="0.2">
      <c r="B6162" s="24"/>
      <c r="D6162" s="24"/>
      <c r="F6162" s="24"/>
      <c r="H6162" s="24"/>
      <c r="J6162" s="24"/>
    </row>
    <row r="6163" spans="2:10" x14ac:dyDescent="0.2">
      <c r="B6163" s="24"/>
      <c r="D6163" s="24"/>
      <c r="F6163" s="24"/>
      <c r="H6163" s="24"/>
      <c r="J6163" s="24"/>
    </row>
    <row r="6164" spans="2:10" x14ac:dyDescent="0.2">
      <c r="B6164" s="24"/>
      <c r="D6164" s="24"/>
      <c r="F6164" s="24"/>
      <c r="H6164" s="24"/>
      <c r="J6164" s="24"/>
    </row>
    <row r="6165" spans="2:10" x14ac:dyDescent="0.2">
      <c r="B6165" s="24"/>
      <c r="D6165" s="24"/>
      <c r="F6165" s="24"/>
      <c r="H6165" s="24"/>
      <c r="J6165" s="24"/>
    </row>
    <row r="6166" spans="2:10" x14ac:dyDescent="0.2">
      <c r="B6166" s="24"/>
      <c r="D6166" s="24"/>
      <c r="F6166" s="24"/>
      <c r="H6166" s="24"/>
      <c r="J6166" s="24"/>
    </row>
    <row r="6167" spans="2:10" x14ac:dyDescent="0.2">
      <c r="B6167" s="24"/>
      <c r="D6167" s="24"/>
      <c r="F6167" s="24"/>
      <c r="H6167" s="24"/>
      <c r="J6167" s="24"/>
    </row>
    <row r="6168" spans="2:10" x14ac:dyDescent="0.2">
      <c r="B6168" s="24"/>
      <c r="D6168" s="24"/>
      <c r="F6168" s="24"/>
      <c r="H6168" s="24"/>
      <c r="J6168" s="24"/>
    </row>
    <row r="6169" spans="2:10" x14ac:dyDescent="0.2">
      <c r="B6169" s="24"/>
      <c r="D6169" s="24"/>
      <c r="F6169" s="24"/>
      <c r="H6169" s="24"/>
      <c r="J6169" s="24"/>
    </row>
    <row r="6170" spans="2:10" x14ac:dyDescent="0.2">
      <c r="B6170" s="24"/>
      <c r="D6170" s="24"/>
      <c r="F6170" s="24"/>
      <c r="H6170" s="24"/>
      <c r="J6170" s="24"/>
    </row>
    <row r="6171" spans="2:10" x14ac:dyDescent="0.2">
      <c r="B6171" s="24"/>
      <c r="D6171" s="24"/>
      <c r="F6171" s="24"/>
      <c r="H6171" s="24"/>
      <c r="J6171" s="24"/>
    </row>
    <row r="6172" spans="2:10" x14ac:dyDescent="0.2">
      <c r="B6172" s="24"/>
      <c r="D6172" s="24"/>
      <c r="F6172" s="24"/>
      <c r="H6172" s="24"/>
      <c r="J6172" s="24"/>
    </row>
    <row r="6173" spans="2:10" x14ac:dyDescent="0.2">
      <c r="B6173" s="24"/>
      <c r="D6173" s="24"/>
      <c r="F6173" s="24"/>
      <c r="H6173" s="24"/>
      <c r="J6173" s="24"/>
    </row>
    <row r="6174" spans="2:10" x14ac:dyDescent="0.2">
      <c r="B6174" s="24"/>
      <c r="D6174" s="24"/>
      <c r="F6174" s="24"/>
      <c r="H6174" s="24"/>
      <c r="J6174" s="24"/>
    </row>
    <row r="6175" spans="2:10" x14ac:dyDescent="0.2">
      <c r="B6175" s="24"/>
      <c r="D6175" s="24"/>
      <c r="F6175" s="24"/>
      <c r="H6175" s="24"/>
      <c r="J6175" s="24"/>
    </row>
    <row r="6176" spans="2:10" x14ac:dyDescent="0.2">
      <c r="B6176" s="24"/>
      <c r="D6176" s="24"/>
      <c r="F6176" s="24"/>
      <c r="H6176" s="24"/>
      <c r="J6176" s="24"/>
    </row>
    <row r="6177" spans="2:10" x14ac:dyDescent="0.2">
      <c r="B6177" s="24"/>
      <c r="D6177" s="24"/>
      <c r="F6177" s="24"/>
      <c r="H6177" s="24"/>
      <c r="J6177" s="24"/>
    </row>
    <row r="6178" spans="2:10" x14ac:dyDescent="0.2">
      <c r="B6178" s="24"/>
      <c r="D6178" s="24"/>
      <c r="F6178" s="24"/>
      <c r="H6178" s="24"/>
      <c r="J6178" s="24"/>
    </row>
    <row r="6179" spans="2:10" x14ac:dyDescent="0.2">
      <c r="B6179" s="24"/>
      <c r="D6179" s="24"/>
      <c r="F6179" s="24"/>
      <c r="H6179" s="24"/>
      <c r="J6179" s="24"/>
    </row>
    <row r="6180" spans="2:10" x14ac:dyDescent="0.2">
      <c r="B6180" s="24"/>
      <c r="D6180" s="24"/>
      <c r="F6180" s="24"/>
      <c r="H6180" s="24"/>
      <c r="J6180" s="24"/>
    </row>
    <row r="6181" spans="2:10" x14ac:dyDescent="0.2">
      <c r="B6181" s="24"/>
      <c r="D6181" s="24"/>
      <c r="F6181" s="24"/>
      <c r="H6181" s="24"/>
      <c r="J6181" s="24"/>
    </row>
    <row r="6182" spans="2:10" x14ac:dyDescent="0.2">
      <c r="B6182" s="24"/>
      <c r="D6182" s="24"/>
      <c r="F6182" s="24"/>
      <c r="H6182" s="24"/>
      <c r="J6182" s="24"/>
    </row>
    <row r="6183" spans="2:10" x14ac:dyDescent="0.2">
      <c r="B6183" s="24"/>
      <c r="D6183" s="24"/>
      <c r="F6183" s="24"/>
      <c r="H6183" s="24"/>
      <c r="J6183" s="24"/>
    </row>
    <row r="6184" spans="2:10" x14ac:dyDescent="0.2">
      <c r="B6184" s="24"/>
      <c r="D6184" s="24"/>
      <c r="F6184" s="24"/>
      <c r="H6184" s="24"/>
      <c r="J6184" s="24"/>
    </row>
    <row r="6185" spans="2:10" x14ac:dyDescent="0.2">
      <c r="B6185" s="24"/>
      <c r="D6185" s="24"/>
      <c r="F6185" s="24"/>
      <c r="H6185" s="24"/>
      <c r="J6185" s="24"/>
    </row>
    <row r="6186" spans="2:10" x14ac:dyDescent="0.2">
      <c r="B6186" s="24"/>
      <c r="D6186" s="24"/>
      <c r="F6186" s="24"/>
      <c r="H6186" s="24"/>
      <c r="J6186" s="24"/>
    </row>
    <row r="6187" spans="2:10" x14ac:dyDescent="0.2">
      <c r="B6187" s="24"/>
      <c r="D6187" s="24"/>
      <c r="F6187" s="24"/>
      <c r="H6187" s="24"/>
      <c r="J6187" s="24"/>
    </row>
    <row r="6188" spans="2:10" x14ac:dyDescent="0.2">
      <c r="B6188" s="24"/>
      <c r="D6188" s="24"/>
      <c r="F6188" s="24"/>
      <c r="H6188" s="24"/>
      <c r="J6188" s="24"/>
    </row>
    <row r="6189" spans="2:10" x14ac:dyDescent="0.2">
      <c r="B6189" s="24"/>
      <c r="D6189" s="24"/>
      <c r="F6189" s="24"/>
      <c r="H6189" s="24"/>
      <c r="J6189" s="24"/>
    </row>
    <row r="6190" spans="2:10" x14ac:dyDescent="0.2">
      <c r="B6190" s="24"/>
      <c r="D6190" s="24"/>
      <c r="F6190" s="24"/>
      <c r="H6190" s="24"/>
      <c r="J6190" s="24"/>
    </row>
    <row r="6191" spans="2:10" x14ac:dyDescent="0.2">
      <c r="B6191" s="24"/>
      <c r="D6191" s="24"/>
      <c r="F6191" s="24"/>
      <c r="H6191" s="24"/>
      <c r="J6191" s="24"/>
    </row>
    <row r="6192" spans="2:10" x14ac:dyDescent="0.2">
      <c r="B6192" s="24"/>
      <c r="D6192" s="24"/>
      <c r="F6192" s="24"/>
      <c r="H6192" s="24"/>
      <c r="J6192" s="24"/>
    </row>
    <row r="6193" spans="2:10" x14ac:dyDescent="0.2">
      <c r="B6193" s="24"/>
      <c r="D6193" s="24"/>
      <c r="F6193" s="24"/>
      <c r="H6193" s="24"/>
      <c r="J6193" s="24"/>
    </row>
    <row r="6194" spans="2:10" x14ac:dyDescent="0.2">
      <c r="B6194" s="24"/>
      <c r="D6194" s="24"/>
      <c r="F6194" s="24"/>
      <c r="H6194" s="24"/>
      <c r="J6194" s="24"/>
    </row>
    <row r="6195" spans="2:10" x14ac:dyDescent="0.2">
      <c r="B6195" s="24"/>
      <c r="D6195" s="24"/>
      <c r="F6195" s="24"/>
      <c r="H6195" s="24"/>
      <c r="J6195" s="24"/>
    </row>
    <row r="6196" spans="2:10" x14ac:dyDescent="0.2">
      <c r="B6196" s="24"/>
      <c r="D6196" s="24"/>
      <c r="F6196" s="24"/>
      <c r="H6196" s="24"/>
      <c r="J6196" s="24"/>
    </row>
    <row r="6197" spans="2:10" x14ac:dyDescent="0.2">
      <c r="B6197" s="24"/>
      <c r="D6197" s="24"/>
      <c r="F6197" s="24"/>
      <c r="H6197" s="24"/>
      <c r="J6197" s="24"/>
    </row>
    <row r="6198" spans="2:10" x14ac:dyDescent="0.2">
      <c r="B6198" s="24"/>
      <c r="D6198" s="24"/>
      <c r="F6198" s="24"/>
      <c r="H6198" s="24"/>
      <c r="J6198" s="24"/>
    </row>
    <row r="6199" spans="2:10" x14ac:dyDescent="0.2">
      <c r="B6199" s="24"/>
      <c r="D6199" s="24"/>
      <c r="F6199" s="24"/>
      <c r="H6199" s="24"/>
      <c r="J6199" s="24"/>
    </row>
    <row r="6200" spans="2:10" x14ac:dyDescent="0.2">
      <c r="B6200" s="24"/>
      <c r="D6200" s="24"/>
      <c r="F6200" s="24"/>
      <c r="H6200" s="24"/>
      <c r="J6200" s="24"/>
    </row>
    <row r="6201" spans="2:10" x14ac:dyDescent="0.2">
      <c r="B6201" s="24"/>
      <c r="D6201" s="24"/>
      <c r="F6201" s="24"/>
      <c r="H6201" s="24"/>
      <c r="J6201" s="24"/>
    </row>
    <row r="6202" spans="2:10" x14ac:dyDescent="0.2">
      <c r="B6202" s="24"/>
      <c r="D6202" s="24"/>
      <c r="F6202" s="24"/>
      <c r="H6202" s="24"/>
      <c r="J6202" s="24"/>
    </row>
    <row r="6203" spans="2:10" x14ac:dyDescent="0.2">
      <c r="B6203" s="24"/>
      <c r="D6203" s="24"/>
      <c r="F6203" s="24"/>
      <c r="H6203" s="24"/>
      <c r="J6203" s="24"/>
    </row>
    <row r="6204" spans="2:10" x14ac:dyDescent="0.2">
      <c r="B6204" s="24"/>
      <c r="D6204" s="24"/>
      <c r="F6204" s="24"/>
      <c r="H6204" s="24"/>
      <c r="J6204" s="24"/>
    </row>
    <row r="6205" spans="2:10" x14ac:dyDescent="0.2">
      <c r="B6205" s="24"/>
      <c r="D6205" s="24"/>
      <c r="F6205" s="24"/>
      <c r="H6205" s="24"/>
      <c r="J6205" s="24"/>
    </row>
    <row r="6206" spans="2:10" x14ac:dyDescent="0.2">
      <c r="B6206" s="24"/>
      <c r="D6206" s="24"/>
      <c r="F6206" s="24"/>
      <c r="H6206" s="24"/>
      <c r="J6206" s="24"/>
    </row>
    <row r="6207" spans="2:10" x14ac:dyDescent="0.2">
      <c r="B6207" s="24"/>
      <c r="D6207" s="24"/>
      <c r="F6207" s="24"/>
      <c r="H6207" s="24"/>
      <c r="J6207" s="24"/>
    </row>
    <row r="6208" spans="2:10" x14ac:dyDescent="0.2">
      <c r="B6208" s="24"/>
      <c r="D6208" s="24"/>
      <c r="F6208" s="24"/>
      <c r="H6208" s="24"/>
      <c r="J6208" s="24"/>
    </row>
    <row r="6209" spans="2:10" x14ac:dyDescent="0.2">
      <c r="B6209" s="24"/>
      <c r="D6209" s="24"/>
      <c r="F6209" s="24"/>
      <c r="H6209" s="24"/>
      <c r="J6209" s="24"/>
    </row>
    <row r="6210" spans="2:10" x14ac:dyDescent="0.2">
      <c r="B6210" s="24"/>
      <c r="D6210" s="24"/>
      <c r="F6210" s="24"/>
      <c r="H6210" s="24"/>
      <c r="J6210" s="24"/>
    </row>
    <row r="6211" spans="2:10" x14ac:dyDescent="0.2">
      <c r="B6211" s="24"/>
      <c r="D6211" s="24"/>
      <c r="F6211" s="24"/>
      <c r="H6211" s="24"/>
      <c r="J6211" s="24"/>
    </row>
    <row r="6212" spans="2:10" x14ac:dyDescent="0.2">
      <c r="B6212" s="24"/>
      <c r="D6212" s="24"/>
      <c r="F6212" s="24"/>
      <c r="H6212" s="24"/>
      <c r="J6212" s="24"/>
    </row>
    <row r="6213" spans="2:10" x14ac:dyDescent="0.2">
      <c r="B6213" s="24"/>
      <c r="D6213" s="24"/>
      <c r="F6213" s="24"/>
      <c r="H6213" s="24"/>
      <c r="J6213" s="24"/>
    </row>
    <row r="6214" spans="2:10" x14ac:dyDescent="0.2">
      <c r="B6214" s="24"/>
      <c r="D6214" s="24"/>
      <c r="F6214" s="24"/>
      <c r="H6214" s="24"/>
      <c r="J6214" s="24"/>
    </row>
    <row r="6215" spans="2:10" x14ac:dyDescent="0.2">
      <c r="B6215" s="24"/>
      <c r="D6215" s="24"/>
      <c r="F6215" s="24"/>
      <c r="H6215" s="24"/>
      <c r="J6215" s="24"/>
    </row>
    <row r="6216" spans="2:10" x14ac:dyDescent="0.2">
      <c r="B6216" s="24"/>
      <c r="D6216" s="24"/>
      <c r="F6216" s="24"/>
      <c r="H6216" s="24"/>
      <c r="J6216" s="24"/>
    </row>
    <row r="6217" spans="2:10" x14ac:dyDescent="0.2">
      <c r="B6217" s="24"/>
      <c r="D6217" s="24"/>
      <c r="F6217" s="24"/>
      <c r="H6217" s="24"/>
      <c r="J6217" s="24"/>
    </row>
    <row r="6218" spans="2:10" x14ac:dyDescent="0.2">
      <c r="B6218" s="24"/>
      <c r="D6218" s="24"/>
      <c r="F6218" s="24"/>
      <c r="H6218" s="24"/>
      <c r="J6218" s="24"/>
    </row>
    <row r="6219" spans="2:10" x14ac:dyDescent="0.2">
      <c r="B6219" s="24"/>
      <c r="D6219" s="24"/>
      <c r="F6219" s="24"/>
      <c r="H6219" s="24"/>
      <c r="J6219" s="24"/>
    </row>
    <row r="6220" spans="2:10" x14ac:dyDescent="0.2">
      <c r="B6220" s="24"/>
      <c r="D6220" s="24"/>
      <c r="F6220" s="24"/>
      <c r="H6220" s="24"/>
      <c r="J6220" s="24"/>
    </row>
    <row r="6221" spans="2:10" x14ac:dyDescent="0.2">
      <c r="B6221" s="24"/>
      <c r="D6221" s="24"/>
      <c r="F6221" s="24"/>
      <c r="H6221" s="24"/>
      <c r="J6221" s="24"/>
    </row>
    <row r="6222" spans="2:10" x14ac:dyDescent="0.2">
      <c r="B6222" s="24"/>
      <c r="D6222" s="24"/>
      <c r="F6222" s="24"/>
      <c r="H6222" s="24"/>
      <c r="J6222" s="24"/>
    </row>
    <row r="6223" spans="2:10" x14ac:dyDescent="0.2">
      <c r="B6223" s="24"/>
      <c r="D6223" s="24"/>
      <c r="F6223" s="24"/>
      <c r="H6223" s="24"/>
      <c r="J6223" s="24"/>
    </row>
    <row r="6224" spans="2:10" x14ac:dyDescent="0.2">
      <c r="B6224" s="24"/>
      <c r="D6224" s="24"/>
      <c r="F6224" s="24"/>
      <c r="H6224" s="24"/>
      <c r="J6224" s="24"/>
    </row>
    <row r="6225" spans="2:10" x14ac:dyDescent="0.2">
      <c r="B6225" s="24"/>
      <c r="D6225" s="24"/>
      <c r="F6225" s="24"/>
      <c r="H6225" s="24"/>
      <c r="J6225" s="24"/>
    </row>
    <row r="6226" spans="2:10" x14ac:dyDescent="0.2">
      <c r="B6226" s="24"/>
      <c r="D6226" s="24"/>
      <c r="F6226" s="24"/>
      <c r="H6226" s="24"/>
      <c r="J6226" s="24"/>
    </row>
    <row r="6227" spans="2:10" x14ac:dyDescent="0.2">
      <c r="B6227" s="24"/>
      <c r="D6227" s="24"/>
      <c r="F6227" s="24"/>
      <c r="H6227" s="24"/>
      <c r="J6227" s="24"/>
    </row>
    <row r="6228" spans="2:10" x14ac:dyDescent="0.2">
      <c r="B6228" s="24"/>
      <c r="D6228" s="24"/>
      <c r="F6228" s="24"/>
      <c r="H6228" s="24"/>
      <c r="J6228" s="24"/>
    </row>
    <row r="6229" spans="2:10" x14ac:dyDescent="0.2">
      <c r="B6229" s="24"/>
      <c r="D6229" s="24"/>
      <c r="F6229" s="24"/>
      <c r="H6229" s="24"/>
      <c r="J6229" s="24"/>
    </row>
    <row r="6230" spans="2:10" x14ac:dyDescent="0.2">
      <c r="B6230" s="24"/>
      <c r="D6230" s="24"/>
      <c r="F6230" s="24"/>
      <c r="H6230" s="24"/>
      <c r="J6230" s="24"/>
    </row>
    <row r="6231" spans="2:10" x14ac:dyDescent="0.2">
      <c r="B6231" s="24"/>
      <c r="D6231" s="24"/>
      <c r="F6231" s="24"/>
      <c r="H6231" s="24"/>
      <c r="J6231" s="24"/>
    </row>
    <row r="6232" spans="2:10" x14ac:dyDescent="0.2">
      <c r="B6232" s="24"/>
      <c r="D6232" s="24"/>
      <c r="F6232" s="24"/>
      <c r="H6232" s="24"/>
      <c r="J6232" s="24"/>
    </row>
    <row r="6233" spans="2:10" x14ac:dyDescent="0.2">
      <c r="B6233" s="24"/>
      <c r="D6233" s="24"/>
      <c r="F6233" s="24"/>
      <c r="H6233" s="24"/>
      <c r="J6233" s="24"/>
    </row>
    <row r="6234" spans="2:10" x14ac:dyDescent="0.2">
      <c r="B6234" s="24"/>
      <c r="D6234" s="24"/>
      <c r="F6234" s="24"/>
      <c r="H6234" s="24"/>
      <c r="J6234" s="24"/>
    </row>
    <row r="6235" spans="2:10" x14ac:dyDescent="0.2">
      <c r="B6235" s="24"/>
      <c r="D6235" s="24"/>
      <c r="F6235" s="24"/>
      <c r="H6235" s="24"/>
      <c r="J6235" s="24"/>
    </row>
    <row r="6236" spans="2:10" x14ac:dyDescent="0.2">
      <c r="B6236" s="24"/>
      <c r="D6236" s="24"/>
      <c r="F6236" s="24"/>
      <c r="H6236" s="24"/>
      <c r="J6236" s="24"/>
    </row>
    <row r="6237" spans="2:10" x14ac:dyDescent="0.2">
      <c r="B6237" s="24"/>
      <c r="D6237" s="24"/>
      <c r="F6237" s="24"/>
      <c r="H6237" s="24"/>
      <c r="J6237" s="24"/>
    </row>
    <row r="6238" spans="2:10" x14ac:dyDescent="0.2">
      <c r="B6238" s="24"/>
      <c r="D6238" s="24"/>
      <c r="F6238" s="24"/>
      <c r="H6238" s="24"/>
      <c r="J6238" s="24"/>
    </row>
    <row r="6239" spans="2:10" x14ac:dyDescent="0.2">
      <c r="B6239" s="24"/>
      <c r="D6239" s="24"/>
      <c r="F6239" s="24"/>
      <c r="H6239" s="24"/>
      <c r="J6239" s="24"/>
    </row>
    <row r="6240" spans="2:10" x14ac:dyDescent="0.2">
      <c r="B6240" s="24"/>
      <c r="D6240" s="24"/>
      <c r="F6240" s="24"/>
      <c r="H6240" s="24"/>
      <c r="J6240" s="24"/>
    </row>
    <row r="6241" spans="2:10" x14ac:dyDescent="0.2">
      <c r="B6241" s="24"/>
      <c r="D6241" s="24"/>
      <c r="F6241" s="24"/>
      <c r="H6241" s="24"/>
      <c r="J6241" s="24"/>
    </row>
    <row r="6242" spans="2:10" x14ac:dyDescent="0.2">
      <c r="B6242" s="24"/>
      <c r="D6242" s="24"/>
      <c r="F6242" s="24"/>
      <c r="H6242" s="24"/>
      <c r="J6242" s="24"/>
    </row>
    <row r="6243" spans="2:10" x14ac:dyDescent="0.2">
      <c r="B6243" s="24"/>
      <c r="D6243" s="24"/>
      <c r="F6243" s="24"/>
      <c r="H6243" s="24"/>
      <c r="J6243" s="24"/>
    </row>
    <row r="6244" spans="2:10" x14ac:dyDescent="0.2">
      <c r="B6244" s="24"/>
      <c r="D6244" s="24"/>
      <c r="F6244" s="24"/>
      <c r="H6244" s="24"/>
      <c r="J6244" s="24"/>
    </row>
    <row r="6245" spans="2:10" x14ac:dyDescent="0.2">
      <c r="B6245" s="24"/>
      <c r="D6245" s="24"/>
      <c r="F6245" s="24"/>
      <c r="H6245" s="24"/>
      <c r="J6245" s="24"/>
    </row>
    <row r="6246" spans="2:10" x14ac:dyDescent="0.2">
      <c r="B6246" s="24"/>
      <c r="D6246" s="24"/>
      <c r="F6246" s="24"/>
      <c r="H6246" s="24"/>
      <c r="J6246" s="24"/>
    </row>
    <row r="6247" spans="2:10" x14ac:dyDescent="0.2">
      <c r="B6247" s="24"/>
      <c r="D6247" s="24"/>
      <c r="F6247" s="24"/>
      <c r="H6247" s="24"/>
      <c r="J6247" s="24"/>
    </row>
    <row r="6248" spans="2:10" x14ac:dyDescent="0.2">
      <c r="B6248" s="24"/>
      <c r="D6248" s="24"/>
      <c r="F6248" s="24"/>
      <c r="H6248" s="24"/>
      <c r="J6248" s="24"/>
    </row>
    <row r="6249" spans="2:10" x14ac:dyDescent="0.2">
      <c r="B6249" s="24"/>
      <c r="D6249" s="24"/>
      <c r="F6249" s="24"/>
      <c r="H6249" s="24"/>
      <c r="J6249" s="24"/>
    </row>
    <row r="6250" spans="2:10" x14ac:dyDescent="0.2">
      <c r="B6250" s="24"/>
      <c r="D6250" s="24"/>
      <c r="F6250" s="24"/>
      <c r="H6250" s="24"/>
      <c r="J6250" s="24"/>
    </row>
    <row r="6251" spans="2:10" x14ac:dyDescent="0.2">
      <c r="B6251" s="24"/>
      <c r="D6251" s="24"/>
      <c r="F6251" s="24"/>
      <c r="H6251" s="24"/>
      <c r="J6251" s="24"/>
    </row>
    <row r="6252" spans="2:10" x14ac:dyDescent="0.2">
      <c r="B6252" s="24"/>
      <c r="D6252" s="24"/>
      <c r="F6252" s="24"/>
      <c r="H6252" s="24"/>
      <c r="J6252" s="24"/>
    </row>
    <row r="6253" spans="2:10" x14ac:dyDescent="0.2">
      <c r="B6253" s="24"/>
      <c r="D6253" s="24"/>
      <c r="F6253" s="24"/>
      <c r="H6253" s="24"/>
      <c r="J6253" s="24"/>
    </row>
    <row r="6254" spans="2:10" x14ac:dyDescent="0.2">
      <c r="B6254" s="24"/>
      <c r="D6254" s="24"/>
      <c r="F6254" s="24"/>
      <c r="H6254" s="24"/>
      <c r="J6254" s="24"/>
    </row>
    <row r="6255" spans="2:10" x14ac:dyDescent="0.2">
      <c r="B6255" s="24"/>
      <c r="D6255" s="24"/>
      <c r="F6255" s="24"/>
      <c r="H6255" s="24"/>
      <c r="J6255" s="24"/>
    </row>
    <row r="6256" spans="2:10" x14ac:dyDescent="0.2">
      <c r="B6256" s="24"/>
      <c r="D6256" s="24"/>
      <c r="F6256" s="24"/>
      <c r="H6256" s="24"/>
      <c r="J6256" s="24"/>
    </row>
    <row r="6257" spans="2:10" x14ac:dyDescent="0.2">
      <c r="B6257" s="24"/>
      <c r="D6257" s="24"/>
      <c r="F6257" s="24"/>
      <c r="H6257" s="24"/>
      <c r="J6257" s="24"/>
    </row>
    <row r="6258" spans="2:10" x14ac:dyDescent="0.2">
      <c r="B6258" s="24"/>
      <c r="D6258" s="24"/>
      <c r="F6258" s="24"/>
      <c r="H6258" s="24"/>
      <c r="J6258" s="24"/>
    </row>
    <row r="6259" spans="2:10" x14ac:dyDescent="0.2">
      <c r="B6259" s="24"/>
      <c r="D6259" s="24"/>
      <c r="F6259" s="24"/>
      <c r="H6259" s="24"/>
      <c r="J6259" s="24"/>
    </row>
    <row r="6260" spans="2:10" x14ac:dyDescent="0.2">
      <c r="B6260" s="24"/>
      <c r="D6260" s="24"/>
      <c r="F6260" s="24"/>
      <c r="H6260" s="24"/>
      <c r="J6260" s="24"/>
    </row>
    <row r="6261" spans="2:10" x14ac:dyDescent="0.2">
      <c r="B6261" s="24"/>
      <c r="D6261" s="24"/>
      <c r="F6261" s="24"/>
      <c r="H6261" s="24"/>
      <c r="J6261" s="24"/>
    </row>
    <row r="6262" spans="2:10" x14ac:dyDescent="0.2">
      <c r="B6262" s="24"/>
      <c r="D6262" s="24"/>
      <c r="F6262" s="24"/>
      <c r="H6262" s="24"/>
      <c r="J6262" s="24"/>
    </row>
    <row r="6263" spans="2:10" x14ac:dyDescent="0.2">
      <c r="B6263" s="24"/>
      <c r="D6263" s="24"/>
      <c r="F6263" s="24"/>
      <c r="H6263" s="24"/>
      <c r="J6263" s="24"/>
    </row>
    <row r="6264" spans="2:10" x14ac:dyDescent="0.2">
      <c r="B6264" s="24"/>
      <c r="D6264" s="24"/>
      <c r="F6264" s="24"/>
      <c r="H6264" s="24"/>
      <c r="J6264" s="24"/>
    </row>
    <row r="6265" spans="2:10" x14ac:dyDescent="0.2">
      <c r="B6265" s="24"/>
      <c r="D6265" s="24"/>
      <c r="F6265" s="24"/>
      <c r="H6265" s="24"/>
      <c r="J6265" s="24"/>
    </row>
    <row r="6266" spans="2:10" x14ac:dyDescent="0.2">
      <c r="B6266" s="24"/>
      <c r="D6266" s="24"/>
      <c r="F6266" s="24"/>
      <c r="H6266" s="24"/>
      <c r="J6266" s="24"/>
    </row>
    <row r="6267" spans="2:10" x14ac:dyDescent="0.2">
      <c r="B6267" s="24"/>
      <c r="D6267" s="24"/>
      <c r="F6267" s="24"/>
      <c r="H6267" s="24"/>
      <c r="J6267" s="24"/>
    </row>
    <row r="6268" spans="2:10" x14ac:dyDescent="0.2">
      <c r="B6268" s="24"/>
      <c r="D6268" s="24"/>
      <c r="F6268" s="24"/>
      <c r="H6268" s="24"/>
      <c r="J6268" s="24"/>
    </row>
    <row r="6269" spans="2:10" x14ac:dyDescent="0.2">
      <c r="B6269" s="24"/>
      <c r="D6269" s="24"/>
      <c r="F6269" s="24"/>
      <c r="H6269" s="24"/>
      <c r="J6269" s="24"/>
    </row>
    <row r="6270" spans="2:10" x14ac:dyDescent="0.2">
      <c r="B6270" s="24"/>
      <c r="D6270" s="24"/>
      <c r="F6270" s="24"/>
      <c r="H6270" s="24"/>
      <c r="J6270" s="24"/>
    </row>
    <row r="6271" spans="2:10" x14ac:dyDescent="0.2">
      <c r="B6271" s="24"/>
      <c r="D6271" s="24"/>
      <c r="F6271" s="24"/>
      <c r="H6271" s="24"/>
      <c r="J6271" s="24"/>
    </row>
    <row r="6272" spans="2:10" x14ac:dyDescent="0.2">
      <c r="B6272" s="24"/>
      <c r="D6272" s="24"/>
      <c r="F6272" s="24"/>
      <c r="H6272" s="24"/>
      <c r="J6272" s="24"/>
    </row>
    <row r="6273" spans="2:10" x14ac:dyDescent="0.2">
      <c r="B6273" s="24"/>
      <c r="D6273" s="24"/>
      <c r="F6273" s="24"/>
      <c r="H6273" s="24"/>
      <c r="J6273" s="24"/>
    </row>
    <row r="6274" spans="2:10" x14ac:dyDescent="0.2">
      <c r="B6274" s="24"/>
      <c r="D6274" s="24"/>
      <c r="F6274" s="24"/>
      <c r="H6274" s="24"/>
      <c r="J6274" s="24"/>
    </row>
    <row r="6275" spans="2:10" x14ac:dyDescent="0.2">
      <c r="B6275" s="24"/>
      <c r="D6275" s="24"/>
      <c r="F6275" s="24"/>
      <c r="H6275" s="24"/>
      <c r="J6275" s="24"/>
    </row>
    <row r="6276" spans="2:10" x14ac:dyDescent="0.2">
      <c r="B6276" s="24"/>
      <c r="D6276" s="24"/>
      <c r="F6276" s="24"/>
      <c r="H6276" s="24"/>
      <c r="J6276" s="24"/>
    </row>
    <row r="6277" spans="2:10" x14ac:dyDescent="0.2">
      <c r="B6277" s="24"/>
      <c r="D6277" s="24"/>
      <c r="F6277" s="24"/>
      <c r="H6277" s="24"/>
      <c r="J6277" s="24"/>
    </row>
    <row r="6278" spans="2:10" x14ac:dyDescent="0.2">
      <c r="B6278" s="24"/>
      <c r="D6278" s="24"/>
      <c r="F6278" s="24"/>
      <c r="H6278" s="24"/>
      <c r="J6278" s="24"/>
    </row>
    <row r="6279" spans="2:10" x14ac:dyDescent="0.2">
      <c r="B6279" s="24"/>
      <c r="D6279" s="24"/>
      <c r="F6279" s="24"/>
      <c r="H6279" s="24"/>
      <c r="J6279" s="24"/>
    </row>
    <row r="6280" spans="2:10" x14ac:dyDescent="0.2">
      <c r="B6280" s="24"/>
      <c r="D6280" s="24"/>
      <c r="F6280" s="24"/>
      <c r="H6280" s="24"/>
      <c r="J6280" s="24"/>
    </row>
    <row r="6281" spans="2:10" x14ac:dyDescent="0.2">
      <c r="B6281" s="24"/>
      <c r="D6281" s="24"/>
      <c r="F6281" s="24"/>
      <c r="H6281" s="24"/>
      <c r="J6281" s="24"/>
    </row>
    <row r="6282" spans="2:10" x14ac:dyDescent="0.2">
      <c r="B6282" s="24"/>
      <c r="D6282" s="24"/>
      <c r="F6282" s="24"/>
      <c r="H6282" s="24"/>
      <c r="J6282" s="24"/>
    </row>
    <row r="6283" spans="2:10" x14ac:dyDescent="0.2">
      <c r="B6283" s="24"/>
      <c r="D6283" s="24"/>
      <c r="F6283" s="24"/>
      <c r="H6283" s="24"/>
      <c r="J6283" s="24"/>
    </row>
    <row r="6284" spans="2:10" x14ac:dyDescent="0.2">
      <c r="B6284" s="24"/>
      <c r="D6284" s="24"/>
      <c r="F6284" s="24"/>
      <c r="H6284" s="24"/>
      <c r="J6284" s="24"/>
    </row>
    <row r="6285" spans="2:10" x14ac:dyDescent="0.2">
      <c r="B6285" s="24"/>
      <c r="D6285" s="24"/>
      <c r="F6285" s="24"/>
      <c r="H6285" s="24"/>
      <c r="J6285" s="24"/>
    </row>
    <row r="6286" spans="2:10" x14ac:dyDescent="0.2">
      <c r="B6286" s="24"/>
      <c r="D6286" s="24"/>
      <c r="F6286" s="24"/>
      <c r="H6286" s="24"/>
      <c r="J6286" s="24"/>
    </row>
    <row r="6287" spans="2:10" x14ac:dyDescent="0.2">
      <c r="B6287" s="24"/>
      <c r="D6287" s="24"/>
      <c r="F6287" s="24"/>
      <c r="H6287" s="24"/>
      <c r="J6287" s="24"/>
    </row>
    <row r="6288" spans="2:10" x14ac:dyDescent="0.2">
      <c r="B6288" s="24"/>
      <c r="D6288" s="24"/>
      <c r="F6288" s="24"/>
      <c r="H6288" s="24"/>
      <c r="J6288" s="24"/>
    </row>
    <row r="6289" spans="2:10" x14ac:dyDescent="0.2">
      <c r="B6289" s="24"/>
      <c r="D6289" s="24"/>
      <c r="F6289" s="24"/>
      <c r="H6289" s="24"/>
      <c r="J6289" s="24"/>
    </row>
    <row r="6290" spans="2:10" x14ac:dyDescent="0.2">
      <c r="B6290" s="24"/>
      <c r="D6290" s="24"/>
      <c r="F6290" s="24"/>
      <c r="H6290" s="24"/>
      <c r="J6290" s="24"/>
    </row>
    <row r="6291" spans="2:10" x14ac:dyDescent="0.2">
      <c r="B6291" s="24"/>
      <c r="D6291" s="24"/>
      <c r="F6291" s="24"/>
      <c r="H6291" s="24"/>
      <c r="J6291" s="24"/>
    </row>
    <row r="6292" spans="2:10" x14ac:dyDescent="0.2">
      <c r="B6292" s="24"/>
      <c r="D6292" s="24"/>
      <c r="F6292" s="24"/>
      <c r="H6292" s="24"/>
      <c r="J6292" s="24"/>
    </row>
    <row r="6293" spans="2:10" x14ac:dyDescent="0.2">
      <c r="B6293" s="24"/>
      <c r="D6293" s="24"/>
      <c r="F6293" s="24"/>
      <c r="H6293" s="24"/>
      <c r="J6293" s="24"/>
    </row>
    <row r="6294" spans="2:10" x14ac:dyDescent="0.2">
      <c r="B6294" s="24"/>
      <c r="D6294" s="24"/>
      <c r="F6294" s="24"/>
      <c r="H6294" s="24"/>
      <c r="J6294" s="24"/>
    </row>
    <row r="6295" spans="2:10" x14ac:dyDescent="0.2">
      <c r="B6295" s="24"/>
      <c r="D6295" s="24"/>
      <c r="F6295" s="24"/>
      <c r="H6295" s="24"/>
      <c r="J6295" s="24"/>
    </row>
    <row r="6296" spans="2:10" x14ac:dyDescent="0.2">
      <c r="B6296" s="24"/>
      <c r="D6296" s="24"/>
      <c r="F6296" s="24"/>
      <c r="H6296" s="24"/>
      <c r="J6296" s="24"/>
    </row>
    <row r="6297" spans="2:10" x14ac:dyDescent="0.2">
      <c r="B6297" s="24"/>
      <c r="D6297" s="24"/>
      <c r="F6297" s="24"/>
      <c r="H6297" s="24"/>
      <c r="J6297" s="24"/>
    </row>
    <row r="6298" spans="2:10" x14ac:dyDescent="0.2">
      <c r="B6298" s="24"/>
      <c r="D6298" s="24"/>
      <c r="F6298" s="24"/>
      <c r="H6298" s="24"/>
      <c r="J6298" s="24"/>
    </row>
    <row r="6299" spans="2:10" x14ac:dyDescent="0.2">
      <c r="B6299" s="24"/>
      <c r="D6299" s="24"/>
      <c r="F6299" s="24"/>
      <c r="H6299" s="24"/>
      <c r="J6299" s="24"/>
    </row>
    <row r="6300" spans="2:10" x14ac:dyDescent="0.2">
      <c r="B6300" s="24"/>
      <c r="D6300" s="24"/>
      <c r="F6300" s="24"/>
      <c r="H6300" s="24"/>
      <c r="J6300" s="24"/>
    </row>
    <row r="6301" spans="2:10" x14ac:dyDescent="0.2">
      <c r="B6301" s="24"/>
      <c r="D6301" s="24"/>
      <c r="F6301" s="24"/>
      <c r="H6301" s="24"/>
      <c r="J6301" s="24"/>
    </row>
    <row r="6302" spans="2:10" x14ac:dyDescent="0.2">
      <c r="B6302" s="24"/>
      <c r="D6302" s="24"/>
      <c r="F6302" s="24"/>
      <c r="H6302" s="24"/>
      <c r="J6302" s="24"/>
    </row>
    <row r="6303" spans="2:10" x14ac:dyDescent="0.2">
      <c r="B6303" s="24"/>
      <c r="D6303" s="24"/>
      <c r="F6303" s="24"/>
      <c r="H6303" s="24"/>
      <c r="J6303" s="24"/>
    </row>
    <row r="6304" spans="2:10" x14ac:dyDescent="0.2">
      <c r="B6304" s="24"/>
      <c r="D6304" s="24"/>
      <c r="F6304" s="24"/>
      <c r="H6304" s="24"/>
      <c r="J6304" s="24"/>
    </row>
    <row r="6305" spans="2:10" x14ac:dyDescent="0.2">
      <c r="B6305" s="24"/>
      <c r="D6305" s="24"/>
      <c r="F6305" s="24"/>
      <c r="H6305" s="24"/>
      <c r="J6305" s="24"/>
    </row>
    <row r="6306" spans="2:10" x14ac:dyDescent="0.2">
      <c r="B6306" s="24"/>
      <c r="D6306" s="24"/>
      <c r="F6306" s="24"/>
      <c r="H6306" s="24"/>
      <c r="J6306" s="24"/>
    </row>
    <row r="6307" spans="2:10" x14ac:dyDescent="0.2">
      <c r="B6307" s="24"/>
      <c r="D6307" s="24"/>
      <c r="F6307" s="24"/>
      <c r="H6307" s="24"/>
      <c r="J6307" s="24"/>
    </row>
    <row r="6308" spans="2:10" x14ac:dyDescent="0.2">
      <c r="B6308" s="24"/>
      <c r="D6308" s="24"/>
      <c r="F6308" s="24"/>
      <c r="H6308" s="24"/>
      <c r="J6308" s="24"/>
    </row>
    <row r="6309" spans="2:10" x14ac:dyDescent="0.2">
      <c r="B6309" s="24"/>
      <c r="D6309" s="24"/>
      <c r="F6309" s="24"/>
      <c r="H6309" s="24"/>
      <c r="J6309" s="24"/>
    </row>
    <row r="6310" spans="2:10" x14ac:dyDescent="0.2">
      <c r="B6310" s="24"/>
      <c r="D6310" s="24"/>
      <c r="F6310" s="24"/>
      <c r="H6310" s="24"/>
      <c r="J6310" s="24"/>
    </row>
    <row r="6311" spans="2:10" x14ac:dyDescent="0.2">
      <c r="B6311" s="24"/>
      <c r="D6311" s="24"/>
      <c r="F6311" s="24"/>
      <c r="H6311" s="24"/>
      <c r="J6311" s="24"/>
    </row>
    <row r="6312" spans="2:10" x14ac:dyDescent="0.2">
      <c r="B6312" s="24"/>
      <c r="D6312" s="24"/>
      <c r="F6312" s="24"/>
      <c r="H6312" s="24"/>
      <c r="J6312" s="24"/>
    </row>
    <row r="6313" spans="2:10" x14ac:dyDescent="0.2">
      <c r="B6313" s="24"/>
      <c r="D6313" s="24"/>
      <c r="F6313" s="24"/>
      <c r="H6313" s="24"/>
      <c r="J6313" s="24"/>
    </row>
    <row r="6314" spans="2:10" x14ac:dyDescent="0.2">
      <c r="B6314" s="24"/>
      <c r="D6314" s="24"/>
      <c r="F6314" s="24"/>
      <c r="H6314" s="24"/>
      <c r="J6314" s="24"/>
    </row>
    <row r="6315" spans="2:10" x14ac:dyDescent="0.2">
      <c r="B6315" s="24"/>
      <c r="D6315" s="24"/>
      <c r="F6315" s="24"/>
      <c r="H6315" s="24"/>
      <c r="J6315" s="24"/>
    </row>
    <row r="6316" spans="2:10" x14ac:dyDescent="0.2">
      <c r="B6316" s="24"/>
      <c r="D6316" s="24"/>
      <c r="F6316" s="24"/>
      <c r="H6316" s="24"/>
      <c r="J6316" s="24"/>
    </row>
    <row r="6317" spans="2:10" x14ac:dyDescent="0.2">
      <c r="B6317" s="24"/>
      <c r="D6317" s="24"/>
      <c r="F6317" s="24"/>
      <c r="H6317" s="24"/>
      <c r="J6317" s="24"/>
    </row>
    <row r="6318" spans="2:10" x14ac:dyDescent="0.2">
      <c r="B6318" s="24"/>
      <c r="D6318" s="24"/>
      <c r="F6318" s="24"/>
      <c r="H6318" s="24"/>
      <c r="J6318" s="24"/>
    </row>
    <row r="6319" spans="2:10" x14ac:dyDescent="0.2">
      <c r="B6319" s="24"/>
      <c r="D6319" s="24"/>
      <c r="F6319" s="24"/>
      <c r="H6319" s="24"/>
      <c r="J6319" s="24"/>
    </row>
    <row r="6320" spans="2:10" x14ac:dyDescent="0.2">
      <c r="B6320" s="24"/>
      <c r="D6320" s="24"/>
      <c r="F6320" s="24"/>
      <c r="H6320" s="24"/>
      <c r="J6320" s="24"/>
    </row>
    <row r="6321" spans="2:10" x14ac:dyDescent="0.2">
      <c r="B6321" s="24"/>
      <c r="D6321" s="24"/>
      <c r="F6321" s="24"/>
      <c r="H6321" s="24"/>
      <c r="J6321" s="24"/>
    </row>
    <row r="6322" spans="2:10" x14ac:dyDescent="0.2">
      <c r="B6322" s="24"/>
      <c r="D6322" s="24"/>
      <c r="F6322" s="24"/>
      <c r="H6322" s="24"/>
      <c r="J6322" s="24"/>
    </row>
    <row r="6323" spans="2:10" x14ac:dyDescent="0.2">
      <c r="B6323" s="24"/>
      <c r="D6323" s="24"/>
      <c r="F6323" s="24"/>
      <c r="H6323" s="24"/>
      <c r="J6323" s="24"/>
    </row>
    <row r="6324" spans="2:10" x14ac:dyDescent="0.2">
      <c r="B6324" s="24"/>
      <c r="D6324" s="24"/>
      <c r="F6324" s="24"/>
      <c r="H6324" s="24"/>
      <c r="J6324" s="24"/>
    </row>
    <row r="6325" spans="2:10" x14ac:dyDescent="0.2">
      <c r="B6325" s="24"/>
      <c r="D6325" s="24"/>
      <c r="F6325" s="24"/>
      <c r="H6325" s="24"/>
      <c r="J6325" s="24"/>
    </row>
    <row r="6326" spans="2:10" x14ac:dyDescent="0.2">
      <c r="B6326" s="24"/>
      <c r="D6326" s="24"/>
      <c r="F6326" s="24"/>
      <c r="H6326" s="24"/>
      <c r="J6326" s="24"/>
    </row>
    <row r="6327" spans="2:10" x14ac:dyDescent="0.2">
      <c r="B6327" s="24"/>
      <c r="D6327" s="24"/>
      <c r="F6327" s="24"/>
      <c r="H6327" s="24"/>
      <c r="J6327" s="24"/>
    </row>
    <row r="6328" spans="2:10" x14ac:dyDescent="0.2">
      <c r="B6328" s="24"/>
      <c r="D6328" s="24"/>
      <c r="F6328" s="24"/>
      <c r="H6328" s="24"/>
      <c r="J6328" s="24"/>
    </row>
    <row r="6329" spans="2:10" x14ac:dyDescent="0.2">
      <c r="B6329" s="24"/>
      <c r="D6329" s="24"/>
      <c r="F6329" s="24"/>
      <c r="H6329" s="24"/>
      <c r="J6329" s="24"/>
    </row>
    <row r="6330" spans="2:10" x14ac:dyDescent="0.2">
      <c r="B6330" s="24"/>
      <c r="D6330" s="24"/>
      <c r="F6330" s="24"/>
      <c r="H6330" s="24"/>
      <c r="J6330" s="24"/>
    </row>
    <row r="6331" spans="2:10" x14ac:dyDescent="0.2">
      <c r="B6331" s="24"/>
      <c r="D6331" s="24"/>
      <c r="F6331" s="24"/>
      <c r="H6331" s="24"/>
      <c r="J6331" s="24"/>
    </row>
    <row r="6332" spans="2:10" x14ac:dyDescent="0.2">
      <c r="B6332" s="24"/>
      <c r="D6332" s="24"/>
      <c r="F6332" s="24"/>
      <c r="H6332" s="24"/>
      <c r="J6332" s="24"/>
    </row>
    <row r="6333" spans="2:10" x14ac:dyDescent="0.2">
      <c r="B6333" s="24"/>
      <c r="D6333" s="24"/>
      <c r="F6333" s="24"/>
      <c r="H6333" s="24"/>
      <c r="J6333" s="24"/>
    </row>
    <row r="6334" spans="2:10" x14ac:dyDescent="0.2">
      <c r="B6334" s="24"/>
      <c r="D6334" s="24"/>
      <c r="F6334" s="24"/>
      <c r="H6334" s="24"/>
      <c r="J6334" s="24"/>
    </row>
    <row r="6335" spans="2:10" x14ac:dyDescent="0.2">
      <c r="B6335" s="24"/>
      <c r="D6335" s="24"/>
      <c r="F6335" s="24"/>
      <c r="H6335" s="24"/>
      <c r="J6335" s="24"/>
    </row>
    <row r="6336" spans="2:10" x14ac:dyDescent="0.2">
      <c r="B6336" s="24"/>
      <c r="D6336" s="24"/>
      <c r="F6336" s="24"/>
      <c r="H6336" s="24"/>
      <c r="J6336" s="24"/>
    </row>
    <row r="6337" spans="2:10" x14ac:dyDescent="0.2">
      <c r="B6337" s="24"/>
      <c r="D6337" s="24"/>
      <c r="F6337" s="24"/>
      <c r="H6337" s="24"/>
      <c r="J6337" s="24"/>
    </row>
    <row r="6338" spans="2:10" x14ac:dyDescent="0.2">
      <c r="B6338" s="24"/>
      <c r="D6338" s="24"/>
      <c r="F6338" s="24"/>
      <c r="H6338" s="24"/>
      <c r="J6338" s="24"/>
    </row>
    <row r="6339" spans="2:10" x14ac:dyDescent="0.2">
      <c r="B6339" s="24"/>
      <c r="D6339" s="24"/>
      <c r="F6339" s="24"/>
      <c r="H6339" s="24"/>
      <c r="J6339" s="24"/>
    </row>
    <row r="6340" spans="2:10" x14ac:dyDescent="0.2">
      <c r="B6340" s="24"/>
      <c r="D6340" s="24"/>
      <c r="F6340" s="24"/>
      <c r="H6340" s="24"/>
      <c r="J6340" s="24"/>
    </row>
    <row r="6341" spans="2:10" x14ac:dyDescent="0.2">
      <c r="B6341" s="24"/>
      <c r="D6341" s="24"/>
      <c r="F6341" s="24"/>
      <c r="H6341" s="24"/>
      <c r="J6341" s="24"/>
    </row>
    <row r="6342" spans="2:10" x14ac:dyDescent="0.2">
      <c r="B6342" s="24"/>
      <c r="D6342" s="24"/>
      <c r="F6342" s="24"/>
      <c r="H6342" s="24"/>
      <c r="J6342" s="24"/>
    </row>
    <row r="6343" spans="2:10" x14ac:dyDescent="0.2">
      <c r="B6343" s="24"/>
      <c r="D6343" s="24"/>
      <c r="F6343" s="24"/>
      <c r="H6343" s="24"/>
      <c r="J6343" s="24"/>
    </row>
    <row r="6344" spans="2:10" x14ac:dyDescent="0.2">
      <c r="B6344" s="24"/>
      <c r="D6344" s="24"/>
      <c r="F6344" s="24"/>
      <c r="H6344" s="24"/>
      <c r="J6344" s="24"/>
    </row>
    <row r="6345" spans="2:10" x14ac:dyDescent="0.2">
      <c r="B6345" s="24"/>
      <c r="D6345" s="24"/>
      <c r="F6345" s="24"/>
      <c r="H6345" s="24"/>
      <c r="J6345" s="24"/>
    </row>
    <row r="6346" spans="2:10" x14ac:dyDescent="0.2">
      <c r="B6346" s="24"/>
      <c r="D6346" s="24"/>
      <c r="F6346" s="24"/>
      <c r="H6346" s="24"/>
      <c r="J6346" s="24"/>
    </row>
    <row r="6347" spans="2:10" x14ac:dyDescent="0.2">
      <c r="B6347" s="24"/>
      <c r="D6347" s="24"/>
      <c r="F6347" s="24"/>
      <c r="H6347" s="24"/>
      <c r="J6347" s="24"/>
    </row>
    <row r="6348" spans="2:10" x14ac:dyDescent="0.2">
      <c r="B6348" s="24"/>
      <c r="D6348" s="24"/>
      <c r="F6348" s="24"/>
      <c r="H6348" s="24"/>
      <c r="J6348" s="24"/>
    </row>
    <row r="6349" spans="2:10" x14ac:dyDescent="0.2">
      <c r="B6349" s="24"/>
      <c r="D6349" s="24"/>
      <c r="F6349" s="24"/>
      <c r="H6349" s="24"/>
      <c r="J6349" s="24"/>
    </row>
    <row r="6350" spans="2:10" x14ac:dyDescent="0.2">
      <c r="B6350" s="24"/>
      <c r="D6350" s="24"/>
      <c r="F6350" s="24"/>
      <c r="H6350" s="24"/>
      <c r="J6350" s="24"/>
    </row>
    <row r="6351" spans="2:10" x14ac:dyDescent="0.2">
      <c r="B6351" s="24"/>
      <c r="D6351" s="24"/>
      <c r="F6351" s="24"/>
      <c r="H6351" s="24"/>
      <c r="J6351" s="24"/>
    </row>
    <row r="6352" spans="2:10" x14ac:dyDescent="0.2">
      <c r="B6352" s="24"/>
      <c r="D6352" s="24"/>
      <c r="F6352" s="24"/>
      <c r="H6352" s="24"/>
      <c r="J6352" s="24"/>
    </row>
    <row r="6353" spans="2:10" x14ac:dyDescent="0.2">
      <c r="B6353" s="24"/>
      <c r="D6353" s="24"/>
      <c r="F6353" s="24"/>
      <c r="H6353" s="24"/>
      <c r="J6353" s="24"/>
    </row>
    <row r="6354" spans="2:10" x14ac:dyDescent="0.2">
      <c r="B6354" s="24"/>
      <c r="D6354" s="24"/>
      <c r="F6354" s="24"/>
      <c r="H6354" s="24"/>
      <c r="J6354" s="24"/>
    </row>
    <row r="6355" spans="2:10" x14ac:dyDescent="0.2">
      <c r="B6355" s="24"/>
      <c r="D6355" s="24"/>
      <c r="F6355" s="24"/>
      <c r="H6355" s="24"/>
      <c r="J6355" s="24"/>
    </row>
    <row r="6356" spans="2:10" x14ac:dyDescent="0.2">
      <c r="B6356" s="24"/>
      <c r="D6356" s="24"/>
      <c r="F6356" s="24"/>
      <c r="H6356" s="24"/>
      <c r="J6356" s="24"/>
    </row>
    <row r="6357" spans="2:10" x14ac:dyDescent="0.2">
      <c r="B6357" s="24"/>
      <c r="D6357" s="24"/>
      <c r="F6357" s="24"/>
      <c r="H6357" s="24"/>
      <c r="J6357" s="24"/>
    </row>
    <row r="6358" spans="2:10" x14ac:dyDescent="0.2">
      <c r="B6358" s="24"/>
      <c r="D6358" s="24"/>
      <c r="F6358" s="24"/>
      <c r="H6358" s="24"/>
      <c r="J6358" s="24"/>
    </row>
    <row r="6359" spans="2:10" x14ac:dyDescent="0.2">
      <c r="B6359" s="24"/>
      <c r="D6359" s="24"/>
      <c r="F6359" s="24"/>
      <c r="H6359" s="24"/>
      <c r="J6359" s="24"/>
    </row>
    <row r="6360" spans="2:10" x14ac:dyDescent="0.2">
      <c r="B6360" s="24"/>
      <c r="D6360" s="24"/>
      <c r="F6360" s="24"/>
      <c r="H6360" s="24"/>
      <c r="J6360" s="24"/>
    </row>
    <row r="6361" spans="2:10" x14ac:dyDescent="0.2">
      <c r="B6361" s="24"/>
      <c r="D6361" s="24"/>
      <c r="F6361" s="24"/>
      <c r="H6361" s="24"/>
      <c r="J6361" s="24"/>
    </row>
    <row r="6362" spans="2:10" x14ac:dyDescent="0.2">
      <c r="B6362" s="24"/>
      <c r="D6362" s="24"/>
      <c r="F6362" s="24"/>
      <c r="H6362" s="24"/>
      <c r="J6362" s="24"/>
    </row>
    <row r="6363" spans="2:10" x14ac:dyDescent="0.2">
      <c r="B6363" s="24"/>
      <c r="D6363" s="24"/>
      <c r="F6363" s="24"/>
      <c r="H6363" s="24"/>
      <c r="J6363" s="24"/>
    </row>
    <row r="6364" spans="2:10" x14ac:dyDescent="0.2">
      <c r="B6364" s="24"/>
      <c r="D6364" s="24"/>
      <c r="F6364" s="24"/>
      <c r="H6364" s="24"/>
      <c r="J6364" s="24"/>
    </row>
    <row r="6365" spans="2:10" x14ac:dyDescent="0.2">
      <c r="B6365" s="24"/>
      <c r="D6365" s="24"/>
      <c r="F6365" s="24"/>
      <c r="H6365" s="24"/>
      <c r="J6365" s="24"/>
    </row>
    <row r="6366" spans="2:10" x14ac:dyDescent="0.2">
      <c r="B6366" s="24"/>
      <c r="D6366" s="24"/>
      <c r="F6366" s="24"/>
      <c r="H6366" s="24"/>
      <c r="J6366" s="24"/>
    </row>
    <row r="6367" spans="2:10" x14ac:dyDescent="0.2">
      <c r="B6367" s="24"/>
      <c r="D6367" s="24"/>
      <c r="F6367" s="24"/>
      <c r="H6367" s="24"/>
      <c r="J6367" s="24"/>
    </row>
    <row r="6368" spans="2:10" x14ac:dyDescent="0.2">
      <c r="B6368" s="24"/>
      <c r="D6368" s="24"/>
      <c r="F6368" s="24"/>
      <c r="H6368" s="24"/>
      <c r="J6368" s="24"/>
    </row>
    <row r="6369" spans="2:10" x14ac:dyDescent="0.2">
      <c r="B6369" s="24"/>
      <c r="D6369" s="24"/>
      <c r="F6369" s="24"/>
      <c r="H6369" s="24"/>
      <c r="J6369" s="24"/>
    </row>
    <row r="6370" spans="2:10" x14ac:dyDescent="0.2">
      <c r="B6370" s="24"/>
      <c r="D6370" s="24"/>
      <c r="F6370" s="24"/>
      <c r="H6370" s="24"/>
      <c r="J6370" s="24"/>
    </row>
    <row r="6371" spans="2:10" x14ac:dyDescent="0.2">
      <c r="B6371" s="24"/>
      <c r="D6371" s="24"/>
      <c r="F6371" s="24"/>
      <c r="H6371" s="24"/>
      <c r="J6371" s="24"/>
    </row>
    <row r="6372" spans="2:10" x14ac:dyDescent="0.2">
      <c r="B6372" s="24"/>
      <c r="D6372" s="24"/>
      <c r="F6372" s="24"/>
      <c r="H6372" s="24"/>
      <c r="J6372" s="24"/>
    </row>
    <row r="6373" spans="2:10" x14ac:dyDescent="0.2">
      <c r="B6373" s="24"/>
      <c r="D6373" s="24"/>
      <c r="F6373" s="24"/>
      <c r="H6373" s="24"/>
      <c r="J6373" s="24"/>
    </row>
    <row r="6374" spans="2:10" x14ac:dyDescent="0.2">
      <c r="B6374" s="24"/>
      <c r="D6374" s="24"/>
      <c r="F6374" s="24"/>
      <c r="H6374" s="24"/>
      <c r="J6374" s="24"/>
    </row>
    <row r="6375" spans="2:10" x14ac:dyDescent="0.2">
      <c r="B6375" s="24"/>
      <c r="D6375" s="24"/>
      <c r="F6375" s="24"/>
      <c r="H6375" s="24"/>
      <c r="J6375" s="24"/>
    </row>
    <row r="6376" spans="2:10" x14ac:dyDescent="0.2">
      <c r="B6376" s="24"/>
      <c r="D6376" s="24"/>
      <c r="F6376" s="24"/>
      <c r="H6376" s="24"/>
      <c r="J6376" s="24"/>
    </row>
    <row r="6377" spans="2:10" x14ac:dyDescent="0.2">
      <c r="B6377" s="24"/>
      <c r="D6377" s="24"/>
      <c r="F6377" s="24"/>
      <c r="H6377" s="24"/>
      <c r="J6377" s="24"/>
    </row>
    <row r="6378" spans="2:10" x14ac:dyDescent="0.2">
      <c r="B6378" s="24"/>
      <c r="D6378" s="24"/>
      <c r="F6378" s="24"/>
      <c r="H6378" s="24"/>
      <c r="J6378" s="24"/>
    </row>
    <row r="6379" spans="2:10" x14ac:dyDescent="0.2">
      <c r="B6379" s="24"/>
      <c r="D6379" s="24"/>
      <c r="F6379" s="24"/>
      <c r="H6379" s="24"/>
      <c r="J6379" s="24"/>
    </row>
    <row r="6380" spans="2:10" x14ac:dyDescent="0.2">
      <c r="B6380" s="24"/>
      <c r="D6380" s="24"/>
      <c r="F6380" s="24"/>
      <c r="H6380" s="24"/>
      <c r="J6380" s="24"/>
    </row>
    <row r="6381" spans="2:10" x14ac:dyDescent="0.2">
      <c r="B6381" s="24"/>
      <c r="D6381" s="24"/>
      <c r="F6381" s="24"/>
      <c r="H6381" s="24"/>
      <c r="J6381" s="24"/>
    </row>
    <row r="6382" spans="2:10" x14ac:dyDescent="0.2">
      <c r="B6382" s="24"/>
      <c r="D6382" s="24"/>
      <c r="F6382" s="24"/>
      <c r="H6382" s="24"/>
      <c r="J6382" s="24"/>
    </row>
    <row r="6383" spans="2:10" x14ac:dyDescent="0.2">
      <c r="B6383" s="24"/>
      <c r="D6383" s="24"/>
      <c r="F6383" s="24"/>
      <c r="H6383" s="24"/>
      <c r="J6383" s="24"/>
    </row>
    <row r="6384" spans="2:10" x14ac:dyDescent="0.2">
      <c r="B6384" s="24"/>
      <c r="D6384" s="24"/>
      <c r="F6384" s="24"/>
      <c r="H6384" s="24"/>
      <c r="J6384" s="24"/>
    </row>
    <row r="6385" spans="2:10" x14ac:dyDescent="0.2">
      <c r="B6385" s="24"/>
      <c r="D6385" s="24"/>
      <c r="F6385" s="24"/>
      <c r="H6385" s="24"/>
      <c r="J6385" s="24"/>
    </row>
    <row r="6386" spans="2:10" x14ac:dyDescent="0.2">
      <c r="B6386" s="24"/>
      <c r="D6386" s="24"/>
      <c r="F6386" s="24"/>
      <c r="H6386" s="24"/>
      <c r="J6386" s="24"/>
    </row>
    <row r="6387" spans="2:10" x14ac:dyDescent="0.2">
      <c r="B6387" s="24"/>
      <c r="D6387" s="24"/>
      <c r="F6387" s="24"/>
      <c r="H6387" s="24"/>
      <c r="J6387" s="24"/>
    </row>
    <row r="6388" spans="2:10" x14ac:dyDescent="0.2">
      <c r="B6388" s="24"/>
      <c r="D6388" s="24"/>
      <c r="F6388" s="24"/>
      <c r="H6388" s="24"/>
      <c r="J6388" s="24"/>
    </row>
    <row r="6389" spans="2:10" x14ac:dyDescent="0.2">
      <c r="B6389" s="24"/>
      <c r="D6389" s="24"/>
      <c r="F6389" s="24"/>
      <c r="H6389" s="24"/>
      <c r="J6389" s="24"/>
    </row>
    <row r="6390" spans="2:10" x14ac:dyDescent="0.2">
      <c r="B6390" s="24"/>
      <c r="D6390" s="24"/>
      <c r="F6390" s="24"/>
      <c r="H6390" s="24"/>
      <c r="J6390" s="24"/>
    </row>
    <row r="6391" spans="2:10" x14ac:dyDescent="0.2">
      <c r="B6391" s="24"/>
      <c r="D6391" s="24"/>
      <c r="F6391" s="24"/>
      <c r="H6391" s="24"/>
      <c r="J6391" s="24"/>
    </row>
    <row r="6392" spans="2:10" x14ac:dyDescent="0.2">
      <c r="B6392" s="24"/>
      <c r="D6392" s="24"/>
      <c r="F6392" s="24"/>
      <c r="H6392" s="24"/>
      <c r="J6392" s="24"/>
    </row>
    <row r="6393" spans="2:10" x14ac:dyDescent="0.2">
      <c r="B6393" s="24"/>
      <c r="D6393" s="24"/>
      <c r="F6393" s="24"/>
      <c r="H6393" s="24"/>
      <c r="J6393" s="24"/>
    </row>
    <row r="6394" spans="2:10" x14ac:dyDescent="0.2">
      <c r="B6394" s="24"/>
      <c r="D6394" s="24"/>
      <c r="F6394" s="24"/>
      <c r="H6394" s="24"/>
      <c r="J6394" s="24"/>
    </row>
    <row r="6395" spans="2:10" x14ac:dyDescent="0.2">
      <c r="B6395" s="24"/>
      <c r="D6395" s="24"/>
      <c r="F6395" s="24"/>
      <c r="H6395" s="24"/>
      <c r="J6395" s="24"/>
    </row>
    <row r="6396" spans="2:10" x14ac:dyDescent="0.2">
      <c r="B6396" s="24"/>
      <c r="D6396" s="24"/>
      <c r="F6396" s="24"/>
      <c r="H6396" s="24"/>
      <c r="J6396" s="24"/>
    </row>
    <row r="6397" spans="2:10" x14ac:dyDescent="0.2">
      <c r="B6397" s="24"/>
      <c r="D6397" s="24"/>
      <c r="F6397" s="24"/>
      <c r="H6397" s="24"/>
      <c r="J6397" s="24"/>
    </row>
    <row r="6398" spans="2:10" x14ac:dyDescent="0.2">
      <c r="B6398" s="24"/>
      <c r="D6398" s="24"/>
      <c r="F6398" s="24"/>
      <c r="H6398" s="24"/>
      <c r="J6398" s="24"/>
    </row>
    <row r="6399" spans="2:10" x14ac:dyDescent="0.2">
      <c r="B6399" s="24"/>
      <c r="D6399" s="24"/>
      <c r="F6399" s="24"/>
      <c r="H6399" s="24"/>
      <c r="J6399" s="24"/>
    </row>
    <row r="6400" spans="2:10" x14ac:dyDescent="0.2">
      <c r="B6400" s="24"/>
      <c r="D6400" s="24"/>
      <c r="F6400" s="24"/>
      <c r="H6400" s="24"/>
      <c r="J6400" s="24"/>
    </row>
    <row r="6401" spans="2:10" x14ac:dyDescent="0.2">
      <c r="B6401" s="24"/>
      <c r="D6401" s="24"/>
      <c r="F6401" s="24"/>
      <c r="H6401" s="24"/>
      <c r="J6401" s="24"/>
    </row>
    <row r="6402" spans="2:10" x14ac:dyDescent="0.2">
      <c r="B6402" s="24"/>
      <c r="D6402" s="24"/>
      <c r="F6402" s="24"/>
      <c r="H6402" s="24"/>
      <c r="J6402" s="24"/>
    </row>
    <row r="6403" spans="2:10" x14ac:dyDescent="0.2">
      <c r="B6403" s="24"/>
      <c r="D6403" s="24"/>
      <c r="F6403" s="24"/>
      <c r="H6403" s="24"/>
      <c r="J6403" s="24"/>
    </row>
    <row r="6404" spans="2:10" x14ac:dyDescent="0.2">
      <c r="B6404" s="24"/>
      <c r="D6404" s="24"/>
      <c r="F6404" s="24"/>
      <c r="H6404" s="24"/>
      <c r="J6404" s="24"/>
    </row>
    <row r="6405" spans="2:10" x14ac:dyDescent="0.2">
      <c r="B6405" s="24"/>
      <c r="D6405" s="24"/>
      <c r="F6405" s="24"/>
      <c r="H6405" s="24"/>
      <c r="J6405" s="24"/>
    </row>
    <row r="6406" spans="2:10" x14ac:dyDescent="0.2">
      <c r="B6406" s="24"/>
      <c r="D6406" s="24"/>
      <c r="F6406" s="24"/>
      <c r="H6406" s="24"/>
      <c r="J6406" s="24"/>
    </row>
    <row r="6407" spans="2:10" x14ac:dyDescent="0.2">
      <c r="B6407" s="24"/>
      <c r="D6407" s="24"/>
      <c r="F6407" s="24"/>
      <c r="H6407" s="24"/>
      <c r="J6407" s="24"/>
    </row>
    <row r="6408" spans="2:10" x14ac:dyDescent="0.2">
      <c r="B6408" s="24"/>
      <c r="D6408" s="24"/>
      <c r="F6408" s="24"/>
      <c r="H6408" s="24"/>
      <c r="J6408" s="24"/>
    </row>
    <row r="6409" spans="2:10" x14ac:dyDescent="0.2">
      <c r="B6409" s="24"/>
      <c r="D6409" s="24"/>
      <c r="F6409" s="24"/>
      <c r="H6409" s="24"/>
      <c r="J6409" s="24"/>
    </row>
    <row r="6410" spans="2:10" x14ac:dyDescent="0.2">
      <c r="B6410" s="24"/>
      <c r="D6410" s="24"/>
      <c r="F6410" s="24"/>
      <c r="H6410" s="24"/>
      <c r="J6410" s="24"/>
    </row>
    <row r="6411" spans="2:10" x14ac:dyDescent="0.2">
      <c r="B6411" s="24"/>
      <c r="D6411" s="24"/>
      <c r="F6411" s="24"/>
      <c r="H6411" s="24"/>
      <c r="J6411" s="24"/>
    </row>
    <row r="6412" spans="2:10" x14ac:dyDescent="0.2">
      <c r="B6412" s="24"/>
      <c r="D6412" s="24"/>
      <c r="F6412" s="24"/>
      <c r="H6412" s="24"/>
      <c r="J6412" s="24"/>
    </row>
    <row r="6413" spans="2:10" x14ac:dyDescent="0.2">
      <c r="B6413" s="24"/>
      <c r="D6413" s="24"/>
      <c r="F6413" s="24"/>
      <c r="H6413" s="24"/>
      <c r="J6413" s="24"/>
    </row>
    <row r="6414" spans="2:10" x14ac:dyDescent="0.2">
      <c r="B6414" s="24"/>
      <c r="D6414" s="24"/>
      <c r="F6414" s="24"/>
      <c r="H6414" s="24"/>
      <c r="J6414" s="24"/>
    </row>
    <row r="6415" spans="2:10" x14ac:dyDescent="0.2">
      <c r="B6415" s="24"/>
      <c r="D6415" s="24"/>
      <c r="F6415" s="24"/>
      <c r="H6415" s="24"/>
      <c r="J6415" s="24"/>
    </row>
    <row r="6416" spans="2:10" x14ac:dyDescent="0.2">
      <c r="B6416" s="24"/>
      <c r="D6416" s="24"/>
      <c r="F6416" s="24"/>
      <c r="H6416" s="24"/>
      <c r="J6416" s="24"/>
    </row>
    <row r="6417" spans="2:10" x14ac:dyDescent="0.2">
      <c r="B6417" s="24"/>
      <c r="D6417" s="24"/>
      <c r="F6417" s="24"/>
      <c r="H6417" s="24"/>
      <c r="J6417" s="24"/>
    </row>
    <row r="6418" spans="2:10" x14ac:dyDescent="0.2">
      <c r="B6418" s="24"/>
      <c r="D6418" s="24"/>
      <c r="F6418" s="24"/>
      <c r="H6418" s="24"/>
      <c r="J6418" s="24"/>
    </row>
    <row r="6419" spans="2:10" x14ac:dyDescent="0.2">
      <c r="B6419" s="24"/>
      <c r="D6419" s="24"/>
      <c r="F6419" s="24"/>
      <c r="H6419" s="24"/>
      <c r="J6419" s="24"/>
    </row>
    <row r="6420" spans="2:10" x14ac:dyDescent="0.2">
      <c r="B6420" s="24"/>
      <c r="D6420" s="24"/>
      <c r="F6420" s="24"/>
      <c r="H6420" s="24"/>
      <c r="J6420" s="24"/>
    </row>
    <row r="6421" spans="2:10" x14ac:dyDescent="0.2">
      <c r="B6421" s="24"/>
      <c r="D6421" s="24"/>
      <c r="F6421" s="24"/>
      <c r="H6421" s="24"/>
      <c r="J6421" s="24"/>
    </row>
    <row r="6422" spans="2:10" x14ac:dyDescent="0.2">
      <c r="B6422" s="24"/>
      <c r="D6422" s="24"/>
      <c r="F6422" s="24"/>
      <c r="H6422" s="24"/>
      <c r="J6422" s="24"/>
    </row>
    <row r="6423" spans="2:10" x14ac:dyDescent="0.2">
      <c r="B6423" s="24"/>
      <c r="D6423" s="24"/>
      <c r="F6423" s="24"/>
      <c r="H6423" s="24"/>
      <c r="J6423" s="24"/>
    </row>
    <row r="6424" spans="2:10" x14ac:dyDescent="0.2">
      <c r="B6424" s="24"/>
      <c r="D6424" s="24"/>
      <c r="F6424" s="24"/>
      <c r="H6424" s="24"/>
      <c r="J6424" s="24"/>
    </row>
    <row r="6425" spans="2:10" x14ac:dyDescent="0.2">
      <c r="B6425" s="24"/>
      <c r="D6425" s="24"/>
      <c r="F6425" s="24"/>
      <c r="H6425" s="24"/>
      <c r="J6425" s="24"/>
    </row>
    <row r="6426" spans="2:10" x14ac:dyDescent="0.2">
      <c r="B6426" s="24"/>
      <c r="D6426" s="24"/>
      <c r="F6426" s="24"/>
      <c r="H6426" s="24"/>
      <c r="J6426" s="24"/>
    </row>
    <row r="6427" spans="2:10" x14ac:dyDescent="0.2">
      <c r="B6427" s="24"/>
      <c r="D6427" s="24"/>
      <c r="F6427" s="24"/>
      <c r="H6427" s="24"/>
      <c r="J6427" s="24"/>
    </row>
    <row r="6428" spans="2:10" x14ac:dyDescent="0.2">
      <c r="B6428" s="24"/>
      <c r="D6428" s="24"/>
      <c r="F6428" s="24"/>
      <c r="H6428" s="24"/>
      <c r="J6428" s="24"/>
    </row>
    <row r="6429" spans="2:10" x14ac:dyDescent="0.2">
      <c r="B6429" s="24"/>
      <c r="D6429" s="24"/>
      <c r="F6429" s="24"/>
      <c r="H6429" s="24"/>
      <c r="J6429" s="24"/>
    </row>
    <row r="6430" spans="2:10" x14ac:dyDescent="0.2">
      <c r="B6430" s="24"/>
      <c r="D6430" s="24"/>
      <c r="F6430" s="24"/>
      <c r="H6430" s="24"/>
      <c r="J6430" s="24"/>
    </row>
    <row r="6431" spans="2:10" x14ac:dyDescent="0.2">
      <c r="B6431" s="24"/>
      <c r="D6431" s="24"/>
      <c r="F6431" s="24"/>
      <c r="H6431" s="24"/>
      <c r="J6431" s="24"/>
    </row>
    <row r="6432" spans="2:10" x14ac:dyDescent="0.2">
      <c r="B6432" s="24"/>
      <c r="D6432" s="24"/>
      <c r="F6432" s="24"/>
      <c r="H6432" s="24"/>
      <c r="J6432" s="24"/>
    </row>
    <row r="6433" spans="2:10" x14ac:dyDescent="0.2">
      <c r="B6433" s="24"/>
      <c r="D6433" s="24"/>
      <c r="F6433" s="24"/>
      <c r="H6433" s="24"/>
      <c r="J6433" s="24"/>
    </row>
    <row r="6434" spans="2:10" x14ac:dyDescent="0.2">
      <c r="B6434" s="24"/>
      <c r="D6434" s="24"/>
      <c r="F6434" s="24"/>
      <c r="H6434" s="24"/>
      <c r="J6434" s="24"/>
    </row>
    <row r="6435" spans="2:10" x14ac:dyDescent="0.2">
      <c r="B6435" s="24"/>
      <c r="D6435" s="24"/>
      <c r="F6435" s="24"/>
      <c r="H6435" s="24"/>
      <c r="J6435" s="24"/>
    </row>
    <row r="6436" spans="2:10" x14ac:dyDescent="0.2">
      <c r="B6436" s="24"/>
      <c r="D6436" s="24"/>
      <c r="F6436" s="24"/>
      <c r="H6436" s="24"/>
      <c r="J6436" s="24"/>
    </row>
    <row r="6437" spans="2:10" x14ac:dyDescent="0.2">
      <c r="B6437" s="24"/>
      <c r="D6437" s="24"/>
      <c r="F6437" s="24"/>
      <c r="H6437" s="24"/>
      <c r="J6437" s="24"/>
    </row>
    <row r="6438" spans="2:10" x14ac:dyDescent="0.2">
      <c r="B6438" s="24"/>
      <c r="D6438" s="24"/>
      <c r="F6438" s="24"/>
      <c r="H6438" s="24"/>
      <c r="J6438" s="24"/>
    </row>
    <row r="6439" spans="2:10" x14ac:dyDescent="0.2">
      <c r="B6439" s="24"/>
      <c r="D6439" s="24"/>
      <c r="F6439" s="24"/>
      <c r="H6439" s="24"/>
      <c r="J6439" s="24"/>
    </row>
    <row r="6440" spans="2:10" x14ac:dyDescent="0.2">
      <c r="B6440" s="24"/>
      <c r="D6440" s="24"/>
      <c r="F6440" s="24"/>
      <c r="H6440" s="24"/>
      <c r="J6440" s="24"/>
    </row>
    <row r="6441" spans="2:10" x14ac:dyDescent="0.2">
      <c r="B6441" s="24"/>
      <c r="D6441" s="24"/>
      <c r="F6441" s="24"/>
      <c r="H6441" s="24"/>
      <c r="J6441" s="24"/>
    </row>
    <row r="6442" spans="2:10" x14ac:dyDescent="0.2">
      <c r="B6442" s="24"/>
      <c r="D6442" s="24"/>
      <c r="F6442" s="24"/>
      <c r="H6442" s="24"/>
      <c r="J6442" s="24"/>
    </row>
    <row r="6443" spans="2:10" x14ac:dyDescent="0.2">
      <c r="B6443" s="24"/>
      <c r="D6443" s="24"/>
      <c r="F6443" s="24"/>
      <c r="H6443" s="24"/>
      <c r="J6443" s="24"/>
    </row>
    <row r="6444" spans="2:10" x14ac:dyDescent="0.2">
      <c r="B6444" s="24"/>
      <c r="D6444" s="24"/>
      <c r="F6444" s="24"/>
      <c r="H6444" s="24"/>
      <c r="J6444" s="24"/>
    </row>
    <row r="6445" spans="2:10" x14ac:dyDescent="0.2">
      <c r="B6445" s="24"/>
      <c r="D6445" s="24"/>
      <c r="F6445" s="24"/>
      <c r="H6445" s="24"/>
      <c r="J6445" s="24"/>
    </row>
    <row r="6446" spans="2:10" x14ac:dyDescent="0.2">
      <c r="B6446" s="24"/>
      <c r="D6446" s="24"/>
      <c r="F6446" s="24"/>
      <c r="H6446" s="24"/>
      <c r="J6446" s="24"/>
    </row>
    <row r="6447" spans="2:10" x14ac:dyDescent="0.2">
      <c r="B6447" s="24"/>
      <c r="D6447" s="24"/>
      <c r="F6447" s="24"/>
      <c r="H6447" s="24"/>
      <c r="J6447" s="24"/>
    </row>
    <row r="6448" spans="2:10" x14ac:dyDescent="0.2">
      <c r="B6448" s="24"/>
      <c r="D6448" s="24"/>
      <c r="F6448" s="24"/>
      <c r="H6448" s="24"/>
      <c r="J6448" s="24"/>
    </row>
    <row r="6449" spans="2:10" x14ac:dyDescent="0.2">
      <c r="B6449" s="24"/>
      <c r="D6449" s="24"/>
      <c r="F6449" s="24"/>
      <c r="H6449" s="24"/>
      <c r="J6449" s="24"/>
    </row>
    <row r="6450" spans="2:10" x14ac:dyDescent="0.2">
      <c r="B6450" s="24"/>
      <c r="D6450" s="24"/>
      <c r="F6450" s="24"/>
      <c r="H6450" s="24"/>
      <c r="J6450" s="24"/>
    </row>
    <row r="6451" spans="2:10" x14ac:dyDescent="0.2">
      <c r="B6451" s="24"/>
      <c r="D6451" s="24"/>
      <c r="F6451" s="24"/>
      <c r="H6451" s="24"/>
      <c r="J6451" s="24"/>
    </row>
    <row r="6452" spans="2:10" x14ac:dyDescent="0.2">
      <c r="B6452" s="24"/>
      <c r="D6452" s="24"/>
      <c r="F6452" s="24"/>
      <c r="H6452" s="24"/>
      <c r="J6452" s="24"/>
    </row>
    <row r="6453" spans="2:10" x14ac:dyDescent="0.2">
      <c r="B6453" s="24"/>
      <c r="D6453" s="24"/>
      <c r="F6453" s="24"/>
      <c r="H6453" s="24"/>
      <c r="J6453" s="24"/>
    </row>
    <row r="6454" spans="2:10" x14ac:dyDescent="0.2">
      <c r="B6454" s="24"/>
      <c r="D6454" s="24"/>
      <c r="F6454" s="24"/>
      <c r="H6454" s="24"/>
      <c r="J6454" s="24"/>
    </row>
    <row r="6455" spans="2:10" x14ac:dyDescent="0.2">
      <c r="B6455" s="24"/>
      <c r="D6455" s="24"/>
      <c r="F6455" s="24"/>
      <c r="H6455" s="24"/>
      <c r="J6455" s="24"/>
    </row>
    <row r="6456" spans="2:10" x14ac:dyDescent="0.2">
      <c r="B6456" s="24"/>
      <c r="D6456" s="24"/>
      <c r="F6456" s="24"/>
      <c r="H6456" s="24"/>
      <c r="J6456" s="24"/>
    </row>
    <row r="6457" spans="2:10" x14ac:dyDescent="0.2">
      <c r="B6457" s="24"/>
      <c r="D6457" s="24"/>
      <c r="F6457" s="24"/>
      <c r="H6457" s="24"/>
      <c r="J6457" s="24"/>
    </row>
    <row r="6458" spans="2:10" x14ac:dyDescent="0.2">
      <c r="B6458" s="24"/>
      <c r="D6458" s="24"/>
      <c r="F6458" s="24"/>
      <c r="H6458" s="24"/>
      <c r="J6458" s="24"/>
    </row>
    <row r="6459" spans="2:10" x14ac:dyDescent="0.2">
      <c r="B6459" s="24"/>
      <c r="D6459" s="24"/>
      <c r="F6459" s="24"/>
      <c r="H6459" s="24"/>
      <c r="J6459" s="24"/>
    </row>
    <row r="6460" spans="2:10" x14ac:dyDescent="0.2">
      <c r="B6460" s="24"/>
      <c r="D6460" s="24"/>
      <c r="F6460" s="24"/>
      <c r="H6460" s="24"/>
      <c r="J6460" s="24"/>
    </row>
    <row r="6461" spans="2:10" x14ac:dyDescent="0.2">
      <c r="B6461" s="24"/>
      <c r="D6461" s="24"/>
      <c r="F6461" s="24"/>
      <c r="H6461" s="24"/>
      <c r="J6461" s="24"/>
    </row>
    <row r="6462" spans="2:10" x14ac:dyDescent="0.2">
      <c r="B6462" s="24"/>
      <c r="D6462" s="24"/>
      <c r="F6462" s="24"/>
      <c r="H6462" s="24"/>
      <c r="J6462" s="24"/>
    </row>
    <row r="6463" spans="2:10" x14ac:dyDescent="0.2">
      <c r="B6463" s="24"/>
      <c r="D6463" s="24"/>
      <c r="F6463" s="24"/>
      <c r="H6463" s="24"/>
      <c r="J6463" s="24"/>
    </row>
    <row r="6464" spans="2:10" x14ac:dyDescent="0.2">
      <c r="B6464" s="24"/>
      <c r="D6464" s="24"/>
      <c r="F6464" s="24"/>
      <c r="H6464" s="24"/>
      <c r="J6464" s="24"/>
    </row>
    <row r="6465" spans="2:10" x14ac:dyDescent="0.2">
      <c r="B6465" s="24"/>
      <c r="D6465" s="24"/>
      <c r="F6465" s="24"/>
      <c r="H6465" s="24"/>
      <c r="J6465" s="24"/>
    </row>
    <row r="6466" spans="2:10" x14ac:dyDescent="0.2">
      <c r="B6466" s="24"/>
      <c r="D6466" s="24"/>
      <c r="F6466" s="24"/>
      <c r="H6466" s="24"/>
      <c r="J6466" s="24"/>
    </row>
    <row r="6467" spans="2:10" x14ac:dyDescent="0.2">
      <c r="B6467" s="24"/>
      <c r="D6467" s="24"/>
      <c r="F6467" s="24"/>
      <c r="H6467" s="24"/>
      <c r="J6467" s="24"/>
    </row>
    <row r="6468" spans="2:10" x14ac:dyDescent="0.2">
      <c r="B6468" s="24"/>
      <c r="D6468" s="24"/>
      <c r="F6468" s="24"/>
      <c r="H6468" s="24"/>
      <c r="J6468" s="24"/>
    </row>
    <row r="6469" spans="2:10" x14ac:dyDescent="0.2">
      <c r="B6469" s="24"/>
      <c r="D6469" s="24"/>
      <c r="F6469" s="24"/>
      <c r="H6469" s="24"/>
      <c r="J6469" s="24"/>
    </row>
    <row r="6470" spans="2:10" x14ac:dyDescent="0.2">
      <c r="B6470" s="24"/>
      <c r="D6470" s="24"/>
      <c r="F6470" s="24"/>
      <c r="H6470" s="24"/>
      <c r="J6470" s="24"/>
    </row>
    <row r="6471" spans="2:10" x14ac:dyDescent="0.2">
      <c r="B6471" s="24"/>
      <c r="D6471" s="24"/>
      <c r="F6471" s="24"/>
      <c r="H6471" s="24"/>
      <c r="J6471" s="24"/>
    </row>
    <row r="6472" spans="2:10" x14ac:dyDescent="0.2">
      <c r="B6472" s="24"/>
      <c r="D6472" s="24"/>
      <c r="F6472" s="24"/>
      <c r="H6472" s="24"/>
      <c r="J6472" s="24"/>
    </row>
    <row r="6473" spans="2:10" x14ac:dyDescent="0.2">
      <c r="B6473" s="24"/>
      <c r="D6473" s="24"/>
      <c r="F6473" s="24"/>
      <c r="H6473" s="24"/>
      <c r="J6473" s="24"/>
    </row>
    <row r="6474" spans="2:10" x14ac:dyDescent="0.2">
      <c r="B6474" s="24"/>
      <c r="D6474" s="24"/>
      <c r="F6474" s="24"/>
      <c r="H6474" s="24"/>
      <c r="J6474" s="24"/>
    </row>
    <row r="6475" spans="2:10" x14ac:dyDescent="0.2">
      <c r="B6475" s="24"/>
      <c r="D6475" s="24"/>
      <c r="F6475" s="24"/>
      <c r="H6475" s="24"/>
      <c r="J6475" s="24"/>
    </row>
    <row r="6476" spans="2:10" x14ac:dyDescent="0.2">
      <c r="B6476" s="24"/>
      <c r="D6476" s="24"/>
      <c r="F6476" s="24"/>
      <c r="H6476" s="24"/>
      <c r="J6476" s="24"/>
    </row>
    <row r="6477" spans="2:10" x14ac:dyDescent="0.2">
      <c r="B6477" s="24"/>
      <c r="D6477" s="24"/>
      <c r="F6477" s="24"/>
      <c r="H6477" s="24"/>
      <c r="J6477" s="24"/>
    </row>
    <row r="6478" spans="2:10" x14ac:dyDescent="0.2">
      <c r="B6478" s="24"/>
      <c r="D6478" s="24"/>
      <c r="F6478" s="24"/>
      <c r="H6478" s="24"/>
      <c r="J6478" s="24"/>
    </row>
    <row r="6479" spans="2:10" x14ac:dyDescent="0.2">
      <c r="B6479" s="24"/>
      <c r="D6479" s="24"/>
      <c r="F6479" s="24"/>
      <c r="H6479" s="24"/>
      <c r="J6479" s="24"/>
    </row>
    <row r="6480" spans="2:10" x14ac:dyDescent="0.2">
      <c r="B6480" s="24"/>
      <c r="D6480" s="24"/>
      <c r="F6480" s="24"/>
      <c r="H6480" s="24"/>
      <c r="J6480" s="24"/>
    </row>
    <row r="6481" spans="2:10" x14ac:dyDescent="0.2">
      <c r="B6481" s="24"/>
      <c r="D6481" s="24"/>
      <c r="F6481" s="24"/>
      <c r="H6481" s="24"/>
      <c r="J6481" s="24"/>
    </row>
    <row r="6482" spans="2:10" x14ac:dyDescent="0.2">
      <c r="B6482" s="24"/>
      <c r="D6482" s="24"/>
      <c r="F6482" s="24"/>
      <c r="H6482" s="24"/>
      <c r="J6482" s="24"/>
    </row>
    <row r="6483" spans="2:10" x14ac:dyDescent="0.2">
      <c r="B6483" s="24"/>
      <c r="D6483" s="24"/>
      <c r="F6483" s="24"/>
      <c r="H6483" s="24"/>
      <c r="J6483" s="24"/>
    </row>
    <row r="6484" spans="2:10" x14ac:dyDescent="0.2">
      <c r="B6484" s="24"/>
      <c r="D6484" s="24"/>
      <c r="F6484" s="24"/>
      <c r="H6484" s="24"/>
      <c r="J6484" s="24"/>
    </row>
    <row r="6485" spans="2:10" x14ac:dyDescent="0.2">
      <c r="B6485" s="24"/>
      <c r="D6485" s="24"/>
      <c r="F6485" s="24"/>
      <c r="H6485" s="24"/>
      <c r="J6485" s="24"/>
    </row>
    <row r="6486" spans="2:10" x14ac:dyDescent="0.2">
      <c r="B6486" s="24"/>
      <c r="D6486" s="24"/>
      <c r="F6486" s="24"/>
      <c r="H6486" s="24"/>
      <c r="J6486" s="24"/>
    </row>
    <row r="6487" spans="2:10" x14ac:dyDescent="0.2">
      <c r="B6487" s="24"/>
      <c r="D6487" s="24"/>
      <c r="F6487" s="24"/>
      <c r="H6487" s="24"/>
      <c r="J6487" s="24"/>
    </row>
    <row r="6488" spans="2:10" x14ac:dyDescent="0.2">
      <c r="B6488" s="24"/>
      <c r="D6488" s="24"/>
      <c r="F6488" s="24"/>
      <c r="H6488" s="24"/>
      <c r="J6488" s="24"/>
    </row>
    <row r="6489" spans="2:10" x14ac:dyDescent="0.2">
      <c r="B6489" s="24"/>
      <c r="D6489" s="24"/>
      <c r="F6489" s="24"/>
      <c r="H6489" s="24"/>
      <c r="J6489" s="24"/>
    </row>
    <row r="6490" spans="2:10" x14ac:dyDescent="0.2">
      <c r="B6490" s="24"/>
      <c r="D6490" s="24"/>
      <c r="F6490" s="24"/>
      <c r="H6490" s="24"/>
      <c r="J6490" s="24"/>
    </row>
    <row r="6491" spans="2:10" x14ac:dyDescent="0.2">
      <c r="B6491" s="24"/>
      <c r="D6491" s="24"/>
      <c r="F6491" s="24"/>
      <c r="H6491" s="24"/>
      <c r="J6491" s="24"/>
    </row>
    <row r="6492" spans="2:10" x14ac:dyDescent="0.2">
      <c r="B6492" s="24"/>
      <c r="D6492" s="24"/>
      <c r="F6492" s="24"/>
      <c r="H6492" s="24"/>
      <c r="J6492" s="24"/>
    </row>
    <row r="6493" spans="2:10" x14ac:dyDescent="0.2">
      <c r="B6493" s="24"/>
      <c r="D6493" s="24"/>
      <c r="F6493" s="24"/>
      <c r="H6493" s="24"/>
      <c r="J6493" s="24"/>
    </row>
    <row r="6494" spans="2:10" x14ac:dyDescent="0.2">
      <c r="B6494" s="24"/>
      <c r="D6494" s="24"/>
      <c r="F6494" s="24"/>
      <c r="H6494" s="24"/>
      <c r="J6494" s="24"/>
    </row>
    <row r="6495" spans="2:10" x14ac:dyDescent="0.2">
      <c r="B6495" s="24"/>
      <c r="D6495" s="24"/>
      <c r="F6495" s="24"/>
      <c r="H6495" s="24"/>
      <c r="J6495" s="24"/>
    </row>
    <row r="6496" spans="2:10" x14ac:dyDescent="0.2">
      <c r="B6496" s="24"/>
      <c r="D6496" s="24"/>
      <c r="F6496" s="24"/>
      <c r="H6496" s="24"/>
      <c r="J6496" s="24"/>
    </row>
    <row r="6497" spans="2:10" x14ac:dyDescent="0.2">
      <c r="B6497" s="24"/>
      <c r="D6497" s="24"/>
      <c r="F6497" s="24"/>
      <c r="H6497" s="24"/>
      <c r="J6497" s="24"/>
    </row>
    <row r="6498" spans="2:10" x14ac:dyDescent="0.2">
      <c r="B6498" s="24"/>
      <c r="D6498" s="24"/>
      <c r="F6498" s="24"/>
      <c r="H6498" s="24"/>
      <c r="J6498" s="24"/>
    </row>
    <row r="6499" spans="2:10" x14ac:dyDescent="0.2">
      <c r="B6499" s="24"/>
      <c r="D6499" s="24"/>
      <c r="F6499" s="24"/>
      <c r="H6499" s="24"/>
      <c r="J6499" s="24"/>
    </row>
    <row r="6500" spans="2:10" x14ac:dyDescent="0.2">
      <c r="B6500" s="24"/>
      <c r="D6500" s="24"/>
      <c r="F6500" s="24"/>
      <c r="H6500" s="24"/>
      <c r="J6500" s="24"/>
    </row>
    <row r="6501" spans="2:10" x14ac:dyDescent="0.2">
      <c r="B6501" s="24"/>
      <c r="D6501" s="24"/>
      <c r="F6501" s="24"/>
      <c r="H6501" s="24"/>
      <c r="J6501" s="24"/>
    </row>
    <row r="6502" spans="2:10" x14ac:dyDescent="0.2">
      <c r="B6502" s="24"/>
      <c r="D6502" s="24"/>
      <c r="F6502" s="24"/>
      <c r="H6502" s="24"/>
      <c r="J6502" s="24"/>
    </row>
    <row r="6503" spans="2:10" x14ac:dyDescent="0.2">
      <c r="B6503" s="24"/>
      <c r="D6503" s="24"/>
      <c r="F6503" s="24"/>
      <c r="H6503" s="24"/>
      <c r="J6503" s="24"/>
    </row>
    <row r="6504" spans="2:10" x14ac:dyDescent="0.2">
      <c r="B6504" s="24"/>
      <c r="D6504" s="24"/>
      <c r="F6504" s="24"/>
      <c r="H6504" s="24"/>
      <c r="J6504" s="24"/>
    </row>
    <row r="6505" spans="2:10" x14ac:dyDescent="0.2">
      <c r="B6505" s="24"/>
      <c r="D6505" s="24"/>
      <c r="F6505" s="24"/>
      <c r="H6505" s="24"/>
      <c r="J6505" s="24"/>
    </row>
    <row r="6506" spans="2:10" x14ac:dyDescent="0.2">
      <c r="B6506" s="24"/>
      <c r="D6506" s="24"/>
      <c r="F6506" s="24"/>
      <c r="H6506" s="24"/>
      <c r="J6506" s="24"/>
    </row>
    <row r="6507" spans="2:10" x14ac:dyDescent="0.2">
      <c r="B6507" s="24"/>
      <c r="D6507" s="24"/>
      <c r="F6507" s="24"/>
      <c r="H6507" s="24"/>
      <c r="J6507" s="24"/>
    </row>
    <row r="6508" spans="2:10" x14ac:dyDescent="0.2">
      <c r="B6508" s="24"/>
      <c r="D6508" s="24"/>
      <c r="F6508" s="24"/>
      <c r="H6508" s="24"/>
      <c r="J6508" s="24"/>
    </row>
    <row r="6509" spans="2:10" x14ac:dyDescent="0.2">
      <c r="B6509" s="24"/>
      <c r="D6509" s="24"/>
      <c r="F6509" s="24"/>
      <c r="H6509" s="24"/>
      <c r="J6509" s="24"/>
    </row>
    <row r="6510" spans="2:10" x14ac:dyDescent="0.2">
      <c r="B6510" s="24"/>
      <c r="D6510" s="24"/>
      <c r="F6510" s="24"/>
      <c r="H6510" s="24"/>
      <c r="J6510" s="24"/>
    </row>
    <row r="6511" spans="2:10" x14ac:dyDescent="0.2">
      <c r="B6511" s="24"/>
      <c r="D6511" s="24"/>
      <c r="F6511" s="24"/>
      <c r="H6511" s="24"/>
      <c r="J6511" s="24"/>
    </row>
    <row r="6512" spans="2:10" x14ac:dyDescent="0.2">
      <c r="B6512" s="24"/>
      <c r="D6512" s="24"/>
      <c r="F6512" s="24"/>
      <c r="H6512" s="24"/>
      <c r="J6512" s="24"/>
    </row>
    <row r="6513" spans="2:10" x14ac:dyDescent="0.2">
      <c r="B6513" s="24"/>
      <c r="D6513" s="24"/>
      <c r="F6513" s="24"/>
      <c r="H6513" s="24"/>
      <c r="J6513" s="24"/>
    </row>
    <row r="6514" spans="2:10" x14ac:dyDescent="0.2">
      <c r="B6514" s="24"/>
      <c r="D6514" s="24"/>
      <c r="F6514" s="24"/>
      <c r="H6514" s="24"/>
      <c r="J6514" s="24"/>
    </row>
    <row r="6515" spans="2:10" x14ac:dyDescent="0.2">
      <c r="B6515" s="24"/>
      <c r="D6515" s="24"/>
      <c r="F6515" s="24"/>
      <c r="H6515" s="24"/>
      <c r="J6515" s="24"/>
    </row>
    <row r="6516" spans="2:10" x14ac:dyDescent="0.2">
      <c r="B6516" s="24"/>
      <c r="D6516" s="24"/>
      <c r="F6516" s="24"/>
      <c r="H6516" s="24"/>
      <c r="J6516" s="24"/>
    </row>
    <row r="6517" spans="2:10" x14ac:dyDescent="0.2">
      <c r="B6517" s="24"/>
      <c r="D6517" s="24"/>
      <c r="F6517" s="24"/>
      <c r="H6517" s="24"/>
      <c r="J6517" s="24"/>
    </row>
    <row r="6518" spans="2:10" x14ac:dyDescent="0.2">
      <c r="B6518" s="24"/>
      <c r="D6518" s="24"/>
      <c r="F6518" s="24"/>
      <c r="H6518" s="24"/>
      <c r="J6518" s="24"/>
    </row>
    <row r="6519" spans="2:10" x14ac:dyDescent="0.2">
      <c r="B6519" s="24"/>
      <c r="D6519" s="24"/>
      <c r="F6519" s="24"/>
      <c r="H6519" s="24"/>
      <c r="J6519" s="24"/>
    </row>
    <row r="6520" spans="2:10" x14ac:dyDescent="0.2">
      <c r="B6520" s="24"/>
      <c r="D6520" s="24"/>
      <c r="F6520" s="24"/>
      <c r="H6520" s="24"/>
      <c r="J6520" s="24"/>
    </row>
    <row r="6521" spans="2:10" x14ac:dyDescent="0.2">
      <c r="B6521" s="24"/>
      <c r="D6521" s="24"/>
      <c r="F6521" s="24"/>
      <c r="H6521" s="24"/>
      <c r="J6521" s="24"/>
    </row>
    <row r="6522" spans="2:10" x14ac:dyDescent="0.2">
      <c r="B6522" s="24"/>
      <c r="D6522" s="24"/>
      <c r="F6522" s="24"/>
      <c r="H6522" s="24"/>
      <c r="J6522" s="24"/>
    </row>
    <row r="6523" spans="2:10" x14ac:dyDescent="0.2">
      <c r="B6523" s="24"/>
      <c r="D6523" s="24"/>
      <c r="F6523" s="24"/>
      <c r="H6523" s="24"/>
      <c r="J6523" s="24"/>
    </row>
    <row r="6524" spans="2:10" x14ac:dyDescent="0.2">
      <c r="B6524" s="24"/>
      <c r="D6524" s="24"/>
      <c r="F6524" s="24"/>
      <c r="H6524" s="24"/>
      <c r="J6524" s="24"/>
    </row>
    <row r="6525" spans="2:10" x14ac:dyDescent="0.2">
      <c r="B6525" s="24"/>
      <c r="D6525" s="24"/>
      <c r="F6525" s="24"/>
      <c r="H6525" s="24"/>
      <c r="J6525" s="24"/>
    </row>
    <row r="6526" spans="2:10" x14ac:dyDescent="0.2">
      <c r="B6526" s="24"/>
      <c r="D6526" s="24"/>
      <c r="F6526" s="24"/>
      <c r="H6526" s="24"/>
      <c r="J6526" s="24"/>
    </row>
    <row r="6527" spans="2:10" x14ac:dyDescent="0.2">
      <c r="B6527" s="24"/>
      <c r="D6527" s="24"/>
      <c r="F6527" s="24"/>
      <c r="H6527" s="24"/>
      <c r="J6527" s="24"/>
    </row>
    <row r="6528" spans="2:10" x14ac:dyDescent="0.2">
      <c r="B6528" s="24"/>
      <c r="D6528" s="24"/>
      <c r="F6528" s="24"/>
      <c r="H6528" s="24"/>
      <c r="J6528" s="24"/>
    </row>
    <row r="6529" spans="2:10" x14ac:dyDescent="0.2">
      <c r="B6529" s="24"/>
      <c r="D6529" s="24"/>
      <c r="F6529" s="24"/>
      <c r="H6529" s="24"/>
      <c r="J6529" s="24"/>
    </row>
    <row r="6530" spans="2:10" x14ac:dyDescent="0.2">
      <c r="B6530" s="24"/>
      <c r="D6530" s="24"/>
      <c r="F6530" s="24"/>
      <c r="H6530" s="24"/>
      <c r="J6530" s="24"/>
    </row>
    <row r="6531" spans="2:10" x14ac:dyDescent="0.2">
      <c r="B6531" s="24"/>
      <c r="D6531" s="24"/>
      <c r="F6531" s="24"/>
      <c r="H6531" s="24"/>
      <c r="J6531" s="24"/>
    </row>
    <row r="6532" spans="2:10" x14ac:dyDescent="0.2">
      <c r="B6532" s="24"/>
      <c r="D6532" s="24"/>
      <c r="F6532" s="24"/>
      <c r="H6532" s="24"/>
      <c r="J6532" s="24"/>
    </row>
    <row r="6533" spans="2:10" x14ac:dyDescent="0.2">
      <c r="B6533" s="24"/>
      <c r="D6533" s="24"/>
      <c r="F6533" s="24"/>
      <c r="H6533" s="24"/>
      <c r="J6533" s="24"/>
    </row>
    <row r="6534" spans="2:10" x14ac:dyDescent="0.2">
      <c r="B6534" s="24"/>
      <c r="D6534" s="24"/>
      <c r="F6534" s="24"/>
      <c r="H6534" s="24"/>
      <c r="J6534" s="24"/>
    </row>
    <row r="6535" spans="2:10" x14ac:dyDescent="0.2">
      <c r="B6535" s="24"/>
      <c r="D6535" s="24"/>
      <c r="F6535" s="24"/>
      <c r="H6535" s="24"/>
      <c r="J6535" s="24"/>
    </row>
    <row r="6536" spans="2:10" x14ac:dyDescent="0.2">
      <c r="B6536" s="24"/>
      <c r="D6536" s="24"/>
      <c r="F6536" s="24"/>
      <c r="H6536" s="24"/>
      <c r="J6536" s="24"/>
    </row>
    <row r="6537" spans="2:10" x14ac:dyDescent="0.2">
      <c r="B6537" s="24"/>
      <c r="D6537" s="24"/>
      <c r="F6537" s="24"/>
      <c r="H6537" s="24"/>
      <c r="J6537" s="24"/>
    </row>
    <row r="6538" spans="2:10" x14ac:dyDescent="0.2">
      <c r="B6538" s="24"/>
      <c r="D6538" s="24"/>
      <c r="F6538" s="24"/>
      <c r="H6538" s="24"/>
      <c r="J6538" s="24"/>
    </row>
    <row r="6539" spans="2:10" x14ac:dyDescent="0.2">
      <c r="B6539" s="24"/>
      <c r="D6539" s="24"/>
      <c r="F6539" s="24"/>
      <c r="H6539" s="24"/>
      <c r="J6539" s="24"/>
    </row>
    <row r="6540" spans="2:10" x14ac:dyDescent="0.2">
      <c r="B6540" s="24"/>
      <c r="D6540" s="24"/>
      <c r="F6540" s="24"/>
      <c r="H6540" s="24"/>
      <c r="J6540" s="24"/>
    </row>
    <row r="6541" spans="2:10" x14ac:dyDescent="0.2">
      <c r="B6541" s="24"/>
      <c r="D6541" s="24"/>
      <c r="F6541" s="24"/>
      <c r="H6541" s="24"/>
      <c r="J6541" s="24"/>
    </row>
    <row r="6542" spans="2:10" x14ac:dyDescent="0.2">
      <c r="B6542" s="24"/>
      <c r="D6542" s="24"/>
      <c r="F6542" s="24"/>
      <c r="H6542" s="24"/>
      <c r="J6542" s="24"/>
    </row>
    <row r="6543" spans="2:10" x14ac:dyDescent="0.2">
      <c r="B6543" s="24"/>
      <c r="D6543" s="24"/>
      <c r="F6543" s="24"/>
      <c r="H6543" s="24"/>
      <c r="J6543" s="24"/>
    </row>
    <row r="6544" spans="2:10" x14ac:dyDescent="0.2">
      <c r="B6544" s="24"/>
      <c r="D6544" s="24"/>
      <c r="F6544" s="24"/>
      <c r="H6544" s="24"/>
      <c r="J6544" s="24"/>
    </row>
    <row r="6545" spans="2:10" x14ac:dyDescent="0.2">
      <c r="B6545" s="24"/>
      <c r="D6545" s="24"/>
      <c r="F6545" s="24"/>
      <c r="H6545" s="24"/>
      <c r="J6545" s="24"/>
    </row>
    <row r="6546" spans="2:10" x14ac:dyDescent="0.2">
      <c r="B6546" s="24"/>
      <c r="D6546" s="24"/>
      <c r="F6546" s="24"/>
      <c r="H6546" s="24"/>
      <c r="J6546" s="24"/>
    </row>
    <row r="6547" spans="2:10" x14ac:dyDescent="0.2">
      <c r="B6547" s="24"/>
      <c r="D6547" s="24"/>
      <c r="F6547" s="24"/>
      <c r="H6547" s="24"/>
      <c r="J6547" s="24"/>
    </row>
    <row r="6548" spans="2:10" x14ac:dyDescent="0.2">
      <c r="B6548" s="24"/>
      <c r="D6548" s="24"/>
      <c r="F6548" s="24"/>
      <c r="H6548" s="24"/>
      <c r="J6548" s="24"/>
    </row>
    <row r="6549" spans="2:10" x14ac:dyDescent="0.2">
      <c r="B6549" s="24"/>
      <c r="D6549" s="24"/>
      <c r="F6549" s="24"/>
      <c r="H6549" s="24"/>
      <c r="J6549" s="24"/>
    </row>
    <row r="6550" spans="2:10" x14ac:dyDescent="0.2">
      <c r="B6550" s="24"/>
      <c r="D6550" s="24"/>
      <c r="F6550" s="24"/>
      <c r="H6550" s="24"/>
      <c r="J6550" s="24"/>
    </row>
    <row r="6551" spans="2:10" x14ac:dyDescent="0.2">
      <c r="B6551" s="24"/>
      <c r="D6551" s="24"/>
      <c r="F6551" s="24"/>
      <c r="H6551" s="24"/>
      <c r="J6551" s="24"/>
    </row>
    <row r="6552" spans="2:10" x14ac:dyDescent="0.2">
      <c r="B6552" s="24"/>
      <c r="D6552" s="24"/>
      <c r="F6552" s="24"/>
      <c r="H6552" s="24"/>
      <c r="J6552" s="24"/>
    </row>
    <row r="6553" spans="2:10" x14ac:dyDescent="0.2">
      <c r="B6553" s="24"/>
      <c r="D6553" s="24"/>
      <c r="F6553" s="24"/>
      <c r="H6553" s="24"/>
      <c r="J6553" s="24"/>
    </row>
    <row r="6554" spans="2:10" x14ac:dyDescent="0.2">
      <c r="B6554" s="24"/>
      <c r="D6554" s="24"/>
      <c r="F6554" s="24"/>
      <c r="H6554" s="24"/>
      <c r="J6554" s="24"/>
    </row>
    <row r="6555" spans="2:10" x14ac:dyDescent="0.2">
      <c r="B6555" s="24"/>
      <c r="D6555" s="24"/>
      <c r="F6555" s="24"/>
      <c r="H6555" s="24"/>
      <c r="J6555" s="24"/>
    </row>
    <row r="6556" spans="2:10" x14ac:dyDescent="0.2">
      <c r="B6556" s="24"/>
      <c r="D6556" s="24"/>
      <c r="F6556" s="24"/>
      <c r="H6556" s="24"/>
      <c r="J6556" s="24"/>
    </row>
    <row r="6557" spans="2:10" x14ac:dyDescent="0.2">
      <c r="B6557" s="24"/>
      <c r="D6557" s="24"/>
      <c r="F6557" s="24"/>
      <c r="H6557" s="24"/>
      <c r="J6557" s="24"/>
    </row>
    <row r="6558" spans="2:10" x14ac:dyDescent="0.2">
      <c r="B6558" s="24"/>
      <c r="D6558" s="24"/>
      <c r="F6558" s="24"/>
      <c r="H6558" s="24"/>
      <c r="J6558" s="24"/>
    </row>
    <row r="6559" spans="2:10" x14ac:dyDescent="0.2">
      <c r="B6559" s="24"/>
      <c r="D6559" s="24"/>
      <c r="F6559" s="24"/>
      <c r="H6559" s="24"/>
      <c r="J6559" s="24"/>
    </row>
    <row r="6560" spans="2:10" x14ac:dyDescent="0.2">
      <c r="B6560" s="24"/>
      <c r="D6560" s="24"/>
      <c r="F6560" s="24"/>
      <c r="H6560" s="24"/>
      <c r="J6560" s="24"/>
    </row>
    <row r="6561" spans="2:10" x14ac:dyDescent="0.2">
      <c r="B6561" s="24"/>
      <c r="D6561" s="24"/>
      <c r="F6561" s="24"/>
      <c r="H6561" s="24"/>
      <c r="J6561" s="24"/>
    </row>
    <row r="6562" spans="2:10" x14ac:dyDescent="0.2">
      <c r="B6562" s="24"/>
      <c r="D6562" s="24"/>
      <c r="F6562" s="24"/>
      <c r="H6562" s="24"/>
      <c r="J6562" s="24"/>
    </row>
    <row r="6563" spans="2:10" x14ac:dyDescent="0.2">
      <c r="B6563" s="24"/>
      <c r="D6563" s="24"/>
      <c r="F6563" s="24"/>
      <c r="H6563" s="24"/>
      <c r="J6563" s="24"/>
    </row>
    <row r="6564" spans="2:10" x14ac:dyDescent="0.2">
      <c r="B6564" s="24"/>
      <c r="D6564" s="24"/>
      <c r="F6564" s="24"/>
      <c r="H6564" s="24"/>
      <c r="J6564" s="24"/>
    </row>
    <row r="6565" spans="2:10" x14ac:dyDescent="0.2">
      <c r="B6565" s="24"/>
      <c r="D6565" s="24"/>
      <c r="F6565" s="24"/>
      <c r="H6565" s="24"/>
      <c r="J6565" s="24"/>
    </row>
    <row r="6566" spans="2:10" x14ac:dyDescent="0.2">
      <c r="B6566" s="24"/>
      <c r="D6566" s="24"/>
      <c r="F6566" s="24"/>
      <c r="H6566" s="24"/>
      <c r="J6566" s="24"/>
    </row>
    <row r="6567" spans="2:10" x14ac:dyDescent="0.2">
      <c r="B6567" s="24"/>
      <c r="D6567" s="24"/>
      <c r="F6567" s="24"/>
      <c r="H6567" s="24"/>
      <c r="J6567" s="24"/>
    </row>
    <row r="6568" spans="2:10" x14ac:dyDescent="0.2">
      <c r="B6568" s="24"/>
      <c r="D6568" s="24"/>
      <c r="F6568" s="24"/>
      <c r="H6568" s="24"/>
      <c r="J6568" s="24"/>
    </row>
    <row r="6569" spans="2:10" x14ac:dyDescent="0.2">
      <c r="B6569" s="24"/>
      <c r="D6569" s="24"/>
      <c r="F6569" s="24"/>
      <c r="H6569" s="24"/>
      <c r="J6569" s="24"/>
    </row>
    <row r="6570" spans="2:10" x14ac:dyDescent="0.2">
      <c r="B6570" s="24"/>
      <c r="D6570" s="24"/>
      <c r="F6570" s="24"/>
      <c r="H6570" s="24"/>
      <c r="J6570" s="24"/>
    </row>
    <row r="6571" spans="2:10" x14ac:dyDescent="0.2">
      <c r="B6571" s="24"/>
      <c r="D6571" s="24"/>
      <c r="F6571" s="24"/>
      <c r="H6571" s="24"/>
      <c r="J6571" s="24"/>
    </row>
    <row r="6572" spans="2:10" x14ac:dyDescent="0.2">
      <c r="B6572" s="24"/>
      <c r="D6572" s="24"/>
      <c r="F6572" s="24"/>
      <c r="H6572" s="24"/>
      <c r="J6572" s="24"/>
    </row>
    <row r="6573" spans="2:10" x14ac:dyDescent="0.2">
      <c r="B6573" s="24"/>
      <c r="D6573" s="24"/>
      <c r="F6573" s="24"/>
      <c r="H6573" s="24"/>
      <c r="J6573" s="24"/>
    </row>
    <row r="6574" spans="2:10" x14ac:dyDescent="0.2">
      <c r="B6574" s="24"/>
      <c r="D6574" s="24"/>
      <c r="F6574" s="24"/>
      <c r="H6574" s="24"/>
      <c r="J6574" s="24"/>
    </row>
    <row r="6575" spans="2:10" x14ac:dyDescent="0.2">
      <c r="B6575" s="24"/>
      <c r="D6575" s="24"/>
      <c r="F6575" s="24"/>
      <c r="H6575" s="24"/>
      <c r="J6575" s="24"/>
    </row>
    <row r="6576" spans="2:10" x14ac:dyDescent="0.2">
      <c r="B6576" s="24"/>
      <c r="D6576" s="24"/>
      <c r="F6576" s="24"/>
      <c r="H6576" s="24"/>
      <c r="J6576" s="24"/>
    </row>
    <row r="6577" spans="2:10" x14ac:dyDescent="0.2">
      <c r="B6577" s="24"/>
      <c r="D6577" s="24"/>
      <c r="F6577" s="24"/>
      <c r="H6577" s="24"/>
      <c r="J6577" s="24"/>
    </row>
    <row r="6578" spans="2:10" x14ac:dyDescent="0.2">
      <c r="B6578" s="24"/>
      <c r="D6578" s="24"/>
      <c r="F6578" s="24"/>
      <c r="H6578" s="24"/>
      <c r="J6578" s="24"/>
    </row>
    <row r="6579" spans="2:10" x14ac:dyDescent="0.2">
      <c r="B6579" s="24"/>
      <c r="D6579" s="24"/>
      <c r="F6579" s="24"/>
      <c r="H6579" s="24"/>
      <c r="J6579" s="24"/>
    </row>
    <row r="6580" spans="2:10" x14ac:dyDescent="0.2">
      <c r="B6580" s="24"/>
      <c r="D6580" s="24"/>
      <c r="F6580" s="24"/>
      <c r="H6580" s="24"/>
      <c r="J6580" s="24"/>
    </row>
    <row r="6581" spans="2:10" x14ac:dyDescent="0.2">
      <c r="B6581" s="24"/>
      <c r="D6581" s="24"/>
      <c r="F6581" s="24"/>
      <c r="H6581" s="24"/>
      <c r="J6581" s="24"/>
    </row>
    <row r="6582" spans="2:10" x14ac:dyDescent="0.2">
      <c r="B6582" s="24"/>
      <c r="D6582" s="24"/>
      <c r="F6582" s="24"/>
      <c r="H6582" s="24"/>
      <c r="J6582" s="24"/>
    </row>
    <row r="6583" spans="2:10" x14ac:dyDescent="0.2">
      <c r="B6583" s="24"/>
      <c r="D6583" s="24"/>
      <c r="F6583" s="24"/>
      <c r="H6583" s="24"/>
      <c r="J6583" s="24"/>
    </row>
    <row r="6584" spans="2:10" x14ac:dyDescent="0.2">
      <c r="B6584" s="24"/>
      <c r="D6584" s="24"/>
      <c r="F6584" s="24"/>
      <c r="H6584" s="24"/>
      <c r="J6584" s="24"/>
    </row>
    <row r="6585" spans="2:10" x14ac:dyDescent="0.2">
      <c r="B6585" s="24"/>
      <c r="D6585" s="24"/>
      <c r="F6585" s="24"/>
      <c r="H6585" s="24"/>
      <c r="J6585" s="24"/>
    </row>
    <row r="6586" spans="2:10" x14ac:dyDescent="0.2">
      <c r="B6586" s="24"/>
      <c r="D6586" s="24"/>
      <c r="F6586" s="24"/>
      <c r="H6586" s="24"/>
      <c r="J6586" s="24"/>
    </row>
    <row r="6587" spans="2:10" x14ac:dyDescent="0.2">
      <c r="B6587" s="24"/>
      <c r="D6587" s="24"/>
      <c r="F6587" s="24"/>
      <c r="H6587" s="24"/>
      <c r="J6587" s="24"/>
    </row>
    <row r="6588" spans="2:10" x14ac:dyDescent="0.2">
      <c r="B6588" s="24"/>
      <c r="D6588" s="24"/>
      <c r="F6588" s="24"/>
      <c r="H6588" s="24"/>
      <c r="J6588" s="24"/>
    </row>
    <row r="6589" spans="2:10" x14ac:dyDescent="0.2">
      <c r="B6589" s="24"/>
      <c r="D6589" s="24"/>
      <c r="F6589" s="24"/>
      <c r="H6589" s="24"/>
      <c r="J6589" s="24"/>
    </row>
    <row r="6590" spans="2:10" x14ac:dyDescent="0.2">
      <c r="B6590" s="24"/>
      <c r="D6590" s="24"/>
      <c r="F6590" s="24"/>
      <c r="H6590" s="24"/>
      <c r="J6590" s="24"/>
    </row>
    <row r="6591" spans="2:10" x14ac:dyDescent="0.2">
      <c r="B6591" s="24"/>
      <c r="D6591" s="24"/>
      <c r="F6591" s="24"/>
      <c r="H6591" s="24"/>
      <c r="J6591" s="24"/>
    </row>
    <row r="6592" spans="2:10" x14ac:dyDescent="0.2">
      <c r="B6592" s="24"/>
      <c r="D6592" s="24"/>
      <c r="F6592" s="24"/>
      <c r="H6592" s="24"/>
      <c r="J6592" s="24"/>
    </row>
    <row r="6593" spans="2:10" x14ac:dyDescent="0.2">
      <c r="B6593" s="24"/>
      <c r="D6593" s="24"/>
      <c r="F6593" s="24"/>
      <c r="H6593" s="24"/>
      <c r="J6593" s="24"/>
    </row>
    <row r="6594" spans="2:10" x14ac:dyDescent="0.2">
      <c r="B6594" s="24"/>
      <c r="D6594" s="24"/>
      <c r="F6594" s="24"/>
      <c r="H6594" s="24"/>
      <c r="J6594" s="24"/>
    </row>
    <row r="6595" spans="2:10" x14ac:dyDescent="0.2">
      <c r="B6595" s="24"/>
      <c r="D6595" s="24"/>
      <c r="F6595" s="24"/>
      <c r="H6595" s="24"/>
      <c r="J6595" s="24"/>
    </row>
    <row r="6596" spans="2:10" x14ac:dyDescent="0.2">
      <c r="B6596" s="24"/>
      <c r="D6596" s="24"/>
      <c r="F6596" s="24"/>
      <c r="H6596" s="24"/>
      <c r="J6596" s="24"/>
    </row>
    <row r="6597" spans="2:10" x14ac:dyDescent="0.2">
      <c r="B6597" s="24"/>
      <c r="D6597" s="24"/>
      <c r="F6597" s="24"/>
      <c r="H6597" s="24"/>
      <c r="J6597" s="24"/>
    </row>
    <row r="6598" spans="2:10" x14ac:dyDescent="0.2">
      <c r="B6598" s="24"/>
      <c r="D6598" s="24"/>
      <c r="F6598" s="24"/>
      <c r="H6598" s="24"/>
      <c r="J6598" s="24"/>
    </row>
    <row r="6599" spans="2:10" x14ac:dyDescent="0.2">
      <c r="B6599" s="24"/>
      <c r="D6599" s="24"/>
      <c r="F6599" s="24"/>
      <c r="H6599" s="24"/>
      <c r="J6599" s="24"/>
    </row>
    <row r="6600" spans="2:10" x14ac:dyDescent="0.2">
      <c r="B6600" s="24"/>
      <c r="D6600" s="24"/>
      <c r="F6600" s="24"/>
      <c r="H6600" s="24"/>
      <c r="J6600" s="24"/>
    </row>
    <row r="6601" spans="2:10" x14ac:dyDescent="0.2">
      <c r="B6601" s="24"/>
      <c r="D6601" s="24"/>
      <c r="F6601" s="24"/>
      <c r="H6601" s="24"/>
      <c r="J6601" s="24"/>
    </row>
    <row r="6602" spans="2:10" x14ac:dyDescent="0.2">
      <c r="B6602" s="24"/>
      <c r="D6602" s="24"/>
      <c r="F6602" s="24"/>
      <c r="H6602" s="24"/>
      <c r="J6602" s="24"/>
    </row>
    <row r="6603" spans="2:10" x14ac:dyDescent="0.2">
      <c r="B6603" s="24"/>
      <c r="D6603" s="24"/>
      <c r="F6603" s="24"/>
      <c r="H6603" s="24"/>
      <c r="J6603" s="24"/>
    </row>
    <row r="6604" spans="2:10" x14ac:dyDescent="0.2">
      <c r="B6604" s="24"/>
      <c r="D6604" s="24"/>
      <c r="F6604" s="24"/>
      <c r="H6604" s="24"/>
      <c r="J6604" s="24"/>
    </row>
    <row r="6605" spans="2:10" x14ac:dyDescent="0.2">
      <c r="B6605" s="24"/>
      <c r="D6605" s="24"/>
      <c r="F6605" s="24"/>
      <c r="H6605" s="24"/>
      <c r="J6605" s="24"/>
    </row>
    <row r="6606" spans="2:10" x14ac:dyDescent="0.2">
      <c r="B6606" s="24"/>
      <c r="D6606" s="24"/>
      <c r="F6606" s="24"/>
      <c r="H6606" s="24"/>
      <c r="J6606" s="24"/>
    </row>
    <row r="6607" spans="2:10" x14ac:dyDescent="0.2">
      <c r="B6607" s="24"/>
      <c r="D6607" s="24"/>
      <c r="F6607" s="24"/>
      <c r="H6607" s="24"/>
      <c r="J6607" s="24"/>
    </row>
    <row r="6608" spans="2:10" x14ac:dyDescent="0.2">
      <c r="B6608" s="24"/>
      <c r="D6608" s="24"/>
      <c r="F6608" s="24"/>
      <c r="H6608" s="24"/>
      <c r="J6608" s="24"/>
    </row>
    <row r="6609" spans="2:10" x14ac:dyDescent="0.2">
      <c r="B6609" s="24"/>
      <c r="D6609" s="24"/>
      <c r="F6609" s="24"/>
      <c r="H6609" s="24"/>
      <c r="J6609" s="24"/>
    </row>
    <row r="6610" spans="2:10" x14ac:dyDescent="0.2">
      <c r="B6610" s="24"/>
      <c r="D6610" s="24"/>
      <c r="F6610" s="24"/>
      <c r="H6610" s="24"/>
      <c r="J6610" s="24"/>
    </row>
    <row r="6611" spans="2:10" x14ac:dyDescent="0.2">
      <c r="B6611" s="24"/>
      <c r="D6611" s="24"/>
      <c r="F6611" s="24"/>
      <c r="H6611" s="24"/>
      <c r="J6611" s="24"/>
    </row>
    <row r="6612" spans="2:10" x14ac:dyDescent="0.2">
      <c r="B6612" s="24"/>
      <c r="D6612" s="24"/>
      <c r="F6612" s="24"/>
      <c r="H6612" s="24"/>
      <c r="J6612" s="24"/>
    </row>
    <row r="6613" spans="2:10" x14ac:dyDescent="0.2">
      <c r="B6613" s="24"/>
      <c r="D6613" s="24"/>
      <c r="F6613" s="24"/>
      <c r="H6613" s="24"/>
      <c r="J6613" s="24"/>
    </row>
    <row r="6614" spans="2:10" x14ac:dyDescent="0.2">
      <c r="B6614" s="24"/>
      <c r="D6614" s="24"/>
      <c r="F6614" s="24"/>
      <c r="H6614" s="24"/>
      <c r="J6614" s="24"/>
    </row>
    <row r="6615" spans="2:10" x14ac:dyDescent="0.2">
      <c r="B6615" s="24"/>
      <c r="D6615" s="24"/>
      <c r="F6615" s="24"/>
      <c r="H6615" s="24"/>
      <c r="J6615" s="24"/>
    </row>
    <row r="6616" spans="2:10" x14ac:dyDescent="0.2">
      <c r="B6616" s="24"/>
      <c r="D6616" s="24"/>
      <c r="F6616" s="24"/>
      <c r="H6616" s="24"/>
      <c r="J6616" s="24"/>
    </row>
    <row r="6617" spans="2:10" x14ac:dyDescent="0.2">
      <c r="B6617" s="24"/>
      <c r="D6617" s="24"/>
      <c r="F6617" s="24"/>
      <c r="H6617" s="24"/>
      <c r="J6617" s="24"/>
    </row>
    <row r="6618" spans="2:10" x14ac:dyDescent="0.2">
      <c r="B6618" s="24"/>
      <c r="D6618" s="24"/>
      <c r="F6618" s="24"/>
      <c r="H6618" s="24"/>
      <c r="J6618" s="24"/>
    </row>
    <row r="6619" spans="2:10" x14ac:dyDescent="0.2">
      <c r="B6619" s="24"/>
      <c r="D6619" s="24"/>
      <c r="F6619" s="24"/>
      <c r="H6619" s="24"/>
      <c r="J6619" s="24"/>
    </row>
    <row r="6620" spans="2:10" x14ac:dyDescent="0.2">
      <c r="B6620" s="24"/>
      <c r="D6620" s="24"/>
      <c r="F6620" s="24"/>
      <c r="H6620" s="24"/>
      <c r="J6620" s="24"/>
    </row>
    <row r="6621" spans="2:10" x14ac:dyDescent="0.2">
      <c r="B6621" s="24"/>
      <c r="D6621" s="24"/>
      <c r="F6621" s="24"/>
      <c r="H6621" s="24"/>
      <c r="J6621" s="24"/>
    </row>
    <row r="6622" spans="2:10" x14ac:dyDescent="0.2">
      <c r="B6622" s="24"/>
      <c r="D6622" s="24"/>
      <c r="F6622" s="24"/>
      <c r="H6622" s="24"/>
      <c r="J6622" s="24"/>
    </row>
    <row r="6623" spans="2:10" x14ac:dyDescent="0.2">
      <c r="B6623" s="24"/>
      <c r="D6623" s="24"/>
      <c r="F6623" s="24"/>
      <c r="H6623" s="24"/>
      <c r="J6623" s="24"/>
    </row>
    <row r="6624" spans="2:10" x14ac:dyDescent="0.2">
      <c r="B6624" s="24"/>
      <c r="D6624" s="24"/>
      <c r="F6624" s="24"/>
      <c r="H6624" s="24"/>
      <c r="J6624" s="24"/>
    </row>
    <row r="6625" spans="2:10" x14ac:dyDescent="0.2">
      <c r="B6625" s="24"/>
      <c r="D6625" s="24"/>
      <c r="F6625" s="24"/>
      <c r="H6625" s="24"/>
      <c r="J6625" s="24"/>
    </row>
    <row r="6626" spans="2:10" x14ac:dyDescent="0.2">
      <c r="B6626" s="24"/>
      <c r="D6626" s="24"/>
      <c r="F6626" s="24"/>
      <c r="H6626" s="24"/>
      <c r="J6626" s="24"/>
    </row>
    <row r="6627" spans="2:10" x14ac:dyDescent="0.2">
      <c r="B6627" s="24"/>
      <c r="D6627" s="24"/>
      <c r="F6627" s="24"/>
      <c r="H6627" s="24"/>
      <c r="J6627" s="24"/>
    </row>
    <row r="6628" spans="2:10" x14ac:dyDescent="0.2">
      <c r="B6628" s="24"/>
      <c r="D6628" s="24"/>
      <c r="F6628" s="24"/>
      <c r="H6628" s="24"/>
      <c r="J6628" s="24"/>
    </row>
    <row r="6629" spans="2:10" x14ac:dyDescent="0.2">
      <c r="B6629" s="24"/>
      <c r="D6629" s="24"/>
      <c r="F6629" s="24"/>
      <c r="H6629" s="24"/>
      <c r="J6629" s="24"/>
    </row>
    <row r="6630" spans="2:10" x14ac:dyDescent="0.2">
      <c r="B6630" s="24"/>
      <c r="D6630" s="24"/>
      <c r="F6630" s="24"/>
      <c r="H6630" s="24"/>
      <c r="J6630" s="24"/>
    </row>
    <row r="6631" spans="2:10" x14ac:dyDescent="0.2">
      <c r="B6631" s="24"/>
      <c r="D6631" s="24"/>
      <c r="F6631" s="24"/>
      <c r="H6631" s="24"/>
      <c r="J6631" s="24"/>
    </row>
    <row r="6632" spans="2:10" x14ac:dyDescent="0.2">
      <c r="B6632" s="24"/>
      <c r="D6632" s="24"/>
      <c r="F6632" s="24"/>
      <c r="H6632" s="24"/>
      <c r="J6632" s="24"/>
    </row>
    <row r="6633" spans="2:10" x14ac:dyDescent="0.2">
      <c r="B6633" s="24"/>
      <c r="D6633" s="24"/>
      <c r="F6633" s="24"/>
      <c r="H6633" s="24"/>
      <c r="J6633" s="24"/>
    </row>
    <row r="6634" spans="2:10" x14ac:dyDescent="0.2">
      <c r="B6634" s="24"/>
      <c r="D6634" s="24"/>
      <c r="F6634" s="24"/>
      <c r="H6634" s="24"/>
      <c r="J6634" s="24"/>
    </row>
    <row r="6635" spans="2:10" x14ac:dyDescent="0.2">
      <c r="B6635" s="24"/>
      <c r="D6635" s="24"/>
      <c r="F6635" s="24"/>
      <c r="H6635" s="24"/>
      <c r="J6635" s="24"/>
    </row>
    <row r="6636" spans="2:10" x14ac:dyDescent="0.2">
      <c r="B6636" s="24"/>
      <c r="D6636" s="24"/>
      <c r="F6636" s="24"/>
      <c r="H6636" s="24"/>
      <c r="J6636" s="24"/>
    </row>
    <row r="6637" spans="2:10" x14ac:dyDescent="0.2">
      <c r="B6637" s="24"/>
      <c r="D6637" s="24"/>
      <c r="F6637" s="24"/>
      <c r="H6637" s="24"/>
      <c r="J6637" s="24"/>
    </row>
    <row r="6638" spans="2:10" x14ac:dyDescent="0.2">
      <c r="B6638" s="24"/>
      <c r="D6638" s="24"/>
      <c r="F6638" s="24"/>
      <c r="H6638" s="24"/>
      <c r="J6638" s="24"/>
    </row>
    <row r="6639" spans="2:10" x14ac:dyDescent="0.2">
      <c r="B6639" s="24"/>
      <c r="D6639" s="24"/>
      <c r="F6639" s="24"/>
      <c r="H6639" s="24"/>
      <c r="J6639" s="24"/>
    </row>
    <row r="6640" spans="2:10" x14ac:dyDescent="0.2">
      <c r="B6640" s="24"/>
      <c r="D6640" s="24"/>
      <c r="F6640" s="24"/>
      <c r="H6640" s="24"/>
      <c r="J6640" s="24"/>
    </row>
    <row r="6641" spans="2:10" x14ac:dyDescent="0.2">
      <c r="B6641" s="24"/>
      <c r="D6641" s="24"/>
      <c r="F6641" s="24"/>
      <c r="H6641" s="24"/>
      <c r="J6641" s="24"/>
    </row>
    <row r="6642" spans="2:10" x14ac:dyDescent="0.2">
      <c r="B6642" s="24"/>
      <c r="D6642" s="24"/>
      <c r="F6642" s="24"/>
      <c r="H6642" s="24"/>
      <c r="J6642" s="24"/>
    </row>
    <row r="6643" spans="2:10" x14ac:dyDescent="0.2">
      <c r="B6643" s="24"/>
      <c r="D6643" s="24"/>
      <c r="F6643" s="24"/>
      <c r="H6643" s="24"/>
      <c r="J6643" s="24"/>
    </row>
    <row r="6644" spans="2:10" x14ac:dyDescent="0.2">
      <c r="B6644" s="24"/>
      <c r="D6644" s="24"/>
      <c r="F6644" s="24"/>
      <c r="H6644" s="24"/>
      <c r="J6644" s="24"/>
    </row>
    <row r="6645" spans="2:10" x14ac:dyDescent="0.2">
      <c r="B6645" s="24"/>
      <c r="D6645" s="24"/>
      <c r="F6645" s="24"/>
      <c r="H6645" s="24"/>
      <c r="J6645" s="24"/>
    </row>
    <row r="6646" spans="2:10" x14ac:dyDescent="0.2">
      <c r="B6646" s="24"/>
      <c r="D6646" s="24"/>
      <c r="F6646" s="24"/>
      <c r="H6646" s="24"/>
      <c r="J6646" s="24"/>
    </row>
    <row r="6647" spans="2:10" x14ac:dyDescent="0.2">
      <c r="B6647" s="24"/>
      <c r="D6647" s="24"/>
      <c r="F6647" s="24"/>
      <c r="H6647" s="24"/>
      <c r="J6647" s="24"/>
    </row>
    <row r="6648" spans="2:10" x14ac:dyDescent="0.2">
      <c r="B6648" s="24"/>
      <c r="D6648" s="24"/>
      <c r="F6648" s="24"/>
      <c r="H6648" s="24"/>
      <c r="J6648" s="24"/>
    </row>
    <row r="6649" spans="2:10" x14ac:dyDescent="0.2">
      <c r="B6649" s="24"/>
      <c r="D6649" s="24"/>
      <c r="F6649" s="24"/>
      <c r="H6649" s="24"/>
      <c r="J6649" s="24"/>
    </row>
    <row r="6650" spans="2:10" x14ac:dyDescent="0.2">
      <c r="B6650" s="24"/>
      <c r="D6650" s="24"/>
      <c r="F6650" s="24"/>
      <c r="H6650" s="24"/>
      <c r="J6650" s="24"/>
    </row>
    <row r="6651" spans="2:10" x14ac:dyDescent="0.2">
      <c r="B6651" s="24"/>
      <c r="D6651" s="24"/>
      <c r="F6651" s="24"/>
      <c r="H6651" s="24"/>
      <c r="J6651" s="24"/>
    </row>
    <row r="6652" spans="2:10" x14ac:dyDescent="0.2">
      <c r="B6652" s="24"/>
      <c r="D6652" s="24"/>
      <c r="F6652" s="24"/>
      <c r="H6652" s="24"/>
      <c r="J6652" s="24"/>
    </row>
    <row r="6653" spans="2:10" x14ac:dyDescent="0.2">
      <c r="B6653" s="24"/>
      <c r="D6653" s="24"/>
      <c r="F6653" s="24"/>
      <c r="H6653" s="24"/>
      <c r="J6653" s="24"/>
    </row>
    <row r="6654" spans="2:10" x14ac:dyDescent="0.2">
      <c r="B6654" s="24"/>
      <c r="D6654" s="24"/>
      <c r="F6654" s="24"/>
      <c r="H6654" s="24"/>
      <c r="J6654" s="24"/>
    </row>
    <row r="6655" spans="2:10" x14ac:dyDescent="0.2">
      <c r="B6655" s="24"/>
      <c r="D6655" s="24"/>
      <c r="F6655" s="24"/>
      <c r="H6655" s="24"/>
      <c r="J6655" s="24"/>
    </row>
    <row r="6656" spans="2:10" x14ac:dyDescent="0.2">
      <c r="B6656" s="24"/>
      <c r="D6656" s="24"/>
      <c r="F6656" s="24"/>
      <c r="H6656" s="24"/>
      <c r="J6656" s="24"/>
    </row>
    <row r="6657" spans="2:10" x14ac:dyDescent="0.2">
      <c r="B6657" s="24"/>
      <c r="D6657" s="24"/>
      <c r="F6657" s="24"/>
      <c r="H6657" s="24"/>
      <c r="J6657" s="24"/>
    </row>
    <row r="6658" spans="2:10" x14ac:dyDescent="0.2">
      <c r="B6658" s="24"/>
      <c r="D6658" s="24"/>
      <c r="F6658" s="24"/>
      <c r="H6658" s="24"/>
      <c r="J6658" s="24"/>
    </row>
    <row r="6659" spans="2:10" x14ac:dyDescent="0.2">
      <c r="B6659" s="24"/>
      <c r="D6659" s="24"/>
      <c r="F6659" s="24"/>
      <c r="H6659" s="24"/>
      <c r="J6659" s="24"/>
    </row>
    <row r="6660" spans="2:10" x14ac:dyDescent="0.2">
      <c r="B6660" s="24"/>
      <c r="D6660" s="24"/>
      <c r="F6660" s="24"/>
      <c r="H6660" s="24"/>
      <c r="J6660" s="24"/>
    </row>
    <row r="6661" spans="2:10" x14ac:dyDescent="0.2">
      <c r="B6661" s="24"/>
      <c r="D6661" s="24"/>
      <c r="F6661" s="24"/>
      <c r="H6661" s="24"/>
      <c r="J6661" s="24"/>
    </row>
    <row r="6662" spans="2:10" x14ac:dyDescent="0.2">
      <c r="B6662" s="24"/>
      <c r="D6662" s="24"/>
      <c r="F6662" s="24"/>
      <c r="H6662" s="24"/>
      <c r="J6662" s="24"/>
    </row>
    <row r="6663" spans="2:10" x14ac:dyDescent="0.2">
      <c r="B6663" s="24"/>
      <c r="D6663" s="24"/>
      <c r="F6663" s="24"/>
      <c r="H6663" s="24"/>
      <c r="J6663" s="24"/>
    </row>
    <row r="6664" spans="2:10" x14ac:dyDescent="0.2">
      <c r="B6664" s="24"/>
      <c r="D6664" s="24"/>
      <c r="F6664" s="24"/>
      <c r="H6664" s="24"/>
      <c r="J6664" s="24"/>
    </row>
    <row r="6665" spans="2:10" x14ac:dyDescent="0.2">
      <c r="B6665" s="24"/>
      <c r="D6665" s="24"/>
      <c r="F6665" s="24"/>
      <c r="H6665" s="24"/>
      <c r="J6665" s="24"/>
    </row>
    <row r="6666" spans="2:10" x14ac:dyDescent="0.2">
      <c r="B6666" s="24"/>
      <c r="D6666" s="24"/>
      <c r="F6666" s="24"/>
      <c r="H6666" s="24"/>
      <c r="J6666" s="24"/>
    </row>
    <row r="6667" spans="2:10" x14ac:dyDescent="0.2">
      <c r="B6667" s="24"/>
      <c r="D6667" s="24"/>
      <c r="F6667" s="24"/>
      <c r="H6667" s="24"/>
      <c r="J6667" s="24"/>
    </row>
    <row r="6668" spans="2:10" x14ac:dyDescent="0.2">
      <c r="B6668" s="24"/>
      <c r="D6668" s="24"/>
      <c r="F6668" s="24"/>
      <c r="H6668" s="24"/>
      <c r="J6668" s="24"/>
    </row>
    <row r="6669" spans="2:10" x14ac:dyDescent="0.2">
      <c r="B6669" s="24"/>
      <c r="D6669" s="24"/>
      <c r="F6669" s="24"/>
      <c r="H6669" s="24"/>
      <c r="J6669" s="24"/>
    </row>
    <row r="6670" spans="2:10" x14ac:dyDescent="0.2">
      <c r="B6670" s="24"/>
      <c r="D6670" s="24"/>
      <c r="F6670" s="24"/>
      <c r="H6670" s="24"/>
      <c r="J6670" s="24"/>
    </row>
    <row r="6671" spans="2:10" x14ac:dyDescent="0.2">
      <c r="B6671" s="24"/>
      <c r="D6671" s="24"/>
      <c r="F6671" s="24"/>
      <c r="H6671" s="24"/>
      <c r="J6671" s="24"/>
    </row>
    <row r="6672" spans="2:10" x14ac:dyDescent="0.2">
      <c r="B6672" s="24"/>
      <c r="D6672" s="24"/>
      <c r="F6672" s="24"/>
      <c r="H6672" s="24"/>
      <c r="J6672" s="24"/>
    </row>
    <row r="6673" spans="2:10" x14ac:dyDescent="0.2">
      <c r="B6673" s="24"/>
      <c r="D6673" s="24"/>
      <c r="F6673" s="24"/>
      <c r="H6673" s="24"/>
      <c r="J6673" s="24"/>
    </row>
    <row r="6674" spans="2:10" x14ac:dyDescent="0.2">
      <c r="B6674" s="24"/>
      <c r="D6674" s="24"/>
      <c r="F6674" s="24"/>
      <c r="H6674" s="24"/>
      <c r="J6674" s="24"/>
    </row>
    <row r="6675" spans="2:10" x14ac:dyDescent="0.2">
      <c r="B6675" s="24"/>
      <c r="D6675" s="24"/>
      <c r="F6675" s="24"/>
      <c r="H6675" s="24"/>
      <c r="J6675" s="24"/>
    </row>
    <row r="6676" spans="2:10" x14ac:dyDescent="0.2">
      <c r="B6676" s="24"/>
      <c r="D6676" s="24"/>
      <c r="F6676" s="24"/>
      <c r="H6676" s="24"/>
      <c r="J6676" s="24"/>
    </row>
    <row r="6677" spans="2:10" x14ac:dyDescent="0.2">
      <c r="B6677" s="24"/>
      <c r="D6677" s="24"/>
      <c r="F6677" s="24"/>
      <c r="H6677" s="24"/>
      <c r="J6677" s="24"/>
    </row>
    <row r="6678" spans="2:10" x14ac:dyDescent="0.2">
      <c r="B6678" s="24"/>
      <c r="D6678" s="24"/>
      <c r="F6678" s="24"/>
      <c r="H6678" s="24"/>
      <c r="J6678" s="24"/>
    </row>
    <row r="6679" spans="2:10" x14ac:dyDescent="0.2">
      <c r="B6679" s="24"/>
      <c r="D6679" s="24"/>
      <c r="F6679" s="24"/>
      <c r="H6679" s="24"/>
      <c r="J6679" s="24"/>
    </row>
    <row r="6680" spans="2:10" x14ac:dyDescent="0.2">
      <c r="B6680" s="24"/>
      <c r="D6680" s="24"/>
      <c r="F6680" s="24"/>
      <c r="H6680" s="24"/>
      <c r="J6680" s="24"/>
    </row>
    <row r="6681" spans="2:10" x14ac:dyDescent="0.2">
      <c r="B6681" s="24"/>
      <c r="D6681" s="24"/>
      <c r="F6681" s="24"/>
      <c r="H6681" s="24"/>
      <c r="J6681" s="24"/>
    </row>
    <row r="6682" spans="2:10" x14ac:dyDescent="0.2">
      <c r="B6682" s="24"/>
      <c r="D6682" s="24"/>
      <c r="F6682" s="24"/>
      <c r="H6682" s="24"/>
      <c r="J6682" s="24"/>
    </row>
    <row r="6683" spans="2:10" x14ac:dyDescent="0.2">
      <c r="B6683" s="24"/>
      <c r="D6683" s="24"/>
      <c r="F6683" s="24"/>
      <c r="H6683" s="24"/>
      <c r="J6683" s="24"/>
    </row>
    <row r="6684" spans="2:10" x14ac:dyDescent="0.2">
      <c r="B6684" s="24"/>
      <c r="D6684" s="24"/>
      <c r="F6684" s="24"/>
      <c r="H6684" s="24"/>
      <c r="J6684" s="24"/>
    </row>
    <row r="6685" spans="2:10" x14ac:dyDescent="0.2">
      <c r="B6685" s="24"/>
      <c r="D6685" s="24"/>
      <c r="F6685" s="24"/>
      <c r="H6685" s="24"/>
      <c r="J6685" s="24"/>
    </row>
    <row r="6686" spans="2:10" x14ac:dyDescent="0.2">
      <c r="B6686" s="24"/>
      <c r="D6686" s="24"/>
      <c r="F6686" s="24"/>
      <c r="H6686" s="24"/>
      <c r="J6686" s="24"/>
    </row>
    <row r="6687" spans="2:10" x14ac:dyDescent="0.2">
      <c r="B6687" s="24"/>
      <c r="D6687" s="24"/>
      <c r="F6687" s="24"/>
      <c r="H6687" s="24"/>
      <c r="J6687" s="24"/>
    </row>
    <row r="6688" spans="2:10" x14ac:dyDescent="0.2">
      <c r="B6688" s="24"/>
      <c r="D6688" s="24"/>
      <c r="F6688" s="24"/>
      <c r="H6688" s="24"/>
      <c r="J6688" s="24"/>
    </row>
    <row r="6689" spans="2:10" x14ac:dyDescent="0.2">
      <c r="B6689" s="24"/>
      <c r="D6689" s="24"/>
      <c r="F6689" s="24"/>
      <c r="H6689" s="24"/>
      <c r="J6689" s="24"/>
    </row>
    <row r="6690" spans="2:10" x14ac:dyDescent="0.2">
      <c r="B6690" s="24"/>
      <c r="D6690" s="24"/>
      <c r="F6690" s="24"/>
      <c r="H6690" s="24"/>
      <c r="J6690" s="24"/>
    </row>
    <row r="6691" spans="2:10" x14ac:dyDescent="0.2">
      <c r="B6691" s="24"/>
      <c r="D6691" s="24"/>
      <c r="F6691" s="24"/>
      <c r="H6691" s="24"/>
      <c r="J6691" s="24"/>
    </row>
    <row r="6692" spans="2:10" x14ac:dyDescent="0.2">
      <c r="B6692" s="24"/>
      <c r="D6692" s="24"/>
      <c r="F6692" s="24"/>
      <c r="H6692" s="24"/>
      <c r="J6692" s="24"/>
    </row>
    <row r="6693" spans="2:10" x14ac:dyDescent="0.2">
      <c r="B6693" s="24"/>
      <c r="D6693" s="24"/>
      <c r="F6693" s="24"/>
      <c r="H6693" s="24"/>
      <c r="J6693" s="24"/>
    </row>
    <row r="6694" spans="2:10" x14ac:dyDescent="0.2">
      <c r="B6694" s="24"/>
      <c r="D6694" s="24"/>
      <c r="F6694" s="24"/>
      <c r="H6694" s="24"/>
      <c r="J6694" s="24"/>
    </row>
    <row r="6695" spans="2:10" x14ac:dyDescent="0.2">
      <c r="B6695" s="24"/>
      <c r="D6695" s="24"/>
      <c r="F6695" s="24"/>
      <c r="H6695" s="24"/>
      <c r="J6695" s="24"/>
    </row>
    <row r="6696" spans="2:10" x14ac:dyDescent="0.2">
      <c r="B6696" s="24"/>
      <c r="D6696" s="24"/>
      <c r="F6696" s="24"/>
      <c r="H6696" s="24"/>
      <c r="J6696" s="24"/>
    </row>
    <row r="6697" spans="2:10" x14ac:dyDescent="0.2">
      <c r="B6697" s="24"/>
      <c r="D6697" s="24"/>
      <c r="F6697" s="24"/>
      <c r="H6697" s="24"/>
      <c r="J6697" s="24"/>
    </row>
    <row r="6698" spans="2:10" x14ac:dyDescent="0.2">
      <c r="B6698" s="24"/>
      <c r="D6698" s="24"/>
      <c r="F6698" s="24"/>
      <c r="H6698" s="24"/>
      <c r="J6698" s="24"/>
    </row>
    <row r="6699" spans="2:10" x14ac:dyDescent="0.2">
      <c r="B6699" s="24"/>
      <c r="D6699" s="24"/>
      <c r="F6699" s="24"/>
      <c r="H6699" s="24"/>
      <c r="J6699" s="24"/>
    </row>
    <row r="6700" spans="2:10" x14ac:dyDescent="0.2">
      <c r="B6700" s="24"/>
      <c r="D6700" s="24"/>
      <c r="F6700" s="24"/>
      <c r="H6700" s="24"/>
      <c r="J6700" s="24"/>
    </row>
    <row r="6701" spans="2:10" x14ac:dyDescent="0.2">
      <c r="B6701" s="24"/>
      <c r="D6701" s="24"/>
      <c r="F6701" s="24"/>
      <c r="H6701" s="24"/>
      <c r="J6701" s="24"/>
    </row>
    <row r="6702" spans="2:10" x14ac:dyDescent="0.2">
      <c r="B6702" s="24"/>
      <c r="D6702" s="24"/>
      <c r="F6702" s="24"/>
      <c r="H6702" s="24"/>
      <c r="J6702" s="24"/>
    </row>
    <row r="6703" spans="2:10" x14ac:dyDescent="0.2">
      <c r="B6703" s="24"/>
      <c r="D6703" s="24"/>
      <c r="F6703" s="24"/>
      <c r="H6703" s="24"/>
      <c r="J6703" s="24"/>
    </row>
    <row r="6704" spans="2:10" x14ac:dyDescent="0.2">
      <c r="B6704" s="24"/>
      <c r="D6704" s="24"/>
      <c r="F6704" s="24"/>
      <c r="H6704" s="24"/>
      <c r="J6704" s="24"/>
    </row>
    <row r="6705" spans="2:10" x14ac:dyDescent="0.2">
      <c r="B6705" s="24"/>
      <c r="D6705" s="24"/>
      <c r="F6705" s="24"/>
      <c r="H6705" s="24"/>
      <c r="J6705" s="24"/>
    </row>
    <row r="6706" spans="2:10" x14ac:dyDescent="0.2">
      <c r="B6706" s="24"/>
      <c r="D6706" s="24"/>
      <c r="F6706" s="24"/>
      <c r="H6706" s="24"/>
      <c r="J6706" s="24"/>
    </row>
    <row r="6707" spans="2:10" x14ac:dyDescent="0.2">
      <c r="B6707" s="24"/>
      <c r="D6707" s="24"/>
      <c r="F6707" s="24"/>
      <c r="H6707" s="24"/>
      <c r="J6707" s="24"/>
    </row>
    <row r="6708" spans="2:10" x14ac:dyDescent="0.2">
      <c r="B6708" s="24"/>
      <c r="D6708" s="24"/>
      <c r="F6708" s="24"/>
      <c r="H6708" s="24"/>
      <c r="J6708" s="24"/>
    </row>
    <row r="6709" spans="2:10" x14ac:dyDescent="0.2">
      <c r="B6709" s="24"/>
      <c r="D6709" s="24"/>
      <c r="F6709" s="24"/>
      <c r="H6709" s="24"/>
      <c r="J6709" s="24"/>
    </row>
    <row r="6710" spans="2:10" x14ac:dyDescent="0.2">
      <c r="B6710" s="24"/>
      <c r="D6710" s="24"/>
      <c r="F6710" s="24"/>
      <c r="H6710" s="24"/>
      <c r="J6710" s="24"/>
    </row>
    <row r="6711" spans="2:10" x14ac:dyDescent="0.2">
      <c r="B6711" s="24"/>
      <c r="D6711" s="24"/>
      <c r="F6711" s="24"/>
      <c r="H6711" s="24"/>
      <c r="J6711" s="24"/>
    </row>
    <row r="6712" spans="2:10" x14ac:dyDescent="0.2">
      <c r="B6712" s="24"/>
      <c r="D6712" s="24"/>
      <c r="F6712" s="24"/>
      <c r="H6712" s="24"/>
      <c r="J6712" s="24"/>
    </row>
    <row r="6713" spans="2:10" x14ac:dyDescent="0.2">
      <c r="B6713" s="24"/>
      <c r="D6713" s="24"/>
      <c r="F6713" s="24"/>
      <c r="H6713" s="24"/>
      <c r="J6713" s="24"/>
    </row>
    <row r="6714" spans="2:10" x14ac:dyDescent="0.2">
      <c r="B6714" s="24"/>
      <c r="D6714" s="24"/>
      <c r="F6714" s="24"/>
      <c r="H6714" s="24"/>
      <c r="J6714" s="24"/>
    </row>
    <row r="6715" spans="2:10" x14ac:dyDescent="0.2">
      <c r="B6715" s="24"/>
      <c r="D6715" s="24"/>
      <c r="F6715" s="24"/>
      <c r="H6715" s="24"/>
      <c r="J6715" s="24"/>
    </row>
    <row r="6716" spans="2:10" x14ac:dyDescent="0.2">
      <c r="B6716" s="24"/>
      <c r="D6716" s="24"/>
      <c r="F6716" s="24"/>
      <c r="H6716" s="24"/>
      <c r="J6716" s="24"/>
    </row>
    <row r="6717" spans="2:10" x14ac:dyDescent="0.2">
      <c r="B6717" s="24"/>
      <c r="D6717" s="24"/>
      <c r="F6717" s="24"/>
      <c r="H6717" s="24"/>
      <c r="J6717" s="24"/>
    </row>
    <row r="6718" spans="2:10" x14ac:dyDescent="0.2">
      <c r="B6718" s="24"/>
      <c r="D6718" s="24"/>
      <c r="F6718" s="24"/>
      <c r="H6718" s="24"/>
      <c r="J6718" s="24"/>
    </row>
    <row r="6719" spans="2:10" x14ac:dyDescent="0.2">
      <c r="B6719" s="24"/>
      <c r="D6719" s="24"/>
      <c r="F6719" s="24"/>
      <c r="H6719" s="24"/>
      <c r="J6719" s="24"/>
    </row>
    <row r="6720" spans="2:10" x14ac:dyDescent="0.2">
      <c r="B6720" s="24"/>
      <c r="D6720" s="24"/>
      <c r="F6720" s="24"/>
      <c r="H6720" s="24"/>
      <c r="J6720" s="24"/>
    </row>
    <row r="6721" spans="2:10" x14ac:dyDescent="0.2">
      <c r="B6721" s="24"/>
      <c r="D6721" s="24"/>
      <c r="F6721" s="24"/>
      <c r="H6721" s="24"/>
      <c r="J6721" s="24"/>
    </row>
    <row r="6722" spans="2:10" x14ac:dyDescent="0.2">
      <c r="B6722" s="24"/>
      <c r="D6722" s="24"/>
      <c r="F6722" s="24"/>
      <c r="H6722" s="24"/>
      <c r="J6722" s="24"/>
    </row>
    <row r="6723" spans="2:10" x14ac:dyDescent="0.2">
      <c r="B6723" s="24"/>
      <c r="D6723" s="24"/>
      <c r="F6723" s="24"/>
      <c r="H6723" s="24"/>
      <c r="J6723" s="24"/>
    </row>
    <row r="6724" spans="2:10" x14ac:dyDescent="0.2">
      <c r="B6724" s="24"/>
      <c r="D6724" s="24"/>
      <c r="F6724" s="24"/>
      <c r="H6724" s="24"/>
      <c r="J6724" s="24"/>
    </row>
    <row r="6725" spans="2:10" x14ac:dyDescent="0.2">
      <c r="B6725" s="24"/>
      <c r="D6725" s="24"/>
      <c r="F6725" s="24"/>
      <c r="H6725" s="24"/>
      <c r="J6725" s="24"/>
    </row>
    <row r="6726" spans="2:10" x14ac:dyDescent="0.2">
      <c r="B6726" s="24"/>
      <c r="D6726" s="24"/>
      <c r="F6726" s="24"/>
      <c r="H6726" s="24"/>
      <c r="J6726" s="24"/>
    </row>
    <row r="6727" spans="2:10" x14ac:dyDescent="0.2">
      <c r="B6727" s="24"/>
      <c r="D6727" s="24"/>
      <c r="F6727" s="24"/>
      <c r="H6727" s="24"/>
      <c r="J6727" s="24"/>
    </row>
    <row r="6728" spans="2:10" x14ac:dyDescent="0.2">
      <c r="B6728" s="24"/>
      <c r="D6728" s="24"/>
      <c r="F6728" s="24"/>
      <c r="H6728" s="24"/>
      <c r="J6728" s="24"/>
    </row>
    <row r="6729" spans="2:10" x14ac:dyDescent="0.2">
      <c r="B6729" s="24"/>
      <c r="D6729" s="24"/>
      <c r="F6729" s="24"/>
      <c r="H6729" s="24"/>
      <c r="J6729" s="24"/>
    </row>
    <row r="6730" spans="2:10" x14ac:dyDescent="0.2">
      <c r="B6730" s="24"/>
      <c r="D6730" s="24"/>
      <c r="F6730" s="24"/>
      <c r="H6730" s="24"/>
      <c r="J6730" s="24"/>
    </row>
    <row r="6731" spans="2:10" x14ac:dyDescent="0.2">
      <c r="B6731" s="24"/>
      <c r="D6731" s="24"/>
      <c r="F6731" s="24"/>
      <c r="H6731" s="24"/>
      <c r="J6731" s="24"/>
    </row>
    <row r="6732" spans="2:10" x14ac:dyDescent="0.2">
      <c r="B6732" s="24"/>
      <c r="D6732" s="24"/>
      <c r="F6732" s="24"/>
      <c r="H6732" s="24"/>
      <c r="J6732" s="24"/>
    </row>
    <row r="6733" spans="2:10" x14ac:dyDescent="0.2">
      <c r="B6733" s="24"/>
      <c r="D6733" s="24"/>
      <c r="F6733" s="24"/>
      <c r="H6733" s="24"/>
      <c r="J6733" s="24"/>
    </row>
    <row r="6734" spans="2:10" x14ac:dyDescent="0.2">
      <c r="B6734" s="24"/>
      <c r="D6734" s="24"/>
      <c r="F6734" s="24"/>
      <c r="H6734" s="24"/>
      <c r="J6734" s="24"/>
    </row>
    <row r="6735" spans="2:10" x14ac:dyDescent="0.2">
      <c r="B6735" s="24"/>
      <c r="D6735" s="24"/>
      <c r="F6735" s="24"/>
      <c r="H6735" s="24"/>
      <c r="J6735" s="24"/>
    </row>
    <row r="6736" spans="2:10" x14ac:dyDescent="0.2">
      <c r="B6736" s="24"/>
      <c r="D6736" s="24"/>
      <c r="F6736" s="24"/>
      <c r="H6736" s="24"/>
      <c r="J6736" s="24"/>
    </row>
    <row r="6737" spans="2:10" x14ac:dyDescent="0.2">
      <c r="B6737" s="24"/>
      <c r="D6737" s="24"/>
      <c r="F6737" s="24"/>
      <c r="H6737" s="24"/>
      <c r="J6737" s="24"/>
    </row>
    <row r="6738" spans="2:10" x14ac:dyDescent="0.2">
      <c r="B6738" s="24"/>
      <c r="D6738" s="24"/>
      <c r="F6738" s="24"/>
      <c r="H6738" s="24"/>
      <c r="J6738" s="24"/>
    </row>
    <row r="6739" spans="2:10" x14ac:dyDescent="0.2">
      <c r="B6739" s="24"/>
      <c r="D6739" s="24"/>
      <c r="F6739" s="24"/>
      <c r="H6739" s="24"/>
      <c r="J6739" s="24"/>
    </row>
    <row r="6740" spans="2:10" x14ac:dyDescent="0.2">
      <c r="B6740" s="24"/>
      <c r="D6740" s="24"/>
      <c r="F6740" s="24"/>
      <c r="H6740" s="24"/>
      <c r="J6740" s="24"/>
    </row>
    <row r="6741" spans="2:10" x14ac:dyDescent="0.2">
      <c r="B6741" s="24"/>
      <c r="D6741" s="24"/>
      <c r="F6741" s="24"/>
      <c r="H6741" s="24"/>
      <c r="J6741" s="24"/>
    </row>
    <row r="6742" spans="2:10" x14ac:dyDescent="0.2">
      <c r="B6742" s="24"/>
      <c r="D6742" s="24"/>
      <c r="F6742" s="24"/>
      <c r="H6742" s="24"/>
      <c r="J6742" s="24"/>
    </row>
    <row r="6743" spans="2:10" x14ac:dyDescent="0.2">
      <c r="B6743" s="24"/>
      <c r="D6743" s="24"/>
      <c r="F6743" s="24"/>
      <c r="H6743" s="24"/>
      <c r="J6743" s="24"/>
    </row>
    <row r="6744" spans="2:10" x14ac:dyDescent="0.2">
      <c r="B6744" s="24"/>
      <c r="D6744" s="24"/>
      <c r="F6744" s="24"/>
      <c r="H6744" s="24"/>
      <c r="J6744" s="24"/>
    </row>
    <row r="6745" spans="2:10" x14ac:dyDescent="0.2">
      <c r="B6745" s="24"/>
      <c r="D6745" s="24"/>
      <c r="F6745" s="24"/>
      <c r="H6745" s="24"/>
      <c r="J6745" s="24"/>
    </row>
    <row r="6746" spans="2:10" x14ac:dyDescent="0.2">
      <c r="B6746" s="24"/>
      <c r="D6746" s="24"/>
      <c r="F6746" s="24"/>
      <c r="H6746" s="24"/>
      <c r="J6746" s="24"/>
    </row>
    <row r="6747" spans="2:10" x14ac:dyDescent="0.2">
      <c r="B6747" s="24"/>
      <c r="D6747" s="24"/>
      <c r="F6747" s="24"/>
      <c r="H6747" s="24"/>
      <c r="J6747" s="24"/>
    </row>
    <row r="6748" spans="2:10" x14ac:dyDescent="0.2">
      <c r="B6748" s="24"/>
      <c r="D6748" s="24"/>
      <c r="F6748" s="24"/>
      <c r="H6748" s="24"/>
      <c r="J6748" s="24"/>
    </row>
    <row r="6749" spans="2:10" x14ac:dyDescent="0.2">
      <c r="B6749" s="24"/>
      <c r="D6749" s="24"/>
      <c r="F6749" s="24"/>
      <c r="H6749" s="24"/>
      <c r="J6749" s="24"/>
    </row>
    <row r="6750" spans="2:10" x14ac:dyDescent="0.2">
      <c r="B6750" s="24"/>
      <c r="D6750" s="24"/>
      <c r="F6750" s="24"/>
      <c r="H6750" s="24"/>
      <c r="J6750" s="24"/>
    </row>
    <row r="6751" spans="2:10" x14ac:dyDescent="0.2">
      <c r="B6751" s="24"/>
      <c r="D6751" s="24"/>
      <c r="F6751" s="24"/>
      <c r="H6751" s="24"/>
      <c r="J6751" s="24"/>
    </row>
    <row r="6752" spans="2:10" x14ac:dyDescent="0.2">
      <c r="B6752" s="24"/>
      <c r="D6752" s="24"/>
      <c r="F6752" s="24"/>
      <c r="H6752" s="24"/>
      <c r="J6752" s="24"/>
    </row>
    <row r="6753" spans="2:10" x14ac:dyDescent="0.2">
      <c r="B6753" s="24"/>
      <c r="D6753" s="24"/>
      <c r="F6753" s="24"/>
      <c r="H6753" s="24"/>
      <c r="J6753" s="24"/>
    </row>
    <row r="6754" spans="2:10" x14ac:dyDescent="0.2">
      <c r="B6754" s="24"/>
      <c r="D6754" s="24"/>
      <c r="F6754" s="24"/>
      <c r="H6754" s="24"/>
      <c r="J6754" s="24"/>
    </row>
    <row r="6755" spans="2:10" x14ac:dyDescent="0.2">
      <c r="B6755" s="24"/>
      <c r="D6755" s="24"/>
      <c r="F6755" s="24"/>
      <c r="H6755" s="24"/>
      <c r="J6755" s="24"/>
    </row>
    <row r="6756" spans="2:10" x14ac:dyDescent="0.2">
      <c r="B6756" s="24"/>
      <c r="D6756" s="24"/>
      <c r="F6756" s="24"/>
      <c r="H6756" s="24"/>
      <c r="J6756" s="24"/>
    </row>
    <row r="6757" spans="2:10" x14ac:dyDescent="0.2">
      <c r="B6757" s="24"/>
      <c r="D6757" s="24"/>
      <c r="F6757" s="24"/>
      <c r="H6757" s="24"/>
      <c r="J6757" s="24"/>
    </row>
    <row r="6758" spans="2:10" x14ac:dyDescent="0.2">
      <c r="B6758" s="24"/>
      <c r="D6758" s="24"/>
      <c r="F6758" s="24"/>
      <c r="H6758" s="24"/>
      <c r="J6758" s="24"/>
    </row>
    <row r="6759" spans="2:10" x14ac:dyDescent="0.2">
      <c r="B6759" s="24"/>
      <c r="D6759" s="24"/>
      <c r="F6759" s="24"/>
      <c r="H6759" s="24"/>
      <c r="J6759" s="24"/>
    </row>
    <row r="6760" spans="2:10" x14ac:dyDescent="0.2">
      <c r="B6760" s="24"/>
      <c r="D6760" s="24"/>
      <c r="F6760" s="24"/>
      <c r="H6760" s="24"/>
      <c r="J6760" s="24"/>
    </row>
    <row r="6761" spans="2:10" x14ac:dyDescent="0.2">
      <c r="B6761" s="24"/>
      <c r="D6761" s="24"/>
      <c r="F6761" s="24"/>
      <c r="H6761" s="24"/>
      <c r="J6761" s="24"/>
    </row>
    <row r="6762" spans="2:10" x14ac:dyDescent="0.2">
      <c r="B6762" s="24"/>
      <c r="D6762" s="24"/>
      <c r="F6762" s="24"/>
      <c r="H6762" s="24"/>
      <c r="J6762" s="24"/>
    </row>
    <row r="6763" spans="2:10" x14ac:dyDescent="0.2">
      <c r="B6763" s="24"/>
      <c r="D6763" s="24"/>
      <c r="F6763" s="24"/>
      <c r="H6763" s="24"/>
      <c r="J6763" s="24"/>
    </row>
    <row r="6764" spans="2:10" x14ac:dyDescent="0.2">
      <c r="B6764" s="24"/>
      <c r="D6764" s="24"/>
      <c r="F6764" s="24"/>
      <c r="H6764" s="24"/>
      <c r="J6764" s="24"/>
    </row>
    <row r="6765" spans="2:10" x14ac:dyDescent="0.2">
      <c r="B6765" s="24"/>
      <c r="D6765" s="24"/>
      <c r="F6765" s="24"/>
      <c r="H6765" s="24"/>
      <c r="J6765" s="24"/>
    </row>
    <row r="6766" spans="2:10" x14ac:dyDescent="0.2">
      <c r="B6766" s="24"/>
      <c r="D6766" s="24"/>
      <c r="F6766" s="24"/>
      <c r="H6766" s="24"/>
      <c r="J6766" s="24"/>
    </row>
    <row r="6767" spans="2:10" x14ac:dyDescent="0.2">
      <c r="B6767" s="24"/>
      <c r="D6767" s="24"/>
      <c r="F6767" s="24"/>
      <c r="H6767" s="24"/>
      <c r="J6767" s="24"/>
    </row>
    <row r="6768" spans="2:10" x14ac:dyDescent="0.2">
      <c r="B6768" s="24"/>
      <c r="D6768" s="24"/>
      <c r="F6768" s="24"/>
      <c r="H6768" s="24"/>
      <c r="J6768" s="24"/>
    </row>
    <row r="6769" spans="2:10" x14ac:dyDescent="0.2">
      <c r="B6769" s="24"/>
      <c r="D6769" s="24"/>
      <c r="F6769" s="24"/>
      <c r="H6769" s="24"/>
      <c r="J6769" s="24"/>
    </row>
    <row r="6770" spans="2:10" x14ac:dyDescent="0.2">
      <c r="B6770" s="24"/>
      <c r="D6770" s="24"/>
      <c r="F6770" s="24"/>
      <c r="H6770" s="24"/>
      <c r="J6770" s="24"/>
    </row>
    <row r="6771" spans="2:10" x14ac:dyDescent="0.2">
      <c r="B6771" s="24"/>
      <c r="D6771" s="24"/>
      <c r="F6771" s="24"/>
      <c r="H6771" s="24"/>
      <c r="J6771" s="24"/>
    </row>
    <row r="6772" spans="2:10" x14ac:dyDescent="0.2">
      <c r="B6772" s="24"/>
      <c r="D6772" s="24"/>
      <c r="F6772" s="24"/>
      <c r="H6772" s="24"/>
      <c r="J6772" s="24"/>
    </row>
    <row r="6773" spans="2:10" x14ac:dyDescent="0.2">
      <c r="B6773" s="24"/>
      <c r="D6773" s="24"/>
      <c r="F6773" s="24"/>
      <c r="H6773" s="24"/>
      <c r="J6773" s="24"/>
    </row>
    <row r="6774" spans="2:10" x14ac:dyDescent="0.2">
      <c r="B6774" s="24"/>
      <c r="D6774" s="24"/>
      <c r="F6774" s="24"/>
      <c r="H6774" s="24"/>
      <c r="J6774" s="24"/>
    </row>
    <row r="6775" spans="2:10" x14ac:dyDescent="0.2">
      <c r="B6775" s="24"/>
      <c r="D6775" s="24"/>
      <c r="F6775" s="24"/>
      <c r="H6775" s="24"/>
      <c r="J6775" s="24"/>
    </row>
    <row r="6776" spans="2:10" x14ac:dyDescent="0.2">
      <c r="B6776" s="24"/>
      <c r="D6776" s="24"/>
      <c r="F6776" s="24"/>
      <c r="H6776" s="24"/>
      <c r="J6776" s="24"/>
    </row>
    <row r="6777" spans="2:10" x14ac:dyDescent="0.2">
      <c r="B6777" s="24"/>
      <c r="D6777" s="24"/>
      <c r="F6777" s="24"/>
      <c r="H6777" s="24"/>
      <c r="J6777" s="24"/>
    </row>
    <row r="6778" spans="2:10" x14ac:dyDescent="0.2">
      <c r="B6778" s="24"/>
      <c r="D6778" s="24"/>
      <c r="F6778" s="24"/>
      <c r="H6778" s="24"/>
      <c r="J6778" s="24"/>
    </row>
    <row r="6779" spans="2:10" x14ac:dyDescent="0.2">
      <c r="B6779" s="24"/>
      <c r="D6779" s="24"/>
      <c r="F6779" s="24"/>
      <c r="H6779" s="24"/>
      <c r="J6779" s="24"/>
    </row>
    <row r="6780" spans="2:10" x14ac:dyDescent="0.2">
      <c r="B6780" s="24"/>
      <c r="D6780" s="24"/>
      <c r="F6780" s="24"/>
      <c r="H6780" s="24"/>
      <c r="J6780" s="24"/>
    </row>
    <row r="6781" spans="2:10" x14ac:dyDescent="0.2">
      <c r="B6781" s="24"/>
      <c r="D6781" s="24"/>
      <c r="F6781" s="24"/>
      <c r="H6781" s="24"/>
      <c r="J6781" s="24"/>
    </row>
    <row r="6782" spans="2:10" x14ac:dyDescent="0.2">
      <c r="B6782" s="24"/>
      <c r="D6782" s="24"/>
      <c r="F6782" s="24"/>
      <c r="H6782" s="24"/>
      <c r="J6782" s="24"/>
    </row>
    <row r="6783" spans="2:10" x14ac:dyDescent="0.2">
      <c r="B6783" s="24"/>
      <c r="D6783" s="24"/>
      <c r="F6783" s="24"/>
      <c r="H6783" s="24"/>
      <c r="J6783" s="24"/>
    </row>
    <row r="6784" spans="2:10" x14ac:dyDescent="0.2">
      <c r="B6784" s="24"/>
      <c r="D6784" s="24"/>
      <c r="F6784" s="24"/>
      <c r="H6784" s="24"/>
      <c r="J6784" s="24"/>
    </row>
    <row r="6785" spans="2:10" x14ac:dyDescent="0.2">
      <c r="B6785" s="24"/>
      <c r="D6785" s="24"/>
      <c r="F6785" s="24"/>
      <c r="H6785" s="24"/>
      <c r="J6785" s="24"/>
    </row>
    <row r="6786" spans="2:10" x14ac:dyDescent="0.2">
      <c r="B6786" s="24"/>
      <c r="D6786" s="24"/>
      <c r="F6786" s="24"/>
      <c r="H6786" s="24"/>
      <c r="J6786" s="24"/>
    </row>
    <row r="6787" spans="2:10" x14ac:dyDescent="0.2">
      <c r="B6787" s="24"/>
      <c r="D6787" s="24"/>
      <c r="F6787" s="24"/>
      <c r="H6787" s="24"/>
      <c r="J6787" s="24"/>
    </row>
    <row r="6788" spans="2:10" x14ac:dyDescent="0.2">
      <c r="B6788" s="24"/>
      <c r="D6788" s="24"/>
      <c r="F6788" s="24"/>
      <c r="H6788" s="24"/>
      <c r="J6788" s="24"/>
    </row>
    <row r="6789" spans="2:10" x14ac:dyDescent="0.2">
      <c r="B6789" s="24"/>
      <c r="D6789" s="24"/>
      <c r="F6789" s="24"/>
      <c r="H6789" s="24"/>
      <c r="J6789" s="24"/>
    </row>
    <row r="6790" spans="2:10" x14ac:dyDescent="0.2">
      <c r="B6790" s="24"/>
      <c r="D6790" s="24"/>
      <c r="F6790" s="24"/>
      <c r="H6790" s="24"/>
      <c r="J6790" s="24"/>
    </row>
    <row r="6791" spans="2:10" x14ac:dyDescent="0.2">
      <c r="B6791" s="24"/>
      <c r="D6791" s="24"/>
      <c r="F6791" s="24"/>
      <c r="H6791" s="24"/>
      <c r="J6791" s="24"/>
    </row>
    <row r="6792" spans="2:10" x14ac:dyDescent="0.2">
      <c r="B6792" s="24"/>
      <c r="D6792" s="24"/>
      <c r="F6792" s="24"/>
      <c r="H6792" s="24"/>
      <c r="J6792" s="24"/>
    </row>
    <row r="6793" spans="2:10" x14ac:dyDescent="0.2">
      <c r="B6793" s="24"/>
      <c r="D6793" s="24"/>
      <c r="F6793" s="24"/>
      <c r="H6793" s="24"/>
      <c r="J6793" s="24"/>
    </row>
    <row r="6794" spans="2:10" x14ac:dyDescent="0.2">
      <c r="B6794" s="24"/>
      <c r="D6794" s="24"/>
      <c r="F6794" s="24"/>
      <c r="H6794" s="24"/>
      <c r="J6794" s="24"/>
    </row>
    <row r="6795" spans="2:10" x14ac:dyDescent="0.2">
      <c r="B6795" s="24"/>
      <c r="D6795" s="24"/>
      <c r="F6795" s="24"/>
      <c r="H6795" s="24"/>
      <c r="J6795" s="24"/>
    </row>
    <row r="6796" spans="2:10" x14ac:dyDescent="0.2">
      <c r="B6796" s="24"/>
      <c r="D6796" s="24"/>
      <c r="F6796" s="24"/>
      <c r="H6796" s="24"/>
      <c r="J6796" s="24"/>
    </row>
    <row r="6797" spans="2:10" x14ac:dyDescent="0.2">
      <c r="B6797" s="24"/>
      <c r="D6797" s="24"/>
      <c r="F6797" s="24"/>
      <c r="H6797" s="24"/>
      <c r="J6797" s="24"/>
    </row>
    <row r="6798" spans="2:10" x14ac:dyDescent="0.2">
      <c r="B6798" s="24"/>
      <c r="D6798" s="24"/>
      <c r="F6798" s="24"/>
      <c r="H6798" s="24"/>
      <c r="J6798" s="24"/>
    </row>
    <row r="6799" spans="2:10" x14ac:dyDescent="0.2">
      <c r="B6799" s="24"/>
      <c r="D6799" s="24"/>
      <c r="F6799" s="24"/>
      <c r="H6799" s="24"/>
      <c r="J6799" s="24"/>
    </row>
    <row r="6800" spans="2:10" x14ac:dyDescent="0.2">
      <c r="B6800" s="24"/>
      <c r="D6800" s="24"/>
      <c r="F6800" s="24"/>
      <c r="H6800" s="24"/>
      <c r="J6800" s="24"/>
    </row>
    <row r="6801" spans="2:10" x14ac:dyDescent="0.2">
      <c r="B6801" s="24"/>
      <c r="D6801" s="24"/>
      <c r="F6801" s="24"/>
      <c r="H6801" s="24"/>
      <c r="J6801" s="24"/>
    </row>
    <row r="6802" spans="2:10" x14ac:dyDescent="0.2">
      <c r="B6802" s="24"/>
      <c r="D6802" s="24"/>
      <c r="F6802" s="24"/>
      <c r="H6802" s="24"/>
      <c r="J6802" s="24"/>
    </row>
    <row r="6803" spans="2:10" x14ac:dyDescent="0.2">
      <c r="B6803" s="24"/>
      <c r="D6803" s="24"/>
      <c r="F6803" s="24"/>
      <c r="H6803" s="24"/>
      <c r="J6803" s="24"/>
    </row>
    <row r="6804" spans="2:10" x14ac:dyDescent="0.2">
      <c r="B6804" s="24"/>
      <c r="D6804" s="24"/>
      <c r="F6804" s="24"/>
      <c r="H6804" s="24"/>
      <c r="J6804" s="24"/>
    </row>
    <row r="6805" spans="2:10" x14ac:dyDescent="0.2">
      <c r="B6805" s="24"/>
      <c r="D6805" s="24"/>
      <c r="F6805" s="24"/>
      <c r="H6805" s="24"/>
      <c r="J6805" s="24"/>
    </row>
    <row r="6806" spans="2:10" x14ac:dyDescent="0.2">
      <c r="B6806" s="24"/>
      <c r="D6806" s="24"/>
      <c r="F6806" s="24"/>
      <c r="H6806" s="24"/>
      <c r="J6806" s="24"/>
    </row>
    <row r="6807" spans="2:10" x14ac:dyDescent="0.2">
      <c r="B6807" s="24"/>
      <c r="D6807" s="24"/>
      <c r="F6807" s="24"/>
      <c r="H6807" s="24"/>
      <c r="J6807" s="24"/>
    </row>
    <row r="6808" spans="2:10" x14ac:dyDescent="0.2">
      <c r="B6808" s="24"/>
      <c r="D6808" s="24"/>
      <c r="F6808" s="24"/>
      <c r="H6808" s="24"/>
      <c r="J6808" s="24"/>
    </row>
    <row r="6809" spans="2:10" x14ac:dyDescent="0.2">
      <c r="B6809" s="24"/>
      <c r="D6809" s="24"/>
      <c r="F6809" s="24"/>
      <c r="H6809" s="24"/>
      <c r="J6809" s="24"/>
    </row>
    <row r="6810" spans="2:10" x14ac:dyDescent="0.2">
      <c r="B6810" s="24"/>
      <c r="D6810" s="24"/>
      <c r="F6810" s="24"/>
      <c r="H6810" s="24"/>
      <c r="J6810" s="24"/>
    </row>
    <row r="6811" spans="2:10" x14ac:dyDescent="0.2">
      <c r="B6811" s="24"/>
      <c r="D6811" s="24"/>
      <c r="F6811" s="24"/>
      <c r="H6811" s="24"/>
      <c r="J6811" s="24"/>
    </row>
    <row r="6812" spans="2:10" x14ac:dyDescent="0.2">
      <c r="B6812" s="24"/>
      <c r="D6812" s="24"/>
      <c r="F6812" s="24"/>
      <c r="H6812" s="24"/>
      <c r="J6812" s="24"/>
    </row>
    <row r="6813" spans="2:10" x14ac:dyDescent="0.2">
      <c r="B6813" s="24"/>
      <c r="D6813" s="24"/>
      <c r="F6813" s="24"/>
      <c r="H6813" s="24"/>
      <c r="J6813" s="24"/>
    </row>
    <row r="6814" spans="2:10" x14ac:dyDescent="0.2">
      <c r="B6814" s="24"/>
      <c r="D6814" s="24"/>
      <c r="F6814" s="24"/>
      <c r="H6814" s="24"/>
      <c r="J6814" s="24"/>
    </row>
    <row r="6815" spans="2:10" x14ac:dyDescent="0.2">
      <c r="B6815" s="24"/>
      <c r="D6815" s="24"/>
      <c r="F6815" s="24"/>
      <c r="H6815" s="24"/>
      <c r="J6815" s="24"/>
    </row>
    <row r="6816" spans="2:10" x14ac:dyDescent="0.2">
      <c r="B6816" s="24"/>
      <c r="D6816" s="24"/>
      <c r="F6816" s="24"/>
      <c r="H6816" s="24"/>
      <c r="J6816" s="24"/>
    </row>
    <row r="6817" spans="2:10" x14ac:dyDescent="0.2">
      <c r="B6817" s="24"/>
      <c r="D6817" s="24"/>
      <c r="F6817" s="24"/>
      <c r="H6817" s="24"/>
      <c r="J6817" s="24"/>
    </row>
    <row r="6818" spans="2:10" x14ac:dyDescent="0.2">
      <c r="B6818" s="24"/>
      <c r="D6818" s="24"/>
      <c r="F6818" s="24"/>
      <c r="H6818" s="24"/>
      <c r="J6818" s="24"/>
    </row>
    <row r="6819" spans="2:10" x14ac:dyDescent="0.2">
      <c r="B6819" s="24"/>
      <c r="D6819" s="24"/>
      <c r="F6819" s="24"/>
      <c r="H6819" s="24"/>
      <c r="J6819" s="24"/>
    </row>
    <row r="6820" spans="2:10" x14ac:dyDescent="0.2">
      <c r="B6820" s="24"/>
      <c r="D6820" s="24"/>
      <c r="F6820" s="24"/>
      <c r="H6820" s="24"/>
      <c r="J6820" s="24"/>
    </row>
    <row r="6821" spans="2:10" x14ac:dyDescent="0.2">
      <c r="B6821" s="24"/>
      <c r="D6821" s="24"/>
      <c r="F6821" s="24"/>
      <c r="H6821" s="24"/>
      <c r="J6821" s="24"/>
    </row>
    <row r="6822" spans="2:10" x14ac:dyDescent="0.2">
      <c r="B6822" s="24"/>
      <c r="D6822" s="24"/>
      <c r="F6822" s="24"/>
      <c r="H6822" s="24"/>
      <c r="J6822" s="24"/>
    </row>
    <row r="6823" spans="2:10" x14ac:dyDescent="0.2">
      <c r="B6823" s="24"/>
      <c r="D6823" s="24"/>
      <c r="F6823" s="24"/>
      <c r="H6823" s="24"/>
      <c r="J6823" s="24"/>
    </row>
    <row r="6824" spans="2:10" x14ac:dyDescent="0.2">
      <c r="B6824" s="24"/>
      <c r="D6824" s="24"/>
      <c r="F6824" s="24"/>
      <c r="H6824" s="24"/>
      <c r="J6824" s="24"/>
    </row>
    <row r="6825" spans="2:10" x14ac:dyDescent="0.2">
      <c r="B6825" s="24"/>
      <c r="D6825" s="24"/>
      <c r="F6825" s="24"/>
      <c r="H6825" s="24"/>
      <c r="J6825" s="24"/>
    </row>
    <row r="6826" spans="2:10" x14ac:dyDescent="0.2">
      <c r="B6826" s="24"/>
      <c r="D6826" s="24"/>
      <c r="F6826" s="24"/>
      <c r="H6826" s="24"/>
      <c r="J6826" s="24"/>
    </row>
    <row r="6827" spans="2:10" x14ac:dyDescent="0.2">
      <c r="B6827" s="24"/>
      <c r="D6827" s="24"/>
      <c r="F6827" s="24"/>
      <c r="H6827" s="24"/>
      <c r="J6827" s="24"/>
    </row>
    <row r="6828" spans="2:10" x14ac:dyDescent="0.2">
      <c r="B6828" s="24"/>
      <c r="D6828" s="24"/>
      <c r="F6828" s="24"/>
      <c r="H6828" s="24"/>
      <c r="J6828" s="24"/>
    </row>
    <row r="6829" spans="2:10" x14ac:dyDescent="0.2">
      <c r="B6829" s="24"/>
      <c r="D6829" s="24"/>
      <c r="F6829" s="24"/>
      <c r="H6829" s="24"/>
      <c r="J6829" s="24"/>
    </row>
    <row r="6830" spans="2:10" x14ac:dyDescent="0.2">
      <c r="B6830" s="24"/>
      <c r="D6830" s="24"/>
      <c r="F6830" s="24"/>
      <c r="H6830" s="24"/>
      <c r="J6830" s="24"/>
    </row>
    <row r="6831" spans="2:10" x14ac:dyDescent="0.2">
      <c r="B6831" s="24"/>
      <c r="D6831" s="24"/>
      <c r="F6831" s="24"/>
      <c r="H6831" s="24"/>
      <c r="J6831" s="24"/>
    </row>
    <row r="6832" spans="2:10" x14ac:dyDescent="0.2">
      <c r="B6832" s="24"/>
      <c r="D6832" s="24"/>
      <c r="F6832" s="24"/>
      <c r="H6832" s="24"/>
      <c r="J6832" s="24"/>
    </row>
    <row r="6833" spans="2:10" x14ac:dyDescent="0.2">
      <c r="B6833" s="24"/>
      <c r="D6833" s="24"/>
      <c r="F6833" s="24"/>
      <c r="H6833" s="24"/>
      <c r="J6833" s="24"/>
    </row>
    <row r="6834" spans="2:10" x14ac:dyDescent="0.2">
      <c r="B6834" s="24"/>
      <c r="D6834" s="24"/>
      <c r="F6834" s="24"/>
      <c r="H6834" s="24"/>
      <c r="J6834" s="24"/>
    </row>
    <row r="6835" spans="2:10" x14ac:dyDescent="0.2">
      <c r="B6835" s="24"/>
      <c r="D6835" s="24"/>
      <c r="F6835" s="24"/>
      <c r="H6835" s="24"/>
      <c r="J6835" s="24"/>
    </row>
    <row r="6836" spans="2:10" x14ac:dyDescent="0.2">
      <c r="B6836" s="24"/>
      <c r="D6836" s="24"/>
      <c r="F6836" s="24"/>
      <c r="H6836" s="24"/>
      <c r="J6836" s="24"/>
    </row>
    <row r="6837" spans="2:10" x14ac:dyDescent="0.2">
      <c r="B6837" s="24"/>
      <c r="D6837" s="24"/>
      <c r="F6837" s="24"/>
      <c r="H6837" s="24"/>
      <c r="J6837" s="24"/>
    </row>
    <row r="6838" spans="2:10" x14ac:dyDescent="0.2">
      <c r="B6838" s="24"/>
      <c r="D6838" s="24"/>
      <c r="F6838" s="24"/>
      <c r="H6838" s="24"/>
      <c r="J6838" s="24"/>
    </row>
    <row r="6839" spans="2:10" x14ac:dyDescent="0.2">
      <c r="B6839" s="24"/>
      <c r="D6839" s="24"/>
      <c r="F6839" s="24"/>
      <c r="H6839" s="24"/>
      <c r="J6839" s="24"/>
    </row>
    <row r="6840" spans="2:10" x14ac:dyDescent="0.2">
      <c r="B6840" s="24"/>
      <c r="D6840" s="24"/>
      <c r="F6840" s="24"/>
      <c r="H6840" s="24"/>
      <c r="J6840" s="24"/>
    </row>
    <row r="6841" spans="2:10" x14ac:dyDescent="0.2">
      <c r="B6841" s="24"/>
      <c r="D6841" s="24"/>
      <c r="F6841" s="24"/>
      <c r="H6841" s="24"/>
      <c r="J6841" s="24"/>
    </row>
    <row r="6842" spans="2:10" x14ac:dyDescent="0.2">
      <c r="B6842" s="24"/>
      <c r="D6842" s="24"/>
      <c r="F6842" s="24"/>
      <c r="H6842" s="24"/>
      <c r="J6842" s="24"/>
    </row>
    <row r="6843" spans="2:10" x14ac:dyDescent="0.2">
      <c r="B6843" s="24"/>
      <c r="D6843" s="24"/>
      <c r="F6843" s="24"/>
      <c r="H6843" s="24"/>
      <c r="J6843" s="24"/>
    </row>
    <row r="6844" spans="2:10" x14ac:dyDescent="0.2">
      <c r="B6844" s="24"/>
      <c r="D6844" s="24"/>
      <c r="F6844" s="24"/>
      <c r="H6844" s="24"/>
      <c r="J6844" s="24"/>
    </row>
    <row r="6845" spans="2:10" x14ac:dyDescent="0.2">
      <c r="B6845" s="24"/>
      <c r="D6845" s="24"/>
      <c r="F6845" s="24"/>
      <c r="H6845" s="24"/>
      <c r="J6845" s="24"/>
    </row>
    <row r="6846" spans="2:10" x14ac:dyDescent="0.2">
      <c r="B6846" s="24"/>
      <c r="D6846" s="24"/>
      <c r="F6846" s="24"/>
      <c r="H6846" s="24"/>
      <c r="J6846" s="24"/>
    </row>
    <row r="6847" spans="2:10" x14ac:dyDescent="0.2">
      <c r="B6847" s="24"/>
      <c r="D6847" s="24"/>
      <c r="F6847" s="24"/>
      <c r="H6847" s="24"/>
      <c r="J6847" s="24"/>
    </row>
    <row r="6848" spans="2:10" x14ac:dyDescent="0.2">
      <c r="B6848" s="24"/>
      <c r="D6848" s="24"/>
      <c r="F6848" s="24"/>
      <c r="H6848" s="24"/>
      <c r="J6848" s="24"/>
    </row>
    <row r="6849" spans="2:10" x14ac:dyDescent="0.2">
      <c r="B6849" s="24"/>
      <c r="D6849" s="24"/>
      <c r="F6849" s="24"/>
      <c r="H6849" s="24"/>
      <c r="J6849" s="24"/>
    </row>
    <row r="6850" spans="2:10" x14ac:dyDescent="0.2">
      <c r="B6850" s="24"/>
      <c r="D6850" s="24"/>
      <c r="F6850" s="24"/>
      <c r="H6850" s="24"/>
      <c r="J6850" s="24"/>
    </row>
    <row r="6851" spans="2:10" x14ac:dyDescent="0.2">
      <c r="B6851" s="24"/>
      <c r="D6851" s="24"/>
      <c r="F6851" s="24"/>
      <c r="H6851" s="24"/>
      <c r="J6851" s="24"/>
    </row>
    <row r="6852" spans="2:10" x14ac:dyDescent="0.2">
      <c r="B6852" s="24"/>
      <c r="D6852" s="24"/>
      <c r="F6852" s="24"/>
      <c r="H6852" s="24"/>
      <c r="J6852" s="24"/>
    </row>
    <row r="6853" spans="2:10" x14ac:dyDescent="0.2">
      <c r="B6853" s="24"/>
      <c r="D6853" s="24"/>
      <c r="F6853" s="24"/>
      <c r="H6853" s="24"/>
      <c r="J6853" s="24"/>
    </row>
    <row r="6854" spans="2:10" x14ac:dyDescent="0.2">
      <c r="B6854" s="24"/>
      <c r="D6854" s="24"/>
      <c r="F6854" s="24"/>
      <c r="H6854" s="24"/>
      <c r="J6854" s="24"/>
    </row>
    <row r="6855" spans="2:10" x14ac:dyDescent="0.2">
      <c r="B6855" s="24"/>
      <c r="D6855" s="24"/>
      <c r="F6855" s="24"/>
      <c r="H6855" s="24"/>
      <c r="J6855" s="24"/>
    </row>
    <row r="6856" spans="2:10" x14ac:dyDescent="0.2">
      <c r="B6856" s="24"/>
      <c r="D6856" s="24"/>
      <c r="F6856" s="24"/>
      <c r="H6856" s="24"/>
      <c r="J6856" s="24"/>
    </row>
    <row r="6857" spans="2:10" x14ac:dyDescent="0.2">
      <c r="B6857" s="24"/>
      <c r="D6857" s="24"/>
      <c r="F6857" s="24"/>
      <c r="H6857" s="24"/>
      <c r="J6857" s="24"/>
    </row>
    <row r="6858" spans="2:10" x14ac:dyDescent="0.2">
      <c r="B6858" s="24"/>
      <c r="D6858" s="24"/>
      <c r="F6858" s="24"/>
      <c r="H6858" s="24"/>
      <c r="J6858" s="24"/>
    </row>
    <row r="6859" spans="2:10" x14ac:dyDescent="0.2">
      <c r="B6859" s="24"/>
      <c r="D6859" s="24"/>
      <c r="F6859" s="24"/>
      <c r="H6859" s="24"/>
      <c r="J6859" s="24"/>
    </row>
    <row r="6860" spans="2:10" x14ac:dyDescent="0.2">
      <c r="B6860" s="24"/>
      <c r="D6860" s="24"/>
      <c r="F6860" s="24"/>
      <c r="H6860" s="24"/>
      <c r="J6860" s="24"/>
    </row>
    <row r="6861" spans="2:10" x14ac:dyDescent="0.2">
      <c r="B6861" s="24"/>
      <c r="D6861" s="24"/>
      <c r="F6861" s="24"/>
      <c r="H6861" s="24"/>
      <c r="J6861" s="24"/>
    </row>
    <row r="6862" spans="2:10" x14ac:dyDescent="0.2">
      <c r="B6862" s="24"/>
      <c r="D6862" s="24"/>
      <c r="F6862" s="24"/>
      <c r="H6862" s="24"/>
      <c r="J6862" s="24"/>
    </row>
    <row r="6863" spans="2:10" x14ac:dyDescent="0.2">
      <c r="B6863" s="24"/>
      <c r="D6863" s="24"/>
      <c r="F6863" s="24"/>
      <c r="H6863" s="24"/>
      <c r="J6863" s="24"/>
    </row>
    <row r="6864" spans="2:10" x14ac:dyDescent="0.2">
      <c r="B6864" s="24"/>
      <c r="D6864" s="24"/>
      <c r="F6864" s="24"/>
      <c r="H6864" s="24"/>
      <c r="J6864" s="24"/>
    </row>
    <row r="6865" spans="2:10" x14ac:dyDescent="0.2">
      <c r="B6865" s="24"/>
      <c r="D6865" s="24"/>
      <c r="F6865" s="24"/>
      <c r="H6865" s="24"/>
      <c r="J6865" s="24"/>
    </row>
    <row r="6866" spans="2:10" x14ac:dyDescent="0.2">
      <c r="B6866" s="24"/>
      <c r="D6866" s="24"/>
      <c r="F6866" s="24"/>
      <c r="H6866" s="24"/>
      <c r="J6866" s="24"/>
    </row>
    <row r="6867" spans="2:10" x14ac:dyDescent="0.2">
      <c r="B6867" s="24"/>
      <c r="D6867" s="24"/>
      <c r="F6867" s="24"/>
      <c r="H6867" s="24"/>
      <c r="J6867" s="24"/>
    </row>
    <row r="6868" spans="2:10" x14ac:dyDescent="0.2">
      <c r="B6868" s="24"/>
      <c r="D6868" s="24"/>
      <c r="F6868" s="24"/>
      <c r="H6868" s="24"/>
      <c r="J6868" s="24"/>
    </row>
    <row r="6869" spans="2:10" x14ac:dyDescent="0.2">
      <c r="B6869" s="24"/>
      <c r="D6869" s="24"/>
      <c r="F6869" s="24"/>
      <c r="H6869" s="24"/>
      <c r="J6869" s="24"/>
    </row>
    <row r="6870" spans="2:10" x14ac:dyDescent="0.2">
      <c r="B6870" s="24"/>
      <c r="D6870" s="24"/>
      <c r="F6870" s="24"/>
      <c r="H6870" s="24"/>
      <c r="J6870" s="24"/>
    </row>
    <row r="6871" spans="2:10" x14ac:dyDescent="0.2">
      <c r="B6871" s="24"/>
      <c r="D6871" s="24"/>
      <c r="F6871" s="24"/>
      <c r="H6871" s="24"/>
      <c r="J6871" s="24"/>
    </row>
    <row r="6872" spans="2:10" x14ac:dyDescent="0.2">
      <c r="B6872" s="24"/>
      <c r="D6872" s="24"/>
      <c r="F6872" s="24"/>
      <c r="H6872" s="24"/>
      <c r="J6872" s="24"/>
    </row>
    <row r="6873" spans="2:10" x14ac:dyDescent="0.2">
      <c r="B6873" s="24"/>
      <c r="D6873" s="24"/>
      <c r="F6873" s="24"/>
      <c r="H6873" s="24"/>
      <c r="J6873" s="24"/>
    </row>
    <row r="6874" spans="2:10" x14ac:dyDescent="0.2">
      <c r="B6874" s="24"/>
      <c r="D6874" s="24"/>
      <c r="F6874" s="24"/>
      <c r="H6874" s="24"/>
      <c r="J6874" s="24"/>
    </row>
    <row r="6875" spans="2:10" x14ac:dyDescent="0.2">
      <c r="B6875" s="24"/>
      <c r="D6875" s="24"/>
      <c r="F6875" s="24"/>
      <c r="H6875" s="24"/>
      <c r="J6875" s="24"/>
    </row>
    <row r="6876" spans="2:10" x14ac:dyDescent="0.2">
      <c r="B6876" s="24"/>
      <c r="D6876" s="24"/>
      <c r="F6876" s="24"/>
      <c r="H6876" s="24"/>
      <c r="J6876" s="24"/>
    </row>
    <row r="6877" spans="2:10" x14ac:dyDescent="0.2">
      <c r="B6877" s="24"/>
      <c r="D6877" s="24"/>
      <c r="F6877" s="24"/>
      <c r="H6877" s="24"/>
      <c r="J6877" s="24"/>
    </row>
    <row r="6878" spans="2:10" x14ac:dyDescent="0.2">
      <c r="B6878" s="24"/>
      <c r="D6878" s="24"/>
      <c r="F6878" s="24"/>
      <c r="H6878" s="24"/>
      <c r="J6878" s="24"/>
    </row>
    <row r="6879" spans="2:10" x14ac:dyDescent="0.2">
      <c r="B6879" s="24"/>
      <c r="D6879" s="24"/>
      <c r="F6879" s="24"/>
      <c r="H6879" s="24"/>
      <c r="J6879" s="24"/>
    </row>
    <row r="6880" spans="2:10" x14ac:dyDescent="0.2">
      <c r="B6880" s="24"/>
      <c r="D6880" s="24"/>
      <c r="F6880" s="24"/>
      <c r="H6880" s="24"/>
      <c r="J6880" s="24"/>
    </row>
    <row r="6881" spans="2:10" x14ac:dyDescent="0.2">
      <c r="B6881" s="24"/>
      <c r="D6881" s="24"/>
      <c r="F6881" s="24"/>
      <c r="H6881" s="24"/>
      <c r="J6881" s="24"/>
    </row>
    <row r="6882" spans="2:10" x14ac:dyDescent="0.2">
      <c r="B6882" s="24"/>
      <c r="D6882" s="24"/>
      <c r="F6882" s="24"/>
      <c r="H6882" s="24"/>
      <c r="J6882" s="24"/>
    </row>
    <row r="6883" spans="2:10" x14ac:dyDescent="0.2">
      <c r="B6883" s="24"/>
      <c r="D6883" s="24"/>
      <c r="F6883" s="24"/>
      <c r="H6883" s="24"/>
      <c r="J6883" s="24"/>
    </row>
    <row r="6884" spans="2:10" x14ac:dyDescent="0.2">
      <c r="B6884" s="24"/>
      <c r="D6884" s="24"/>
      <c r="F6884" s="24"/>
      <c r="H6884" s="24"/>
      <c r="J6884" s="24"/>
    </row>
    <row r="6885" spans="2:10" x14ac:dyDescent="0.2">
      <c r="B6885" s="24"/>
      <c r="D6885" s="24"/>
      <c r="F6885" s="24"/>
      <c r="H6885" s="24"/>
      <c r="J6885" s="24"/>
    </row>
    <row r="6886" spans="2:10" x14ac:dyDescent="0.2">
      <c r="B6886" s="24"/>
      <c r="D6886" s="24"/>
      <c r="F6886" s="24"/>
      <c r="H6886" s="24"/>
      <c r="J6886" s="24"/>
    </row>
    <row r="6887" spans="2:10" x14ac:dyDescent="0.2">
      <c r="B6887" s="24"/>
      <c r="D6887" s="24"/>
      <c r="F6887" s="24"/>
      <c r="H6887" s="24"/>
      <c r="J6887" s="24"/>
    </row>
    <row r="6888" spans="2:10" x14ac:dyDescent="0.2">
      <c r="B6888" s="24"/>
      <c r="D6888" s="24"/>
      <c r="F6888" s="24"/>
      <c r="H6888" s="24"/>
      <c r="J6888" s="24"/>
    </row>
    <row r="6889" spans="2:10" x14ac:dyDescent="0.2">
      <c r="B6889" s="24"/>
      <c r="D6889" s="24"/>
      <c r="F6889" s="24"/>
      <c r="H6889" s="24"/>
      <c r="J6889" s="24"/>
    </row>
    <row r="6890" spans="2:10" x14ac:dyDescent="0.2">
      <c r="B6890" s="24"/>
      <c r="D6890" s="24"/>
      <c r="F6890" s="24"/>
      <c r="H6890" s="24"/>
      <c r="J6890" s="24"/>
    </row>
    <row r="6891" spans="2:10" x14ac:dyDescent="0.2">
      <c r="B6891" s="24"/>
      <c r="D6891" s="24"/>
      <c r="F6891" s="24"/>
      <c r="H6891" s="24"/>
      <c r="J6891" s="24"/>
    </row>
    <row r="6892" spans="2:10" x14ac:dyDescent="0.2">
      <c r="B6892" s="24"/>
      <c r="D6892" s="24"/>
      <c r="F6892" s="24"/>
      <c r="H6892" s="24"/>
      <c r="J6892" s="24"/>
    </row>
    <row r="6893" spans="2:10" x14ac:dyDescent="0.2">
      <c r="B6893" s="24"/>
      <c r="D6893" s="24"/>
      <c r="F6893" s="24"/>
      <c r="H6893" s="24"/>
      <c r="J6893" s="24"/>
    </row>
    <row r="6894" spans="2:10" x14ac:dyDescent="0.2">
      <c r="B6894" s="24"/>
      <c r="D6894" s="24"/>
      <c r="F6894" s="24"/>
      <c r="H6894" s="24"/>
      <c r="J6894" s="24"/>
    </row>
    <row r="6895" spans="2:10" x14ac:dyDescent="0.2">
      <c r="B6895" s="24"/>
      <c r="D6895" s="24"/>
      <c r="F6895" s="24"/>
      <c r="H6895" s="24"/>
      <c r="J6895" s="24"/>
    </row>
    <row r="6896" spans="2:10" x14ac:dyDescent="0.2">
      <c r="B6896" s="24"/>
      <c r="D6896" s="24"/>
      <c r="F6896" s="24"/>
      <c r="H6896" s="24"/>
      <c r="J6896" s="24"/>
    </row>
    <row r="6897" spans="2:10" x14ac:dyDescent="0.2">
      <c r="B6897" s="24"/>
      <c r="D6897" s="24"/>
      <c r="F6897" s="24"/>
      <c r="H6897" s="24"/>
      <c r="J6897" s="24"/>
    </row>
    <row r="6898" spans="2:10" x14ac:dyDescent="0.2">
      <c r="B6898" s="24"/>
      <c r="D6898" s="24"/>
      <c r="F6898" s="24"/>
      <c r="H6898" s="24"/>
      <c r="J6898" s="24"/>
    </row>
    <row r="6899" spans="2:10" x14ac:dyDescent="0.2">
      <c r="B6899" s="24"/>
      <c r="D6899" s="24"/>
      <c r="F6899" s="24"/>
      <c r="H6899" s="24"/>
      <c r="J6899" s="24"/>
    </row>
    <row r="6900" spans="2:10" x14ac:dyDescent="0.2">
      <c r="B6900" s="24"/>
      <c r="D6900" s="24"/>
      <c r="F6900" s="24"/>
      <c r="H6900" s="24"/>
      <c r="J6900" s="24"/>
    </row>
    <row r="6901" spans="2:10" x14ac:dyDescent="0.2">
      <c r="B6901" s="24"/>
      <c r="D6901" s="24"/>
      <c r="F6901" s="24"/>
      <c r="H6901" s="24"/>
      <c r="J6901" s="24"/>
    </row>
    <row r="6902" spans="2:10" x14ac:dyDescent="0.2">
      <c r="B6902" s="24"/>
      <c r="D6902" s="24"/>
      <c r="F6902" s="24"/>
      <c r="H6902" s="24"/>
      <c r="J6902" s="24"/>
    </row>
    <row r="6903" spans="2:10" x14ac:dyDescent="0.2">
      <c r="B6903" s="24"/>
      <c r="D6903" s="24"/>
      <c r="F6903" s="24"/>
      <c r="H6903" s="24"/>
      <c r="J6903" s="24"/>
    </row>
    <row r="6904" spans="2:10" x14ac:dyDescent="0.2">
      <c r="B6904" s="24"/>
      <c r="D6904" s="24"/>
      <c r="F6904" s="24"/>
      <c r="H6904" s="24"/>
      <c r="J6904" s="24"/>
    </row>
    <row r="6905" spans="2:10" x14ac:dyDescent="0.2">
      <c r="B6905" s="24"/>
      <c r="D6905" s="24"/>
      <c r="F6905" s="24"/>
      <c r="H6905" s="24"/>
      <c r="J6905" s="24"/>
    </row>
    <row r="6906" spans="2:10" x14ac:dyDescent="0.2">
      <c r="B6906" s="24"/>
      <c r="D6906" s="24"/>
      <c r="F6906" s="24"/>
      <c r="H6906" s="24"/>
      <c r="J6906" s="24"/>
    </row>
    <row r="6907" spans="2:10" x14ac:dyDescent="0.2">
      <c r="B6907" s="24"/>
      <c r="D6907" s="24"/>
      <c r="F6907" s="24"/>
      <c r="H6907" s="24"/>
      <c r="J6907" s="24"/>
    </row>
    <row r="6908" spans="2:10" x14ac:dyDescent="0.2">
      <c r="B6908" s="24"/>
      <c r="D6908" s="24"/>
      <c r="F6908" s="24"/>
      <c r="H6908" s="24"/>
      <c r="J6908" s="24"/>
    </row>
    <row r="6909" spans="2:10" x14ac:dyDescent="0.2">
      <c r="B6909" s="24"/>
      <c r="D6909" s="24"/>
      <c r="F6909" s="24"/>
      <c r="H6909" s="24"/>
      <c r="J6909" s="24"/>
    </row>
    <row r="6910" spans="2:10" x14ac:dyDescent="0.2">
      <c r="B6910" s="24"/>
      <c r="D6910" s="24"/>
      <c r="F6910" s="24"/>
      <c r="H6910" s="24"/>
      <c r="J6910" s="24"/>
    </row>
    <row r="6911" spans="2:10" x14ac:dyDescent="0.2">
      <c r="B6911" s="24"/>
      <c r="D6911" s="24"/>
      <c r="F6911" s="24"/>
      <c r="H6911" s="24"/>
      <c r="J6911" s="24"/>
    </row>
    <row r="6912" spans="2:10" x14ac:dyDescent="0.2">
      <c r="B6912" s="24"/>
      <c r="D6912" s="24"/>
      <c r="F6912" s="24"/>
      <c r="H6912" s="24"/>
      <c r="J6912" s="24"/>
    </row>
    <row r="6913" spans="2:10" x14ac:dyDescent="0.2">
      <c r="B6913" s="24"/>
      <c r="D6913" s="24"/>
      <c r="F6913" s="24"/>
      <c r="H6913" s="24"/>
      <c r="J6913" s="24"/>
    </row>
    <row r="6914" spans="2:10" x14ac:dyDescent="0.2">
      <c r="B6914" s="24"/>
      <c r="D6914" s="24"/>
      <c r="F6914" s="24"/>
      <c r="H6914" s="24"/>
      <c r="J6914" s="24"/>
    </row>
    <row r="6915" spans="2:10" x14ac:dyDescent="0.2">
      <c r="B6915" s="24"/>
      <c r="D6915" s="24"/>
      <c r="F6915" s="24"/>
      <c r="H6915" s="24"/>
      <c r="J6915" s="24"/>
    </row>
    <row r="6916" spans="2:10" x14ac:dyDescent="0.2">
      <c r="B6916" s="24"/>
      <c r="D6916" s="24"/>
      <c r="F6916" s="24"/>
      <c r="H6916" s="24"/>
      <c r="J6916" s="24"/>
    </row>
    <row r="6917" spans="2:10" x14ac:dyDescent="0.2">
      <c r="B6917" s="24"/>
      <c r="D6917" s="24"/>
      <c r="F6917" s="24"/>
      <c r="H6917" s="24"/>
      <c r="J6917" s="24"/>
    </row>
    <row r="6918" spans="2:10" x14ac:dyDescent="0.2">
      <c r="B6918" s="24"/>
      <c r="D6918" s="24"/>
      <c r="F6918" s="24"/>
      <c r="H6918" s="24"/>
      <c r="J6918" s="24"/>
    </row>
    <row r="6919" spans="2:10" x14ac:dyDescent="0.2">
      <c r="B6919" s="24"/>
      <c r="D6919" s="24"/>
      <c r="F6919" s="24"/>
      <c r="H6919" s="24"/>
      <c r="J6919" s="24"/>
    </row>
    <row r="6920" spans="2:10" x14ac:dyDescent="0.2">
      <c r="B6920" s="24"/>
      <c r="D6920" s="24"/>
      <c r="F6920" s="24"/>
      <c r="H6920" s="24"/>
      <c r="J6920" s="24"/>
    </row>
    <row r="6921" spans="2:10" x14ac:dyDescent="0.2">
      <c r="B6921" s="24"/>
      <c r="D6921" s="24"/>
      <c r="F6921" s="24"/>
      <c r="H6921" s="24"/>
      <c r="J6921" s="24"/>
    </row>
    <row r="6922" spans="2:10" x14ac:dyDescent="0.2">
      <c r="B6922" s="24"/>
      <c r="D6922" s="24"/>
      <c r="F6922" s="24"/>
      <c r="H6922" s="24"/>
      <c r="J6922" s="24"/>
    </row>
    <row r="6923" spans="2:10" x14ac:dyDescent="0.2">
      <c r="B6923" s="24"/>
      <c r="D6923" s="24"/>
      <c r="F6923" s="24"/>
      <c r="H6923" s="24"/>
      <c r="J6923" s="24"/>
    </row>
    <row r="6924" spans="2:10" x14ac:dyDescent="0.2">
      <c r="B6924" s="24"/>
      <c r="D6924" s="24"/>
      <c r="F6924" s="24"/>
      <c r="H6924" s="24"/>
      <c r="J6924" s="24"/>
    </row>
    <row r="6925" spans="2:10" x14ac:dyDescent="0.2">
      <c r="B6925" s="24"/>
      <c r="D6925" s="24"/>
      <c r="F6925" s="24"/>
      <c r="H6925" s="24"/>
      <c r="J6925" s="24"/>
    </row>
    <row r="6926" spans="2:10" x14ac:dyDescent="0.2">
      <c r="B6926" s="24"/>
      <c r="D6926" s="24"/>
      <c r="F6926" s="24"/>
      <c r="H6926" s="24"/>
      <c r="J6926" s="24"/>
    </row>
    <row r="6927" spans="2:10" x14ac:dyDescent="0.2">
      <c r="B6927" s="24"/>
      <c r="D6927" s="24"/>
      <c r="F6927" s="24"/>
      <c r="H6927" s="24"/>
      <c r="J6927" s="24"/>
    </row>
    <row r="6928" spans="2:10" x14ac:dyDescent="0.2">
      <c r="B6928" s="24"/>
      <c r="D6928" s="24"/>
      <c r="F6928" s="24"/>
      <c r="H6928" s="24"/>
      <c r="J6928" s="24"/>
    </row>
    <row r="6929" spans="2:10" x14ac:dyDescent="0.2">
      <c r="B6929" s="24"/>
      <c r="D6929" s="24"/>
      <c r="F6929" s="24"/>
      <c r="H6929" s="24"/>
      <c r="J6929" s="24"/>
    </row>
    <row r="6930" spans="2:10" x14ac:dyDescent="0.2">
      <c r="B6930" s="24"/>
      <c r="D6930" s="24"/>
      <c r="F6930" s="24"/>
      <c r="H6930" s="24"/>
      <c r="J6930" s="24"/>
    </row>
    <row r="6931" spans="2:10" x14ac:dyDescent="0.2">
      <c r="B6931" s="24"/>
      <c r="D6931" s="24"/>
      <c r="F6931" s="24"/>
      <c r="H6931" s="24"/>
      <c r="J6931" s="24"/>
    </row>
    <row r="6932" spans="2:10" x14ac:dyDescent="0.2">
      <c r="B6932" s="24"/>
      <c r="D6932" s="24"/>
      <c r="F6932" s="24"/>
      <c r="H6932" s="24"/>
      <c r="J6932" s="24"/>
    </row>
    <row r="6933" spans="2:10" x14ac:dyDescent="0.2">
      <c r="B6933" s="24"/>
      <c r="D6933" s="24"/>
      <c r="F6933" s="24"/>
      <c r="H6933" s="24"/>
      <c r="J6933" s="24"/>
    </row>
    <row r="6934" spans="2:10" x14ac:dyDescent="0.2">
      <c r="B6934" s="24"/>
      <c r="D6934" s="24"/>
      <c r="F6934" s="24"/>
      <c r="H6934" s="24"/>
      <c r="J6934" s="24"/>
    </row>
    <row r="6935" spans="2:10" x14ac:dyDescent="0.2">
      <c r="B6935" s="24"/>
      <c r="D6935" s="24"/>
      <c r="F6935" s="24"/>
      <c r="H6935" s="24"/>
      <c r="J6935" s="24"/>
    </row>
    <row r="6936" spans="2:10" x14ac:dyDescent="0.2">
      <c r="B6936" s="24"/>
      <c r="D6936" s="24"/>
      <c r="F6936" s="24"/>
      <c r="H6936" s="24"/>
      <c r="J6936" s="24"/>
    </row>
    <row r="6937" spans="2:10" x14ac:dyDescent="0.2">
      <c r="B6937" s="24"/>
      <c r="D6937" s="24"/>
      <c r="F6937" s="24"/>
      <c r="H6937" s="24"/>
      <c r="J6937" s="24"/>
    </row>
    <row r="6938" spans="2:10" x14ac:dyDescent="0.2">
      <c r="B6938" s="24"/>
      <c r="D6938" s="24"/>
      <c r="F6938" s="24"/>
      <c r="H6938" s="24"/>
      <c r="J6938" s="24"/>
    </row>
    <row r="6939" spans="2:10" x14ac:dyDescent="0.2">
      <c r="B6939" s="24"/>
      <c r="D6939" s="24"/>
      <c r="F6939" s="24"/>
      <c r="H6939" s="24"/>
      <c r="J6939" s="24"/>
    </row>
    <row r="6940" spans="2:10" x14ac:dyDescent="0.2">
      <c r="B6940" s="24"/>
      <c r="D6940" s="24"/>
      <c r="F6940" s="24"/>
      <c r="H6940" s="24"/>
      <c r="J6940" s="24"/>
    </row>
    <row r="6941" spans="2:10" x14ac:dyDescent="0.2">
      <c r="B6941" s="24"/>
      <c r="D6941" s="24"/>
      <c r="F6941" s="24"/>
      <c r="H6941" s="24"/>
      <c r="J6941" s="24"/>
    </row>
    <row r="6942" spans="2:10" x14ac:dyDescent="0.2">
      <c r="B6942" s="24"/>
      <c r="D6942" s="24"/>
      <c r="F6942" s="24"/>
      <c r="H6942" s="24"/>
      <c r="J6942" s="24"/>
    </row>
    <row r="6943" spans="2:10" x14ac:dyDescent="0.2">
      <c r="B6943" s="24"/>
      <c r="D6943" s="24"/>
      <c r="F6943" s="24"/>
      <c r="H6943" s="24"/>
      <c r="J6943" s="24"/>
    </row>
    <row r="6944" spans="2:10" x14ac:dyDescent="0.2">
      <c r="B6944" s="24"/>
      <c r="D6944" s="24"/>
      <c r="F6944" s="24"/>
      <c r="H6944" s="24"/>
      <c r="J6944" s="24"/>
    </row>
    <row r="6945" spans="2:10" x14ac:dyDescent="0.2">
      <c r="B6945" s="24"/>
      <c r="D6945" s="24"/>
      <c r="F6945" s="24"/>
      <c r="H6945" s="24"/>
      <c r="J6945" s="24"/>
    </row>
    <row r="6946" spans="2:10" x14ac:dyDescent="0.2">
      <c r="B6946" s="24"/>
      <c r="D6946" s="24"/>
      <c r="F6946" s="24"/>
      <c r="H6946" s="24"/>
      <c r="J6946" s="24"/>
    </row>
    <row r="6947" spans="2:10" x14ac:dyDescent="0.2">
      <c r="B6947" s="24"/>
      <c r="D6947" s="24"/>
      <c r="F6947" s="24"/>
      <c r="H6947" s="24"/>
      <c r="J6947" s="24"/>
    </row>
    <row r="6948" spans="2:10" x14ac:dyDescent="0.2">
      <c r="B6948" s="24"/>
      <c r="D6948" s="24"/>
      <c r="F6948" s="24"/>
      <c r="H6948" s="24"/>
      <c r="J6948" s="24"/>
    </row>
    <row r="6949" spans="2:10" x14ac:dyDescent="0.2">
      <c r="B6949" s="24"/>
      <c r="D6949" s="24"/>
      <c r="F6949" s="24"/>
      <c r="H6949" s="24"/>
      <c r="J6949" s="24"/>
    </row>
    <row r="6950" spans="2:10" x14ac:dyDescent="0.2">
      <c r="B6950" s="24"/>
      <c r="D6950" s="24"/>
      <c r="F6950" s="24"/>
      <c r="H6950" s="24"/>
      <c r="J6950" s="24"/>
    </row>
    <row r="6951" spans="2:10" x14ac:dyDescent="0.2">
      <c r="B6951" s="24"/>
      <c r="D6951" s="24"/>
      <c r="F6951" s="24"/>
      <c r="H6951" s="24"/>
      <c r="J6951" s="24"/>
    </row>
    <row r="6952" spans="2:10" x14ac:dyDescent="0.2">
      <c r="B6952" s="24"/>
      <c r="D6952" s="24"/>
      <c r="F6952" s="24"/>
      <c r="H6952" s="24"/>
      <c r="J6952" s="24"/>
    </row>
    <row r="6953" spans="2:10" x14ac:dyDescent="0.2">
      <c r="B6953" s="24"/>
      <c r="D6953" s="24"/>
      <c r="F6953" s="24"/>
      <c r="H6953" s="24"/>
      <c r="J6953" s="24"/>
    </row>
    <row r="6954" spans="2:10" x14ac:dyDescent="0.2">
      <c r="B6954" s="24"/>
      <c r="D6954" s="24"/>
      <c r="F6954" s="24"/>
      <c r="H6954" s="24"/>
      <c r="J6954" s="24"/>
    </row>
    <row r="6955" spans="2:10" x14ac:dyDescent="0.2">
      <c r="B6955" s="24"/>
      <c r="D6955" s="24"/>
      <c r="F6955" s="24"/>
      <c r="H6955" s="24"/>
      <c r="J6955" s="24"/>
    </row>
    <row r="6956" spans="2:10" x14ac:dyDescent="0.2">
      <c r="B6956" s="24"/>
      <c r="D6956" s="24"/>
      <c r="F6956" s="24"/>
      <c r="H6956" s="24"/>
      <c r="J6956" s="24"/>
    </row>
    <row r="6957" spans="2:10" x14ac:dyDescent="0.2">
      <c r="B6957" s="24"/>
      <c r="D6957" s="24"/>
      <c r="F6957" s="24"/>
      <c r="H6957" s="24"/>
      <c r="J6957" s="24"/>
    </row>
    <row r="6958" spans="2:10" x14ac:dyDescent="0.2">
      <c r="B6958" s="24"/>
      <c r="D6958" s="24"/>
      <c r="F6958" s="24"/>
      <c r="H6958" s="24"/>
      <c r="J6958" s="24"/>
    </row>
    <row r="6959" spans="2:10" x14ac:dyDescent="0.2">
      <c r="B6959" s="24"/>
      <c r="D6959" s="24"/>
      <c r="F6959" s="24"/>
      <c r="H6959" s="24"/>
      <c r="J6959" s="24"/>
    </row>
    <row r="6960" spans="2:10" x14ac:dyDescent="0.2">
      <c r="B6960" s="24"/>
      <c r="D6960" s="24"/>
      <c r="F6960" s="24"/>
      <c r="H6960" s="24"/>
      <c r="J6960" s="24"/>
    </row>
    <row r="6961" spans="2:10" x14ac:dyDescent="0.2">
      <c r="B6961" s="24"/>
      <c r="D6961" s="24"/>
      <c r="F6961" s="24"/>
      <c r="H6961" s="24"/>
      <c r="J6961" s="24"/>
    </row>
    <row r="6962" spans="2:10" x14ac:dyDescent="0.2">
      <c r="B6962" s="24"/>
      <c r="D6962" s="24"/>
      <c r="F6962" s="24"/>
      <c r="H6962" s="24"/>
      <c r="J6962" s="24"/>
    </row>
    <row r="6963" spans="2:10" x14ac:dyDescent="0.2">
      <c r="B6963" s="24"/>
      <c r="D6963" s="24"/>
      <c r="F6963" s="24"/>
      <c r="H6963" s="24"/>
      <c r="J6963" s="24"/>
    </row>
    <row r="6964" spans="2:10" x14ac:dyDescent="0.2">
      <c r="B6964" s="24"/>
      <c r="D6964" s="24"/>
      <c r="F6964" s="24"/>
      <c r="H6964" s="24"/>
      <c r="J6964" s="24"/>
    </row>
    <row r="6965" spans="2:10" x14ac:dyDescent="0.2">
      <c r="B6965" s="24"/>
      <c r="D6965" s="24"/>
      <c r="F6965" s="24"/>
      <c r="H6965" s="24"/>
      <c r="J6965" s="24"/>
    </row>
    <row r="6966" spans="2:10" x14ac:dyDescent="0.2">
      <c r="B6966" s="24"/>
      <c r="D6966" s="24"/>
      <c r="F6966" s="24"/>
      <c r="H6966" s="24"/>
      <c r="J6966" s="24"/>
    </row>
    <row r="6967" spans="2:10" x14ac:dyDescent="0.2">
      <c r="B6967" s="24"/>
      <c r="D6967" s="24"/>
      <c r="F6967" s="24"/>
      <c r="H6967" s="24"/>
      <c r="J6967" s="24"/>
    </row>
    <row r="6968" spans="2:10" x14ac:dyDescent="0.2">
      <c r="B6968" s="24"/>
      <c r="D6968" s="24"/>
      <c r="F6968" s="24"/>
      <c r="H6968" s="24"/>
      <c r="J6968" s="24"/>
    </row>
    <row r="6969" spans="2:10" x14ac:dyDescent="0.2">
      <c r="B6969" s="24"/>
      <c r="D6969" s="24"/>
      <c r="F6969" s="24"/>
      <c r="H6969" s="24"/>
      <c r="J6969" s="24"/>
    </row>
    <row r="6970" spans="2:10" x14ac:dyDescent="0.2">
      <c r="B6970" s="24"/>
      <c r="D6970" s="24"/>
      <c r="F6970" s="24"/>
      <c r="H6970" s="24"/>
      <c r="J6970" s="24"/>
    </row>
    <row r="6971" spans="2:10" x14ac:dyDescent="0.2">
      <c r="B6971" s="24"/>
      <c r="D6971" s="24"/>
      <c r="F6971" s="24"/>
      <c r="H6971" s="24"/>
      <c r="J6971" s="24"/>
    </row>
    <row r="6972" spans="2:10" x14ac:dyDescent="0.2">
      <c r="B6972" s="24"/>
      <c r="D6972" s="24"/>
      <c r="F6972" s="24"/>
      <c r="H6972" s="24"/>
      <c r="J6972" s="24"/>
    </row>
    <row r="6973" spans="2:10" x14ac:dyDescent="0.2">
      <c r="B6973" s="24"/>
      <c r="D6973" s="24"/>
      <c r="F6973" s="24"/>
      <c r="H6973" s="24"/>
      <c r="J6973" s="24"/>
    </row>
    <row r="6974" spans="2:10" x14ac:dyDescent="0.2">
      <c r="B6974" s="24"/>
      <c r="D6974" s="24"/>
      <c r="F6974" s="24"/>
      <c r="H6974" s="24"/>
      <c r="J6974" s="24"/>
    </row>
    <row r="6975" spans="2:10" x14ac:dyDescent="0.2">
      <c r="B6975" s="24"/>
      <c r="D6975" s="24"/>
      <c r="F6975" s="24"/>
      <c r="H6975" s="24"/>
      <c r="J6975" s="24"/>
    </row>
    <row r="6976" spans="2:10" x14ac:dyDescent="0.2">
      <c r="B6976" s="24"/>
      <c r="D6976" s="24"/>
      <c r="F6976" s="24"/>
      <c r="H6976" s="24"/>
      <c r="J6976" s="24"/>
    </row>
    <row r="6977" spans="2:10" x14ac:dyDescent="0.2">
      <c r="B6977" s="24"/>
      <c r="D6977" s="24"/>
      <c r="F6977" s="24"/>
      <c r="H6977" s="24"/>
      <c r="J6977" s="24"/>
    </row>
    <row r="6978" spans="2:10" x14ac:dyDescent="0.2">
      <c r="B6978" s="24"/>
      <c r="D6978" s="24"/>
      <c r="F6978" s="24"/>
      <c r="H6978" s="24"/>
      <c r="J6978" s="24"/>
    </row>
    <row r="6979" spans="2:10" x14ac:dyDescent="0.2">
      <c r="B6979" s="24"/>
      <c r="D6979" s="24"/>
      <c r="F6979" s="24"/>
      <c r="H6979" s="24"/>
      <c r="J6979" s="24"/>
    </row>
    <row r="6980" spans="2:10" x14ac:dyDescent="0.2">
      <c r="B6980" s="24"/>
      <c r="D6980" s="24"/>
      <c r="F6980" s="24"/>
      <c r="H6980" s="24"/>
      <c r="J6980" s="24"/>
    </row>
    <row r="6981" spans="2:10" x14ac:dyDescent="0.2">
      <c r="B6981" s="24"/>
      <c r="D6981" s="24"/>
      <c r="F6981" s="24"/>
      <c r="H6981" s="24"/>
      <c r="J6981" s="24"/>
    </row>
    <row r="6982" spans="2:10" x14ac:dyDescent="0.2">
      <c r="B6982" s="24"/>
      <c r="D6982" s="24"/>
      <c r="F6982" s="24"/>
      <c r="H6982" s="24"/>
      <c r="J6982" s="24"/>
    </row>
    <row r="6983" spans="2:10" x14ac:dyDescent="0.2">
      <c r="B6983" s="24"/>
      <c r="D6983" s="24"/>
      <c r="F6983" s="24"/>
      <c r="H6983" s="24"/>
      <c r="J6983" s="24"/>
    </row>
    <row r="6984" spans="2:10" x14ac:dyDescent="0.2">
      <c r="B6984" s="24"/>
      <c r="D6984" s="24"/>
      <c r="F6984" s="24"/>
      <c r="H6984" s="24"/>
      <c r="J6984" s="24"/>
    </row>
    <row r="6985" spans="2:10" x14ac:dyDescent="0.2">
      <c r="B6985" s="24"/>
      <c r="D6985" s="24"/>
      <c r="F6985" s="24"/>
      <c r="H6985" s="24"/>
      <c r="J6985" s="24"/>
    </row>
    <row r="6986" spans="2:10" x14ac:dyDescent="0.2">
      <c r="B6986" s="24"/>
      <c r="D6986" s="24"/>
      <c r="F6986" s="24"/>
      <c r="H6986" s="24"/>
      <c r="J6986" s="24"/>
    </row>
    <row r="6987" spans="2:10" x14ac:dyDescent="0.2">
      <c r="B6987" s="24"/>
      <c r="D6987" s="24"/>
      <c r="F6987" s="24"/>
      <c r="H6987" s="24"/>
      <c r="J6987" s="24"/>
    </row>
    <row r="6988" spans="2:10" x14ac:dyDescent="0.2">
      <c r="B6988" s="24"/>
      <c r="D6988" s="24"/>
      <c r="F6988" s="24"/>
      <c r="H6988" s="24"/>
      <c r="J6988" s="24"/>
    </row>
    <row r="6989" spans="2:10" x14ac:dyDescent="0.2">
      <c r="B6989" s="24"/>
      <c r="D6989" s="24"/>
      <c r="F6989" s="24"/>
      <c r="H6989" s="24"/>
      <c r="J6989" s="24"/>
    </row>
    <row r="6990" spans="2:10" x14ac:dyDescent="0.2">
      <c r="B6990" s="24"/>
      <c r="D6990" s="24"/>
      <c r="F6990" s="24"/>
      <c r="H6990" s="24"/>
      <c r="J6990" s="24"/>
    </row>
    <row r="6991" spans="2:10" x14ac:dyDescent="0.2">
      <c r="B6991" s="24"/>
      <c r="D6991" s="24"/>
      <c r="F6991" s="24"/>
      <c r="H6991" s="24"/>
      <c r="J6991" s="24"/>
    </row>
    <row r="6992" spans="2:10" x14ac:dyDescent="0.2">
      <c r="B6992" s="24"/>
      <c r="D6992" s="24"/>
      <c r="F6992" s="24"/>
      <c r="H6992" s="24"/>
      <c r="J6992" s="24"/>
    </row>
    <row r="6993" spans="2:10" x14ac:dyDescent="0.2">
      <c r="B6993" s="24"/>
      <c r="D6993" s="24"/>
      <c r="F6993" s="24"/>
      <c r="H6993" s="24"/>
      <c r="J6993" s="24"/>
    </row>
    <row r="6994" spans="2:10" x14ac:dyDescent="0.2">
      <c r="B6994" s="24"/>
      <c r="D6994" s="24"/>
      <c r="F6994" s="24"/>
      <c r="H6994" s="24"/>
      <c r="J6994" s="24"/>
    </row>
    <row r="6995" spans="2:10" x14ac:dyDescent="0.2">
      <c r="B6995" s="24"/>
      <c r="D6995" s="24"/>
      <c r="F6995" s="24"/>
      <c r="H6995" s="24"/>
      <c r="J6995" s="24"/>
    </row>
    <row r="6996" spans="2:10" x14ac:dyDescent="0.2">
      <c r="B6996" s="24"/>
      <c r="D6996" s="24"/>
      <c r="F6996" s="24"/>
      <c r="H6996" s="24"/>
      <c r="J6996" s="24"/>
    </row>
    <row r="6997" spans="2:10" x14ac:dyDescent="0.2">
      <c r="B6997" s="24"/>
      <c r="D6997" s="24"/>
      <c r="F6997" s="24"/>
      <c r="H6997" s="24"/>
      <c r="J6997" s="24"/>
    </row>
    <row r="6998" spans="2:10" x14ac:dyDescent="0.2">
      <c r="B6998" s="24"/>
      <c r="D6998" s="24"/>
      <c r="F6998" s="24"/>
      <c r="H6998" s="24"/>
      <c r="J6998" s="24"/>
    </row>
    <row r="6999" spans="2:10" x14ac:dyDescent="0.2">
      <c r="B6999" s="24"/>
      <c r="D6999" s="24"/>
      <c r="F6999" s="24"/>
      <c r="H6999" s="24"/>
      <c r="J6999" s="24"/>
    </row>
    <row r="7000" spans="2:10" x14ac:dyDescent="0.2">
      <c r="B7000" s="24"/>
      <c r="D7000" s="24"/>
      <c r="F7000" s="24"/>
      <c r="H7000" s="24"/>
      <c r="J7000" s="24"/>
    </row>
    <row r="7001" spans="2:10" x14ac:dyDescent="0.2">
      <c r="B7001" s="24"/>
      <c r="D7001" s="24"/>
      <c r="F7001" s="24"/>
      <c r="H7001" s="24"/>
      <c r="J7001" s="24"/>
    </row>
    <row r="7002" spans="2:10" x14ac:dyDescent="0.2">
      <c r="B7002" s="24"/>
      <c r="D7002" s="24"/>
      <c r="F7002" s="24"/>
      <c r="H7002" s="24"/>
      <c r="J7002" s="24"/>
    </row>
    <row r="7003" spans="2:10" x14ac:dyDescent="0.2">
      <c r="B7003" s="24"/>
      <c r="D7003" s="24"/>
      <c r="F7003" s="24"/>
      <c r="H7003" s="24"/>
      <c r="J7003" s="24"/>
    </row>
    <row r="7004" spans="2:10" x14ac:dyDescent="0.2">
      <c r="B7004" s="24"/>
      <c r="D7004" s="24"/>
      <c r="F7004" s="24"/>
      <c r="H7004" s="24"/>
      <c r="J7004" s="24"/>
    </row>
    <row r="7005" spans="2:10" x14ac:dyDescent="0.2">
      <c r="B7005" s="24"/>
      <c r="D7005" s="24"/>
      <c r="F7005" s="24"/>
      <c r="H7005" s="24"/>
      <c r="J7005" s="24"/>
    </row>
    <row r="7006" spans="2:10" x14ac:dyDescent="0.2">
      <c r="B7006" s="24"/>
      <c r="D7006" s="24"/>
      <c r="F7006" s="24"/>
      <c r="H7006" s="24"/>
      <c r="J7006" s="24"/>
    </row>
    <row r="7007" spans="2:10" x14ac:dyDescent="0.2">
      <c r="B7007" s="24"/>
      <c r="D7007" s="24"/>
      <c r="F7007" s="24"/>
      <c r="H7007" s="24"/>
      <c r="J7007" s="24"/>
    </row>
    <row r="7008" spans="2:10" x14ac:dyDescent="0.2">
      <c r="B7008" s="24"/>
      <c r="D7008" s="24"/>
      <c r="F7008" s="24"/>
      <c r="H7008" s="24"/>
      <c r="J7008" s="24"/>
    </row>
    <row r="7009" spans="2:10" x14ac:dyDescent="0.2">
      <c r="B7009" s="24"/>
      <c r="D7009" s="24"/>
      <c r="F7009" s="24"/>
      <c r="H7009" s="24"/>
      <c r="J7009" s="24"/>
    </row>
    <row r="7010" spans="2:10" x14ac:dyDescent="0.2">
      <c r="B7010" s="24"/>
      <c r="D7010" s="24"/>
      <c r="F7010" s="24"/>
      <c r="H7010" s="24"/>
      <c r="J7010" s="24"/>
    </row>
    <row r="7011" spans="2:10" x14ac:dyDescent="0.2">
      <c r="B7011" s="24"/>
      <c r="D7011" s="24"/>
      <c r="F7011" s="24"/>
      <c r="H7011" s="24"/>
      <c r="J7011" s="24"/>
    </row>
    <row r="7012" spans="2:10" x14ac:dyDescent="0.2">
      <c r="B7012" s="24"/>
      <c r="D7012" s="24"/>
      <c r="F7012" s="24"/>
      <c r="H7012" s="24"/>
      <c r="J7012" s="24"/>
    </row>
    <row r="7013" spans="2:10" x14ac:dyDescent="0.2">
      <c r="B7013" s="24"/>
      <c r="D7013" s="24"/>
      <c r="F7013" s="24"/>
      <c r="H7013" s="24"/>
      <c r="J7013" s="24"/>
    </row>
    <row r="7014" spans="2:10" x14ac:dyDescent="0.2">
      <c r="B7014" s="24"/>
      <c r="D7014" s="24"/>
      <c r="F7014" s="24"/>
      <c r="H7014" s="24"/>
      <c r="J7014" s="24"/>
    </row>
    <row r="7015" spans="2:10" x14ac:dyDescent="0.2">
      <c r="B7015" s="24"/>
      <c r="D7015" s="24"/>
      <c r="F7015" s="24"/>
      <c r="H7015" s="24"/>
      <c r="J7015" s="24"/>
    </row>
    <row r="7016" spans="2:10" x14ac:dyDescent="0.2">
      <c r="B7016" s="24"/>
      <c r="D7016" s="24"/>
      <c r="F7016" s="24"/>
      <c r="H7016" s="24"/>
      <c r="J7016" s="24"/>
    </row>
    <row r="7017" spans="2:10" x14ac:dyDescent="0.2">
      <c r="B7017" s="24"/>
      <c r="D7017" s="24"/>
      <c r="F7017" s="24"/>
      <c r="H7017" s="24"/>
      <c r="J7017" s="24"/>
    </row>
    <row r="7018" spans="2:10" x14ac:dyDescent="0.2">
      <c r="B7018" s="24"/>
      <c r="D7018" s="24"/>
      <c r="F7018" s="24"/>
      <c r="H7018" s="24"/>
      <c r="J7018" s="24"/>
    </row>
    <row r="7019" spans="2:10" x14ac:dyDescent="0.2">
      <c r="B7019" s="24"/>
      <c r="D7019" s="24"/>
      <c r="F7019" s="24"/>
      <c r="H7019" s="24"/>
      <c r="J7019" s="24"/>
    </row>
    <row r="7020" spans="2:10" x14ac:dyDescent="0.2">
      <c r="B7020" s="24"/>
      <c r="D7020" s="24"/>
      <c r="F7020" s="24"/>
      <c r="H7020" s="24"/>
      <c r="J7020" s="24"/>
    </row>
    <row r="7021" spans="2:10" x14ac:dyDescent="0.2">
      <c r="B7021" s="24"/>
      <c r="D7021" s="24"/>
      <c r="F7021" s="24"/>
      <c r="H7021" s="24"/>
      <c r="J7021" s="24"/>
    </row>
    <row r="7022" spans="2:10" x14ac:dyDescent="0.2">
      <c r="B7022" s="24"/>
      <c r="D7022" s="24"/>
      <c r="F7022" s="24"/>
      <c r="H7022" s="24"/>
      <c r="J7022" s="24"/>
    </row>
    <row r="7023" spans="2:10" x14ac:dyDescent="0.2">
      <c r="B7023" s="24"/>
      <c r="D7023" s="24"/>
      <c r="F7023" s="24"/>
      <c r="H7023" s="24"/>
      <c r="J7023" s="24"/>
    </row>
    <row r="7024" spans="2:10" x14ac:dyDescent="0.2">
      <c r="B7024" s="24"/>
      <c r="D7024" s="24"/>
      <c r="F7024" s="24"/>
      <c r="H7024" s="24"/>
      <c r="J7024" s="24"/>
    </row>
    <row r="7025" spans="2:10" x14ac:dyDescent="0.2">
      <c r="B7025" s="24"/>
      <c r="D7025" s="24"/>
      <c r="F7025" s="24"/>
      <c r="H7025" s="24"/>
      <c r="J7025" s="24"/>
    </row>
    <row r="7026" spans="2:10" x14ac:dyDescent="0.2">
      <c r="B7026" s="24"/>
      <c r="D7026" s="24"/>
      <c r="F7026" s="24"/>
      <c r="H7026" s="24"/>
      <c r="J7026" s="24"/>
    </row>
    <row r="7027" spans="2:10" x14ac:dyDescent="0.2">
      <c r="B7027" s="24"/>
      <c r="D7027" s="24"/>
      <c r="F7027" s="24"/>
      <c r="H7027" s="24"/>
      <c r="J7027" s="24"/>
    </row>
    <row r="7028" spans="2:10" x14ac:dyDescent="0.2">
      <c r="B7028" s="24"/>
      <c r="D7028" s="24"/>
      <c r="F7028" s="24"/>
      <c r="H7028" s="24"/>
      <c r="J7028" s="24"/>
    </row>
    <row r="7029" spans="2:10" x14ac:dyDescent="0.2">
      <c r="B7029" s="24"/>
      <c r="D7029" s="24"/>
      <c r="F7029" s="24"/>
      <c r="H7029" s="24"/>
      <c r="J7029" s="24"/>
    </row>
    <row r="7030" spans="2:10" x14ac:dyDescent="0.2">
      <c r="B7030" s="24"/>
      <c r="D7030" s="24"/>
      <c r="F7030" s="24"/>
      <c r="H7030" s="24"/>
      <c r="J7030" s="24"/>
    </row>
    <row r="7031" spans="2:10" x14ac:dyDescent="0.2">
      <c r="B7031" s="24"/>
      <c r="D7031" s="24"/>
      <c r="F7031" s="24"/>
      <c r="H7031" s="24"/>
      <c r="J7031" s="24"/>
    </row>
    <row r="7032" spans="2:10" x14ac:dyDescent="0.2">
      <c r="B7032" s="24"/>
      <c r="D7032" s="24"/>
      <c r="F7032" s="24"/>
      <c r="H7032" s="24"/>
      <c r="J7032" s="24"/>
    </row>
    <row r="7033" spans="2:10" x14ac:dyDescent="0.2">
      <c r="B7033" s="24"/>
      <c r="D7033" s="24"/>
      <c r="F7033" s="24"/>
      <c r="H7033" s="24"/>
      <c r="J7033" s="24"/>
    </row>
    <row r="7034" spans="2:10" x14ac:dyDescent="0.2">
      <c r="B7034" s="24"/>
      <c r="D7034" s="24"/>
      <c r="F7034" s="24"/>
      <c r="H7034" s="24"/>
      <c r="J7034" s="24"/>
    </row>
    <row r="7035" spans="2:10" x14ac:dyDescent="0.2">
      <c r="B7035" s="24"/>
      <c r="D7035" s="24"/>
      <c r="F7035" s="24"/>
      <c r="H7035" s="24"/>
      <c r="J7035" s="24"/>
    </row>
    <row r="7036" spans="2:10" x14ac:dyDescent="0.2">
      <c r="B7036" s="24"/>
      <c r="D7036" s="24"/>
      <c r="F7036" s="24"/>
      <c r="H7036" s="24"/>
      <c r="J7036" s="24"/>
    </row>
    <row r="7037" spans="2:10" x14ac:dyDescent="0.2">
      <c r="B7037" s="24"/>
      <c r="D7037" s="24"/>
      <c r="F7037" s="24"/>
      <c r="H7037" s="24"/>
      <c r="J7037" s="24"/>
    </row>
    <row r="7038" spans="2:10" x14ac:dyDescent="0.2">
      <c r="B7038" s="24"/>
      <c r="D7038" s="24"/>
      <c r="F7038" s="24"/>
      <c r="H7038" s="24"/>
      <c r="J7038" s="24"/>
    </row>
    <row r="7039" spans="2:10" x14ac:dyDescent="0.2">
      <c r="B7039" s="24"/>
      <c r="D7039" s="24"/>
      <c r="F7039" s="24"/>
      <c r="H7039" s="24"/>
      <c r="J7039" s="24"/>
    </row>
    <row r="7040" spans="2:10" x14ac:dyDescent="0.2">
      <c r="B7040" s="24"/>
      <c r="D7040" s="24"/>
      <c r="F7040" s="24"/>
      <c r="H7040" s="24"/>
      <c r="J7040" s="24"/>
    </row>
    <row r="7041" spans="2:10" x14ac:dyDescent="0.2">
      <c r="B7041" s="24"/>
      <c r="D7041" s="24"/>
      <c r="F7041" s="24"/>
      <c r="H7041" s="24"/>
      <c r="J7041" s="24"/>
    </row>
    <row r="7042" spans="2:10" x14ac:dyDescent="0.2">
      <c r="B7042" s="24"/>
      <c r="D7042" s="24"/>
      <c r="F7042" s="24"/>
      <c r="H7042" s="24"/>
      <c r="J7042" s="24"/>
    </row>
    <row r="7043" spans="2:10" x14ac:dyDescent="0.2">
      <c r="B7043" s="24"/>
      <c r="D7043" s="24"/>
      <c r="F7043" s="24"/>
      <c r="H7043" s="24"/>
      <c r="J7043" s="24"/>
    </row>
    <row r="7044" spans="2:10" x14ac:dyDescent="0.2">
      <c r="B7044" s="24"/>
      <c r="D7044" s="24"/>
      <c r="F7044" s="24"/>
      <c r="H7044" s="24"/>
      <c r="J7044" s="24"/>
    </row>
    <row r="7045" spans="2:10" x14ac:dyDescent="0.2">
      <c r="B7045" s="24"/>
      <c r="D7045" s="24"/>
      <c r="F7045" s="24"/>
      <c r="H7045" s="24"/>
      <c r="J7045" s="24"/>
    </row>
    <row r="7046" spans="2:10" x14ac:dyDescent="0.2">
      <c r="B7046" s="24"/>
      <c r="D7046" s="24"/>
      <c r="F7046" s="24"/>
      <c r="H7046" s="24"/>
      <c r="J7046" s="24"/>
    </row>
    <row r="7047" spans="2:10" x14ac:dyDescent="0.2">
      <c r="B7047" s="24"/>
      <c r="D7047" s="24"/>
      <c r="F7047" s="24"/>
      <c r="H7047" s="24"/>
      <c r="J7047" s="24"/>
    </row>
    <row r="7048" spans="2:10" x14ac:dyDescent="0.2">
      <c r="B7048" s="24"/>
      <c r="D7048" s="24"/>
      <c r="F7048" s="24"/>
      <c r="H7048" s="24"/>
      <c r="J7048" s="24"/>
    </row>
    <row r="7049" spans="2:10" x14ac:dyDescent="0.2">
      <c r="B7049" s="24"/>
      <c r="D7049" s="24"/>
      <c r="F7049" s="24"/>
      <c r="H7049" s="24"/>
      <c r="J7049" s="24"/>
    </row>
    <row r="7050" spans="2:10" x14ac:dyDescent="0.2">
      <c r="B7050" s="24"/>
      <c r="D7050" s="24"/>
      <c r="F7050" s="24"/>
      <c r="H7050" s="24"/>
      <c r="J7050" s="24"/>
    </row>
    <row r="7051" spans="2:10" x14ac:dyDescent="0.2">
      <c r="B7051" s="24"/>
      <c r="D7051" s="24"/>
      <c r="F7051" s="24"/>
      <c r="H7051" s="24"/>
      <c r="J7051" s="24"/>
    </row>
    <row r="7052" spans="2:10" x14ac:dyDescent="0.2">
      <c r="B7052" s="24"/>
      <c r="D7052" s="24"/>
      <c r="F7052" s="24"/>
      <c r="H7052" s="24"/>
      <c r="J7052" s="24"/>
    </row>
    <row r="7053" spans="2:10" x14ac:dyDescent="0.2">
      <c r="B7053" s="24"/>
      <c r="D7053" s="24"/>
      <c r="F7053" s="24"/>
      <c r="H7053" s="24"/>
      <c r="J7053" s="24"/>
    </row>
    <row r="7054" spans="2:10" x14ac:dyDescent="0.2">
      <c r="B7054" s="24"/>
      <c r="D7054" s="24"/>
      <c r="F7054" s="24"/>
      <c r="H7054" s="24"/>
      <c r="J7054" s="24"/>
    </row>
    <row r="7055" spans="2:10" x14ac:dyDescent="0.2">
      <c r="B7055" s="24"/>
      <c r="D7055" s="24"/>
      <c r="F7055" s="24"/>
      <c r="H7055" s="24"/>
      <c r="J7055" s="24"/>
    </row>
    <row r="7056" spans="2:10" x14ac:dyDescent="0.2">
      <c r="B7056" s="24"/>
      <c r="D7056" s="24"/>
      <c r="F7056" s="24"/>
      <c r="H7056" s="24"/>
      <c r="J7056" s="24"/>
    </row>
    <row r="7057" spans="2:10" x14ac:dyDescent="0.2">
      <c r="B7057" s="24"/>
      <c r="D7057" s="24"/>
      <c r="F7057" s="24"/>
      <c r="H7057" s="24"/>
      <c r="J7057" s="24"/>
    </row>
    <row r="7058" spans="2:10" x14ac:dyDescent="0.2">
      <c r="B7058" s="24"/>
      <c r="D7058" s="24"/>
      <c r="F7058" s="24"/>
      <c r="H7058" s="24"/>
      <c r="J7058" s="24"/>
    </row>
    <row r="7059" spans="2:10" x14ac:dyDescent="0.2">
      <c r="B7059" s="24"/>
      <c r="D7059" s="24"/>
      <c r="F7059" s="24"/>
      <c r="H7059" s="24"/>
      <c r="J7059" s="24"/>
    </row>
    <row r="7060" spans="2:10" x14ac:dyDescent="0.2">
      <c r="B7060" s="24"/>
      <c r="D7060" s="24"/>
      <c r="F7060" s="24"/>
      <c r="H7060" s="24"/>
      <c r="J7060" s="24"/>
    </row>
    <row r="7061" spans="2:10" x14ac:dyDescent="0.2">
      <c r="B7061" s="24"/>
      <c r="D7061" s="24"/>
      <c r="F7061" s="24"/>
      <c r="H7061" s="24"/>
      <c r="J7061" s="24"/>
    </row>
    <row r="7062" spans="2:10" x14ac:dyDescent="0.2">
      <c r="B7062" s="24"/>
      <c r="D7062" s="24"/>
      <c r="F7062" s="24"/>
      <c r="H7062" s="24"/>
      <c r="J7062" s="24"/>
    </row>
    <row r="7063" spans="2:10" x14ac:dyDescent="0.2">
      <c r="B7063" s="24"/>
      <c r="D7063" s="24"/>
      <c r="F7063" s="24"/>
      <c r="H7063" s="24"/>
      <c r="J7063" s="24"/>
    </row>
    <row r="7064" spans="2:10" x14ac:dyDescent="0.2">
      <c r="B7064" s="24"/>
      <c r="D7064" s="24"/>
      <c r="F7064" s="24"/>
      <c r="H7064" s="24"/>
      <c r="J7064" s="24"/>
    </row>
    <row r="7065" spans="2:10" x14ac:dyDescent="0.2">
      <c r="B7065" s="24"/>
      <c r="D7065" s="24"/>
      <c r="F7065" s="24"/>
      <c r="H7065" s="24"/>
      <c r="J7065" s="24"/>
    </row>
    <row r="7066" spans="2:10" x14ac:dyDescent="0.2">
      <c r="B7066" s="24"/>
      <c r="D7066" s="24"/>
      <c r="F7066" s="24"/>
      <c r="H7066" s="24"/>
      <c r="J7066" s="24"/>
    </row>
    <row r="7067" spans="2:10" x14ac:dyDescent="0.2">
      <c r="B7067" s="24"/>
      <c r="D7067" s="24"/>
      <c r="F7067" s="24"/>
      <c r="H7067" s="24"/>
      <c r="J7067" s="24"/>
    </row>
    <row r="7068" spans="2:10" x14ac:dyDescent="0.2">
      <c r="B7068" s="24"/>
      <c r="D7068" s="24"/>
      <c r="F7068" s="24"/>
      <c r="H7068" s="24"/>
      <c r="J7068" s="24"/>
    </row>
    <row r="7069" spans="2:10" x14ac:dyDescent="0.2">
      <c r="B7069" s="24"/>
      <c r="D7069" s="24"/>
      <c r="F7069" s="24"/>
      <c r="H7069" s="24"/>
      <c r="J7069" s="24"/>
    </row>
    <row r="7070" spans="2:10" x14ac:dyDescent="0.2">
      <c r="B7070" s="24"/>
      <c r="D7070" s="24"/>
      <c r="F7070" s="24"/>
      <c r="H7070" s="24"/>
      <c r="J7070" s="24"/>
    </row>
    <row r="7071" spans="2:10" x14ac:dyDescent="0.2">
      <c r="B7071" s="24"/>
      <c r="D7071" s="24"/>
      <c r="F7071" s="24"/>
      <c r="H7071" s="24"/>
      <c r="J7071" s="24"/>
    </row>
    <row r="7072" spans="2:10" x14ac:dyDescent="0.2">
      <c r="B7072" s="24"/>
      <c r="D7072" s="24"/>
      <c r="F7072" s="24"/>
      <c r="H7072" s="24"/>
      <c r="J7072" s="24"/>
    </row>
    <row r="7073" spans="2:10" x14ac:dyDescent="0.2">
      <c r="B7073" s="24"/>
      <c r="D7073" s="24"/>
      <c r="F7073" s="24"/>
      <c r="H7073" s="24"/>
      <c r="J7073" s="24"/>
    </row>
    <row r="7074" spans="2:10" x14ac:dyDescent="0.2">
      <c r="B7074" s="24"/>
      <c r="D7074" s="24"/>
      <c r="F7074" s="24"/>
      <c r="H7074" s="24"/>
      <c r="J7074" s="24"/>
    </row>
    <row r="7075" spans="2:10" x14ac:dyDescent="0.2">
      <c r="B7075" s="24"/>
      <c r="D7075" s="24"/>
      <c r="F7075" s="24"/>
      <c r="H7075" s="24"/>
      <c r="J7075" s="24"/>
    </row>
    <row r="7076" spans="2:10" x14ac:dyDescent="0.2">
      <c r="B7076" s="24"/>
      <c r="D7076" s="24"/>
      <c r="F7076" s="24"/>
      <c r="H7076" s="24"/>
      <c r="J7076" s="24"/>
    </row>
    <row r="7077" spans="2:10" x14ac:dyDescent="0.2">
      <c r="B7077" s="24"/>
      <c r="D7077" s="24"/>
      <c r="F7077" s="24"/>
      <c r="H7077" s="24"/>
      <c r="J7077" s="24"/>
    </row>
    <row r="7078" spans="2:10" x14ac:dyDescent="0.2">
      <c r="B7078" s="24"/>
      <c r="D7078" s="24"/>
      <c r="F7078" s="24"/>
      <c r="H7078" s="24"/>
      <c r="J7078" s="24"/>
    </row>
    <row r="7079" spans="2:10" x14ac:dyDescent="0.2">
      <c r="B7079" s="24"/>
      <c r="D7079" s="24"/>
      <c r="F7079" s="24"/>
      <c r="H7079" s="24"/>
      <c r="J7079" s="24"/>
    </row>
    <row r="7080" spans="2:10" x14ac:dyDescent="0.2">
      <c r="B7080" s="24"/>
      <c r="D7080" s="24"/>
      <c r="F7080" s="24"/>
      <c r="H7080" s="24"/>
      <c r="J7080" s="24"/>
    </row>
    <row r="7081" spans="2:10" x14ac:dyDescent="0.2">
      <c r="B7081" s="24"/>
      <c r="D7081" s="24"/>
      <c r="F7081" s="24"/>
      <c r="H7081" s="24"/>
      <c r="J7081" s="24"/>
    </row>
    <row r="7082" spans="2:10" x14ac:dyDescent="0.2">
      <c r="B7082" s="24"/>
      <c r="D7082" s="24"/>
      <c r="F7082" s="24"/>
      <c r="H7082" s="24"/>
      <c r="J7082" s="24"/>
    </row>
    <row r="7083" spans="2:10" x14ac:dyDescent="0.2">
      <c r="B7083" s="24"/>
      <c r="D7083" s="24"/>
      <c r="F7083" s="24"/>
      <c r="H7083" s="24"/>
      <c r="J7083" s="24"/>
    </row>
    <row r="7084" spans="2:10" x14ac:dyDescent="0.2">
      <c r="B7084" s="24"/>
      <c r="D7084" s="24"/>
      <c r="F7084" s="24"/>
      <c r="H7084" s="24"/>
      <c r="J7084" s="24"/>
    </row>
    <row r="7085" spans="2:10" x14ac:dyDescent="0.2">
      <c r="B7085" s="24"/>
      <c r="D7085" s="24"/>
      <c r="F7085" s="24"/>
      <c r="H7085" s="24"/>
      <c r="J7085" s="24"/>
    </row>
    <row r="7086" spans="2:10" x14ac:dyDescent="0.2">
      <c r="B7086" s="24"/>
      <c r="D7086" s="24"/>
      <c r="F7086" s="24"/>
      <c r="H7086" s="24"/>
      <c r="J7086" s="24"/>
    </row>
    <row r="7087" spans="2:10" x14ac:dyDescent="0.2">
      <c r="B7087" s="24"/>
      <c r="D7087" s="24"/>
      <c r="F7087" s="24"/>
      <c r="H7087" s="24"/>
      <c r="J7087" s="24"/>
    </row>
    <row r="7088" spans="2:10" x14ac:dyDescent="0.2">
      <c r="B7088" s="24"/>
      <c r="D7088" s="24"/>
      <c r="F7088" s="24"/>
      <c r="H7088" s="24"/>
      <c r="J7088" s="24"/>
    </row>
    <row r="7089" spans="2:10" x14ac:dyDescent="0.2">
      <c r="B7089" s="24"/>
      <c r="D7089" s="24"/>
      <c r="F7089" s="24"/>
      <c r="H7089" s="24"/>
      <c r="J7089" s="24"/>
    </row>
    <row r="7090" spans="2:10" x14ac:dyDescent="0.2">
      <c r="B7090" s="24"/>
      <c r="D7090" s="24"/>
      <c r="F7090" s="24"/>
      <c r="H7090" s="24"/>
      <c r="J7090" s="24"/>
    </row>
    <row r="7091" spans="2:10" x14ac:dyDescent="0.2">
      <c r="B7091" s="24"/>
      <c r="D7091" s="24"/>
      <c r="F7091" s="24"/>
      <c r="H7091" s="24"/>
      <c r="J7091" s="24"/>
    </row>
    <row r="7092" spans="2:10" x14ac:dyDescent="0.2">
      <c r="B7092" s="24"/>
      <c r="D7092" s="24"/>
      <c r="F7092" s="24"/>
      <c r="H7092" s="24"/>
      <c r="J7092" s="24"/>
    </row>
    <row r="7093" spans="2:10" x14ac:dyDescent="0.2">
      <c r="B7093" s="24"/>
      <c r="D7093" s="24"/>
      <c r="F7093" s="24"/>
      <c r="H7093" s="24"/>
      <c r="J7093" s="24"/>
    </row>
    <row r="7094" spans="2:10" x14ac:dyDescent="0.2">
      <c r="B7094" s="24"/>
      <c r="D7094" s="24"/>
      <c r="F7094" s="24"/>
      <c r="H7094" s="24"/>
      <c r="J7094" s="24"/>
    </row>
    <row r="7095" spans="2:10" x14ac:dyDescent="0.2">
      <c r="B7095" s="24"/>
      <c r="D7095" s="24"/>
      <c r="F7095" s="24"/>
      <c r="H7095" s="24"/>
      <c r="J7095" s="24"/>
    </row>
    <row r="7096" spans="2:10" x14ac:dyDescent="0.2">
      <c r="B7096" s="24"/>
      <c r="D7096" s="24"/>
      <c r="F7096" s="24"/>
      <c r="H7096" s="24"/>
      <c r="J7096" s="24"/>
    </row>
    <row r="7097" spans="2:10" x14ac:dyDescent="0.2">
      <c r="B7097" s="24"/>
      <c r="D7097" s="24"/>
      <c r="F7097" s="24"/>
      <c r="H7097" s="24"/>
      <c r="J7097" s="24"/>
    </row>
    <row r="7098" spans="2:10" x14ac:dyDescent="0.2">
      <c r="B7098" s="24"/>
      <c r="D7098" s="24"/>
      <c r="F7098" s="24"/>
      <c r="H7098" s="24"/>
      <c r="J7098" s="24"/>
    </row>
    <row r="7099" spans="2:10" x14ac:dyDescent="0.2">
      <c r="B7099" s="24"/>
      <c r="D7099" s="24"/>
      <c r="F7099" s="24"/>
      <c r="H7099" s="24"/>
      <c r="J7099" s="24"/>
    </row>
    <row r="7100" spans="2:10" x14ac:dyDescent="0.2">
      <c r="B7100" s="24"/>
      <c r="D7100" s="24"/>
      <c r="F7100" s="24"/>
      <c r="H7100" s="24"/>
      <c r="J7100" s="24"/>
    </row>
    <row r="7101" spans="2:10" x14ac:dyDescent="0.2">
      <c r="B7101" s="24"/>
      <c r="D7101" s="24"/>
      <c r="F7101" s="24"/>
      <c r="H7101" s="24"/>
      <c r="J7101" s="24"/>
    </row>
    <row r="7102" spans="2:10" x14ac:dyDescent="0.2">
      <c r="B7102" s="24"/>
      <c r="D7102" s="24"/>
      <c r="F7102" s="24"/>
      <c r="H7102" s="24"/>
      <c r="J7102" s="24"/>
    </row>
    <row r="7103" spans="2:10" x14ac:dyDescent="0.2">
      <c r="B7103" s="24"/>
      <c r="D7103" s="24"/>
      <c r="F7103" s="24"/>
      <c r="H7103" s="24"/>
      <c r="J7103" s="24"/>
    </row>
    <row r="7104" spans="2:10" x14ac:dyDescent="0.2">
      <c r="B7104" s="24"/>
      <c r="D7104" s="24"/>
      <c r="F7104" s="24"/>
      <c r="H7104" s="24"/>
      <c r="J7104" s="24"/>
    </row>
    <row r="7105" spans="2:10" x14ac:dyDescent="0.2">
      <c r="B7105" s="24"/>
      <c r="D7105" s="24"/>
      <c r="F7105" s="24"/>
      <c r="H7105" s="24"/>
      <c r="J7105" s="24"/>
    </row>
    <row r="7106" spans="2:10" x14ac:dyDescent="0.2">
      <c r="B7106" s="24"/>
      <c r="D7106" s="24"/>
      <c r="F7106" s="24"/>
      <c r="H7106" s="24"/>
      <c r="J7106" s="24"/>
    </row>
    <row r="7107" spans="2:10" x14ac:dyDescent="0.2">
      <c r="B7107" s="24"/>
      <c r="D7107" s="24"/>
      <c r="F7107" s="24"/>
      <c r="H7107" s="24"/>
      <c r="J7107" s="24"/>
    </row>
    <row r="7108" spans="2:10" x14ac:dyDescent="0.2">
      <c r="B7108" s="24"/>
      <c r="D7108" s="24"/>
      <c r="F7108" s="24"/>
      <c r="H7108" s="24"/>
      <c r="J7108" s="24"/>
    </row>
    <row r="7109" spans="2:10" x14ac:dyDescent="0.2">
      <c r="B7109" s="24"/>
      <c r="D7109" s="24"/>
      <c r="F7109" s="24"/>
      <c r="H7109" s="24"/>
      <c r="J7109" s="24"/>
    </row>
    <row r="7110" spans="2:10" x14ac:dyDescent="0.2">
      <c r="B7110" s="24"/>
      <c r="D7110" s="24"/>
      <c r="F7110" s="24"/>
      <c r="H7110" s="24"/>
      <c r="J7110" s="24"/>
    </row>
    <row r="7111" spans="2:10" x14ac:dyDescent="0.2">
      <c r="B7111" s="24"/>
      <c r="D7111" s="24"/>
      <c r="F7111" s="24"/>
      <c r="H7111" s="24"/>
      <c r="J7111" s="24"/>
    </row>
    <row r="7112" spans="2:10" x14ac:dyDescent="0.2">
      <c r="B7112" s="24"/>
      <c r="D7112" s="24"/>
      <c r="F7112" s="24"/>
      <c r="H7112" s="24"/>
      <c r="J7112" s="24"/>
    </row>
    <row r="7113" spans="2:10" x14ac:dyDescent="0.2">
      <c r="B7113" s="24"/>
      <c r="D7113" s="24"/>
      <c r="F7113" s="24"/>
      <c r="H7113" s="24"/>
      <c r="J7113" s="24"/>
    </row>
    <row r="7114" spans="2:10" x14ac:dyDescent="0.2">
      <c r="B7114" s="24"/>
      <c r="D7114" s="24"/>
      <c r="F7114" s="24"/>
      <c r="H7114" s="24"/>
      <c r="J7114" s="24"/>
    </row>
    <row r="7115" spans="2:10" x14ac:dyDescent="0.2">
      <c r="B7115" s="24"/>
      <c r="D7115" s="24"/>
      <c r="F7115" s="24"/>
      <c r="H7115" s="24"/>
      <c r="J7115" s="24"/>
    </row>
    <row r="7116" spans="2:10" x14ac:dyDescent="0.2">
      <c r="B7116" s="24"/>
      <c r="D7116" s="24"/>
      <c r="F7116" s="24"/>
      <c r="H7116" s="24"/>
      <c r="J7116" s="24"/>
    </row>
    <row r="7117" spans="2:10" x14ac:dyDescent="0.2">
      <c r="B7117" s="24"/>
      <c r="D7117" s="24"/>
      <c r="F7117" s="24"/>
      <c r="H7117" s="24"/>
      <c r="J7117" s="24"/>
    </row>
    <row r="7118" spans="2:10" x14ac:dyDescent="0.2">
      <c r="B7118" s="24"/>
      <c r="D7118" s="24"/>
      <c r="F7118" s="24"/>
      <c r="H7118" s="24"/>
      <c r="J7118" s="24"/>
    </row>
    <row r="7119" spans="2:10" x14ac:dyDescent="0.2">
      <c r="B7119" s="24"/>
      <c r="D7119" s="24"/>
      <c r="F7119" s="24"/>
      <c r="H7119" s="24"/>
      <c r="J7119" s="24"/>
    </row>
    <row r="7120" spans="2:10" x14ac:dyDescent="0.2">
      <c r="B7120" s="24"/>
      <c r="D7120" s="24"/>
      <c r="F7120" s="24"/>
      <c r="H7120" s="24"/>
      <c r="J7120" s="24"/>
    </row>
    <row r="7121" spans="2:10" x14ac:dyDescent="0.2">
      <c r="B7121" s="24"/>
      <c r="D7121" s="24"/>
      <c r="F7121" s="24"/>
      <c r="H7121" s="24"/>
      <c r="J7121" s="24"/>
    </row>
    <row r="7122" spans="2:10" x14ac:dyDescent="0.2">
      <c r="B7122" s="24"/>
      <c r="D7122" s="24"/>
      <c r="F7122" s="24"/>
      <c r="H7122" s="24"/>
      <c r="J7122" s="24"/>
    </row>
    <row r="7123" spans="2:10" x14ac:dyDescent="0.2">
      <c r="B7123" s="24"/>
      <c r="D7123" s="24"/>
      <c r="F7123" s="24"/>
      <c r="H7123" s="24"/>
      <c r="J7123" s="24"/>
    </row>
    <row r="7124" spans="2:10" x14ac:dyDescent="0.2">
      <c r="B7124" s="24"/>
      <c r="D7124" s="24"/>
      <c r="F7124" s="24"/>
      <c r="H7124" s="24"/>
      <c r="J7124" s="24"/>
    </row>
    <row r="7125" spans="2:10" x14ac:dyDescent="0.2">
      <c r="B7125" s="24"/>
      <c r="D7125" s="24"/>
      <c r="F7125" s="24"/>
      <c r="H7125" s="24"/>
      <c r="J7125" s="24"/>
    </row>
    <row r="7126" spans="2:10" x14ac:dyDescent="0.2">
      <c r="B7126" s="24"/>
      <c r="D7126" s="24"/>
      <c r="F7126" s="24"/>
      <c r="H7126" s="24"/>
      <c r="J7126" s="24"/>
    </row>
    <row r="7127" spans="2:10" x14ac:dyDescent="0.2">
      <c r="B7127" s="24"/>
      <c r="D7127" s="24"/>
      <c r="F7127" s="24"/>
      <c r="H7127" s="24"/>
      <c r="J7127" s="24"/>
    </row>
    <row r="7128" spans="2:10" x14ac:dyDescent="0.2">
      <c r="B7128" s="24"/>
      <c r="D7128" s="24"/>
      <c r="F7128" s="24"/>
      <c r="H7128" s="24"/>
      <c r="J7128" s="24"/>
    </row>
    <row r="7129" spans="2:10" x14ac:dyDescent="0.2">
      <c r="B7129" s="24"/>
      <c r="D7129" s="24"/>
      <c r="F7129" s="24"/>
      <c r="H7129" s="24"/>
      <c r="J7129" s="24"/>
    </row>
    <row r="7130" spans="2:10" x14ac:dyDescent="0.2">
      <c r="B7130" s="24"/>
      <c r="D7130" s="24"/>
      <c r="F7130" s="24"/>
      <c r="H7130" s="24"/>
      <c r="J7130" s="24"/>
    </row>
    <row r="7131" spans="2:10" x14ac:dyDescent="0.2">
      <c r="B7131" s="24"/>
      <c r="D7131" s="24"/>
      <c r="F7131" s="24"/>
      <c r="H7131" s="24"/>
      <c r="J7131" s="24"/>
    </row>
    <row r="7132" spans="2:10" x14ac:dyDescent="0.2">
      <c r="B7132" s="24"/>
      <c r="D7132" s="24"/>
      <c r="F7132" s="24"/>
      <c r="H7132" s="24"/>
      <c r="J7132" s="24"/>
    </row>
    <row r="7133" spans="2:10" x14ac:dyDescent="0.2">
      <c r="B7133" s="24"/>
      <c r="D7133" s="24"/>
      <c r="F7133" s="24"/>
      <c r="H7133" s="24"/>
      <c r="J7133" s="24"/>
    </row>
    <row r="7134" spans="2:10" x14ac:dyDescent="0.2">
      <c r="B7134" s="24"/>
      <c r="D7134" s="24"/>
      <c r="F7134" s="24"/>
      <c r="H7134" s="24"/>
      <c r="J7134" s="24"/>
    </row>
    <row r="7135" spans="2:10" x14ac:dyDescent="0.2">
      <c r="B7135" s="24"/>
      <c r="D7135" s="24"/>
      <c r="F7135" s="24"/>
      <c r="H7135" s="24"/>
      <c r="J7135" s="24"/>
    </row>
    <row r="7136" spans="2:10" x14ac:dyDescent="0.2">
      <c r="B7136" s="24"/>
      <c r="D7136" s="24"/>
      <c r="F7136" s="24"/>
      <c r="H7136" s="24"/>
      <c r="J7136" s="24"/>
    </row>
    <row r="7137" spans="2:10" x14ac:dyDescent="0.2">
      <c r="B7137" s="24"/>
      <c r="D7137" s="24"/>
      <c r="F7137" s="24"/>
      <c r="H7137" s="24"/>
      <c r="J7137" s="24"/>
    </row>
    <row r="7138" spans="2:10" x14ac:dyDescent="0.2">
      <c r="B7138" s="24"/>
      <c r="D7138" s="24"/>
      <c r="F7138" s="24"/>
      <c r="H7138" s="24"/>
      <c r="J7138" s="24"/>
    </row>
    <row r="7139" spans="2:10" x14ac:dyDescent="0.2">
      <c r="B7139" s="24"/>
      <c r="D7139" s="24"/>
      <c r="F7139" s="24"/>
      <c r="H7139" s="24"/>
      <c r="J7139" s="24"/>
    </row>
    <row r="7140" spans="2:10" x14ac:dyDescent="0.2">
      <c r="B7140" s="24"/>
      <c r="D7140" s="24"/>
      <c r="F7140" s="24"/>
      <c r="H7140" s="24"/>
      <c r="J7140" s="24"/>
    </row>
    <row r="7141" spans="2:10" x14ac:dyDescent="0.2">
      <c r="B7141" s="24"/>
      <c r="D7141" s="24"/>
      <c r="F7141" s="24"/>
      <c r="H7141" s="24"/>
      <c r="J7141" s="24"/>
    </row>
    <row r="7142" spans="2:10" x14ac:dyDescent="0.2">
      <c r="B7142" s="24"/>
      <c r="D7142" s="24"/>
      <c r="F7142" s="24"/>
      <c r="H7142" s="24"/>
      <c r="J7142" s="24"/>
    </row>
    <row r="7143" spans="2:10" x14ac:dyDescent="0.2">
      <c r="B7143" s="24"/>
      <c r="D7143" s="24"/>
      <c r="F7143" s="24"/>
      <c r="H7143" s="24"/>
      <c r="J7143" s="24"/>
    </row>
    <row r="7144" spans="2:10" x14ac:dyDescent="0.2">
      <c r="B7144" s="24"/>
      <c r="D7144" s="24"/>
      <c r="F7144" s="24"/>
      <c r="H7144" s="24"/>
      <c r="J7144" s="24"/>
    </row>
    <row r="7145" spans="2:10" x14ac:dyDescent="0.2">
      <c r="B7145" s="24"/>
      <c r="D7145" s="24"/>
      <c r="F7145" s="24"/>
      <c r="H7145" s="24"/>
      <c r="J7145" s="24"/>
    </row>
    <row r="7146" spans="2:10" x14ac:dyDescent="0.2">
      <c r="B7146" s="24"/>
      <c r="D7146" s="24"/>
      <c r="F7146" s="24"/>
      <c r="H7146" s="24"/>
      <c r="J7146" s="24"/>
    </row>
    <row r="7147" spans="2:10" x14ac:dyDescent="0.2">
      <c r="B7147" s="24"/>
      <c r="D7147" s="24"/>
      <c r="F7147" s="24"/>
      <c r="H7147" s="24"/>
      <c r="J7147" s="24"/>
    </row>
    <row r="7148" spans="2:10" x14ac:dyDescent="0.2">
      <c r="B7148" s="24"/>
      <c r="D7148" s="24"/>
      <c r="F7148" s="24"/>
      <c r="H7148" s="24"/>
      <c r="J7148" s="24"/>
    </row>
    <row r="7149" spans="2:10" x14ac:dyDescent="0.2">
      <c r="B7149" s="24"/>
      <c r="D7149" s="24"/>
      <c r="F7149" s="24"/>
      <c r="H7149" s="24"/>
      <c r="J7149" s="24"/>
    </row>
    <row r="7150" spans="2:10" x14ac:dyDescent="0.2">
      <c r="B7150" s="24"/>
      <c r="D7150" s="24"/>
      <c r="F7150" s="24"/>
      <c r="H7150" s="24"/>
      <c r="J7150" s="24"/>
    </row>
    <row r="7151" spans="2:10" x14ac:dyDescent="0.2">
      <c r="B7151" s="24"/>
      <c r="D7151" s="24"/>
      <c r="F7151" s="24"/>
      <c r="H7151" s="24"/>
      <c r="J7151" s="24"/>
    </row>
    <row r="7152" spans="2:10" x14ac:dyDescent="0.2">
      <c r="B7152" s="24"/>
      <c r="D7152" s="24"/>
      <c r="F7152" s="24"/>
      <c r="H7152" s="24"/>
      <c r="J7152" s="24"/>
    </row>
    <row r="7153" spans="2:10" x14ac:dyDescent="0.2">
      <c r="B7153" s="24"/>
      <c r="D7153" s="24"/>
      <c r="F7153" s="24"/>
      <c r="H7153" s="24"/>
      <c r="J7153" s="24"/>
    </row>
    <row r="7154" spans="2:10" x14ac:dyDescent="0.2">
      <c r="B7154" s="24"/>
      <c r="D7154" s="24"/>
      <c r="F7154" s="24"/>
      <c r="H7154" s="24"/>
      <c r="J7154" s="24"/>
    </row>
    <row r="7155" spans="2:10" x14ac:dyDescent="0.2">
      <c r="B7155" s="24"/>
      <c r="D7155" s="24"/>
      <c r="F7155" s="24"/>
      <c r="H7155" s="24"/>
      <c r="J7155" s="24"/>
    </row>
    <row r="7156" spans="2:10" x14ac:dyDescent="0.2">
      <c r="B7156" s="24"/>
      <c r="D7156" s="24"/>
      <c r="F7156" s="24"/>
      <c r="H7156" s="24"/>
      <c r="J7156" s="24"/>
    </row>
    <row r="7157" spans="2:10" x14ac:dyDescent="0.2">
      <c r="B7157" s="24"/>
      <c r="D7157" s="24"/>
      <c r="F7157" s="24"/>
      <c r="H7157" s="24"/>
      <c r="J7157" s="24"/>
    </row>
    <row r="7158" spans="2:10" x14ac:dyDescent="0.2">
      <c r="B7158" s="24"/>
      <c r="D7158" s="24"/>
      <c r="F7158" s="24"/>
      <c r="H7158" s="24"/>
      <c r="J7158" s="24"/>
    </row>
    <row r="7159" spans="2:10" x14ac:dyDescent="0.2">
      <c r="B7159" s="24"/>
      <c r="D7159" s="24"/>
      <c r="F7159" s="24"/>
      <c r="H7159" s="24"/>
      <c r="J7159" s="24"/>
    </row>
    <row r="7160" spans="2:10" x14ac:dyDescent="0.2">
      <c r="B7160" s="24"/>
      <c r="D7160" s="24"/>
      <c r="F7160" s="24"/>
      <c r="H7160" s="24"/>
      <c r="J7160" s="24"/>
    </row>
    <row r="7161" spans="2:10" x14ac:dyDescent="0.2">
      <c r="B7161" s="24"/>
      <c r="D7161" s="24"/>
      <c r="F7161" s="24"/>
      <c r="H7161" s="24"/>
      <c r="J7161" s="24"/>
    </row>
    <row r="7162" spans="2:10" x14ac:dyDescent="0.2">
      <c r="B7162" s="24"/>
      <c r="D7162" s="24"/>
      <c r="F7162" s="24"/>
      <c r="H7162" s="24"/>
      <c r="J7162" s="24"/>
    </row>
    <row r="7163" spans="2:10" x14ac:dyDescent="0.2">
      <c r="B7163" s="24"/>
      <c r="D7163" s="24"/>
      <c r="F7163" s="24"/>
      <c r="H7163" s="24"/>
      <c r="J7163" s="24"/>
    </row>
    <row r="7164" spans="2:10" x14ac:dyDescent="0.2">
      <c r="B7164" s="24"/>
      <c r="D7164" s="24"/>
      <c r="F7164" s="24"/>
      <c r="H7164" s="24"/>
      <c r="J7164" s="24"/>
    </row>
    <row r="7165" spans="2:10" x14ac:dyDescent="0.2">
      <c r="B7165" s="24"/>
      <c r="D7165" s="24"/>
      <c r="F7165" s="24"/>
      <c r="H7165" s="24"/>
      <c r="J7165" s="24"/>
    </row>
    <row r="7166" spans="2:10" x14ac:dyDescent="0.2">
      <c r="B7166" s="24"/>
      <c r="D7166" s="24"/>
      <c r="F7166" s="24"/>
      <c r="H7166" s="24"/>
      <c r="J7166" s="24"/>
    </row>
    <row r="7167" spans="2:10" x14ac:dyDescent="0.2">
      <c r="B7167" s="24"/>
      <c r="D7167" s="24"/>
      <c r="F7167" s="24"/>
      <c r="H7167" s="24"/>
      <c r="J7167" s="24"/>
    </row>
    <row r="7168" spans="2:10" x14ac:dyDescent="0.2">
      <c r="B7168" s="24"/>
      <c r="D7168" s="24"/>
      <c r="F7168" s="24"/>
      <c r="H7168" s="24"/>
      <c r="J7168" s="24"/>
    </row>
    <row r="7169" spans="2:10" x14ac:dyDescent="0.2">
      <c r="B7169" s="24"/>
      <c r="D7169" s="24"/>
      <c r="F7169" s="24"/>
      <c r="H7169" s="24"/>
      <c r="J7169" s="24"/>
    </row>
    <row r="7170" spans="2:10" x14ac:dyDescent="0.2">
      <c r="B7170" s="24"/>
      <c r="D7170" s="24"/>
      <c r="F7170" s="24"/>
      <c r="H7170" s="24"/>
      <c r="J7170" s="24"/>
    </row>
    <row r="7171" spans="2:10" x14ac:dyDescent="0.2">
      <c r="B7171" s="24"/>
      <c r="D7171" s="24"/>
      <c r="F7171" s="24"/>
      <c r="H7171" s="24"/>
      <c r="J7171" s="24"/>
    </row>
    <row r="7172" spans="2:10" x14ac:dyDescent="0.2">
      <c r="B7172" s="24"/>
      <c r="D7172" s="24"/>
      <c r="F7172" s="24"/>
      <c r="H7172" s="24"/>
      <c r="J7172" s="24"/>
    </row>
    <row r="7173" spans="2:10" x14ac:dyDescent="0.2">
      <c r="B7173" s="24"/>
      <c r="D7173" s="24"/>
      <c r="F7173" s="24"/>
      <c r="H7173" s="24"/>
      <c r="J7173" s="24"/>
    </row>
    <row r="7174" spans="2:10" x14ac:dyDescent="0.2">
      <c r="B7174" s="24"/>
      <c r="D7174" s="24"/>
      <c r="F7174" s="24"/>
      <c r="H7174" s="24"/>
      <c r="J7174" s="24"/>
    </row>
    <row r="7175" spans="2:10" x14ac:dyDescent="0.2">
      <c r="B7175" s="24"/>
      <c r="D7175" s="24"/>
      <c r="F7175" s="24"/>
      <c r="H7175" s="24"/>
      <c r="J7175" s="24"/>
    </row>
    <row r="7176" spans="2:10" x14ac:dyDescent="0.2">
      <c r="B7176" s="24"/>
      <c r="D7176" s="24"/>
      <c r="F7176" s="24"/>
      <c r="H7176" s="24"/>
      <c r="J7176" s="24"/>
    </row>
    <row r="7177" spans="2:10" x14ac:dyDescent="0.2">
      <c r="B7177" s="24"/>
      <c r="D7177" s="24"/>
      <c r="F7177" s="24"/>
      <c r="H7177" s="24"/>
      <c r="J7177" s="24"/>
    </row>
    <row r="7178" spans="2:10" x14ac:dyDescent="0.2">
      <c r="B7178" s="24"/>
      <c r="D7178" s="24"/>
      <c r="F7178" s="24"/>
      <c r="H7178" s="24"/>
      <c r="J7178" s="24"/>
    </row>
    <row r="7179" spans="2:10" x14ac:dyDescent="0.2">
      <c r="B7179" s="24"/>
      <c r="D7179" s="24"/>
      <c r="F7179" s="24"/>
      <c r="H7179" s="24"/>
      <c r="J7179" s="24"/>
    </row>
    <row r="7180" spans="2:10" x14ac:dyDescent="0.2">
      <c r="B7180" s="24"/>
      <c r="D7180" s="24"/>
      <c r="F7180" s="24"/>
      <c r="H7180" s="24"/>
      <c r="J7180" s="24"/>
    </row>
    <row r="7181" spans="2:10" x14ac:dyDescent="0.2">
      <c r="B7181" s="24"/>
      <c r="D7181" s="24"/>
      <c r="F7181" s="24"/>
      <c r="H7181" s="24"/>
      <c r="J7181" s="24"/>
    </row>
    <row r="7182" spans="2:10" x14ac:dyDescent="0.2">
      <c r="B7182" s="24"/>
      <c r="D7182" s="24"/>
      <c r="F7182" s="24"/>
      <c r="H7182" s="24"/>
      <c r="J7182" s="24"/>
    </row>
    <row r="7183" spans="2:10" x14ac:dyDescent="0.2">
      <c r="B7183" s="24"/>
      <c r="D7183" s="24"/>
      <c r="F7183" s="24"/>
      <c r="H7183" s="24"/>
      <c r="J7183" s="24"/>
    </row>
    <row r="7184" spans="2:10" x14ac:dyDescent="0.2">
      <c r="B7184" s="24"/>
      <c r="D7184" s="24"/>
      <c r="F7184" s="24"/>
      <c r="H7184" s="24"/>
      <c r="J7184" s="24"/>
    </row>
    <row r="7185" spans="2:10" x14ac:dyDescent="0.2">
      <c r="B7185" s="24"/>
      <c r="D7185" s="24"/>
      <c r="F7185" s="24"/>
      <c r="H7185" s="24"/>
      <c r="J7185" s="24"/>
    </row>
    <row r="7186" spans="2:10" x14ac:dyDescent="0.2">
      <c r="B7186" s="24"/>
      <c r="D7186" s="24"/>
      <c r="F7186" s="24"/>
      <c r="H7186" s="24"/>
      <c r="J7186" s="24"/>
    </row>
    <row r="7187" spans="2:10" x14ac:dyDescent="0.2">
      <c r="B7187" s="24"/>
      <c r="D7187" s="24"/>
      <c r="F7187" s="24"/>
      <c r="H7187" s="24"/>
      <c r="J7187" s="24"/>
    </row>
    <row r="7188" spans="2:10" x14ac:dyDescent="0.2">
      <c r="B7188" s="24"/>
      <c r="D7188" s="24"/>
      <c r="F7188" s="24"/>
      <c r="H7188" s="24"/>
      <c r="J7188" s="24"/>
    </row>
    <row r="7189" spans="2:10" x14ac:dyDescent="0.2">
      <c r="B7189" s="24"/>
      <c r="D7189" s="24"/>
      <c r="F7189" s="24"/>
      <c r="H7189" s="24"/>
      <c r="J7189" s="24"/>
    </row>
    <row r="7190" spans="2:10" x14ac:dyDescent="0.2">
      <c r="B7190" s="24"/>
      <c r="D7190" s="24"/>
      <c r="F7190" s="24"/>
      <c r="H7190" s="24"/>
      <c r="J7190" s="24"/>
    </row>
    <row r="7191" spans="2:10" x14ac:dyDescent="0.2">
      <c r="B7191" s="24"/>
      <c r="D7191" s="24"/>
      <c r="F7191" s="24"/>
      <c r="H7191" s="24"/>
      <c r="J7191" s="24"/>
    </row>
    <row r="7192" spans="2:10" x14ac:dyDescent="0.2">
      <c r="B7192" s="24"/>
      <c r="D7192" s="24"/>
      <c r="F7192" s="24"/>
      <c r="H7192" s="24"/>
      <c r="J7192" s="24"/>
    </row>
    <row r="7193" spans="2:10" x14ac:dyDescent="0.2">
      <c r="B7193" s="24"/>
      <c r="D7193" s="24"/>
      <c r="F7193" s="24"/>
      <c r="H7193" s="24"/>
      <c r="J7193" s="24"/>
    </row>
    <row r="7194" spans="2:10" x14ac:dyDescent="0.2">
      <c r="B7194" s="24"/>
      <c r="D7194" s="24"/>
      <c r="F7194" s="24"/>
      <c r="H7194" s="24"/>
      <c r="J7194" s="24"/>
    </row>
    <row r="7195" spans="2:10" x14ac:dyDescent="0.2">
      <c r="B7195" s="24"/>
      <c r="D7195" s="24"/>
      <c r="F7195" s="24"/>
      <c r="H7195" s="24"/>
      <c r="J7195" s="24"/>
    </row>
    <row r="7196" spans="2:10" x14ac:dyDescent="0.2">
      <c r="B7196" s="24"/>
      <c r="D7196" s="24"/>
      <c r="F7196" s="24"/>
      <c r="H7196" s="24"/>
      <c r="J7196" s="24"/>
    </row>
    <row r="7197" spans="2:10" x14ac:dyDescent="0.2">
      <c r="B7197" s="24"/>
      <c r="D7197" s="24"/>
      <c r="F7197" s="24"/>
      <c r="H7197" s="24"/>
      <c r="J7197" s="24"/>
    </row>
    <row r="7198" spans="2:10" x14ac:dyDescent="0.2">
      <c r="B7198" s="24"/>
      <c r="D7198" s="24"/>
      <c r="F7198" s="24"/>
      <c r="H7198" s="24"/>
      <c r="J7198" s="24"/>
    </row>
    <row r="7199" spans="2:10" x14ac:dyDescent="0.2">
      <c r="B7199" s="24"/>
      <c r="D7199" s="24"/>
      <c r="F7199" s="24"/>
      <c r="H7199" s="24"/>
      <c r="J7199" s="24"/>
    </row>
    <row r="7200" spans="2:10" x14ac:dyDescent="0.2">
      <c r="B7200" s="24"/>
      <c r="D7200" s="24"/>
      <c r="F7200" s="24"/>
      <c r="H7200" s="24"/>
      <c r="J7200" s="24"/>
    </row>
    <row r="7201" spans="2:10" x14ac:dyDescent="0.2">
      <c r="B7201" s="24"/>
      <c r="D7201" s="24"/>
      <c r="F7201" s="24"/>
      <c r="H7201" s="24"/>
      <c r="J7201" s="24"/>
    </row>
    <row r="7202" spans="2:10" x14ac:dyDescent="0.2">
      <c r="B7202" s="24"/>
      <c r="D7202" s="24"/>
      <c r="F7202" s="24"/>
      <c r="H7202" s="24"/>
      <c r="J7202" s="24"/>
    </row>
    <row r="7203" spans="2:10" x14ac:dyDescent="0.2">
      <c r="B7203" s="24"/>
      <c r="D7203" s="24"/>
      <c r="F7203" s="24"/>
      <c r="H7203" s="24"/>
      <c r="J7203" s="24"/>
    </row>
    <row r="7204" spans="2:10" x14ac:dyDescent="0.2">
      <c r="B7204" s="24"/>
      <c r="D7204" s="24"/>
      <c r="F7204" s="24"/>
      <c r="H7204" s="24"/>
      <c r="J7204" s="24"/>
    </row>
    <row r="7205" spans="2:10" x14ac:dyDescent="0.2">
      <c r="B7205" s="24"/>
      <c r="D7205" s="24"/>
      <c r="F7205" s="24"/>
      <c r="H7205" s="24"/>
      <c r="J7205" s="24"/>
    </row>
    <row r="7206" spans="2:10" x14ac:dyDescent="0.2">
      <c r="B7206" s="24"/>
      <c r="D7206" s="24"/>
      <c r="F7206" s="24"/>
      <c r="H7206" s="24"/>
      <c r="J7206" s="24"/>
    </row>
    <row r="7207" spans="2:10" x14ac:dyDescent="0.2">
      <c r="B7207" s="24"/>
      <c r="D7207" s="24"/>
      <c r="F7207" s="24"/>
      <c r="H7207" s="24"/>
      <c r="J7207" s="24"/>
    </row>
    <row r="7208" spans="2:10" x14ac:dyDescent="0.2">
      <c r="B7208" s="24"/>
      <c r="D7208" s="24"/>
      <c r="F7208" s="24"/>
      <c r="H7208" s="24"/>
      <c r="J7208" s="24"/>
    </row>
    <row r="7209" spans="2:10" x14ac:dyDescent="0.2">
      <c r="B7209" s="24"/>
      <c r="D7209" s="24"/>
      <c r="F7209" s="24"/>
      <c r="H7209" s="24"/>
      <c r="J7209" s="24"/>
    </row>
    <row r="7210" spans="2:10" x14ac:dyDescent="0.2">
      <c r="B7210" s="24"/>
      <c r="D7210" s="24"/>
      <c r="F7210" s="24"/>
      <c r="H7210" s="24"/>
      <c r="J7210" s="24"/>
    </row>
    <row r="7211" spans="2:10" x14ac:dyDescent="0.2">
      <c r="B7211" s="24"/>
      <c r="D7211" s="24"/>
      <c r="F7211" s="24"/>
      <c r="H7211" s="24"/>
      <c r="J7211" s="24"/>
    </row>
    <row r="7212" spans="2:10" x14ac:dyDescent="0.2">
      <c r="B7212" s="24"/>
      <c r="D7212" s="24"/>
      <c r="F7212" s="24"/>
      <c r="H7212" s="24"/>
      <c r="J7212" s="24"/>
    </row>
    <row r="7213" spans="2:10" x14ac:dyDescent="0.2">
      <c r="B7213" s="24"/>
      <c r="D7213" s="24"/>
      <c r="F7213" s="24"/>
      <c r="H7213" s="24"/>
      <c r="J7213" s="24"/>
    </row>
    <row r="7214" spans="2:10" x14ac:dyDescent="0.2">
      <c r="B7214" s="24"/>
      <c r="D7214" s="24"/>
      <c r="F7214" s="24"/>
      <c r="H7214" s="24"/>
      <c r="J7214" s="24"/>
    </row>
    <row r="7215" spans="2:10" x14ac:dyDescent="0.2">
      <c r="B7215" s="24"/>
      <c r="D7215" s="24"/>
      <c r="F7215" s="24"/>
      <c r="H7215" s="24"/>
      <c r="J7215" s="24"/>
    </row>
    <row r="7216" spans="2:10" x14ac:dyDescent="0.2">
      <c r="B7216" s="24"/>
      <c r="D7216" s="24"/>
      <c r="F7216" s="24"/>
      <c r="H7216" s="24"/>
      <c r="J7216" s="24"/>
    </row>
    <row r="7217" spans="2:10" x14ac:dyDescent="0.2">
      <c r="B7217" s="24"/>
      <c r="D7217" s="24"/>
      <c r="F7217" s="24"/>
      <c r="H7217" s="24"/>
      <c r="J7217" s="24"/>
    </row>
    <row r="7218" spans="2:10" x14ac:dyDescent="0.2">
      <c r="B7218" s="24"/>
      <c r="D7218" s="24"/>
      <c r="F7218" s="24"/>
      <c r="H7218" s="24"/>
      <c r="J7218" s="24"/>
    </row>
    <row r="7219" spans="2:10" x14ac:dyDescent="0.2">
      <c r="B7219" s="24"/>
      <c r="D7219" s="24"/>
      <c r="F7219" s="24"/>
      <c r="H7219" s="24"/>
      <c r="J7219" s="24"/>
    </row>
    <row r="7220" spans="2:10" x14ac:dyDescent="0.2">
      <c r="B7220" s="24"/>
      <c r="D7220" s="24"/>
      <c r="F7220" s="24"/>
      <c r="H7220" s="24"/>
      <c r="J7220" s="24"/>
    </row>
    <row r="7221" spans="2:10" x14ac:dyDescent="0.2">
      <c r="B7221" s="24"/>
      <c r="D7221" s="24"/>
      <c r="F7221" s="24"/>
      <c r="H7221" s="24"/>
      <c r="J7221" s="24"/>
    </row>
    <row r="7222" spans="2:10" x14ac:dyDescent="0.2">
      <c r="B7222" s="24"/>
      <c r="D7222" s="24"/>
      <c r="F7222" s="24"/>
      <c r="H7222" s="24"/>
      <c r="J7222" s="24"/>
    </row>
    <row r="7223" spans="2:10" x14ac:dyDescent="0.2">
      <c r="B7223" s="24"/>
      <c r="D7223" s="24"/>
      <c r="F7223" s="24"/>
      <c r="H7223" s="24"/>
      <c r="J7223" s="24"/>
    </row>
    <row r="7224" spans="2:10" x14ac:dyDescent="0.2">
      <c r="B7224" s="24"/>
      <c r="D7224" s="24"/>
      <c r="F7224" s="24"/>
      <c r="H7224" s="24"/>
      <c r="J7224" s="24"/>
    </row>
    <row r="7225" spans="2:10" x14ac:dyDescent="0.2">
      <c r="B7225" s="24"/>
      <c r="D7225" s="24"/>
      <c r="F7225" s="24"/>
      <c r="H7225" s="24"/>
      <c r="J7225" s="24"/>
    </row>
    <row r="7226" spans="2:10" x14ac:dyDescent="0.2">
      <c r="B7226" s="24"/>
      <c r="D7226" s="24"/>
      <c r="F7226" s="24"/>
      <c r="H7226" s="24"/>
      <c r="J7226" s="24"/>
    </row>
    <row r="7227" spans="2:10" x14ac:dyDescent="0.2">
      <c r="B7227" s="24"/>
      <c r="D7227" s="24"/>
      <c r="F7227" s="24"/>
      <c r="H7227" s="24"/>
      <c r="J7227" s="24"/>
    </row>
    <row r="7228" spans="2:10" x14ac:dyDescent="0.2">
      <c r="B7228" s="24"/>
      <c r="D7228" s="24"/>
      <c r="F7228" s="24"/>
      <c r="H7228" s="24"/>
      <c r="J7228" s="24"/>
    </row>
    <row r="7229" spans="2:10" x14ac:dyDescent="0.2">
      <c r="B7229" s="24"/>
      <c r="D7229" s="24"/>
      <c r="F7229" s="24"/>
      <c r="H7229" s="24"/>
      <c r="J7229" s="24"/>
    </row>
    <row r="7230" spans="2:10" x14ac:dyDescent="0.2">
      <c r="B7230" s="24"/>
      <c r="D7230" s="24"/>
      <c r="F7230" s="24"/>
      <c r="H7230" s="24"/>
      <c r="J7230" s="24"/>
    </row>
    <row r="7231" spans="2:10" x14ac:dyDescent="0.2">
      <c r="B7231" s="24"/>
      <c r="D7231" s="24"/>
      <c r="F7231" s="24"/>
      <c r="H7231" s="24"/>
      <c r="J7231" s="24"/>
    </row>
    <row r="7232" spans="2:10" x14ac:dyDescent="0.2">
      <c r="B7232" s="24"/>
      <c r="D7232" s="24"/>
      <c r="F7232" s="24"/>
      <c r="H7232" s="24"/>
      <c r="J7232" s="24"/>
    </row>
    <row r="7233" spans="2:10" x14ac:dyDescent="0.2">
      <c r="B7233" s="24"/>
      <c r="D7233" s="24"/>
      <c r="F7233" s="24"/>
      <c r="H7233" s="24"/>
      <c r="J7233" s="24"/>
    </row>
    <row r="7234" spans="2:10" x14ac:dyDescent="0.2">
      <c r="B7234" s="24"/>
      <c r="D7234" s="24"/>
      <c r="F7234" s="24"/>
      <c r="H7234" s="24"/>
      <c r="J7234" s="24"/>
    </row>
    <row r="7235" spans="2:10" x14ac:dyDescent="0.2">
      <c r="B7235" s="24"/>
      <c r="D7235" s="24"/>
      <c r="F7235" s="24"/>
      <c r="H7235" s="24"/>
      <c r="J7235" s="24"/>
    </row>
    <row r="7236" spans="2:10" x14ac:dyDescent="0.2">
      <c r="B7236" s="24"/>
      <c r="D7236" s="24"/>
      <c r="F7236" s="24"/>
      <c r="H7236" s="24"/>
      <c r="J7236" s="24"/>
    </row>
    <row r="7237" spans="2:10" x14ac:dyDescent="0.2">
      <c r="B7237" s="24"/>
      <c r="D7237" s="24"/>
      <c r="F7237" s="24"/>
      <c r="H7237" s="24"/>
      <c r="J7237" s="24"/>
    </row>
    <row r="7238" spans="2:10" x14ac:dyDescent="0.2">
      <c r="B7238" s="24"/>
      <c r="D7238" s="24"/>
      <c r="F7238" s="24"/>
      <c r="H7238" s="24"/>
      <c r="J7238" s="24"/>
    </row>
    <row r="7239" spans="2:10" x14ac:dyDescent="0.2">
      <c r="B7239" s="24"/>
      <c r="D7239" s="24"/>
      <c r="F7239" s="24"/>
      <c r="H7239" s="24"/>
      <c r="J7239" s="24"/>
    </row>
    <row r="7240" spans="2:10" x14ac:dyDescent="0.2">
      <c r="B7240" s="24"/>
      <c r="D7240" s="24"/>
      <c r="F7240" s="24"/>
      <c r="H7240" s="24"/>
      <c r="J7240" s="24"/>
    </row>
    <row r="7241" spans="2:10" x14ac:dyDescent="0.2">
      <c r="B7241" s="24"/>
      <c r="D7241" s="24"/>
      <c r="F7241" s="24"/>
      <c r="H7241" s="24"/>
      <c r="J7241" s="24"/>
    </row>
    <row r="7242" spans="2:10" x14ac:dyDescent="0.2">
      <c r="B7242" s="24"/>
      <c r="D7242" s="24"/>
      <c r="F7242" s="24"/>
      <c r="H7242" s="24"/>
      <c r="J7242" s="24"/>
    </row>
    <row r="7243" spans="2:10" x14ac:dyDescent="0.2">
      <c r="B7243" s="24"/>
      <c r="D7243" s="24"/>
      <c r="F7243" s="24"/>
      <c r="H7243" s="24"/>
      <c r="J7243" s="24"/>
    </row>
    <row r="7244" spans="2:10" x14ac:dyDescent="0.2">
      <c r="B7244" s="24"/>
      <c r="D7244" s="24"/>
      <c r="F7244" s="24"/>
      <c r="H7244" s="24"/>
      <c r="J7244" s="24"/>
    </row>
    <row r="7245" spans="2:10" x14ac:dyDescent="0.2">
      <c r="B7245" s="24"/>
      <c r="D7245" s="24"/>
      <c r="F7245" s="24"/>
      <c r="H7245" s="24"/>
      <c r="J7245" s="24"/>
    </row>
    <row r="7246" spans="2:10" x14ac:dyDescent="0.2">
      <c r="B7246" s="24"/>
      <c r="D7246" s="24"/>
      <c r="F7246" s="24"/>
      <c r="H7246" s="24"/>
      <c r="J7246" s="24"/>
    </row>
    <row r="7247" spans="2:10" x14ac:dyDescent="0.2">
      <c r="B7247" s="24"/>
      <c r="D7247" s="24"/>
      <c r="F7247" s="24"/>
      <c r="H7247" s="24"/>
      <c r="J7247" s="24"/>
    </row>
    <row r="7248" spans="2:10" x14ac:dyDescent="0.2">
      <c r="B7248" s="24"/>
      <c r="D7248" s="24"/>
      <c r="F7248" s="24"/>
      <c r="H7248" s="24"/>
      <c r="J7248" s="24"/>
    </row>
    <row r="7249" spans="2:10" x14ac:dyDescent="0.2">
      <c r="B7249" s="24"/>
      <c r="D7249" s="24"/>
      <c r="F7249" s="24"/>
      <c r="H7249" s="24"/>
      <c r="J7249" s="24"/>
    </row>
    <row r="7250" spans="2:10" x14ac:dyDescent="0.2">
      <c r="B7250" s="24"/>
      <c r="D7250" s="24"/>
      <c r="F7250" s="24"/>
      <c r="H7250" s="24"/>
      <c r="J7250" s="24"/>
    </row>
    <row r="7251" spans="2:10" x14ac:dyDescent="0.2">
      <c r="B7251" s="24"/>
      <c r="D7251" s="24"/>
      <c r="F7251" s="24"/>
      <c r="H7251" s="24"/>
      <c r="J7251" s="24"/>
    </row>
    <row r="7252" spans="2:10" x14ac:dyDescent="0.2">
      <c r="B7252" s="24"/>
      <c r="D7252" s="24"/>
      <c r="F7252" s="24"/>
      <c r="H7252" s="24"/>
      <c r="J7252" s="24"/>
    </row>
    <row r="7253" spans="2:10" x14ac:dyDescent="0.2">
      <c r="B7253" s="24"/>
      <c r="D7253" s="24"/>
      <c r="F7253" s="24"/>
      <c r="H7253" s="24"/>
      <c r="J7253" s="24"/>
    </row>
    <row r="7254" spans="2:10" x14ac:dyDescent="0.2">
      <c r="B7254" s="24"/>
      <c r="D7254" s="24"/>
      <c r="F7254" s="24"/>
      <c r="H7254" s="24"/>
      <c r="J7254" s="24"/>
    </row>
    <row r="7255" spans="2:10" x14ac:dyDescent="0.2">
      <c r="B7255" s="24"/>
      <c r="D7255" s="24"/>
      <c r="F7255" s="24"/>
      <c r="H7255" s="24"/>
      <c r="J7255" s="24"/>
    </row>
    <row r="7256" spans="2:10" x14ac:dyDescent="0.2">
      <c r="B7256" s="24"/>
      <c r="D7256" s="24"/>
      <c r="F7256" s="24"/>
      <c r="H7256" s="24"/>
      <c r="J7256" s="24"/>
    </row>
    <row r="7257" spans="2:10" x14ac:dyDescent="0.2">
      <c r="B7257" s="24"/>
      <c r="D7257" s="24"/>
      <c r="F7257" s="24"/>
      <c r="H7257" s="24"/>
      <c r="J7257" s="24"/>
    </row>
    <row r="7258" spans="2:10" x14ac:dyDescent="0.2">
      <c r="B7258" s="24"/>
      <c r="D7258" s="24"/>
      <c r="F7258" s="24"/>
      <c r="H7258" s="24"/>
      <c r="J7258" s="24"/>
    </row>
    <row r="7259" spans="2:10" x14ac:dyDescent="0.2">
      <c r="B7259" s="24"/>
      <c r="D7259" s="24"/>
      <c r="F7259" s="24"/>
      <c r="H7259" s="24"/>
      <c r="J7259" s="24"/>
    </row>
    <row r="7260" spans="2:10" x14ac:dyDescent="0.2">
      <c r="B7260" s="24"/>
      <c r="D7260" s="24"/>
      <c r="F7260" s="24"/>
      <c r="H7260" s="24"/>
      <c r="J7260" s="24"/>
    </row>
    <row r="7261" spans="2:10" x14ac:dyDescent="0.2">
      <c r="B7261" s="24"/>
      <c r="D7261" s="24"/>
      <c r="F7261" s="24"/>
      <c r="H7261" s="24"/>
      <c r="J7261" s="24"/>
    </row>
    <row r="7262" spans="2:10" x14ac:dyDescent="0.2">
      <c r="B7262" s="24"/>
      <c r="D7262" s="24"/>
      <c r="F7262" s="24"/>
      <c r="H7262" s="24"/>
      <c r="J7262" s="24"/>
    </row>
    <row r="7263" spans="2:10" x14ac:dyDescent="0.2">
      <c r="B7263" s="24"/>
      <c r="D7263" s="24"/>
      <c r="F7263" s="24"/>
      <c r="H7263" s="24"/>
      <c r="J7263" s="24"/>
    </row>
    <row r="7264" spans="2:10" x14ac:dyDescent="0.2">
      <c r="B7264" s="24"/>
      <c r="D7264" s="24"/>
      <c r="F7264" s="24"/>
      <c r="H7264" s="24"/>
      <c r="J7264" s="24"/>
    </row>
    <row r="7265" spans="2:10" x14ac:dyDescent="0.2">
      <c r="B7265" s="24"/>
      <c r="D7265" s="24"/>
      <c r="F7265" s="24"/>
      <c r="H7265" s="24"/>
      <c r="J7265" s="24"/>
    </row>
    <row r="7266" spans="2:10" x14ac:dyDescent="0.2">
      <c r="B7266" s="24"/>
      <c r="D7266" s="24"/>
      <c r="F7266" s="24"/>
      <c r="H7266" s="24"/>
      <c r="J7266" s="24"/>
    </row>
    <row r="7267" spans="2:10" x14ac:dyDescent="0.2">
      <c r="B7267" s="24"/>
      <c r="D7267" s="24"/>
      <c r="F7267" s="24"/>
      <c r="H7267" s="24"/>
      <c r="J7267" s="24"/>
    </row>
    <row r="7268" spans="2:10" x14ac:dyDescent="0.2">
      <c r="B7268" s="24"/>
      <c r="D7268" s="24"/>
      <c r="F7268" s="24"/>
      <c r="H7268" s="24"/>
      <c r="J7268" s="24"/>
    </row>
    <row r="7269" spans="2:10" x14ac:dyDescent="0.2">
      <c r="B7269" s="24"/>
      <c r="D7269" s="24"/>
      <c r="F7269" s="24"/>
      <c r="H7269" s="24"/>
      <c r="J7269" s="24"/>
    </row>
    <row r="7270" spans="2:10" x14ac:dyDescent="0.2">
      <c r="B7270" s="24"/>
      <c r="D7270" s="24"/>
      <c r="F7270" s="24"/>
      <c r="H7270" s="24"/>
      <c r="J7270" s="24"/>
    </row>
    <row r="7271" spans="2:10" x14ac:dyDescent="0.2">
      <c r="B7271" s="24"/>
      <c r="D7271" s="24"/>
      <c r="F7271" s="24"/>
      <c r="H7271" s="24"/>
      <c r="J7271" s="24"/>
    </row>
    <row r="7272" spans="2:10" x14ac:dyDescent="0.2">
      <c r="B7272" s="24"/>
      <c r="D7272" s="24"/>
      <c r="F7272" s="24"/>
      <c r="H7272" s="24"/>
      <c r="J7272" s="24"/>
    </row>
    <row r="7273" spans="2:10" x14ac:dyDescent="0.2">
      <c r="B7273" s="24"/>
      <c r="D7273" s="24"/>
      <c r="F7273" s="24"/>
      <c r="H7273" s="24"/>
      <c r="J7273" s="24"/>
    </row>
    <row r="7274" spans="2:10" x14ac:dyDescent="0.2">
      <c r="B7274" s="24"/>
      <c r="D7274" s="24"/>
      <c r="F7274" s="24"/>
      <c r="H7274" s="24"/>
      <c r="J7274" s="24"/>
    </row>
    <row r="7275" spans="2:10" x14ac:dyDescent="0.2">
      <c r="B7275" s="24"/>
      <c r="D7275" s="24"/>
      <c r="F7275" s="24"/>
      <c r="H7275" s="24"/>
      <c r="J7275" s="24"/>
    </row>
    <row r="7276" spans="2:10" x14ac:dyDescent="0.2">
      <c r="B7276" s="24"/>
      <c r="D7276" s="24"/>
      <c r="F7276" s="24"/>
      <c r="H7276" s="24"/>
      <c r="J7276" s="24"/>
    </row>
    <row r="7277" spans="2:10" x14ac:dyDescent="0.2">
      <c r="B7277" s="24"/>
      <c r="D7277" s="24"/>
      <c r="F7277" s="24"/>
      <c r="H7277" s="24"/>
      <c r="J7277" s="24"/>
    </row>
    <row r="7278" spans="2:10" x14ac:dyDescent="0.2">
      <c r="B7278" s="24"/>
      <c r="D7278" s="24"/>
      <c r="F7278" s="24"/>
      <c r="H7278" s="24"/>
      <c r="J7278" s="24"/>
    </row>
    <row r="7279" spans="2:10" x14ac:dyDescent="0.2">
      <c r="B7279" s="24"/>
      <c r="D7279" s="24"/>
      <c r="F7279" s="24"/>
      <c r="H7279" s="24"/>
      <c r="J7279" s="24"/>
    </row>
    <row r="7280" spans="2:10" x14ac:dyDescent="0.2">
      <c r="B7280" s="24"/>
      <c r="D7280" s="24"/>
      <c r="F7280" s="24"/>
      <c r="H7280" s="24"/>
      <c r="J7280" s="24"/>
    </row>
    <row r="7281" spans="2:10" x14ac:dyDescent="0.2">
      <c r="B7281" s="24"/>
      <c r="D7281" s="24"/>
      <c r="F7281" s="24"/>
      <c r="H7281" s="24"/>
      <c r="J7281" s="24"/>
    </row>
    <row r="7282" spans="2:10" x14ac:dyDescent="0.2">
      <c r="B7282" s="24"/>
      <c r="D7282" s="24"/>
      <c r="F7282" s="24"/>
      <c r="H7282" s="24"/>
      <c r="J7282" s="24"/>
    </row>
    <row r="7283" spans="2:10" x14ac:dyDescent="0.2">
      <c r="B7283" s="24"/>
      <c r="D7283" s="24"/>
      <c r="F7283" s="24"/>
      <c r="H7283" s="24"/>
      <c r="J7283" s="24"/>
    </row>
    <row r="7284" spans="2:10" x14ac:dyDescent="0.2">
      <c r="B7284" s="24"/>
      <c r="D7284" s="24"/>
      <c r="F7284" s="24"/>
      <c r="H7284" s="24"/>
      <c r="J7284" s="24"/>
    </row>
    <row r="7285" spans="2:10" x14ac:dyDescent="0.2">
      <c r="B7285" s="24"/>
      <c r="D7285" s="24"/>
      <c r="F7285" s="24"/>
      <c r="H7285" s="24"/>
      <c r="J7285" s="24"/>
    </row>
    <row r="7286" spans="2:10" x14ac:dyDescent="0.2">
      <c r="B7286" s="24"/>
      <c r="D7286" s="24"/>
      <c r="F7286" s="24"/>
      <c r="H7286" s="24"/>
      <c r="J7286" s="24"/>
    </row>
    <row r="7287" spans="2:10" x14ac:dyDescent="0.2">
      <c r="B7287" s="24"/>
      <c r="D7287" s="24"/>
      <c r="F7287" s="24"/>
      <c r="H7287" s="24"/>
      <c r="J7287" s="24"/>
    </row>
    <row r="7288" spans="2:10" x14ac:dyDescent="0.2">
      <c r="B7288" s="24"/>
      <c r="D7288" s="24"/>
      <c r="F7288" s="24"/>
      <c r="H7288" s="24"/>
      <c r="J7288" s="24"/>
    </row>
    <row r="7289" spans="2:10" x14ac:dyDescent="0.2">
      <c r="B7289" s="24"/>
      <c r="D7289" s="24"/>
      <c r="F7289" s="24"/>
      <c r="H7289" s="24"/>
      <c r="J7289" s="24"/>
    </row>
    <row r="7290" spans="2:10" x14ac:dyDescent="0.2">
      <c r="B7290" s="24"/>
      <c r="D7290" s="24"/>
      <c r="F7290" s="24"/>
      <c r="H7290" s="24"/>
      <c r="J7290" s="24"/>
    </row>
    <row r="7291" spans="2:10" x14ac:dyDescent="0.2">
      <c r="B7291" s="24"/>
      <c r="D7291" s="24"/>
      <c r="F7291" s="24"/>
      <c r="H7291" s="24"/>
      <c r="J7291" s="24"/>
    </row>
    <row r="7292" spans="2:10" x14ac:dyDescent="0.2">
      <c r="B7292" s="24"/>
      <c r="D7292" s="24"/>
      <c r="F7292" s="24"/>
      <c r="H7292" s="24"/>
      <c r="J7292" s="24"/>
    </row>
    <row r="7293" spans="2:10" x14ac:dyDescent="0.2">
      <c r="B7293" s="24"/>
      <c r="D7293" s="24"/>
      <c r="F7293" s="24"/>
      <c r="H7293" s="24"/>
      <c r="J7293" s="24"/>
    </row>
    <row r="7294" spans="2:10" x14ac:dyDescent="0.2">
      <c r="B7294" s="24"/>
      <c r="D7294" s="24"/>
      <c r="F7294" s="24"/>
      <c r="H7294" s="24"/>
      <c r="J7294" s="24"/>
    </row>
    <row r="7295" spans="2:10" x14ac:dyDescent="0.2">
      <c r="B7295" s="24"/>
      <c r="D7295" s="24"/>
      <c r="F7295" s="24"/>
      <c r="H7295" s="24"/>
      <c r="J7295" s="24"/>
    </row>
    <row r="7296" spans="2:10" x14ac:dyDescent="0.2">
      <c r="B7296" s="24"/>
      <c r="D7296" s="24"/>
      <c r="F7296" s="24"/>
      <c r="H7296" s="24"/>
      <c r="J7296" s="24"/>
    </row>
    <row r="7297" spans="2:10" x14ac:dyDescent="0.2">
      <c r="B7297" s="24"/>
      <c r="D7297" s="24"/>
      <c r="F7297" s="24"/>
      <c r="H7297" s="24"/>
      <c r="J7297" s="24"/>
    </row>
    <row r="7298" spans="2:10" x14ac:dyDescent="0.2">
      <c r="B7298" s="24"/>
      <c r="D7298" s="24"/>
      <c r="F7298" s="24"/>
      <c r="H7298" s="24"/>
      <c r="J7298" s="24"/>
    </row>
    <row r="7299" spans="2:10" x14ac:dyDescent="0.2">
      <c r="B7299" s="24"/>
      <c r="D7299" s="24"/>
      <c r="F7299" s="24"/>
      <c r="H7299" s="24"/>
      <c r="J7299" s="24"/>
    </row>
    <row r="7300" spans="2:10" x14ac:dyDescent="0.2">
      <c r="B7300" s="24"/>
      <c r="D7300" s="24"/>
      <c r="F7300" s="24"/>
      <c r="H7300" s="24"/>
      <c r="J7300" s="24"/>
    </row>
    <row r="7301" spans="2:10" x14ac:dyDescent="0.2">
      <c r="B7301" s="24"/>
      <c r="D7301" s="24"/>
      <c r="F7301" s="24"/>
      <c r="H7301" s="24"/>
      <c r="J7301" s="24"/>
    </row>
    <row r="7302" spans="2:10" x14ac:dyDescent="0.2">
      <c r="B7302" s="24"/>
      <c r="D7302" s="24"/>
      <c r="F7302" s="24"/>
      <c r="H7302" s="24"/>
      <c r="J7302" s="24"/>
    </row>
    <row r="7303" spans="2:10" x14ac:dyDescent="0.2">
      <c r="B7303" s="24"/>
      <c r="D7303" s="24"/>
      <c r="F7303" s="24"/>
      <c r="H7303" s="24"/>
      <c r="J7303" s="24"/>
    </row>
    <row r="7304" spans="2:10" x14ac:dyDescent="0.2">
      <c r="B7304" s="24"/>
      <c r="D7304" s="24"/>
      <c r="F7304" s="24"/>
      <c r="H7304" s="24"/>
      <c r="J7304" s="24"/>
    </row>
    <row r="7305" spans="2:10" x14ac:dyDescent="0.2">
      <c r="B7305" s="24"/>
      <c r="D7305" s="24"/>
      <c r="F7305" s="24"/>
      <c r="H7305" s="24"/>
      <c r="J7305" s="24"/>
    </row>
    <row r="7306" spans="2:10" x14ac:dyDescent="0.2">
      <c r="B7306" s="24"/>
      <c r="D7306" s="24"/>
      <c r="F7306" s="24"/>
      <c r="H7306" s="24"/>
      <c r="J7306" s="24"/>
    </row>
    <row r="7307" spans="2:10" x14ac:dyDescent="0.2">
      <c r="B7307" s="24"/>
      <c r="D7307" s="24"/>
      <c r="F7307" s="24"/>
      <c r="H7307" s="24"/>
      <c r="J7307" s="24"/>
    </row>
    <row r="7308" spans="2:10" x14ac:dyDescent="0.2">
      <c r="B7308" s="24"/>
      <c r="D7308" s="24"/>
      <c r="F7308" s="24"/>
      <c r="H7308" s="24"/>
      <c r="J7308" s="24"/>
    </row>
    <row r="7309" spans="2:10" x14ac:dyDescent="0.2">
      <c r="B7309" s="24"/>
      <c r="D7309" s="24"/>
      <c r="F7309" s="24"/>
      <c r="H7309" s="24"/>
      <c r="J7309" s="24"/>
    </row>
    <row r="7310" spans="2:10" x14ac:dyDescent="0.2">
      <c r="B7310" s="24"/>
      <c r="D7310" s="24"/>
      <c r="F7310" s="24"/>
      <c r="H7310" s="24"/>
      <c r="J7310" s="24"/>
    </row>
    <row r="7311" spans="2:10" x14ac:dyDescent="0.2">
      <c r="B7311" s="24"/>
      <c r="D7311" s="24"/>
      <c r="F7311" s="24"/>
      <c r="H7311" s="24"/>
      <c r="J7311" s="24"/>
    </row>
    <row r="7312" spans="2:10" x14ac:dyDescent="0.2">
      <c r="B7312" s="24"/>
      <c r="D7312" s="24"/>
      <c r="F7312" s="24"/>
      <c r="H7312" s="24"/>
      <c r="J7312" s="24"/>
    </row>
    <row r="7313" spans="2:10" x14ac:dyDescent="0.2">
      <c r="B7313" s="24"/>
      <c r="D7313" s="24"/>
      <c r="F7313" s="24"/>
      <c r="H7313" s="24"/>
      <c r="J7313" s="24"/>
    </row>
    <row r="7314" spans="2:10" x14ac:dyDescent="0.2">
      <c r="B7314" s="24"/>
      <c r="D7314" s="24"/>
      <c r="F7314" s="24"/>
      <c r="H7314" s="24"/>
      <c r="J7314" s="24"/>
    </row>
    <row r="7315" spans="2:10" x14ac:dyDescent="0.2">
      <c r="B7315" s="24"/>
      <c r="D7315" s="24"/>
      <c r="F7315" s="24"/>
      <c r="H7315" s="24"/>
      <c r="J7315" s="24"/>
    </row>
    <row r="7316" spans="2:10" x14ac:dyDescent="0.2">
      <c r="B7316" s="24"/>
      <c r="D7316" s="24"/>
      <c r="F7316" s="24"/>
      <c r="H7316" s="24"/>
      <c r="J7316" s="24"/>
    </row>
    <row r="7317" spans="2:10" x14ac:dyDescent="0.2">
      <c r="B7317" s="24"/>
      <c r="D7317" s="24"/>
      <c r="F7317" s="24"/>
      <c r="H7317" s="24"/>
      <c r="J7317" s="24"/>
    </row>
    <row r="7318" spans="2:10" x14ac:dyDescent="0.2">
      <c r="B7318" s="24"/>
      <c r="D7318" s="24"/>
      <c r="F7318" s="24"/>
      <c r="H7318" s="24"/>
      <c r="J7318" s="24"/>
    </row>
    <row r="7319" spans="2:10" x14ac:dyDescent="0.2">
      <c r="B7319" s="24"/>
      <c r="D7319" s="24"/>
      <c r="F7319" s="24"/>
      <c r="H7319" s="24"/>
      <c r="J7319" s="24"/>
    </row>
    <row r="7320" spans="2:10" x14ac:dyDescent="0.2">
      <c r="B7320" s="24"/>
      <c r="D7320" s="24"/>
      <c r="F7320" s="24"/>
      <c r="H7320" s="24"/>
      <c r="J7320" s="24"/>
    </row>
    <row r="7321" spans="2:10" x14ac:dyDescent="0.2">
      <c r="B7321" s="24"/>
      <c r="D7321" s="24"/>
      <c r="F7321" s="24"/>
      <c r="H7321" s="24"/>
      <c r="J7321" s="24"/>
    </row>
    <row r="7322" spans="2:10" x14ac:dyDescent="0.2">
      <c r="B7322" s="24"/>
      <c r="D7322" s="24"/>
      <c r="F7322" s="24"/>
      <c r="H7322" s="24"/>
      <c r="J7322" s="24"/>
    </row>
    <row r="7323" spans="2:10" x14ac:dyDescent="0.2">
      <c r="B7323" s="24"/>
      <c r="D7323" s="24"/>
      <c r="F7323" s="24"/>
      <c r="H7323" s="24"/>
      <c r="J7323" s="24"/>
    </row>
    <row r="7324" spans="2:10" x14ac:dyDescent="0.2">
      <c r="B7324" s="24"/>
      <c r="D7324" s="24"/>
      <c r="F7324" s="24"/>
      <c r="H7324" s="24"/>
      <c r="J7324" s="24"/>
    </row>
    <row r="7325" spans="2:10" x14ac:dyDescent="0.2">
      <c r="B7325" s="24"/>
      <c r="D7325" s="24"/>
      <c r="F7325" s="24"/>
      <c r="H7325" s="24"/>
      <c r="J7325" s="24"/>
    </row>
    <row r="7326" spans="2:10" x14ac:dyDescent="0.2">
      <c r="B7326" s="24"/>
      <c r="D7326" s="24"/>
      <c r="F7326" s="24"/>
      <c r="H7326" s="24"/>
      <c r="J7326" s="24"/>
    </row>
    <row r="7327" spans="2:10" x14ac:dyDescent="0.2">
      <c r="B7327" s="24"/>
      <c r="D7327" s="24"/>
      <c r="F7327" s="24"/>
      <c r="H7327" s="24"/>
      <c r="J7327" s="24"/>
    </row>
    <row r="7328" spans="2:10" x14ac:dyDescent="0.2">
      <c r="B7328" s="24"/>
      <c r="D7328" s="24"/>
      <c r="F7328" s="24"/>
      <c r="H7328" s="24"/>
      <c r="J7328" s="24"/>
    </row>
    <row r="7329" spans="2:10" x14ac:dyDescent="0.2">
      <c r="B7329" s="24"/>
      <c r="D7329" s="24"/>
      <c r="F7329" s="24"/>
      <c r="H7329" s="24"/>
      <c r="J7329" s="24"/>
    </row>
    <row r="7330" spans="2:10" x14ac:dyDescent="0.2">
      <c r="B7330" s="24"/>
      <c r="D7330" s="24"/>
      <c r="F7330" s="24"/>
      <c r="H7330" s="24"/>
      <c r="J7330" s="24"/>
    </row>
    <row r="7331" spans="2:10" x14ac:dyDescent="0.2">
      <c r="B7331" s="24"/>
      <c r="D7331" s="24"/>
      <c r="F7331" s="24"/>
      <c r="H7331" s="24"/>
      <c r="J7331" s="24"/>
    </row>
    <row r="7332" spans="2:10" x14ac:dyDescent="0.2">
      <c r="B7332" s="24"/>
      <c r="D7332" s="24"/>
      <c r="F7332" s="24"/>
      <c r="H7332" s="24"/>
      <c r="J7332" s="24"/>
    </row>
    <row r="7333" spans="2:10" x14ac:dyDescent="0.2">
      <c r="B7333" s="24"/>
      <c r="D7333" s="24"/>
      <c r="F7333" s="24"/>
      <c r="H7333" s="24"/>
      <c r="J7333" s="24"/>
    </row>
    <row r="7334" spans="2:10" x14ac:dyDescent="0.2">
      <c r="B7334" s="24"/>
      <c r="D7334" s="24"/>
      <c r="F7334" s="24"/>
      <c r="H7334" s="24"/>
      <c r="J7334" s="24"/>
    </row>
    <row r="7335" spans="2:10" x14ac:dyDescent="0.2">
      <c r="B7335" s="24"/>
      <c r="D7335" s="24"/>
      <c r="F7335" s="24"/>
      <c r="H7335" s="24"/>
      <c r="J7335" s="24"/>
    </row>
    <row r="7336" spans="2:10" x14ac:dyDescent="0.2">
      <c r="B7336" s="24"/>
      <c r="D7336" s="24"/>
      <c r="F7336" s="24"/>
      <c r="H7336" s="24"/>
      <c r="J7336" s="24"/>
    </row>
    <row r="7337" spans="2:10" x14ac:dyDescent="0.2">
      <c r="B7337" s="24"/>
      <c r="D7337" s="24"/>
      <c r="F7337" s="24"/>
      <c r="H7337" s="24"/>
      <c r="J7337" s="24"/>
    </row>
    <row r="7338" spans="2:10" x14ac:dyDescent="0.2">
      <c r="B7338" s="24"/>
      <c r="D7338" s="24"/>
      <c r="F7338" s="24"/>
      <c r="H7338" s="24"/>
      <c r="J7338" s="24"/>
    </row>
    <row r="7339" spans="2:10" x14ac:dyDescent="0.2">
      <c r="B7339" s="24"/>
      <c r="D7339" s="24"/>
      <c r="F7339" s="24"/>
      <c r="H7339" s="24"/>
      <c r="J7339" s="24"/>
    </row>
    <row r="7340" spans="2:10" x14ac:dyDescent="0.2">
      <c r="B7340" s="24"/>
      <c r="D7340" s="24"/>
      <c r="F7340" s="24"/>
      <c r="H7340" s="24"/>
      <c r="J7340" s="24"/>
    </row>
    <row r="7341" spans="2:10" x14ac:dyDescent="0.2">
      <c r="B7341" s="24"/>
      <c r="D7341" s="24"/>
      <c r="F7341" s="24"/>
      <c r="H7341" s="24"/>
      <c r="J7341" s="24"/>
    </row>
    <row r="7342" spans="2:10" x14ac:dyDescent="0.2">
      <c r="B7342" s="24"/>
      <c r="D7342" s="24"/>
      <c r="F7342" s="24"/>
      <c r="H7342" s="24"/>
      <c r="J7342" s="24"/>
    </row>
    <row r="7343" spans="2:10" x14ac:dyDescent="0.2">
      <c r="B7343" s="24"/>
      <c r="D7343" s="24"/>
      <c r="F7343" s="24"/>
      <c r="H7343" s="24"/>
      <c r="J7343" s="24"/>
    </row>
    <row r="7344" spans="2:10" x14ac:dyDescent="0.2">
      <c r="B7344" s="24"/>
      <c r="D7344" s="24"/>
      <c r="F7344" s="24"/>
      <c r="H7344" s="24"/>
      <c r="J7344" s="24"/>
    </row>
    <row r="7345" spans="2:10" x14ac:dyDescent="0.2">
      <c r="B7345" s="24"/>
      <c r="D7345" s="24"/>
      <c r="F7345" s="24"/>
      <c r="H7345" s="24"/>
      <c r="J7345" s="24"/>
    </row>
    <row r="7346" spans="2:10" x14ac:dyDescent="0.2">
      <c r="B7346" s="24"/>
      <c r="D7346" s="24"/>
      <c r="F7346" s="24"/>
      <c r="H7346" s="24"/>
      <c r="J7346" s="24"/>
    </row>
    <row r="7347" spans="2:10" x14ac:dyDescent="0.2">
      <c r="B7347" s="24"/>
      <c r="D7347" s="24"/>
      <c r="F7347" s="24"/>
      <c r="H7347" s="24"/>
      <c r="J7347" s="24"/>
    </row>
    <row r="7348" spans="2:10" x14ac:dyDescent="0.2">
      <c r="B7348" s="24"/>
      <c r="D7348" s="24"/>
      <c r="F7348" s="24"/>
      <c r="H7348" s="24"/>
      <c r="J7348" s="24"/>
    </row>
    <row r="7349" spans="2:10" x14ac:dyDescent="0.2">
      <c r="B7349" s="24"/>
      <c r="D7349" s="24"/>
      <c r="F7349" s="24"/>
      <c r="H7349" s="24"/>
      <c r="J7349" s="24"/>
    </row>
    <row r="7350" spans="2:10" x14ac:dyDescent="0.2">
      <c r="B7350" s="24"/>
      <c r="D7350" s="24"/>
      <c r="F7350" s="24"/>
      <c r="H7350" s="24"/>
      <c r="J7350" s="24"/>
    </row>
    <row r="7351" spans="2:10" x14ac:dyDescent="0.2">
      <c r="B7351" s="24"/>
      <c r="D7351" s="24"/>
      <c r="F7351" s="24"/>
      <c r="H7351" s="24"/>
      <c r="J7351" s="24"/>
    </row>
    <row r="7352" spans="2:10" x14ac:dyDescent="0.2">
      <c r="B7352" s="24"/>
      <c r="D7352" s="24"/>
      <c r="F7352" s="24"/>
      <c r="H7352" s="24"/>
      <c r="J7352" s="24"/>
    </row>
    <row r="7353" spans="2:10" x14ac:dyDescent="0.2">
      <c r="B7353" s="24"/>
      <c r="D7353" s="24"/>
      <c r="F7353" s="24"/>
      <c r="H7353" s="24"/>
      <c r="J7353" s="24"/>
    </row>
    <row r="7354" spans="2:10" x14ac:dyDescent="0.2">
      <c r="B7354" s="24"/>
      <c r="D7354" s="24"/>
      <c r="F7354" s="24"/>
      <c r="H7354" s="24"/>
      <c r="J7354" s="24"/>
    </row>
    <row r="7355" spans="2:10" x14ac:dyDescent="0.2">
      <c r="B7355" s="24"/>
      <c r="D7355" s="24"/>
      <c r="F7355" s="24"/>
      <c r="H7355" s="24"/>
      <c r="J7355" s="24"/>
    </row>
    <row r="7356" spans="2:10" x14ac:dyDescent="0.2">
      <c r="B7356" s="24"/>
      <c r="D7356" s="24"/>
      <c r="F7356" s="24"/>
      <c r="H7356" s="24"/>
      <c r="J7356" s="24"/>
    </row>
    <row r="7357" spans="2:10" x14ac:dyDescent="0.2">
      <c r="B7357" s="24"/>
      <c r="D7357" s="24"/>
      <c r="F7357" s="24"/>
      <c r="H7357" s="24"/>
      <c r="J7357" s="24"/>
    </row>
    <row r="7358" spans="2:10" x14ac:dyDescent="0.2">
      <c r="B7358" s="24"/>
      <c r="D7358" s="24"/>
      <c r="F7358" s="24"/>
      <c r="H7358" s="24"/>
      <c r="J7358" s="24"/>
    </row>
    <row r="7359" spans="2:10" x14ac:dyDescent="0.2">
      <c r="B7359" s="24"/>
      <c r="D7359" s="24"/>
      <c r="F7359" s="24"/>
      <c r="H7359" s="24"/>
      <c r="J7359" s="24"/>
    </row>
    <row r="7360" spans="2:10" x14ac:dyDescent="0.2">
      <c r="B7360" s="24"/>
      <c r="D7360" s="24"/>
      <c r="F7360" s="24"/>
      <c r="H7360" s="24"/>
      <c r="J7360" s="24"/>
    </row>
    <row r="7361" spans="2:10" x14ac:dyDescent="0.2">
      <c r="B7361" s="24"/>
      <c r="D7361" s="24"/>
      <c r="F7361" s="24"/>
      <c r="H7361" s="24"/>
      <c r="J7361" s="24"/>
    </row>
    <row r="7362" spans="2:10" x14ac:dyDescent="0.2">
      <c r="B7362" s="24"/>
      <c r="D7362" s="24"/>
      <c r="F7362" s="24"/>
      <c r="H7362" s="24"/>
      <c r="J7362" s="24"/>
    </row>
    <row r="7363" spans="2:10" x14ac:dyDescent="0.2">
      <c r="B7363" s="24"/>
      <c r="D7363" s="24"/>
      <c r="F7363" s="24"/>
      <c r="H7363" s="24"/>
      <c r="J7363" s="24"/>
    </row>
    <row r="7364" spans="2:10" x14ac:dyDescent="0.2">
      <c r="B7364" s="24"/>
      <c r="D7364" s="24"/>
      <c r="F7364" s="24"/>
      <c r="H7364" s="24"/>
      <c r="J7364" s="24"/>
    </row>
    <row r="7365" spans="2:10" x14ac:dyDescent="0.2">
      <c r="B7365" s="24"/>
      <c r="D7365" s="24"/>
      <c r="F7365" s="24"/>
      <c r="H7365" s="24"/>
      <c r="J7365" s="24"/>
    </row>
    <row r="7366" spans="2:10" x14ac:dyDescent="0.2">
      <c r="B7366" s="24"/>
      <c r="D7366" s="24"/>
      <c r="F7366" s="24"/>
      <c r="H7366" s="24"/>
      <c r="J7366" s="24"/>
    </row>
    <row r="7367" spans="2:10" x14ac:dyDescent="0.2">
      <c r="B7367" s="24"/>
      <c r="D7367" s="24"/>
      <c r="F7367" s="24"/>
      <c r="H7367" s="24"/>
      <c r="J7367" s="24"/>
    </row>
    <row r="7368" spans="2:10" x14ac:dyDescent="0.2">
      <c r="B7368" s="24"/>
      <c r="D7368" s="24"/>
      <c r="F7368" s="24"/>
      <c r="H7368" s="24"/>
      <c r="J7368" s="24"/>
    </row>
    <row r="7369" spans="2:10" x14ac:dyDescent="0.2">
      <c r="B7369" s="24"/>
      <c r="D7369" s="24"/>
      <c r="F7369" s="24"/>
      <c r="H7369" s="24"/>
      <c r="J7369" s="24"/>
    </row>
    <row r="7370" spans="2:10" x14ac:dyDescent="0.2">
      <c r="B7370" s="24"/>
      <c r="D7370" s="24"/>
      <c r="F7370" s="24"/>
      <c r="H7370" s="24"/>
      <c r="J7370" s="24"/>
    </row>
    <row r="7371" spans="2:10" x14ac:dyDescent="0.2">
      <c r="B7371" s="24"/>
      <c r="D7371" s="24"/>
      <c r="F7371" s="24"/>
      <c r="H7371" s="24"/>
      <c r="J7371" s="24"/>
    </row>
    <row r="7372" spans="2:10" x14ac:dyDescent="0.2">
      <c r="B7372" s="24"/>
      <c r="D7372" s="24"/>
      <c r="F7372" s="24"/>
      <c r="H7372" s="24"/>
      <c r="J7372" s="24"/>
    </row>
    <row r="7373" spans="2:10" x14ac:dyDescent="0.2">
      <c r="B7373" s="24"/>
      <c r="D7373" s="24"/>
      <c r="F7373" s="24"/>
      <c r="H7373" s="24"/>
      <c r="J7373" s="24"/>
    </row>
    <row r="7374" spans="2:10" x14ac:dyDescent="0.2">
      <c r="B7374" s="24"/>
      <c r="D7374" s="24"/>
      <c r="F7374" s="24"/>
      <c r="H7374" s="24"/>
      <c r="J7374" s="24"/>
    </row>
    <row r="7375" spans="2:10" x14ac:dyDescent="0.2">
      <c r="B7375" s="24"/>
      <c r="D7375" s="24"/>
      <c r="F7375" s="24"/>
      <c r="H7375" s="24"/>
      <c r="J7375" s="24"/>
    </row>
    <row r="7376" spans="2:10" x14ac:dyDescent="0.2">
      <c r="B7376" s="24"/>
      <c r="D7376" s="24"/>
      <c r="F7376" s="24"/>
      <c r="H7376" s="24"/>
      <c r="J7376" s="24"/>
    </row>
    <row r="7377" spans="2:10" x14ac:dyDescent="0.2">
      <c r="B7377" s="24"/>
      <c r="D7377" s="24"/>
      <c r="F7377" s="24"/>
      <c r="H7377" s="24"/>
      <c r="J7377" s="24"/>
    </row>
    <row r="7378" spans="2:10" x14ac:dyDescent="0.2">
      <c r="B7378" s="24"/>
      <c r="D7378" s="24"/>
      <c r="F7378" s="24"/>
      <c r="H7378" s="24"/>
      <c r="J7378" s="24"/>
    </row>
    <row r="7379" spans="2:10" x14ac:dyDescent="0.2">
      <c r="B7379" s="24"/>
      <c r="D7379" s="24"/>
      <c r="F7379" s="24"/>
      <c r="H7379" s="24"/>
      <c r="J7379" s="24"/>
    </row>
    <row r="7380" spans="2:10" x14ac:dyDescent="0.2">
      <c r="B7380" s="24"/>
      <c r="D7380" s="24"/>
      <c r="F7380" s="24"/>
      <c r="H7380" s="24"/>
      <c r="J7380" s="24"/>
    </row>
    <row r="7381" spans="2:10" x14ac:dyDescent="0.2">
      <c r="B7381" s="24"/>
      <c r="D7381" s="24"/>
      <c r="F7381" s="24"/>
      <c r="H7381" s="24"/>
      <c r="J7381" s="24"/>
    </row>
    <row r="7382" spans="2:10" x14ac:dyDescent="0.2">
      <c r="B7382" s="24"/>
      <c r="D7382" s="24"/>
      <c r="F7382" s="24"/>
      <c r="H7382" s="24"/>
      <c r="J7382" s="24"/>
    </row>
    <row r="7383" spans="2:10" x14ac:dyDescent="0.2">
      <c r="B7383" s="24"/>
      <c r="D7383" s="24"/>
      <c r="F7383" s="24"/>
      <c r="H7383" s="24"/>
      <c r="J7383" s="24"/>
    </row>
    <row r="7384" spans="2:10" x14ac:dyDescent="0.2">
      <c r="B7384" s="24"/>
      <c r="D7384" s="24"/>
      <c r="F7384" s="24"/>
      <c r="H7384" s="24"/>
      <c r="J7384" s="24"/>
    </row>
    <row r="7385" spans="2:10" x14ac:dyDescent="0.2">
      <c r="B7385" s="24"/>
      <c r="D7385" s="24"/>
      <c r="F7385" s="24"/>
      <c r="H7385" s="24"/>
      <c r="J7385" s="24"/>
    </row>
    <row r="7386" spans="2:10" x14ac:dyDescent="0.2">
      <c r="B7386" s="24"/>
      <c r="D7386" s="24"/>
      <c r="F7386" s="24"/>
      <c r="H7386" s="24"/>
      <c r="J7386" s="24"/>
    </row>
    <row r="7387" spans="2:10" x14ac:dyDescent="0.2">
      <c r="B7387" s="24"/>
      <c r="D7387" s="24"/>
      <c r="F7387" s="24"/>
      <c r="H7387" s="24"/>
      <c r="J7387" s="24"/>
    </row>
    <row r="7388" spans="2:10" x14ac:dyDescent="0.2">
      <c r="B7388" s="24"/>
      <c r="D7388" s="24"/>
      <c r="F7388" s="24"/>
      <c r="H7388" s="24"/>
      <c r="J7388" s="24"/>
    </row>
    <row r="7389" spans="2:10" x14ac:dyDescent="0.2">
      <c r="B7389" s="24"/>
      <c r="D7389" s="24"/>
      <c r="F7389" s="24"/>
      <c r="H7389" s="24"/>
      <c r="J7389" s="24"/>
    </row>
    <row r="7390" spans="2:10" x14ac:dyDescent="0.2">
      <c r="B7390" s="24"/>
      <c r="D7390" s="24"/>
      <c r="F7390" s="24"/>
      <c r="H7390" s="24"/>
      <c r="J7390" s="24"/>
    </row>
    <row r="7391" spans="2:10" x14ac:dyDescent="0.2">
      <c r="B7391" s="24"/>
      <c r="D7391" s="24"/>
      <c r="F7391" s="24"/>
      <c r="H7391" s="24"/>
      <c r="J7391" s="24"/>
    </row>
    <row r="7392" spans="2:10" x14ac:dyDescent="0.2">
      <c r="B7392" s="24"/>
      <c r="D7392" s="24"/>
      <c r="F7392" s="24"/>
      <c r="H7392" s="24"/>
      <c r="J7392" s="24"/>
    </row>
    <row r="7393" spans="2:10" x14ac:dyDescent="0.2">
      <c r="B7393" s="24"/>
      <c r="D7393" s="24"/>
      <c r="F7393" s="24"/>
      <c r="H7393" s="24"/>
      <c r="J7393" s="24"/>
    </row>
    <row r="7394" spans="2:10" x14ac:dyDescent="0.2">
      <c r="B7394" s="24"/>
      <c r="D7394" s="24"/>
      <c r="F7394" s="24"/>
      <c r="H7394" s="24"/>
      <c r="J7394" s="24"/>
    </row>
    <row r="7395" spans="2:10" x14ac:dyDescent="0.2">
      <c r="B7395" s="24"/>
      <c r="D7395" s="24"/>
      <c r="F7395" s="24"/>
      <c r="H7395" s="24"/>
      <c r="J7395" s="24"/>
    </row>
    <row r="7396" spans="2:10" x14ac:dyDescent="0.2">
      <c r="B7396" s="24"/>
      <c r="D7396" s="24"/>
      <c r="F7396" s="24"/>
      <c r="H7396" s="24"/>
      <c r="J7396" s="24"/>
    </row>
    <row r="7397" spans="2:10" x14ac:dyDescent="0.2">
      <c r="B7397" s="24"/>
      <c r="D7397" s="24"/>
      <c r="F7397" s="24"/>
      <c r="H7397" s="24"/>
      <c r="J7397" s="24"/>
    </row>
    <row r="7398" spans="2:10" x14ac:dyDescent="0.2">
      <c r="B7398" s="24"/>
      <c r="D7398" s="24"/>
      <c r="F7398" s="24"/>
      <c r="H7398" s="24"/>
      <c r="J7398" s="24"/>
    </row>
    <row r="7399" spans="2:10" x14ac:dyDescent="0.2">
      <c r="B7399" s="24"/>
      <c r="D7399" s="24"/>
      <c r="F7399" s="24"/>
      <c r="H7399" s="24"/>
      <c r="J7399" s="24"/>
    </row>
    <row r="7400" spans="2:10" x14ac:dyDescent="0.2">
      <c r="B7400" s="24"/>
      <c r="D7400" s="24"/>
      <c r="F7400" s="24"/>
      <c r="H7400" s="24"/>
      <c r="J7400" s="24"/>
    </row>
    <row r="7401" spans="2:10" x14ac:dyDescent="0.2">
      <c r="B7401" s="24"/>
      <c r="D7401" s="24"/>
      <c r="F7401" s="24"/>
      <c r="H7401" s="24"/>
      <c r="J7401" s="24"/>
    </row>
    <row r="7402" spans="2:10" x14ac:dyDescent="0.2">
      <c r="B7402" s="24"/>
      <c r="D7402" s="24"/>
      <c r="F7402" s="24"/>
      <c r="H7402" s="24"/>
      <c r="J7402" s="24"/>
    </row>
    <row r="7403" spans="2:10" x14ac:dyDescent="0.2">
      <c r="B7403" s="24"/>
      <c r="D7403" s="24"/>
      <c r="F7403" s="24"/>
      <c r="H7403" s="24"/>
      <c r="J7403" s="24"/>
    </row>
    <row r="7404" spans="2:10" x14ac:dyDescent="0.2">
      <c r="B7404" s="24"/>
      <c r="D7404" s="24"/>
      <c r="F7404" s="24"/>
      <c r="H7404" s="24"/>
      <c r="J7404" s="24"/>
    </row>
    <row r="7405" spans="2:10" x14ac:dyDescent="0.2">
      <c r="B7405" s="24"/>
      <c r="D7405" s="24"/>
      <c r="F7405" s="24"/>
      <c r="H7405" s="24"/>
      <c r="J7405" s="24"/>
    </row>
    <row r="7406" spans="2:10" x14ac:dyDescent="0.2">
      <c r="B7406" s="24"/>
      <c r="D7406" s="24"/>
      <c r="F7406" s="24"/>
      <c r="H7406" s="24"/>
      <c r="J7406" s="24"/>
    </row>
    <row r="7407" spans="2:10" x14ac:dyDescent="0.2">
      <c r="B7407" s="24"/>
      <c r="D7407" s="24"/>
      <c r="F7407" s="24"/>
      <c r="H7407" s="24"/>
      <c r="J7407" s="24"/>
    </row>
    <row r="7408" spans="2:10" x14ac:dyDescent="0.2">
      <c r="B7408" s="24"/>
      <c r="D7408" s="24"/>
      <c r="F7408" s="24"/>
      <c r="H7408" s="24"/>
      <c r="J7408" s="24"/>
    </row>
    <row r="7409" spans="2:10" x14ac:dyDescent="0.2">
      <c r="B7409" s="24"/>
      <c r="D7409" s="24"/>
      <c r="F7409" s="24"/>
      <c r="H7409" s="24"/>
      <c r="J7409" s="24"/>
    </row>
    <row r="7410" spans="2:10" x14ac:dyDescent="0.2">
      <c r="B7410" s="24"/>
      <c r="D7410" s="24"/>
      <c r="F7410" s="24"/>
      <c r="H7410" s="24"/>
      <c r="J7410" s="24"/>
    </row>
    <row r="7411" spans="2:10" x14ac:dyDescent="0.2">
      <c r="B7411" s="24"/>
      <c r="D7411" s="24"/>
      <c r="F7411" s="24"/>
      <c r="H7411" s="24"/>
      <c r="J7411" s="24"/>
    </row>
    <row r="7412" spans="2:10" x14ac:dyDescent="0.2">
      <c r="B7412" s="24"/>
      <c r="D7412" s="24"/>
      <c r="F7412" s="24"/>
      <c r="H7412" s="24"/>
      <c r="J7412" s="24"/>
    </row>
    <row r="7413" spans="2:10" x14ac:dyDescent="0.2">
      <c r="B7413" s="24"/>
      <c r="D7413" s="24"/>
      <c r="F7413" s="24"/>
      <c r="H7413" s="24"/>
      <c r="J7413" s="24"/>
    </row>
    <row r="7414" spans="2:10" x14ac:dyDescent="0.2">
      <c r="B7414" s="24"/>
      <c r="D7414" s="24"/>
      <c r="F7414" s="24"/>
      <c r="H7414" s="24"/>
      <c r="J7414" s="24"/>
    </row>
    <row r="7415" spans="2:10" x14ac:dyDescent="0.2">
      <c r="B7415" s="24"/>
      <c r="D7415" s="24"/>
      <c r="F7415" s="24"/>
      <c r="H7415" s="24"/>
      <c r="J7415" s="24"/>
    </row>
    <row r="7416" spans="2:10" x14ac:dyDescent="0.2">
      <c r="B7416" s="24"/>
      <c r="D7416" s="24"/>
      <c r="F7416" s="24"/>
      <c r="H7416" s="24"/>
      <c r="J7416" s="24"/>
    </row>
    <row r="7417" spans="2:10" x14ac:dyDescent="0.2">
      <c r="B7417" s="24"/>
      <c r="D7417" s="24"/>
      <c r="F7417" s="24"/>
      <c r="H7417" s="24"/>
      <c r="J7417" s="24"/>
    </row>
    <row r="7418" spans="2:10" x14ac:dyDescent="0.2">
      <c r="B7418" s="24"/>
      <c r="D7418" s="24"/>
      <c r="F7418" s="24"/>
      <c r="H7418" s="24"/>
      <c r="J7418" s="24"/>
    </row>
    <row r="7419" spans="2:10" x14ac:dyDescent="0.2">
      <c r="B7419" s="24"/>
      <c r="D7419" s="24"/>
      <c r="F7419" s="24"/>
      <c r="H7419" s="24"/>
      <c r="J7419" s="24"/>
    </row>
    <row r="7420" spans="2:10" x14ac:dyDescent="0.2">
      <c r="B7420" s="24"/>
      <c r="D7420" s="24"/>
      <c r="F7420" s="24"/>
      <c r="H7420" s="24"/>
      <c r="J7420" s="24"/>
    </row>
    <row r="7421" spans="2:10" x14ac:dyDescent="0.2">
      <c r="B7421" s="24"/>
      <c r="D7421" s="24"/>
      <c r="F7421" s="24"/>
      <c r="H7421" s="24"/>
      <c r="J7421" s="24"/>
    </row>
    <row r="7422" spans="2:10" x14ac:dyDescent="0.2">
      <c r="B7422" s="24"/>
      <c r="D7422" s="24"/>
      <c r="F7422" s="24"/>
      <c r="H7422" s="24"/>
      <c r="J7422" s="24"/>
    </row>
    <row r="7423" spans="2:10" x14ac:dyDescent="0.2">
      <c r="B7423" s="24"/>
      <c r="D7423" s="24"/>
      <c r="F7423" s="24"/>
      <c r="H7423" s="24"/>
      <c r="J7423" s="24"/>
    </row>
    <row r="7424" spans="2:10" x14ac:dyDescent="0.2">
      <c r="B7424" s="24"/>
      <c r="D7424" s="24"/>
      <c r="F7424" s="24"/>
      <c r="H7424" s="24"/>
      <c r="J7424" s="24"/>
    </row>
    <row r="7425" spans="2:10" x14ac:dyDescent="0.2">
      <c r="B7425" s="24"/>
      <c r="D7425" s="24"/>
      <c r="F7425" s="24"/>
      <c r="H7425" s="24"/>
      <c r="J7425" s="24"/>
    </row>
    <row r="7426" spans="2:10" x14ac:dyDescent="0.2">
      <c r="B7426" s="24"/>
      <c r="D7426" s="24"/>
      <c r="F7426" s="24"/>
      <c r="H7426" s="24"/>
      <c r="J7426" s="24"/>
    </row>
    <row r="7427" spans="2:10" x14ac:dyDescent="0.2">
      <c r="B7427" s="24"/>
      <c r="D7427" s="24"/>
      <c r="F7427" s="24"/>
      <c r="H7427" s="24"/>
      <c r="J7427" s="24"/>
    </row>
    <row r="7428" spans="2:10" x14ac:dyDescent="0.2">
      <c r="B7428" s="24"/>
      <c r="D7428" s="24"/>
      <c r="F7428" s="24"/>
      <c r="H7428" s="24"/>
      <c r="J7428" s="24"/>
    </row>
    <row r="7429" spans="2:10" x14ac:dyDescent="0.2">
      <c r="B7429" s="24"/>
      <c r="D7429" s="24"/>
      <c r="F7429" s="24"/>
      <c r="H7429" s="24"/>
      <c r="J7429" s="24"/>
    </row>
    <row r="7430" spans="2:10" x14ac:dyDescent="0.2">
      <c r="B7430" s="24"/>
      <c r="D7430" s="24"/>
      <c r="F7430" s="24"/>
      <c r="H7430" s="24"/>
      <c r="J7430" s="24"/>
    </row>
    <row r="7431" spans="2:10" x14ac:dyDescent="0.2">
      <c r="B7431" s="24"/>
      <c r="D7431" s="24"/>
      <c r="F7431" s="24"/>
      <c r="H7431" s="24"/>
      <c r="J7431" s="24"/>
    </row>
    <row r="7432" spans="2:10" x14ac:dyDescent="0.2">
      <c r="B7432" s="24"/>
      <c r="D7432" s="24"/>
      <c r="F7432" s="24"/>
      <c r="H7432" s="24"/>
      <c r="J7432" s="24"/>
    </row>
    <row r="7433" spans="2:10" x14ac:dyDescent="0.2">
      <c r="B7433" s="24"/>
      <c r="D7433" s="24"/>
      <c r="F7433" s="24"/>
      <c r="H7433" s="24"/>
      <c r="J7433" s="24"/>
    </row>
    <row r="7434" spans="2:10" x14ac:dyDescent="0.2">
      <c r="B7434" s="24"/>
      <c r="D7434" s="24"/>
      <c r="F7434" s="24"/>
      <c r="H7434" s="24"/>
      <c r="J7434" s="24"/>
    </row>
    <row r="7435" spans="2:10" x14ac:dyDescent="0.2">
      <c r="B7435" s="24"/>
      <c r="D7435" s="24"/>
      <c r="F7435" s="24"/>
      <c r="H7435" s="24"/>
      <c r="J7435" s="24"/>
    </row>
    <row r="7436" spans="2:10" x14ac:dyDescent="0.2">
      <c r="B7436" s="24"/>
      <c r="D7436" s="24"/>
      <c r="F7436" s="24"/>
      <c r="H7436" s="24"/>
      <c r="J7436" s="24"/>
    </row>
    <row r="7437" spans="2:10" x14ac:dyDescent="0.2">
      <c r="B7437" s="24"/>
      <c r="D7437" s="24"/>
      <c r="F7437" s="24"/>
      <c r="H7437" s="24"/>
      <c r="J7437" s="24"/>
    </row>
    <row r="7438" spans="2:10" x14ac:dyDescent="0.2">
      <c r="B7438" s="24"/>
      <c r="D7438" s="24"/>
      <c r="F7438" s="24"/>
      <c r="H7438" s="24"/>
      <c r="J7438" s="24"/>
    </row>
    <row r="7439" spans="2:10" x14ac:dyDescent="0.2">
      <c r="B7439" s="24"/>
      <c r="D7439" s="24"/>
      <c r="F7439" s="24"/>
      <c r="H7439" s="24"/>
      <c r="J7439" s="24"/>
    </row>
    <row r="7440" spans="2:10" x14ac:dyDescent="0.2">
      <c r="B7440" s="24"/>
      <c r="D7440" s="24"/>
      <c r="F7440" s="24"/>
      <c r="H7440" s="24"/>
      <c r="J7440" s="24"/>
    </row>
    <row r="7441" spans="2:10" x14ac:dyDescent="0.2">
      <c r="B7441" s="24"/>
      <c r="D7441" s="24"/>
      <c r="F7441" s="24"/>
      <c r="H7441" s="24"/>
      <c r="J7441" s="24"/>
    </row>
    <row r="7442" spans="2:10" x14ac:dyDescent="0.2">
      <c r="B7442" s="24"/>
      <c r="D7442" s="24"/>
      <c r="F7442" s="24"/>
      <c r="H7442" s="24"/>
      <c r="J7442" s="24"/>
    </row>
    <row r="7443" spans="2:10" x14ac:dyDescent="0.2">
      <c r="B7443" s="24"/>
      <c r="D7443" s="24"/>
      <c r="F7443" s="24"/>
      <c r="H7443" s="24"/>
      <c r="J7443" s="24"/>
    </row>
    <row r="7444" spans="2:10" x14ac:dyDescent="0.2">
      <c r="B7444" s="24"/>
      <c r="D7444" s="24"/>
      <c r="F7444" s="24"/>
      <c r="H7444" s="24"/>
      <c r="J7444" s="24"/>
    </row>
    <row r="7445" spans="2:10" x14ac:dyDescent="0.2">
      <c r="B7445" s="24"/>
      <c r="D7445" s="24"/>
      <c r="F7445" s="24"/>
      <c r="H7445" s="24"/>
      <c r="J7445" s="24"/>
    </row>
    <row r="7446" spans="2:10" x14ac:dyDescent="0.2">
      <c r="B7446" s="24"/>
      <c r="D7446" s="24"/>
      <c r="F7446" s="24"/>
      <c r="H7446" s="24"/>
      <c r="J7446" s="24"/>
    </row>
    <row r="7447" spans="2:10" x14ac:dyDescent="0.2">
      <c r="B7447" s="24"/>
      <c r="D7447" s="24"/>
      <c r="F7447" s="24"/>
      <c r="H7447" s="24"/>
      <c r="J7447" s="24"/>
    </row>
    <row r="7448" spans="2:10" x14ac:dyDescent="0.2">
      <c r="B7448" s="24"/>
      <c r="D7448" s="24"/>
      <c r="F7448" s="24"/>
      <c r="H7448" s="24"/>
      <c r="J7448" s="24"/>
    </row>
    <row r="7449" spans="2:10" x14ac:dyDescent="0.2">
      <c r="B7449" s="24"/>
      <c r="D7449" s="24"/>
      <c r="F7449" s="24"/>
      <c r="H7449" s="24"/>
      <c r="J7449" s="24"/>
    </row>
    <row r="7450" spans="2:10" x14ac:dyDescent="0.2">
      <c r="B7450" s="24"/>
      <c r="D7450" s="24"/>
      <c r="F7450" s="24"/>
      <c r="H7450" s="24"/>
      <c r="J7450" s="24"/>
    </row>
    <row r="7451" spans="2:10" x14ac:dyDescent="0.2">
      <c r="B7451" s="24"/>
      <c r="D7451" s="24"/>
      <c r="F7451" s="24"/>
      <c r="H7451" s="24"/>
      <c r="J7451" s="24"/>
    </row>
    <row r="7452" spans="2:10" x14ac:dyDescent="0.2">
      <c r="B7452" s="24"/>
      <c r="D7452" s="24"/>
      <c r="F7452" s="24"/>
      <c r="H7452" s="24"/>
      <c r="J7452" s="24"/>
    </row>
    <row r="7453" spans="2:10" x14ac:dyDescent="0.2">
      <c r="B7453" s="24"/>
      <c r="D7453" s="24"/>
      <c r="F7453" s="24"/>
      <c r="H7453" s="24"/>
      <c r="J7453" s="24"/>
    </row>
    <row r="7454" spans="2:10" x14ac:dyDescent="0.2">
      <c r="B7454" s="24"/>
      <c r="D7454" s="24"/>
      <c r="F7454" s="24"/>
      <c r="H7454" s="24"/>
      <c r="J7454" s="24"/>
    </row>
    <row r="7455" spans="2:10" x14ac:dyDescent="0.2">
      <c r="B7455" s="24"/>
      <c r="D7455" s="24"/>
      <c r="F7455" s="24"/>
      <c r="H7455" s="24"/>
      <c r="J7455" s="24"/>
    </row>
    <row r="7456" spans="2:10" x14ac:dyDescent="0.2">
      <c r="B7456" s="24"/>
      <c r="D7456" s="24"/>
      <c r="F7456" s="24"/>
      <c r="H7456" s="24"/>
      <c r="J7456" s="24"/>
    </row>
    <row r="7457" spans="2:10" x14ac:dyDescent="0.2">
      <c r="B7457" s="24"/>
      <c r="D7457" s="24"/>
      <c r="F7457" s="24"/>
      <c r="H7457" s="24"/>
      <c r="J7457" s="24"/>
    </row>
    <row r="7458" spans="2:10" x14ac:dyDescent="0.2">
      <c r="B7458" s="24"/>
      <c r="D7458" s="24"/>
      <c r="F7458" s="24"/>
      <c r="H7458" s="24"/>
      <c r="J7458" s="24"/>
    </row>
    <row r="7459" spans="2:10" x14ac:dyDescent="0.2">
      <c r="B7459" s="24"/>
      <c r="D7459" s="24"/>
      <c r="F7459" s="24"/>
      <c r="H7459" s="24"/>
      <c r="J7459" s="24"/>
    </row>
    <row r="7460" spans="2:10" x14ac:dyDescent="0.2">
      <c r="B7460" s="24"/>
      <c r="D7460" s="24"/>
      <c r="F7460" s="24"/>
      <c r="H7460" s="24"/>
      <c r="J7460" s="24"/>
    </row>
    <row r="7461" spans="2:10" x14ac:dyDescent="0.2">
      <c r="B7461" s="24"/>
      <c r="D7461" s="24"/>
      <c r="F7461" s="24"/>
      <c r="H7461" s="24"/>
      <c r="J7461" s="24"/>
    </row>
    <row r="7462" spans="2:10" x14ac:dyDescent="0.2">
      <c r="B7462" s="24"/>
      <c r="D7462" s="24"/>
      <c r="F7462" s="24"/>
      <c r="H7462" s="24"/>
      <c r="J7462" s="24"/>
    </row>
    <row r="7463" spans="2:10" x14ac:dyDescent="0.2">
      <c r="B7463" s="24"/>
      <c r="D7463" s="24"/>
      <c r="F7463" s="24"/>
      <c r="H7463" s="24"/>
      <c r="J7463" s="24"/>
    </row>
    <row r="7464" spans="2:10" x14ac:dyDescent="0.2">
      <c r="B7464" s="24"/>
      <c r="D7464" s="24"/>
      <c r="F7464" s="24"/>
      <c r="H7464" s="24"/>
      <c r="J7464" s="24"/>
    </row>
    <row r="7465" spans="2:10" x14ac:dyDescent="0.2">
      <c r="B7465" s="24"/>
      <c r="D7465" s="24"/>
      <c r="F7465" s="24"/>
      <c r="H7465" s="24"/>
      <c r="J7465" s="24"/>
    </row>
    <row r="7466" spans="2:10" x14ac:dyDescent="0.2">
      <c r="B7466" s="24"/>
      <c r="D7466" s="24"/>
      <c r="F7466" s="24"/>
      <c r="H7466" s="24"/>
      <c r="J7466" s="24"/>
    </row>
    <row r="7467" spans="2:10" x14ac:dyDescent="0.2">
      <c r="B7467" s="24"/>
      <c r="D7467" s="24"/>
      <c r="F7467" s="24"/>
      <c r="H7467" s="24"/>
      <c r="J7467" s="24"/>
    </row>
    <row r="7468" spans="2:10" x14ac:dyDescent="0.2">
      <c r="B7468" s="24"/>
      <c r="D7468" s="24"/>
      <c r="F7468" s="24"/>
      <c r="H7468" s="24"/>
      <c r="J7468" s="24"/>
    </row>
    <row r="7469" spans="2:10" x14ac:dyDescent="0.2">
      <c r="B7469" s="24"/>
      <c r="D7469" s="24"/>
      <c r="F7469" s="24"/>
      <c r="H7469" s="24"/>
      <c r="J7469" s="24"/>
    </row>
    <row r="7470" spans="2:10" x14ac:dyDescent="0.2">
      <c r="B7470" s="24"/>
      <c r="D7470" s="24"/>
      <c r="F7470" s="24"/>
      <c r="H7470" s="24"/>
      <c r="J7470" s="24"/>
    </row>
    <row r="7471" spans="2:10" x14ac:dyDescent="0.2">
      <c r="B7471" s="24"/>
      <c r="D7471" s="24"/>
      <c r="F7471" s="24"/>
      <c r="H7471" s="24"/>
      <c r="J7471" s="24"/>
    </row>
    <row r="7472" spans="2:10" x14ac:dyDescent="0.2">
      <c r="B7472" s="24"/>
      <c r="D7472" s="24"/>
      <c r="F7472" s="24"/>
      <c r="H7472" s="24"/>
      <c r="J7472" s="24"/>
    </row>
    <row r="7473" spans="2:10" x14ac:dyDescent="0.2">
      <c r="B7473" s="24"/>
      <c r="D7473" s="24"/>
      <c r="F7473" s="24"/>
      <c r="H7473" s="24"/>
      <c r="J7473" s="24"/>
    </row>
    <row r="7474" spans="2:10" x14ac:dyDescent="0.2">
      <c r="B7474" s="24"/>
      <c r="D7474" s="24"/>
      <c r="F7474" s="24"/>
      <c r="H7474" s="24"/>
      <c r="J7474" s="24"/>
    </row>
    <row r="7475" spans="2:10" x14ac:dyDescent="0.2">
      <c r="B7475" s="24"/>
      <c r="D7475" s="24"/>
      <c r="F7475" s="24"/>
      <c r="H7475" s="24"/>
      <c r="J7475" s="24"/>
    </row>
    <row r="7476" spans="2:10" x14ac:dyDescent="0.2">
      <c r="B7476" s="24"/>
      <c r="D7476" s="24"/>
      <c r="F7476" s="24"/>
      <c r="H7476" s="24"/>
      <c r="J7476" s="24"/>
    </row>
    <row r="7477" spans="2:10" x14ac:dyDescent="0.2">
      <c r="B7477" s="24"/>
      <c r="D7477" s="24"/>
      <c r="F7477" s="24"/>
      <c r="H7477" s="24"/>
      <c r="J7477" s="24"/>
    </row>
    <row r="7478" spans="2:10" x14ac:dyDescent="0.2">
      <c r="B7478" s="24"/>
      <c r="D7478" s="24"/>
      <c r="F7478" s="24"/>
      <c r="H7478" s="24"/>
      <c r="J7478" s="24"/>
    </row>
    <row r="7479" spans="2:10" x14ac:dyDescent="0.2">
      <c r="B7479" s="24"/>
      <c r="D7479" s="24"/>
      <c r="F7479" s="24"/>
      <c r="H7479" s="24"/>
      <c r="J7479" s="24"/>
    </row>
    <row r="7480" spans="2:10" x14ac:dyDescent="0.2">
      <c r="B7480" s="24"/>
      <c r="D7480" s="24"/>
      <c r="F7480" s="24"/>
      <c r="H7480" s="24"/>
      <c r="J7480" s="24"/>
    </row>
    <row r="7481" spans="2:10" x14ac:dyDescent="0.2">
      <c r="B7481" s="24"/>
      <c r="D7481" s="24"/>
      <c r="F7481" s="24"/>
      <c r="H7481" s="24"/>
      <c r="J7481" s="24"/>
    </row>
    <row r="7482" spans="2:10" x14ac:dyDescent="0.2">
      <c r="B7482" s="24"/>
      <c r="D7482" s="24"/>
      <c r="F7482" s="24"/>
      <c r="H7482" s="24"/>
      <c r="J7482" s="24"/>
    </row>
    <row r="7483" spans="2:10" x14ac:dyDescent="0.2">
      <c r="B7483" s="24"/>
      <c r="D7483" s="24"/>
      <c r="F7483" s="24"/>
      <c r="H7483" s="24"/>
      <c r="J7483" s="24"/>
    </row>
    <row r="7484" spans="2:10" x14ac:dyDescent="0.2">
      <c r="B7484" s="24"/>
      <c r="D7484" s="24"/>
      <c r="F7484" s="24"/>
      <c r="H7484" s="24"/>
      <c r="J7484" s="24"/>
    </row>
    <row r="7485" spans="2:10" x14ac:dyDescent="0.2">
      <c r="B7485" s="24"/>
      <c r="D7485" s="24"/>
      <c r="F7485" s="24"/>
      <c r="H7485" s="24"/>
      <c r="J7485" s="24"/>
    </row>
    <row r="7486" spans="2:10" x14ac:dyDescent="0.2">
      <c r="B7486" s="24"/>
      <c r="D7486" s="24"/>
      <c r="F7486" s="24"/>
      <c r="H7486" s="24"/>
      <c r="J7486" s="24"/>
    </row>
    <row r="7487" spans="2:10" x14ac:dyDescent="0.2">
      <c r="B7487" s="24"/>
      <c r="D7487" s="24"/>
      <c r="F7487" s="24"/>
      <c r="H7487" s="24"/>
      <c r="J7487" s="24"/>
    </row>
    <row r="7488" spans="2:10" x14ac:dyDescent="0.2">
      <c r="B7488" s="24"/>
      <c r="D7488" s="24"/>
      <c r="F7488" s="24"/>
      <c r="H7488" s="24"/>
      <c r="J7488" s="24"/>
    </row>
    <row r="7489" spans="2:10" x14ac:dyDescent="0.2">
      <c r="B7489" s="24"/>
      <c r="D7489" s="24"/>
      <c r="F7489" s="24"/>
      <c r="H7489" s="24"/>
      <c r="J7489" s="24"/>
    </row>
    <row r="7490" spans="2:10" x14ac:dyDescent="0.2">
      <c r="B7490" s="24"/>
      <c r="D7490" s="24"/>
      <c r="F7490" s="24"/>
      <c r="H7490" s="24"/>
      <c r="J7490" s="24"/>
    </row>
    <row r="7491" spans="2:10" x14ac:dyDescent="0.2">
      <c r="B7491" s="24"/>
      <c r="D7491" s="24"/>
      <c r="F7491" s="24"/>
      <c r="H7491" s="24"/>
      <c r="J7491" s="24"/>
    </row>
    <row r="7492" spans="2:10" x14ac:dyDescent="0.2">
      <c r="B7492" s="24"/>
      <c r="D7492" s="24"/>
      <c r="F7492" s="24"/>
      <c r="H7492" s="24"/>
      <c r="J7492" s="24"/>
    </row>
    <row r="7493" spans="2:10" x14ac:dyDescent="0.2">
      <c r="B7493" s="24"/>
      <c r="D7493" s="24"/>
      <c r="F7493" s="24"/>
      <c r="H7493" s="24"/>
      <c r="J7493" s="24"/>
    </row>
    <row r="7494" spans="2:10" x14ac:dyDescent="0.2">
      <c r="B7494" s="24"/>
      <c r="D7494" s="24"/>
      <c r="F7494" s="24"/>
      <c r="H7494" s="24"/>
      <c r="J7494" s="24"/>
    </row>
    <row r="7495" spans="2:10" x14ac:dyDescent="0.2">
      <c r="B7495" s="24"/>
      <c r="D7495" s="24"/>
      <c r="F7495" s="24"/>
      <c r="H7495" s="24"/>
      <c r="J7495" s="24"/>
    </row>
    <row r="7496" spans="2:10" x14ac:dyDescent="0.2">
      <c r="B7496" s="24"/>
      <c r="D7496" s="24"/>
      <c r="F7496" s="24"/>
      <c r="H7496" s="24"/>
      <c r="J7496" s="24"/>
    </row>
    <row r="7497" spans="2:10" x14ac:dyDescent="0.2">
      <c r="B7497" s="24"/>
      <c r="D7497" s="24"/>
      <c r="F7497" s="24"/>
      <c r="H7497" s="24"/>
      <c r="J7497" s="24"/>
    </row>
    <row r="7498" spans="2:10" x14ac:dyDescent="0.2">
      <c r="B7498" s="24"/>
      <c r="D7498" s="24"/>
      <c r="F7498" s="24"/>
      <c r="H7498" s="24"/>
      <c r="J7498" s="24"/>
    </row>
    <row r="7499" spans="2:10" x14ac:dyDescent="0.2">
      <c r="B7499" s="24"/>
      <c r="D7499" s="24"/>
      <c r="F7499" s="24"/>
      <c r="H7499" s="24"/>
      <c r="J7499" s="24"/>
    </row>
    <row r="7500" spans="2:10" x14ac:dyDescent="0.2">
      <c r="B7500" s="24"/>
      <c r="D7500" s="24"/>
      <c r="F7500" s="24"/>
      <c r="H7500" s="24"/>
      <c r="J7500" s="24"/>
    </row>
    <row r="7501" spans="2:10" x14ac:dyDescent="0.2">
      <c r="B7501" s="24"/>
      <c r="D7501" s="24"/>
      <c r="F7501" s="24"/>
      <c r="H7501" s="24"/>
      <c r="J7501" s="24"/>
    </row>
    <row r="7502" spans="2:10" x14ac:dyDescent="0.2">
      <c r="B7502" s="24"/>
      <c r="D7502" s="24"/>
      <c r="F7502" s="24"/>
      <c r="H7502" s="24"/>
      <c r="J7502" s="24"/>
    </row>
    <row r="7503" spans="2:10" x14ac:dyDescent="0.2">
      <c r="B7503" s="24"/>
      <c r="D7503" s="24"/>
      <c r="F7503" s="24"/>
      <c r="H7503" s="24"/>
      <c r="J7503" s="24"/>
    </row>
    <row r="7504" spans="2:10" x14ac:dyDescent="0.2">
      <c r="B7504" s="24"/>
      <c r="D7504" s="24"/>
      <c r="F7504" s="24"/>
      <c r="H7504" s="24"/>
      <c r="J7504" s="24"/>
    </row>
    <row r="7505" spans="2:10" x14ac:dyDescent="0.2">
      <c r="B7505" s="24"/>
      <c r="D7505" s="24"/>
      <c r="F7505" s="24"/>
      <c r="H7505" s="24"/>
      <c r="J7505" s="24"/>
    </row>
    <row r="7506" spans="2:10" x14ac:dyDescent="0.2">
      <c r="B7506" s="24"/>
      <c r="D7506" s="24"/>
      <c r="F7506" s="24"/>
      <c r="H7506" s="24"/>
      <c r="J7506" s="24"/>
    </row>
    <row r="7507" spans="2:10" x14ac:dyDescent="0.2">
      <c r="B7507" s="24"/>
      <c r="D7507" s="24"/>
      <c r="F7507" s="24"/>
      <c r="H7507" s="24"/>
      <c r="J7507" s="24"/>
    </row>
    <row r="7508" spans="2:10" x14ac:dyDescent="0.2">
      <c r="B7508" s="24"/>
      <c r="D7508" s="24"/>
      <c r="F7508" s="24"/>
      <c r="H7508" s="24"/>
      <c r="J7508" s="24"/>
    </row>
    <row r="7509" spans="2:10" x14ac:dyDescent="0.2">
      <c r="B7509" s="24"/>
      <c r="D7509" s="24"/>
      <c r="F7509" s="24"/>
      <c r="H7509" s="24"/>
      <c r="J7509" s="24"/>
    </row>
    <row r="7510" spans="2:10" x14ac:dyDescent="0.2">
      <c r="B7510" s="24"/>
      <c r="D7510" s="24"/>
      <c r="F7510" s="24"/>
      <c r="H7510" s="24"/>
      <c r="J7510" s="24"/>
    </row>
    <row r="7511" spans="2:10" x14ac:dyDescent="0.2">
      <c r="B7511" s="24"/>
      <c r="D7511" s="24"/>
      <c r="F7511" s="24"/>
      <c r="H7511" s="24"/>
      <c r="J7511" s="24"/>
    </row>
    <row r="7512" spans="2:10" x14ac:dyDescent="0.2">
      <c r="B7512" s="24"/>
      <c r="D7512" s="24"/>
      <c r="F7512" s="24"/>
      <c r="H7512" s="24"/>
      <c r="J7512" s="24"/>
    </row>
    <row r="7513" spans="2:10" x14ac:dyDescent="0.2">
      <c r="B7513" s="24"/>
      <c r="D7513" s="24"/>
      <c r="F7513" s="24"/>
      <c r="H7513" s="24"/>
      <c r="J7513" s="24"/>
    </row>
    <row r="7514" spans="2:10" x14ac:dyDescent="0.2">
      <c r="B7514" s="24"/>
      <c r="D7514" s="24"/>
      <c r="F7514" s="24"/>
      <c r="H7514" s="24"/>
      <c r="J7514" s="24"/>
    </row>
    <row r="7515" spans="2:10" x14ac:dyDescent="0.2">
      <c r="B7515" s="24"/>
      <c r="D7515" s="24"/>
      <c r="F7515" s="24"/>
      <c r="H7515" s="24"/>
      <c r="J7515" s="24"/>
    </row>
    <row r="7516" spans="2:10" x14ac:dyDescent="0.2">
      <c r="B7516" s="24"/>
      <c r="D7516" s="24"/>
      <c r="F7516" s="24"/>
      <c r="H7516" s="24"/>
      <c r="J7516" s="24"/>
    </row>
    <row r="7517" spans="2:10" x14ac:dyDescent="0.2">
      <c r="B7517" s="24"/>
      <c r="D7517" s="24"/>
      <c r="F7517" s="24"/>
      <c r="H7517" s="24"/>
      <c r="J7517" s="24"/>
    </row>
    <row r="7518" spans="2:10" x14ac:dyDescent="0.2">
      <c r="B7518" s="24"/>
      <c r="D7518" s="24"/>
      <c r="F7518" s="24"/>
      <c r="H7518" s="24"/>
      <c r="J7518" s="24"/>
    </row>
    <row r="7519" spans="2:10" x14ac:dyDescent="0.2">
      <c r="B7519" s="24"/>
      <c r="D7519" s="24"/>
      <c r="F7519" s="24"/>
      <c r="H7519" s="24"/>
      <c r="J7519" s="24"/>
    </row>
    <row r="7520" spans="2:10" x14ac:dyDescent="0.2">
      <c r="B7520" s="24"/>
      <c r="D7520" s="24"/>
      <c r="F7520" s="24"/>
      <c r="H7520" s="24"/>
      <c r="J7520" s="24"/>
    </row>
    <row r="7521" spans="2:10" x14ac:dyDescent="0.2">
      <c r="B7521" s="24"/>
      <c r="D7521" s="24"/>
      <c r="F7521" s="24"/>
      <c r="H7521" s="24"/>
      <c r="J7521" s="24"/>
    </row>
    <row r="7522" spans="2:10" x14ac:dyDescent="0.2">
      <c r="B7522" s="24"/>
      <c r="D7522" s="24"/>
      <c r="F7522" s="24"/>
      <c r="H7522" s="24"/>
      <c r="J7522" s="24"/>
    </row>
    <row r="7523" spans="2:10" x14ac:dyDescent="0.2">
      <c r="B7523" s="24"/>
      <c r="D7523" s="24"/>
      <c r="F7523" s="24"/>
      <c r="H7523" s="24"/>
      <c r="J7523" s="24"/>
    </row>
    <row r="7524" spans="2:10" x14ac:dyDescent="0.2">
      <c r="B7524" s="24"/>
      <c r="D7524" s="24"/>
      <c r="F7524" s="24"/>
      <c r="H7524" s="24"/>
      <c r="J7524" s="24"/>
    </row>
    <row r="7525" spans="2:10" x14ac:dyDescent="0.2">
      <c r="B7525" s="24"/>
      <c r="D7525" s="24"/>
      <c r="F7525" s="24"/>
      <c r="H7525" s="24"/>
      <c r="J7525" s="24"/>
    </row>
    <row r="7526" spans="2:10" x14ac:dyDescent="0.2">
      <c r="B7526" s="24"/>
      <c r="D7526" s="24"/>
      <c r="F7526" s="24"/>
      <c r="H7526" s="24"/>
      <c r="J7526" s="24"/>
    </row>
    <row r="7527" spans="2:10" x14ac:dyDescent="0.2">
      <c r="B7527" s="24"/>
      <c r="D7527" s="24"/>
      <c r="F7527" s="24"/>
      <c r="H7527" s="24"/>
      <c r="J7527" s="24"/>
    </row>
    <row r="7528" spans="2:10" x14ac:dyDescent="0.2">
      <c r="B7528" s="24"/>
      <c r="D7528" s="24"/>
      <c r="F7528" s="24"/>
      <c r="H7528" s="24"/>
      <c r="J7528" s="24"/>
    </row>
    <row r="7529" spans="2:10" x14ac:dyDescent="0.2">
      <c r="B7529" s="24"/>
      <c r="D7529" s="24"/>
      <c r="F7529" s="24"/>
      <c r="H7529" s="24"/>
      <c r="J7529" s="24"/>
    </row>
    <row r="7530" spans="2:10" x14ac:dyDescent="0.2">
      <c r="B7530" s="24"/>
      <c r="D7530" s="24"/>
      <c r="F7530" s="24"/>
      <c r="H7530" s="24"/>
      <c r="J7530" s="24"/>
    </row>
    <row r="7531" spans="2:10" x14ac:dyDescent="0.2">
      <c r="B7531" s="24"/>
      <c r="D7531" s="24"/>
      <c r="F7531" s="24"/>
      <c r="H7531" s="24"/>
      <c r="J7531" s="24"/>
    </row>
    <row r="7532" spans="2:10" x14ac:dyDescent="0.2">
      <c r="B7532" s="24"/>
      <c r="D7532" s="24"/>
      <c r="F7532" s="24"/>
      <c r="H7532" s="24"/>
      <c r="J7532" s="24"/>
    </row>
    <row r="7533" spans="2:10" x14ac:dyDescent="0.2">
      <c r="B7533" s="24"/>
      <c r="D7533" s="24"/>
      <c r="F7533" s="24"/>
      <c r="H7533" s="24"/>
      <c r="J7533" s="24"/>
    </row>
    <row r="7534" spans="2:10" x14ac:dyDescent="0.2">
      <c r="B7534" s="24"/>
      <c r="D7534" s="24"/>
      <c r="F7534" s="24"/>
      <c r="H7534" s="24"/>
      <c r="J7534" s="24"/>
    </row>
    <row r="7535" spans="2:10" x14ac:dyDescent="0.2">
      <c r="B7535" s="24"/>
      <c r="D7535" s="24"/>
      <c r="F7535" s="24"/>
      <c r="H7535" s="24"/>
      <c r="J7535" s="24"/>
    </row>
    <row r="7536" spans="2:10" x14ac:dyDescent="0.2">
      <c r="B7536" s="24"/>
      <c r="D7536" s="24"/>
      <c r="F7536" s="24"/>
      <c r="H7536" s="24"/>
      <c r="J7536" s="24"/>
    </row>
    <row r="7537" spans="2:10" x14ac:dyDescent="0.2">
      <c r="B7537" s="24"/>
      <c r="D7537" s="24"/>
      <c r="F7537" s="24"/>
      <c r="H7537" s="24"/>
      <c r="J7537" s="24"/>
    </row>
    <row r="7538" spans="2:10" x14ac:dyDescent="0.2">
      <c r="B7538" s="24"/>
      <c r="D7538" s="24"/>
      <c r="F7538" s="24"/>
      <c r="H7538" s="24"/>
      <c r="J7538" s="24"/>
    </row>
    <row r="7539" spans="2:10" x14ac:dyDescent="0.2">
      <c r="B7539" s="24"/>
      <c r="D7539" s="24"/>
      <c r="F7539" s="24"/>
      <c r="H7539" s="24"/>
      <c r="J7539" s="24"/>
    </row>
    <row r="7540" spans="2:10" x14ac:dyDescent="0.2">
      <c r="B7540" s="24"/>
      <c r="D7540" s="24"/>
      <c r="F7540" s="24"/>
      <c r="H7540" s="24"/>
      <c r="J7540" s="24"/>
    </row>
    <row r="7541" spans="2:10" x14ac:dyDescent="0.2">
      <c r="B7541" s="24"/>
      <c r="D7541" s="24"/>
      <c r="F7541" s="24"/>
      <c r="H7541" s="24"/>
      <c r="J7541" s="24"/>
    </row>
    <row r="7542" spans="2:10" x14ac:dyDescent="0.2">
      <c r="B7542" s="24"/>
      <c r="D7542" s="24"/>
      <c r="F7542" s="24"/>
      <c r="H7542" s="24"/>
      <c r="J7542" s="24"/>
    </row>
    <row r="7543" spans="2:10" x14ac:dyDescent="0.2">
      <c r="B7543" s="24"/>
      <c r="D7543" s="24"/>
      <c r="F7543" s="24"/>
      <c r="H7543" s="24"/>
      <c r="J7543" s="24"/>
    </row>
    <row r="7544" spans="2:10" x14ac:dyDescent="0.2">
      <c r="B7544" s="24"/>
      <c r="D7544" s="24"/>
      <c r="F7544" s="24"/>
      <c r="H7544" s="24"/>
      <c r="J7544" s="24"/>
    </row>
    <row r="7545" spans="2:10" x14ac:dyDescent="0.2">
      <c r="B7545" s="24"/>
      <c r="D7545" s="24"/>
      <c r="F7545" s="24"/>
      <c r="H7545" s="24"/>
      <c r="J7545" s="24"/>
    </row>
    <row r="7546" spans="2:10" x14ac:dyDescent="0.2">
      <c r="B7546" s="24"/>
      <c r="D7546" s="24"/>
      <c r="F7546" s="24"/>
      <c r="H7546" s="24"/>
      <c r="J7546" s="24"/>
    </row>
    <row r="7547" spans="2:10" x14ac:dyDescent="0.2">
      <c r="B7547" s="24"/>
      <c r="D7547" s="24"/>
      <c r="F7547" s="24"/>
      <c r="H7547" s="24"/>
      <c r="J7547" s="24"/>
    </row>
    <row r="7548" spans="2:10" x14ac:dyDescent="0.2">
      <c r="B7548" s="24"/>
      <c r="D7548" s="24"/>
      <c r="F7548" s="24"/>
      <c r="H7548" s="24"/>
      <c r="J7548" s="24"/>
    </row>
    <row r="7549" spans="2:10" x14ac:dyDescent="0.2">
      <c r="B7549" s="24"/>
      <c r="D7549" s="24"/>
      <c r="F7549" s="24"/>
      <c r="H7549" s="24"/>
      <c r="J7549" s="24"/>
    </row>
    <row r="7550" spans="2:10" x14ac:dyDescent="0.2">
      <c r="B7550" s="24"/>
      <c r="D7550" s="24"/>
      <c r="F7550" s="24"/>
      <c r="H7550" s="24"/>
      <c r="J7550" s="24"/>
    </row>
    <row r="7551" spans="2:10" x14ac:dyDescent="0.2">
      <c r="B7551" s="24"/>
      <c r="D7551" s="24"/>
      <c r="F7551" s="24"/>
      <c r="H7551" s="24"/>
      <c r="J7551" s="24"/>
    </row>
    <row r="7552" spans="2:10" x14ac:dyDescent="0.2">
      <c r="B7552" s="24"/>
      <c r="D7552" s="24"/>
      <c r="F7552" s="24"/>
      <c r="H7552" s="24"/>
      <c r="J7552" s="24"/>
    </row>
    <row r="7553" spans="2:10" x14ac:dyDescent="0.2">
      <c r="B7553" s="24"/>
      <c r="D7553" s="24"/>
      <c r="F7553" s="24"/>
      <c r="H7553" s="24"/>
      <c r="J7553" s="24"/>
    </row>
    <row r="7554" spans="2:10" x14ac:dyDescent="0.2">
      <c r="B7554" s="24"/>
      <c r="D7554" s="24"/>
      <c r="F7554" s="24"/>
      <c r="H7554" s="24"/>
      <c r="J7554" s="24"/>
    </row>
    <row r="7555" spans="2:10" x14ac:dyDescent="0.2">
      <c r="B7555" s="24"/>
      <c r="D7555" s="24"/>
      <c r="F7555" s="24"/>
      <c r="H7555" s="24"/>
      <c r="J7555" s="24"/>
    </row>
    <row r="7556" spans="2:10" x14ac:dyDescent="0.2">
      <c r="B7556" s="24"/>
      <c r="D7556" s="24"/>
      <c r="F7556" s="24"/>
      <c r="H7556" s="24"/>
      <c r="J7556" s="24"/>
    </row>
    <row r="7557" spans="2:10" x14ac:dyDescent="0.2">
      <c r="B7557" s="24"/>
      <c r="D7557" s="24"/>
      <c r="F7557" s="24"/>
      <c r="H7557" s="24"/>
      <c r="J7557" s="24"/>
    </row>
    <row r="7558" spans="2:10" x14ac:dyDescent="0.2">
      <c r="B7558" s="24"/>
      <c r="D7558" s="24"/>
      <c r="F7558" s="24"/>
      <c r="H7558" s="24"/>
      <c r="J7558" s="24"/>
    </row>
    <row r="7559" spans="2:10" x14ac:dyDescent="0.2">
      <c r="B7559" s="24"/>
      <c r="D7559" s="24"/>
      <c r="F7559" s="24"/>
      <c r="H7559" s="24"/>
      <c r="J7559" s="24"/>
    </row>
    <row r="7560" spans="2:10" x14ac:dyDescent="0.2">
      <c r="B7560" s="24"/>
      <c r="D7560" s="24"/>
      <c r="F7560" s="24"/>
      <c r="H7560" s="24"/>
      <c r="J7560" s="24"/>
    </row>
    <row r="7561" spans="2:10" x14ac:dyDescent="0.2">
      <c r="B7561" s="24"/>
      <c r="D7561" s="24"/>
      <c r="F7561" s="24"/>
      <c r="H7561" s="24"/>
      <c r="J7561" s="24"/>
    </row>
    <row r="7562" spans="2:10" x14ac:dyDescent="0.2">
      <c r="B7562" s="24"/>
      <c r="D7562" s="24"/>
      <c r="F7562" s="24"/>
      <c r="H7562" s="24"/>
      <c r="J7562" s="24"/>
    </row>
    <row r="7563" spans="2:10" x14ac:dyDescent="0.2">
      <c r="B7563" s="24"/>
      <c r="D7563" s="24"/>
      <c r="F7563" s="24"/>
      <c r="H7563" s="24"/>
      <c r="J7563" s="24"/>
    </row>
    <row r="7564" spans="2:10" x14ac:dyDescent="0.2">
      <c r="B7564" s="24"/>
      <c r="D7564" s="24"/>
      <c r="F7564" s="24"/>
      <c r="H7564" s="24"/>
      <c r="J7564" s="24"/>
    </row>
    <row r="7565" spans="2:10" x14ac:dyDescent="0.2">
      <c r="B7565" s="24"/>
      <c r="D7565" s="24"/>
      <c r="F7565" s="24"/>
      <c r="H7565" s="24"/>
      <c r="J7565" s="24"/>
    </row>
    <row r="7566" spans="2:10" x14ac:dyDescent="0.2">
      <c r="B7566" s="24"/>
      <c r="D7566" s="24"/>
      <c r="F7566" s="24"/>
      <c r="H7566" s="24"/>
      <c r="J7566" s="24"/>
    </row>
    <row r="7567" spans="2:10" x14ac:dyDescent="0.2">
      <c r="B7567" s="24"/>
      <c r="D7567" s="24"/>
      <c r="F7567" s="24"/>
      <c r="H7567" s="24"/>
      <c r="J7567" s="24"/>
    </row>
    <row r="7568" spans="2:10" x14ac:dyDescent="0.2">
      <c r="B7568" s="24"/>
      <c r="D7568" s="24"/>
      <c r="F7568" s="24"/>
      <c r="H7568" s="24"/>
      <c r="J7568" s="24"/>
    </row>
    <row r="7569" spans="2:10" x14ac:dyDescent="0.2">
      <c r="B7569" s="24"/>
      <c r="D7569" s="24"/>
      <c r="F7569" s="24"/>
      <c r="H7569" s="24"/>
      <c r="J7569" s="24"/>
    </row>
    <row r="7570" spans="2:10" x14ac:dyDescent="0.2">
      <c r="B7570" s="24"/>
      <c r="D7570" s="24"/>
      <c r="F7570" s="24"/>
      <c r="H7570" s="24"/>
      <c r="J7570" s="24"/>
    </row>
    <row r="7571" spans="2:10" x14ac:dyDescent="0.2">
      <c r="B7571" s="24"/>
      <c r="D7571" s="24"/>
      <c r="F7571" s="24"/>
      <c r="H7571" s="24"/>
      <c r="J7571" s="24"/>
    </row>
    <row r="7572" spans="2:10" x14ac:dyDescent="0.2">
      <c r="B7572" s="24"/>
      <c r="D7572" s="24"/>
      <c r="F7572" s="24"/>
      <c r="H7572" s="24"/>
      <c r="J7572" s="24"/>
    </row>
    <row r="7573" spans="2:10" x14ac:dyDescent="0.2">
      <c r="B7573" s="24"/>
      <c r="D7573" s="24"/>
      <c r="F7573" s="24"/>
      <c r="H7573" s="24"/>
      <c r="J7573" s="24"/>
    </row>
    <row r="7574" spans="2:10" x14ac:dyDescent="0.2">
      <c r="B7574" s="24"/>
      <c r="D7574" s="24"/>
      <c r="F7574" s="24"/>
      <c r="H7574" s="24"/>
      <c r="J7574" s="24"/>
    </row>
    <row r="7575" spans="2:10" x14ac:dyDescent="0.2">
      <c r="B7575" s="24"/>
      <c r="D7575" s="24"/>
      <c r="F7575" s="24"/>
      <c r="H7575" s="24"/>
      <c r="J7575" s="24"/>
    </row>
    <row r="7576" spans="2:10" x14ac:dyDescent="0.2">
      <c r="B7576" s="24"/>
      <c r="D7576" s="24"/>
      <c r="F7576" s="24"/>
      <c r="H7576" s="24"/>
      <c r="J7576" s="24"/>
    </row>
    <row r="7577" spans="2:10" x14ac:dyDescent="0.2">
      <c r="B7577" s="24"/>
      <c r="D7577" s="24"/>
      <c r="F7577" s="24"/>
      <c r="H7577" s="24"/>
      <c r="J7577" s="24"/>
    </row>
    <row r="7578" spans="2:10" x14ac:dyDescent="0.2">
      <c r="B7578" s="24"/>
      <c r="D7578" s="24"/>
      <c r="F7578" s="24"/>
      <c r="H7578" s="24"/>
      <c r="J7578" s="24"/>
    </row>
    <row r="7579" spans="2:10" x14ac:dyDescent="0.2">
      <c r="B7579" s="24"/>
      <c r="D7579" s="24"/>
      <c r="F7579" s="24"/>
      <c r="H7579" s="24"/>
      <c r="J7579" s="24"/>
    </row>
    <row r="7580" spans="2:10" x14ac:dyDescent="0.2">
      <c r="B7580" s="24"/>
      <c r="D7580" s="24"/>
      <c r="F7580" s="24"/>
      <c r="H7580" s="24"/>
      <c r="J7580" s="24"/>
    </row>
    <row r="7581" spans="2:10" x14ac:dyDescent="0.2">
      <c r="B7581" s="24"/>
      <c r="D7581" s="24"/>
      <c r="F7581" s="24"/>
      <c r="H7581" s="24"/>
      <c r="J7581" s="24"/>
    </row>
    <row r="7582" spans="2:10" x14ac:dyDescent="0.2">
      <c r="B7582" s="24"/>
      <c r="D7582" s="24"/>
      <c r="F7582" s="24"/>
      <c r="H7582" s="24"/>
      <c r="J7582" s="24"/>
    </row>
    <row r="7583" spans="2:10" x14ac:dyDescent="0.2">
      <c r="B7583" s="24"/>
      <c r="D7583" s="24"/>
      <c r="F7583" s="24"/>
      <c r="H7583" s="24"/>
      <c r="J7583" s="24"/>
    </row>
    <row r="7584" spans="2:10" x14ac:dyDescent="0.2">
      <c r="B7584" s="24"/>
      <c r="D7584" s="24"/>
      <c r="F7584" s="24"/>
      <c r="H7584" s="24"/>
      <c r="J7584" s="24"/>
    </row>
    <row r="7585" spans="2:10" x14ac:dyDescent="0.2">
      <c r="B7585" s="24"/>
      <c r="D7585" s="24"/>
      <c r="F7585" s="24"/>
      <c r="H7585" s="24"/>
      <c r="J7585" s="24"/>
    </row>
    <row r="7586" spans="2:10" x14ac:dyDescent="0.2">
      <c r="B7586" s="24"/>
      <c r="D7586" s="24"/>
      <c r="F7586" s="24"/>
      <c r="H7586" s="24"/>
      <c r="J7586" s="24"/>
    </row>
    <row r="7587" spans="2:10" x14ac:dyDescent="0.2">
      <c r="B7587" s="24"/>
      <c r="D7587" s="24"/>
      <c r="F7587" s="24"/>
      <c r="H7587" s="24"/>
      <c r="J7587" s="24"/>
    </row>
    <row r="7588" spans="2:10" x14ac:dyDescent="0.2">
      <c r="B7588" s="24"/>
      <c r="D7588" s="24"/>
      <c r="F7588" s="24"/>
      <c r="H7588" s="24"/>
      <c r="J7588" s="24"/>
    </row>
    <row r="7589" spans="2:10" x14ac:dyDescent="0.2">
      <c r="B7589" s="24"/>
      <c r="D7589" s="24"/>
      <c r="F7589" s="24"/>
      <c r="H7589" s="24"/>
      <c r="J7589" s="24"/>
    </row>
    <row r="7590" spans="2:10" x14ac:dyDescent="0.2">
      <c r="B7590" s="24"/>
      <c r="D7590" s="24"/>
      <c r="F7590" s="24"/>
      <c r="H7590" s="24"/>
      <c r="J7590" s="24"/>
    </row>
    <row r="7591" spans="2:10" x14ac:dyDescent="0.2">
      <c r="B7591" s="24"/>
      <c r="D7591" s="24"/>
      <c r="F7591" s="24"/>
      <c r="H7591" s="24"/>
      <c r="J7591" s="24"/>
    </row>
    <row r="7592" spans="2:10" x14ac:dyDescent="0.2">
      <c r="B7592" s="24"/>
      <c r="D7592" s="24"/>
      <c r="F7592" s="24"/>
      <c r="H7592" s="24"/>
      <c r="J7592" s="24"/>
    </row>
    <row r="7593" spans="2:10" x14ac:dyDescent="0.2">
      <c r="B7593" s="24"/>
      <c r="D7593" s="24"/>
      <c r="F7593" s="24"/>
      <c r="H7593" s="24"/>
      <c r="J7593" s="24"/>
    </row>
    <row r="7594" spans="2:10" x14ac:dyDescent="0.2">
      <c r="B7594" s="24"/>
      <c r="D7594" s="24"/>
      <c r="F7594" s="24"/>
      <c r="H7594" s="24"/>
      <c r="J7594" s="24"/>
    </row>
    <row r="7595" spans="2:10" x14ac:dyDescent="0.2">
      <c r="B7595" s="24"/>
      <c r="D7595" s="24"/>
      <c r="F7595" s="24"/>
      <c r="H7595" s="24"/>
      <c r="J7595" s="24"/>
    </row>
    <row r="7596" spans="2:10" x14ac:dyDescent="0.2">
      <c r="B7596" s="24"/>
      <c r="D7596" s="24"/>
      <c r="F7596" s="24"/>
      <c r="H7596" s="24"/>
      <c r="J7596" s="24"/>
    </row>
    <row r="7597" spans="2:10" x14ac:dyDescent="0.2">
      <c r="B7597" s="24"/>
      <c r="D7597" s="24"/>
      <c r="F7597" s="24"/>
      <c r="H7597" s="24"/>
      <c r="J7597" s="24"/>
    </row>
    <row r="7598" spans="2:10" x14ac:dyDescent="0.2">
      <c r="B7598" s="24"/>
      <c r="D7598" s="24"/>
      <c r="F7598" s="24"/>
      <c r="H7598" s="24"/>
      <c r="J7598" s="24"/>
    </row>
    <row r="7599" spans="2:10" x14ac:dyDescent="0.2">
      <c r="B7599" s="24"/>
      <c r="D7599" s="24"/>
      <c r="F7599" s="24"/>
      <c r="H7599" s="24"/>
      <c r="J7599" s="24"/>
    </row>
    <row r="7600" spans="2:10" x14ac:dyDescent="0.2">
      <c r="B7600" s="24"/>
      <c r="D7600" s="24"/>
      <c r="F7600" s="24"/>
      <c r="H7600" s="24"/>
      <c r="J7600" s="24"/>
    </row>
    <row r="7601" spans="2:10" x14ac:dyDescent="0.2">
      <c r="B7601" s="24"/>
      <c r="D7601" s="24"/>
      <c r="F7601" s="24"/>
      <c r="H7601" s="24"/>
      <c r="J7601" s="24"/>
    </row>
    <row r="7602" spans="2:10" x14ac:dyDescent="0.2">
      <c r="B7602" s="24"/>
      <c r="D7602" s="24"/>
      <c r="F7602" s="24"/>
      <c r="H7602" s="24"/>
      <c r="J7602" s="24"/>
    </row>
    <row r="7603" spans="2:10" x14ac:dyDescent="0.2">
      <c r="B7603" s="24"/>
      <c r="D7603" s="24"/>
      <c r="F7603" s="24"/>
      <c r="H7603" s="24"/>
      <c r="J7603" s="24"/>
    </row>
    <row r="7604" spans="2:10" x14ac:dyDescent="0.2">
      <c r="B7604" s="24"/>
      <c r="D7604" s="24"/>
      <c r="F7604" s="24"/>
      <c r="H7604" s="24"/>
      <c r="J7604" s="24"/>
    </row>
    <row r="7605" spans="2:10" x14ac:dyDescent="0.2">
      <c r="B7605" s="24"/>
      <c r="D7605" s="24"/>
      <c r="F7605" s="24"/>
      <c r="H7605" s="24"/>
      <c r="J7605" s="24"/>
    </row>
    <row r="7606" spans="2:10" x14ac:dyDescent="0.2">
      <c r="B7606" s="24"/>
      <c r="D7606" s="24"/>
      <c r="F7606" s="24"/>
      <c r="H7606" s="24"/>
      <c r="J7606" s="24"/>
    </row>
    <row r="7607" spans="2:10" x14ac:dyDescent="0.2">
      <c r="B7607" s="24"/>
      <c r="D7607" s="24"/>
      <c r="F7607" s="24"/>
      <c r="H7607" s="24"/>
      <c r="J7607" s="24"/>
    </row>
    <row r="7608" spans="2:10" x14ac:dyDescent="0.2">
      <c r="B7608" s="24"/>
      <c r="D7608" s="24"/>
      <c r="F7608" s="24"/>
      <c r="H7608" s="24"/>
      <c r="J7608" s="24"/>
    </row>
    <row r="7609" spans="2:10" x14ac:dyDescent="0.2">
      <c r="B7609" s="24"/>
      <c r="D7609" s="24"/>
      <c r="F7609" s="24"/>
      <c r="H7609" s="24"/>
      <c r="J7609" s="24"/>
    </row>
    <row r="7610" spans="2:10" x14ac:dyDescent="0.2">
      <c r="B7610" s="24"/>
      <c r="D7610" s="24"/>
      <c r="F7610" s="24"/>
      <c r="H7610" s="24"/>
      <c r="J7610" s="24"/>
    </row>
    <row r="7611" spans="2:10" x14ac:dyDescent="0.2">
      <c r="B7611" s="24"/>
      <c r="D7611" s="24"/>
      <c r="F7611" s="24"/>
      <c r="H7611" s="24"/>
      <c r="J7611" s="24"/>
    </row>
    <row r="7612" spans="2:10" x14ac:dyDescent="0.2">
      <c r="B7612" s="24"/>
      <c r="D7612" s="24"/>
      <c r="F7612" s="24"/>
      <c r="H7612" s="24"/>
      <c r="J7612" s="24"/>
    </row>
    <row r="7613" spans="2:10" x14ac:dyDescent="0.2">
      <c r="B7613" s="24"/>
      <c r="D7613" s="24"/>
      <c r="F7613" s="24"/>
      <c r="H7613" s="24"/>
      <c r="J7613" s="24"/>
    </row>
    <row r="7614" spans="2:10" x14ac:dyDescent="0.2">
      <c r="B7614" s="24"/>
      <c r="D7614" s="24"/>
      <c r="F7614" s="24"/>
      <c r="H7614" s="24"/>
      <c r="J7614" s="24"/>
    </row>
    <row r="7615" spans="2:10" x14ac:dyDescent="0.2">
      <c r="B7615" s="24"/>
      <c r="D7615" s="24"/>
      <c r="F7615" s="24"/>
      <c r="H7615" s="24"/>
      <c r="J7615" s="24"/>
    </row>
    <row r="7616" spans="2:10" x14ac:dyDescent="0.2">
      <c r="B7616" s="24"/>
      <c r="D7616" s="24"/>
      <c r="F7616" s="24"/>
      <c r="H7616" s="24"/>
      <c r="J7616" s="24"/>
    </row>
    <row r="7617" spans="2:10" x14ac:dyDescent="0.2">
      <c r="B7617" s="24"/>
      <c r="D7617" s="24"/>
      <c r="F7617" s="24"/>
      <c r="H7617" s="24"/>
      <c r="J7617" s="24"/>
    </row>
    <row r="7618" spans="2:10" x14ac:dyDescent="0.2">
      <c r="B7618" s="24"/>
      <c r="D7618" s="24"/>
      <c r="F7618" s="24"/>
      <c r="H7618" s="24"/>
      <c r="J7618" s="24"/>
    </row>
    <row r="7619" spans="2:10" x14ac:dyDescent="0.2">
      <c r="B7619" s="24"/>
      <c r="D7619" s="24"/>
      <c r="F7619" s="24"/>
      <c r="H7619" s="24"/>
      <c r="J7619" s="24"/>
    </row>
    <row r="7620" spans="2:10" x14ac:dyDescent="0.2">
      <c r="B7620" s="24"/>
      <c r="D7620" s="24"/>
      <c r="F7620" s="24"/>
      <c r="H7620" s="24"/>
      <c r="J7620" s="24"/>
    </row>
    <row r="7621" spans="2:10" x14ac:dyDescent="0.2">
      <c r="B7621" s="24"/>
      <c r="D7621" s="24"/>
      <c r="F7621" s="24"/>
      <c r="H7621" s="24"/>
      <c r="J7621" s="24"/>
    </row>
    <row r="7622" spans="2:10" x14ac:dyDescent="0.2">
      <c r="B7622" s="24"/>
      <c r="D7622" s="24"/>
      <c r="F7622" s="24"/>
      <c r="H7622" s="24"/>
      <c r="J7622" s="24"/>
    </row>
    <row r="7623" spans="2:10" x14ac:dyDescent="0.2">
      <c r="B7623" s="24"/>
      <c r="D7623" s="24"/>
      <c r="F7623" s="24"/>
      <c r="H7623" s="24"/>
      <c r="J7623" s="24"/>
    </row>
    <row r="7624" spans="2:10" x14ac:dyDescent="0.2">
      <c r="B7624" s="24"/>
      <c r="D7624" s="24"/>
      <c r="F7624" s="24"/>
      <c r="H7624" s="24"/>
      <c r="J7624" s="24"/>
    </row>
    <row r="7625" spans="2:10" x14ac:dyDescent="0.2">
      <c r="B7625" s="24"/>
      <c r="D7625" s="24"/>
      <c r="F7625" s="24"/>
      <c r="H7625" s="24"/>
      <c r="J7625" s="24"/>
    </row>
    <row r="7626" spans="2:10" x14ac:dyDescent="0.2">
      <c r="B7626" s="24"/>
      <c r="D7626" s="24"/>
      <c r="F7626" s="24"/>
      <c r="H7626" s="24"/>
      <c r="J7626" s="24"/>
    </row>
    <row r="7627" spans="2:10" x14ac:dyDescent="0.2">
      <c r="B7627" s="24"/>
      <c r="D7627" s="24"/>
      <c r="F7627" s="24"/>
      <c r="H7627" s="24"/>
      <c r="J7627" s="24"/>
    </row>
    <row r="7628" spans="2:10" x14ac:dyDescent="0.2">
      <c r="B7628" s="24"/>
      <c r="D7628" s="24"/>
      <c r="F7628" s="24"/>
      <c r="H7628" s="24"/>
      <c r="J7628" s="24"/>
    </row>
    <row r="7629" spans="2:10" x14ac:dyDescent="0.2">
      <c r="B7629" s="24"/>
      <c r="D7629" s="24"/>
      <c r="F7629" s="24"/>
      <c r="H7629" s="24"/>
      <c r="J7629" s="24"/>
    </row>
    <row r="7630" spans="2:10" x14ac:dyDescent="0.2">
      <c r="B7630" s="24"/>
      <c r="D7630" s="24"/>
      <c r="F7630" s="24"/>
      <c r="H7630" s="24"/>
      <c r="J7630" s="24"/>
    </row>
    <row r="7631" spans="2:10" x14ac:dyDescent="0.2">
      <c r="B7631" s="24"/>
      <c r="D7631" s="24"/>
      <c r="F7631" s="24"/>
      <c r="H7631" s="24"/>
      <c r="J7631" s="24"/>
    </row>
    <row r="7632" spans="2:10" x14ac:dyDescent="0.2">
      <c r="B7632" s="24"/>
      <c r="D7632" s="24"/>
      <c r="F7632" s="24"/>
      <c r="H7632" s="24"/>
      <c r="J7632" s="24"/>
    </row>
    <row r="7633" spans="2:10" x14ac:dyDescent="0.2">
      <c r="B7633" s="24"/>
      <c r="D7633" s="24"/>
      <c r="F7633" s="24"/>
      <c r="H7633" s="24"/>
      <c r="J7633" s="24"/>
    </row>
    <row r="7634" spans="2:10" x14ac:dyDescent="0.2">
      <c r="B7634" s="24"/>
      <c r="D7634" s="24"/>
      <c r="F7634" s="24"/>
      <c r="H7634" s="24"/>
      <c r="J7634" s="24"/>
    </row>
    <row r="7635" spans="2:10" x14ac:dyDescent="0.2">
      <c r="B7635" s="24"/>
      <c r="D7635" s="24"/>
      <c r="F7635" s="24"/>
      <c r="H7635" s="24"/>
      <c r="J7635" s="24"/>
    </row>
    <row r="7636" spans="2:10" x14ac:dyDescent="0.2">
      <c r="B7636" s="24"/>
      <c r="D7636" s="24"/>
      <c r="F7636" s="24"/>
      <c r="H7636" s="24"/>
      <c r="J7636" s="24"/>
    </row>
    <row r="7637" spans="2:10" x14ac:dyDescent="0.2">
      <c r="B7637" s="24"/>
      <c r="D7637" s="24"/>
      <c r="F7637" s="24"/>
      <c r="H7637" s="24"/>
      <c r="J7637" s="24"/>
    </row>
    <row r="7638" spans="2:10" x14ac:dyDescent="0.2">
      <c r="B7638" s="24"/>
      <c r="D7638" s="24"/>
      <c r="F7638" s="24"/>
      <c r="H7638" s="24"/>
      <c r="J7638" s="24"/>
    </row>
    <row r="7639" spans="2:10" x14ac:dyDescent="0.2">
      <c r="B7639" s="24"/>
      <c r="D7639" s="24"/>
      <c r="F7639" s="24"/>
      <c r="H7639" s="24"/>
      <c r="J7639" s="24"/>
    </row>
    <row r="7640" spans="2:10" x14ac:dyDescent="0.2">
      <c r="B7640" s="24"/>
      <c r="D7640" s="24"/>
      <c r="F7640" s="24"/>
      <c r="H7640" s="24"/>
      <c r="J7640" s="24"/>
    </row>
    <row r="7641" spans="2:10" x14ac:dyDescent="0.2">
      <c r="B7641" s="24"/>
      <c r="D7641" s="24"/>
      <c r="F7641" s="24"/>
      <c r="H7641" s="24"/>
      <c r="J7641" s="24"/>
    </row>
    <row r="7642" spans="2:10" x14ac:dyDescent="0.2">
      <c r="B7642" s="24"/>
      <c r="D7642" s="24"/>
      <c r="F7642" s="24"/>
      <c r="H7642" s="24"/>
      <c r="J7642" s="24"/>
    </row>
    <row r="7643" spans="2:10" x14ac:dyDescent="0.2">
      <c r="B7643" s="24"/>
      <c r="D7643" s="24"/>
      <c r="F7643" s="24"/>
      <c r="H7643" s="24"/>
      <c r="J7643" s="24"/>
    </row>
    <row r="7644" spans="2:10" x14ac:dyDescent="0.2">
      <c r="B7644" s="24"/>
      <c r="D7644" s="24"/>
      <c r="F7644" s="24"/>
      <c r="H7644" s="24"/>
      <c r="J7644" s="24"/>
    </row>
    <row r="7645" spans="2:10" x14ac:dyDescent="0.2">
      <c r="B7645" s="24"/>
      <c r="D7645" s="24"/>
      <c r="F7645" s="24"/>
      <c r="H7645" s="24"/>
      <c r="J7645" s="24"/>
    </row>
    <row r="7646" spans="2:10" x14ac:dyDescent="0.2">
      <c r="B7646" s="24"/>
      <c r="D7646" s="24"/>
      <c r="F7646" s="24"/>
      <c r="H7646" s="24"/>
      <c r="J7646" s="24"/>
    </row>
    <row r="7647" spans="2:10" x14ac:dyDescent="0.2">
      <c r="B7647" s="24"/>
      <c r="D7647" s="24"/>
      <c r="F7647" s="24"/>
      <c r="H7647" s="24"/>
      <c r="J7647" s="24"/>
    </row>
    <row r="7648" spans="2:10" x14ac:dyDescent="0.2">
      <c r="B7648" s="24"/>
      <c r="D7648" s="24"/>
      <c r="F7648" s="24"/>
      <c r="H7648" s="24"/>
      <c r="J7648" s="24"/>
    </row>
    <row r="7649" spans="2:10" x14ac:dyDescent="0.2">
      <c r="B7649" s="24"/>
      <c r="D7649" s="24"/>
      <c r="F7649" s="24"/>
      <c r="H7649" s="24"/>
      <c r="J7649" s="24"/>
    </row>
    <row r="7650" spans="2:10" x14ac:dyDescent="0.2">
      <c r="B7650" s="24"/>
      <c r="D7650" s="24"/>
      <c r="F7650" s="24"/>
      <c r="H7650" s="24"/>
      <c r="J7650" s="24"/>
    </row>
    <row r="7651" spans="2:10" x14ac:dyDescent="0.2">
      <c r="B7651" s="24"/>
      <c r="D7651" s="24"/>
      <c r="F7651" s="24"/>
      <c r="H7651" s="24"/>
      <c r="J7651" s="24"/>
    </row>
    <row r="7652" spans="2:10" x14ac:dyDescent="0.2">
      <c r="B7652" s="24"/>
      <c r="D7652" s="24"/>
      <c r="F7652" s="24"/>
      <c r="H7652" s="24"/>
      <c r="J7652" s="24"/>
    </row>
    <row r="7653" spans="2:10" x14ac:dyDescent="0.2">
      <c r="B7653" s="24"/>
      <c r="D7653" s="24"/>
      <c r="F7653" s="24"/>
      <c r="H7653" s="24"/>
      <c r="J7653" s="24"/>
    </row>
    <row r="7654" spans="2:10" x14ac:dyDescent="0.2">
      <c r="B7654" s="24"/>
      <c r="D7654" s="24"/>
      <c r="F7654" s="24"/>
      <c r="H7654" s="24"/>
      <c r="J7654" s="24"/>
    </row>
    <row r="7655" spans="2:10" x14ac:dyDescent="0.2">
      <c r="B7655" s="24"/>
      <c r="D7655" s="24"/>
      <c r="F7655" s="24"/>
      <c r="H7655" s="24"/>
      <c r="J7655" s="24"/>
    </row>
    <row r="7656" spans="2:10" x14ac:dyDescent="0.2">
      <c r="B7656" s="24"/>
      <c r="D7656" s="24"/>
      <c r="F7656" s="24"/>
      <c r="H7656" s="24"/>
      <c r="J7656" s="24"/>
    </row>
    <row r="7657" spans="2:10" x14ac:dyDescent="0.2">
      <c r="B7657" s="24"/>
      <c r="D7657" s="24"/>
      <c r="F7657" s="24"/>
      <c r="H7657" s="24"/>
      <c r="J7657" s="24"/>
    </row>
    <row r="7658" spans="2:10" x14ac:dyDescent="0.2">
      <c r="B7658" s="24"/>
      <c r="D7658" s="24"/>
      <c r="F7658" s="24"/>
      <c r="H7658" s="24"/>
      <c r="J7658" s="24"/>
    </row>
    <row r="7659" spans="2:10" x14ac:dyDescent="0.2">
      <c r="B7659" s="24"/>
      <c r="D7659" s="24"/>
      <c r="F7659" s="24"/>
      <c r="H7659" s="24"/>
      <c r="J7659" s="24"/>
    </row>
    <row r="7660" spans="2:10" x14ac:dyDescent="0.2">
      <c r="B7660" s="24"/>
      <c r="D7660" s="24"/>
      <c r="F7660" s="24"/>
      <c r="H7660" s="24"/>
      <c r="J7660" s="24"/>
    </row>
    <row r="7661" spans="2:10" x14ac:dyDescent="0.2">
      <c r="B7661" s="24"/>
      <c r="D7661" s="24"/>
      <c r="F7661" s="24"/>
      <c r="H7661" s="24"/>
      <c r="J7661" s="24"/>
    </row>
    <row r="7662" spans="2:10" x14ac:dyDescent="0.2">
      <c r="B7662" s="24"/>
      <c r="D7662" s="24"/>
      <c r="F7662" s="24"/>
      <c r="H7662" s="24"/>
      <c r="J7662" s="24"/>
    </row>
    <row r="7663" spans="2:10" x14ac:dyDescent="0.2">
      <c r="B7663" s="24"/>
      <c r="D7663" s="24"/>
      <c r="F7663" s="24"/>
      <c r="H7663" s="24"/>
      <c r="J7663" s="24"/>
    </row>
    <row r="7664" spans="2:10" x14ac:dyDescent="0.2">
      <c r="B7664" s="24"/>
      <c r="D7664" s="24"/>
      <c r="F7664" s="24"/>
      <c r="H7664" s="24"/>
      <c r="J7664" s="24"/>
    </row>
    <row r="7665" spans="2:10" x14ac:dyDescent="0.2">
      <c r="B7665" s="24"/>
      <c r="D7665" s="24"/>
      <c r="F7665" s="24"/>
      <c r="H7665" s="24"/>
      <c r="J7665" s="24"/>
    </row>
    <row r="7666" spans="2:10" x14ac:dyDescent="0.2">
      <c r="B7666" s="24"/>
      <c r="D7666" s="24"/>
      <c r="F7666" s="24"/>
      <c r="H7666" s="24"/>
      <c r="J7666" s="24"/>
    </row>
    <row r="7667" spans="2:10" x14ac:dyDescent="0.2">
      <c r="B7667" s="24"/>
      <c r="D7667" s="24"/>
      <c r="F7667" s="24"/>
      <c r="H7667" s="24"/>
      <c r="J7667" s="24"/>
    </row>
    <row r="7668" spans="2:10" x14ac:dyDescent="0.2">
      <c r="B7668" s="24"/>
      <c r="D7668" s="24"/>
      <c r="F7668" s="24"/>
      <c r="H7668" s="24"/>
      <c r="J7668" s="24"/>
    </row>
    <row r="7669" spans="2:10" x14ac:dyDescent="0.2">
      <c r="B7669" s="24"/>
      <c r="D7669" s="24"/>
      <c r="F7669" s="24"/>
      <c r="H7669" s="24"/>
      <c r="J7669" s="24"/>
    </row>
    <row r="7670" spans="2:10" x14ac:dyDescent="0.2">
      <c r="B7670" s="24"/>
      <c r="D7670" s="24"/>
      <c r="F7670" s="24"/>
      <c r="H7670" s="24"/>
      <c r="J7670" s="24"/>
    </row>
    <row r="7671" spans="2:10" x14ac:dyDescent="0.2">
      <c r="B7671" s="24"/>
      <c r="D7671" s="24"/>
      <c r="F7671" s="24"/>
      <c r="H7671" s="24"/>
      <c r="J7671" s="24"/>
    </row>
    <row r="7672" spans="2:10" x14ac:dyDescent="0.2">
      <c r="B7672" s="24"/>
      <c r="D7672" s="24"/>
      <c r="F7672" s="24"/>
      <c r="H7672" s="24"/>
      <c r="J7672" s="24"/>
    </row>
    <row r="7673" spans="2:10" x14ac:dyDescent="0.2">
      <c r="B7673" s="24"/>
      <c r="D7673" s="24"/>
      <c r="F7673" s="24"/>
      <c r="H7673" s="24"/>
      <c r="J7673" s="24"/>
    </row>
    <row r="7674" spans="2:10" x14ac:dyDescent="0.2">
      <c r="B7674" s="24"/>
      <c r="D7674" s="24"/>
      <c r="F7674" s="24"/>
      <c r="H7674" s="24"/>
      <c r="J7674" s="24"/>
    </row>
    <row r="7675" spans="2:10" x14ac:dyDescent="0.2">
      <c r="B7675" s="24"/>
      <c r="D7675" s="24"/>
      <c r="F7675" s="24"/>
      <c r="H7675" s="24"/>
      <c r="J7675" s="24"/>
    </row>
    <row r="7676" spans="2:10" x14ac:dyDescent="0.2">
      <c r="B7676" s="24"/>
      <c r="D7676" s="24"/>
      <c r="F7676" s="24"/>
      <c r="H7676" s="24"/>
      <c r="J7676" s="24"/>
    </row>
    <row r="7677" spans="2:10" x14ac:dyDescent="0.2">
      <c r="B7677" s="24"/>
      <c r="D7677" s="24"/>
      <c r="F7677" s="24"/>
      <c r="H7677" s="24"/>
      <c r="J7677" s="24"/>
    </row>
    <row r="7678" spans="2:10" x14ac:dyDescent="0.2">
      <c r="B7678" s="24"/>
      <c r="D7678" s="24"/>
      <c r="F7678" s="24"/>
      <c r="H7678" s="24"/>
      <c r="J7678" s="24"/>
    </row>
    <row r="7679" spans="2:10" x14ac:dyDescent="0.2">
      <c r="B7679" s="24"/>
      <c r="D7679" s="24"/>
      <c r="F7679" s="24"/>
      <c r="H7679" s="24"/>
      <c r="J7679" s="24"/>
    </row>
    <row r="7680" spans="2:10" x14ac:dyDescent="0.2">
      <c r="B7680" s="24"/>
      <c r="D7680" s="24"/>
      <c r="F7680" s="24"/>
      <c r="H7680" s="24"/>
      <c r="J7680" s="24"/>
    </row>
    <row r="7681" spans="2:10" x14ac:dyDescent="0.2">
      <c r="B7681" s="24"/>
      <c r="D7681" s="24"/>
      <c r="F7681" s="24"/>
      <c r="H7681" s="24"/>
      <c r="J7681" s="24"/>
    </row>
    <row r="7682" spans="2:10" x14ac:dyDescent="0.2">
      <c r="B7682" s="24"/>
      <c r="D7682" s="24"/>
      <c r="F7682" s="24"/>
      <c r="H7682" s="24"/>
      <c r="J7682" s="24"/>
    </row>
    <row r="7683" spans="2:10" x14ac:dyDescent="0.2">
      <c r="B7683" s="24"/>
      <c r="D7683" s="24"/>
      <c r="F7683" s="24"/>
      <c r="H7683" s="24"/>
      <c r="J7683" s="24"/>
    </row>
    <row r="7684" spans="2:10" x14ac:dyDescent="0.2">
      <c r="B7684" s="24"/>
      <c r="D7684" s="24"/>
      <c r="F7684" s="24"/>
      <c r="H7684" s="24"/>
      <c r="J7684" s="24"/>
    </row>
    <row r="7685" spans="2:10" x14ac:dyDescent="0.2">
      <c r="B7685" s="24"/>
      <c r="D7685" s="24"/>
      <c r="F7685" s="24"/>
      <c r="H7685" s="24"/>
      <c r="J7685" s="24"/>
    </row>
    <row r="7686" spans="2:10" x14ac:dyDescent="0.2">
      <c r="B7686" s="24"/>
      <c r="D7686" s="24"/>
      <c r="F7686" s="24"/>
      <c r="H7686" s="24"/>
      <c r="J7686" s="24"/>
    </row>
    <row r="7687" spans="2:10" x14ac:dyDescent="0.2">
      <c r="B7687" s="24"/>
      <c r="D7687" s="24"/>
      <c r="F7687" s="24"/>
      <c r="H7687" s="24"/>
      <c r="J7687" s="24"/>
    </row>
    <row r="7688" spans="2:10" x14ac:dyDescent="0.2">
      <c r="B7688" s="24"/>
      <c r="D7688" s="24"/>
      <c r="F7688" s="24"/>
      <c r="H7688" s="24"/>
      <c r="J7688" s="24"/>
    </row>
    <row r="7689" spans="2:10" x14ac:dyDescent="0.2">
      <c r="B7689" s="24"/>
      <c r="D7689" s="24"/>
      <c r="F7689" s="24"/>
      <c r="H7689" s="24"/>
      <c r="J7689" s="24"/>
    </row>
    <row r="7690" spans="2:10" x14ac:dyDescent="0.2">
      <c r="B7690" s="24"/>
      <c r="D7690" s="24"/>
      <c r="F7690" s="24"/>
      <c r="H7690" s="24"/>
      <c r="J7690" s="24"/>
    </row>
    <row r="7691" spans="2:10" x14ac:dyDescent="0.2">
      <c r="B7691" s="24"/>
      <c r="D7691" s="24"/>
      <c r="F7691" s="24"/>
      <c r="H7691" s="24"/>
      <c r="J7691" s="24"/>
    </row>
    <row r="7692" spans="2:10" x14ac:dyDescent="0.2">
      <c r="B7692" s="24"/>
      <c r="D7692" s="24"/>
      <c r="F7692" s="24"/>
      <c r="H7692" s="24"/>
      <c r="J7692" s="24"/>
    </row>
    <row r="7693" spans="2:10" x14ac:dyDescent="0.2">
      <c r="B7693" s="24"/>
      <c r="D7693" s="24"/>
      <c r="F7693" s="24"/>
      <c r="H7693" s="24"/>
      <c r="J7693" s="24"/>
    </row>
    <row r="7694" spans="2:10" x14ac:dyDescent="0.2">
      <c r="B7694" s="24"/>
      <c r="D7694" s="24"/>
      <c r="F7694" s="24"/>
      <c r="H7694" s="24"/>
      <c r="J7694" s="24"/>
    </row>
    <row r="7695" spans="2:10" x14ac:dyDescent="0.2">
      <c r="B7695" s="24"/>
      <c r="D7695" s="24"/>
      <c r="F7695" s="24"/>
      <c r="H7695" s="24"/>
      <c r="J7695" s="24"/>
    </row>
    <row r="7696" spans="2:10" x14ac:dyDescent="0.2">
      <c r="B7696" s="24"/>
      <c r="D7696" s="24"/>
      <c r="F7696" s="24"/>
      <c r="H7696" s="24"/>
      <c r="J7696" s="24"/>
    </row>
    <row r="7697" spans="2:10" x14ac:dyDescent="0.2">
      <c r="B7697" s="24"/>
      <c r="D7697" s="24"/>
      <c r="F7697" s="24"/>
      <c r="H7697" s="24"/>
      <c r="J7697" s="24"/>
    </row>
    <row r="7698" spans="2:10" x14ac:dyDescent="0.2">
      <c r="B7698" s="24"/>
      <c r="D7698" s="24"/>
      <c r="F7698" s="24"/>
      <c r="H7698" s="24"/>
      <c r="J7698" s="24"/>
    </row>
    <row r="7699" spans="2:10" x14ac:dyDescent="0.2">
      <c r="B7699" s="24"/>
      <c r="D7699" s="24"/>
      <c r="F7699" s="24"/>
      <c r="H7699" s="24"/>
      <c r="J7699" s="24"/>
    </row>
    <row r="7700" spans="2:10" x14ac:dyDescent="0.2">
      <c r="B7700" s="24"/>
      <c r="D7700" s="24"/>
      <c r="F7700" s="24"/>
      <c r="H7700" s="24"/>
      <c r="J7700" s="24"/>
    </row>
    <row r="7701" spans="2:10" x14ac:dyDescent="0.2">
      <c r="B7701" s="24"/>
      <c r="D7701" s="24"/>
      <c r="F7701" s="24"/>
      <c r="H7701" s="24"/>
      <c r="J7701" s="24"/>
    </row>
    <row r="7702" spans="2:10" x14ac:dyDescent="0.2">
      <c r="B7702" s="24"/>
      <c r="D7702" s="24"/>
      <c r="F7702" s="24"/>
      <c r="H7702" s="24"/>
      <c r="J7702" s="24"/>
    </row>
    <row r="7703" spans="2:10" x14ac:dyDescent="0.2">
      <c r="B7703" s="24"/>
      <c r="D7703" s="24"/>
      <c r="F7703" s="24"/>
      <c r="H7703" s="24"/>
      <c r="J7703" s="24"/>
    </row>
    <row r="7704" spans="2:10" x14ac:dyDescent="0.2">
      <c r="B7704" s="24"/>
      <c r="D7704" s="24"/>
      <c r="F7704" s="24"/>
      <c r="H7704" s="24"/>
      <c r="J7704" s="24"/>
    </row>
    <row r="7705" spans="2:10" x14ac:dyDescent="0.2">
      <c r="B7705" s="24"/>
      <c r="D7705" s="24"/>
      <c r="F7705" s="24"/>
      <c r="H7705" s="24"/>
      <c r="J7705" s="24"/>
    </row>
    <row r="7706" spans="2:10" x14ac:dyDescent="0.2">
      <c r="B7706" s="24"/>
      <c r="D7706" s="24"/>
      <c r="F7706" s="24"/>
      <c r="H7706" s="24"/>
      <c r="J7706" s="24"/>
    </row>
    <row r="7707" spans="2:10" x14ac:dyDescent="0.2">
      <c r="B7707" s="24"/>
      <c r="D7707" s="24"/>
      <c r="F7707" s="24"/>
      <c r="H7707" s="24"/>
      <c r="J7707" s="24"/>
    </row>
    <row r="7708" spans="2:10" x14ac:dyDescent="0.2">
      <c r="B7708" s="24"/>
      <c r="D7708" s="24"/>
      <c r="F7708" s="24"/>
      <c r="H7708" s="24"/>
      <c r="J7708" s="24"/>
    </row>
    <row r="7709" spans="2:10" x14ac:dyDescent="0.2">
      <c r="B7709" s="24"/>
      <c r="D7709" s="24"/>
      <c r="F7709" s="24"/>
      <c r="H7709" s="24"/>
      <c r="J7709" s="24"/>
    </row>
    <row r="7710" spans="2:10" x14ac:dyDescent="0.2">
      <c r="B7710" s="24"/>
      <c r="D7710" s="24"/>
      <c r="F7710" s="24"/>
      <c r="H7710" s="24"/>
      <c r="J7710" s="24"/>
    </row>
    <row r="7711" spans="2:10" x14ac:dyDescent="0.2">
      <c r="B7711" s="24"/>
      <c r="D7711" s="24"/>
      <c r="F7711" s="24"/>
      <c r="H7711" s="24"/>
      <c r="J7711" s="24"/>
    </row>
    <row r="7712" spans="2:10" x14ac:dyDescent="0.2">
      <c r="B7712" s="24"/>
      <c r="D7712" s="24"/>
      <c r="F7712" s="24"/>
      <c r="H7712" s="24"/>
      <c r="J7712" s="24"/>
    </row>
    <row r="7713" spans="2:10" x14ac:dyDescent="0.2">
      <c r="B7713" s="24"/>
      <c r="D7713" s="24"/>
      <c r="F7713" s="24"/>
      <c r="H7713" s="24"/>
      <c r="J7713" s="24"/>
    </row>
    <row r="7714" spans="2:10" x14ac:dyDescent="0.2">
      <c r="B7714" s="24"/>
      <c r="D7714" s="24"/>
      <c r="F7714" s="24"/>
      <c r="H7714" s="24"/>
      <c r="J7714" s="24"/>
    </row>
    <row r="7715" spans="2:10" x14ac:dyDescent="0.2">
      <c r="B7715" s="24"/>
      <c r="D7715" s="24"/>
      <c r="F7715" s="24"/>
      <c r="H7715" s="24"/>
      <c r="J7715" s="24"/>
    </row>
    <row r="7716" spans="2:10" x14ac:dyDescent="0.2">
      <c r="B7716" s="24"/>
      <c r="D7716" s="24"/>
      <c r="F7716" s="24"/>
      <c r="H7716" s="24"/>
      <c r="J7716" s="24"/>
    </row>
    <row r="7717" spans="2:10" x14ac:dyDescent="0.2">
      <c r="B7717" s="24"/>
      <c r="D7717" s="24"/>
      <c r="F7717" s="24"/>
      <c r="H7717" s="24"/>
      <c r="J7717" s="24"/>
    </row>
    <row r="7718" spans="2:10" x14ac:dyDescent="0.2">
      <c r="B7718" s="24"/>
      <c r="D7718" s="24"/>
      <c r="F7718" s="24"/>
      <c r="H7718" s="24"/>
      <c r="J7718" s="24"/>
    </row>
    <row r="7719" spans="2:10" x14ac:dyDescent="0.2">
      <c r="B7719" s="24"/>
      <c r="D7719" s="24"/>
      <c r="F7719" s="24"/>
      <c r="H7719" s="24"/>
      <c r="J7719" s="24"/>
    </row>
    <row r="7720" spans="2:10" x14ac:dyDescent="0.2">
      <c r="B7720" s="24"/>
      <c r="D7720" s="24"/>
      <c r="F7720" s="24"/>
      <c r="H7720" s="24"/>
      <c r="J7720" s="24"/>
    </row>
    <row r="7721" spans="2:10" x14ac:dyDescent="0.2">
      <c r="B7721" s="24"/>
      <c r="D7721" s="24"/>
      <c r="F7721" s="24"/>
      <c r="H7721" s="24"/>
      <c r="J7721" s="24"/>
    </row>
    <row r="7722" spans="2:10" x14ac:dyDescent="0.2">
      <c r="B7722" s="24"/>
      <c r="D7722" s="24"/>
      <c r="F7722" s="24"/>
      <c r="H7722" s="24"/>
      <c r="J7722" s="24"/>
    </row>
    <row r="7723" spans="2:10" x14ac:dyDescent="0.2">
      <c r="B7723" s="24"/>
      <c r="D7723" s="24"/>
      <c r="F7723" s="24"/>
      <c r="H7723" s="24"/>
      <c r="J7723" s="24"/>
    </row>
    <row r="7724" spans="2:10" x14ac:dyDescent="0.2">
      <c r="B7724" s="24"/>
      <c r="D7724" s="24"/>
      <c r="F7724" s="24"/>
      <c r="H7724" s="24"/>
      <c r="J7724" s="24"/>
    </row>
    <row r="7725" spans="2:10" x14ac:dyDescent="0.2">
      <c r="B7725" s="24"/>
      <c r="D7725" s="24"/>
      <c r="F7725" s="24"/>
      <c r="H7725" s="24"/>
      <c r="J7725" s="24"/>
    </row>
    <row r="7726" spans="2:10" x14ac:dyDescent="0.2">
      <c r="B7726" s="24"/>
      <c r="D7726" s="24"/>
      <c r="F7726" s="24"/>
      <c r="H7726" s="24"/>
      <c r="J7726" s="24"/>
    </row>
    <row r="7727" spans="2:10" x14ac:dyDescent="0.2">
      <c r="B7727" s="24"/>
      <c r="D7727" s="24"/>
      <c r="F7727" s="24"/>
      <c r="H7727" s="24"/>
      <c r="J7727" s="24"/>
    </row>
    <row r="7728" spans="2:10" x14ac:dyDescent="0.2">
      <c r="B7728" s="24"/>
      <c r="D7728" s="24"/>
      <c r="F7728" s="24"/>
      <c r="H7728" s="24"/>
      <c r="J7728" s="24"/>
    </row>
    <row r="7729" spans="2:10" x14ac:dyDescent="0.2">
      <c r="B7729" s="24"/>
      <c r="D7729" s="24"/>
      <c r="F7729" s="24"/>
      <c r="H7729" s="24"/>
      <c r="J7729" s="24"/>
    </row>
    <row r="7730" spans="2:10" x14ac:dyDescent="0.2">
      <c r="B7730" s="24"/>
      <c r="D7730" s="24"/>
      <c r="F7730" s="24"/>
      <c r="H7730" s="24"/>
      <c r="J7730" s="24"/>
    </row>
    <row r="7731" spans="2:10" x14ac:dyDescent="0.2">
      <c r="B7731" s="24"/>
      <c r="D7731" s="24"/>
      <c r="F7731" s="24"/>
      <c r="H7731" s="24"/>
      <c r="J7731" s="24"/>
    </row>
    <row r="7732" spans="2:10" x14ac:dyDescent="0.2">
      <c r="B7732" s="24"/>
      <c r="D7732" s="24"/>
      <c r="F7732" s="24"/>
      <c r="H7732" s="24"/>
      <c r="J7732" s="24"/>
    </row>
    <row r="7733" spans="2:10" x14ac:dyDescent="0.2">
      <c r="B7733" s="24"/>
      <c r="D7733" s="24"/>
      <c r="F7733" s="24"/>
      <c r="H7733" s="24"/>
      <c r="J7733" s="24"/>
    </row>
    <row r="7734" spans="2:10" x14ac:dyDescent="0.2">
      <c r="B7734" s="24"/>
      <c r="D7734" s="24"/>
      <c r="F7734" s="24"/>
      <c r="H7734" s="24"/>
      <c r="J7734" s="24"/>
    </row>
    <row r="7735" spans="2:10" x14ac:dyDescent="0.2">
      <c r="B7735" s="24"/>
      <c r="D7735" s="24"/>
      <c r="F7735" s="24"/>
      <c r="H7735" s="24"/>
      <c r="J7735" s="24"/>
    </row>
    <row r="7736" spans="2:10" x14ac:dyDescent="0.2">
      <c r="B7736" s="24"/>
      <c r="D7736" s="24"/>
      <c r="F7736" s="24"/>
      <c r="H7736" s="24"/>
      <c r="J7736" s="24"/>
    </row>
    <row r="7737" spans="2:10" x14ac:dyDescent="0.2">
      <c r="B7737" s="24"/>
      <c r="D7737" s="24"/>
      <c r="F7737" s="24"/>
      <c r="H7737" s="24"/>
      <c r="J7737" s="24"/>
    </row>
    <row r="7738" spans="2:10" x14ac:dyDescent="0.2">
      <c r="B7738" s="24"/>
      <c r="D7738" s="24"/>
      <c r="F7738" s="24"/>
      <c r="H7738" s="24"/>
      <c r="J7738" s="24"/>
    </row>
    <row r="7739" spans="2:10" x14ac:dyDescent="0.2">
      <c r="B7739" s="24"/>
      <c r="D7739" s="24"/>
      <c r="F7739" s="24"/>
      <c r="H7739" s="24"/>
      <c r="J7739" s="24"/>
    </row>
    <row r="7740" spans="2:10" x14ac:dyDescent="0.2">
      <c r="B7740" s="24"/>
      <c r="D7740" s="24"/>
      <c r="F7740" s="24"/>
      <c r="H7740" s="24"/>
      <c r="J7740" s="24"/>
    </row>
    <row r="7741" spans="2:10" x14ac:dyDescent="0.2">
      <c r="B7741" s="24"/>
      <c r="D7741" s="24"/>
      <c r="F7741" s="24"/>
      <c r="H7741" s="24"/>
      <c r="J7741" s="24"/>
    </row>
    <row r="7742" spans="2:10" x14ac:dyDescent="0.2">
      <c r="B7742" s="24"/>
      <c r="D7742" s="24"/>
      <c r="F7742" s="24"/>
      <c r="H7742" s="24"/>
      <c r="J7742" s="24"/>
    </row>
    <row r="7743" spans="2:10" x14ac:dyDescent="0.2">
      <c r="B7743" s="24"/>
      <c r="D7743" s="24"/>
      <c r="F7743" s="24"/>
      <c r="H7743" s="24"/>
      <c r="J7743" s="24"/>
    </row>
    <row r="7744" spans="2:10" x14ac:dyDescent="0.2">
      <c r="B7744" s="24"/>
      <c r="D7744" s="24"/>
      <c r="F7744" s="24"/>
      <c r="H7744" s="24"/>
      <c r="J7744" s="24"/>
    </row>
    <row r="7745" spans="2:10" x14ac:dyDescent="0.2">
      <c r="B7745" s="24"/>
      <c r="D7745" s="24"/>
      <c r="F7745" s="24"/>
      <c r="H7745" s="24"/>
      <c r="J7745" s="24"/>
    </row>
    <row r="7746" spans="2:10" x14ac:dyDescent="0.2">
      <c r="B7746" s="24"/>
      <c r="D7746" s="24"/>
      <c r="F7746" s="24"/>
      <c r="H7746" s="24"/>
      <c r="J7746" s="24"/>
    </row>
    <row r="7747" spans="2:10" x14ac:dyDescent="0.2">
      <c r="B7747" s="24"/>
      <c r="D7747" s="24"/>
      <c r="F7747" s="24"/>
      <c r="H7747" s="24"/>
      <c r="J7747" s="24"/>
    </row>
    <row r="7748" spans="2:10" x14ac:dyDescent="0.2">
      <c r="B7748" s="24"/>
      <c r="D7748" s="24"/>
      <c r="F7748" s="24"/>
      <c r="H7748" s="24"/>
      <c r="J7748" s="24"/>
    </row>
    <row r="7749" spans="2:10" x14ac:dyDescent="0.2">
      <c r="B7749" s="24"/>
      <c r="D7749" s="24"/>
      <c r="F7749" s="24"/>
      <c r="H7749" s="24"/>
      <c r="J7749" s="24"/>
    </row>
    <row r="7750" spans="2:10" x14ac:dyDescent="0.2">
      <c r="B7750" s="24"/>
      <c r="D7750" s="24"/>
      <c r="F7750" s="24"/>
      <c r="H7750" s="24"/>
      <c r="J7750" s="24"/>
    </row>
    <row r="7751" spans="2:10" x14ac:dyDescent="0.2">
      <c r="B7751" s="24"/>
      <c r="D7751" s="24"/>
      <c r="F7751" s="24"/>
      <c r="H7751" s="24"/>
      <c r="J7751" s="24"/>
    </row>
    <row r="7752" spans="2:10" x14ac:dyDescent="0.2">
      <c r="B7752" s="24"/>
      <c r="D7752" s="24"/>
      <c r="F7752" s="24"/>
      <c r="H7752" s="24"/>
      <c r="J7752" s="24"/>
    </row>
    <row r="7753" spans="2:10" x14ac:dyDescent="0.2">
      <c r="B7753" s="24"/>
      <c r="D7753" s="24"/>
      <c r="F7753" s="24"/>
      <c r="H7753" s="24"/>
      <c r="J7753" s="24"/>
    </row>
    <row r="7754" spans="2:10" x14ac:dyDescent="0.2">
      <c r="B7754" s="24"/>
      <c r="D7754" s="24"/>
      <c r="F7754" s="24"/>
      <c r="H7754" s="24"/>
      <c r="J7754" s="24"/>
    </row>
    <row r="7755" spans="2:10" x14ac:dyDescent="0.2">
      <c r="B7755" s="24"/>
      <c r="D7755" s="24"/>
      <c r="F7755" s="24"/>
      <c r="H7755" s="24"/>
      <c r="J7755" s="24"/>
    </row>
    <row r="7756" spans="2:10" x14ac:dyDescent="0.2">
      <c r="B7756" s="24"/>
      <c r="D7756" s="24"/>
      <c r="F7756" s="24"/>
      <c r="H7756" s="24"/>
      <c r="J7756" s="24"/>
    </row>
    <row r="7757" spans="2:10" x14ac:dyDescent="0.2">
      <c r="B7757" s="24"/>
      <c r="D7757" s="24"/>
      <c r="F7757" s="24"/>
      <c r="H7757" s="24"/>
      <c r="J7757" s="24"/>
    </row>
    <row r="7758" spans="2:10" x14ac:dyDescent="0.2">
      <c r="B7758" s="24"/>
      <c r="D7758" s="24"/>
      <c r="F7758" s="24"/>
      <c r="H7758" s="24"/>
      <c r="J7758" s="24"/>
    </row>
    <row r="7759" spans="2:10" x14ac:dyDescent="0.2">
      <c r="B7759" s="24"/>
      <c r="D7759" s="24"/>
      <c r="F7759" s="24"/>
      <c r="H7759" s="24"/>
      <c r="J7759" s="24"/>
    </row>
    <row r="7760" spans="2:10" x14ac:dyDescent="0.2">
      <c r="B7760" s="24"/>
      <c r="D7760" s="24"/>
      <c r="F7760" s="24"/>
      <c r="H7760" s="24"/>
      <c r="J7760" s="24"/>
    </row>
    <row r="7761" spans="2:10" x14ac:dyDescent="0.2">
      <c r="B7761" s="24"/>
      <c r="D7761" s="24"/>
      <c r="F7761" s="24"/>
      <c r="H7761" s="24"/>
      <c r="J7761" s="24"/>
    </row>
    <row r="7762" spans="2:10" x14ac:dyDescent="0.2">
      <c r="B7762" s="24"/>
      <c r="D7762" s="24"/>
      <c r="F7762" s="24"/>
      <c r="H7762" s="24"/>
      <c r="J7762" s="24"/>
    </row>
    <row r="7763" spans="2:10" x14ac:dyDescent="0.2">
      <c r="B7763" s="24"/>
      <c r="D7763" s="24"/>
      <c r="F7763" s="24"/>
      <c r="H7763" s="24"/>
      <c r="J7763" s="24"/>
    </row>
    <row r="7764" spans="2:10" x14ac:dyDescent="0.2">
      <c r="B7764" s="24"/>
      <c r="D7764" s="24"/>
      <c r="F7764" s="24"/>
      <c r="H7764" s="24"/>
      <c r="J7764" s="24"/>
    </row>
    <row r="7765" spans="2:10" x14ac:dyDescent="0.2">
      <c r="B7765" s="24"/>
      <c r="D7765" s="24"/>
      <c r="F7765" s="24"/>
      <c r="H7765" s="24"/>
      <c r="J7765" s="24"/>
    </row>
    <row r="7766" spans="2:10" x14ac:dyDescent="0.2">
      <c r="B7766" s="24"/>
      <c r="D7766" s="24"/>
      <c r="F7766" s="24"/>
      <c r="H7766" s="24"/>
      <c r="J7766" s="24"/>
    </row>
    <row r="7767" spans="2:10" x14ac:dyDescent="0.2">
      <c r="B7767" s="24"/>
      <c r="D7767" s="24"/>
      <c r="F7767" s="24"/>
      <c r="H7767" s="24"/>
      <c r="J7767" s="24"/>
    </row>
    <row r="7768" spans="2:10" x14ac:dyDescent="0.2">
      <c r="B7768" s="24"/>
      <c r="D7768" s="24"/>
      <c r="F7768" s="24"/>
      <c r="H7768" s="24"/>
      <c r="J7768" s="24"/>
    </row>
    <row r="7769" spans="2:10" x14ac:dyDescent="0.2">
      <c r="B7769" s="24"/>
      <c r="D7769" s="24"/>
      <c r="F7769" s="24"/>
      <c r="H7769" s="24"/>
      <c r="J7769" s="24"/>
    </row>
    <row r="7770" spans="2:10" x14ac:dyDescent="0.2">
      <c r="B7770" s="24"/>
      <c r="D7770" s="24"/>
      <c r="F7770" s="24"/>
      <c r="H7770" s="24"/>
      <c r="J7770" s="24"/>
    </row>
    <row r="7771" spans="2:10" x14ac:dyDescent="0.2">
      <c r="B7771" s="24"/>
      <c r="D7771" s="24"/>
      <c r="F7771" s="24"/>
      <c r="H7771" s="24"/>
      <c r="J7771" s="24"/>
    </row>
    <row r="7772" spans="2:10" x14ac:dyDescent="0.2">
      <c r="B7772" s="24"/>
      <c r="D7772" s="24"/>
      <c r="F7772" s="24"/>
      <c r="H7772" s="24"/>
      <c r="J7772" s="24"/>
    </row>
    <row r="7773" spans="2:10" x14ac:dyDescent="0.2">
      <c r="B7773" s="24"/>
      <c r="D7773" s="24"/>
      <c r="F7773" s="24"/>
      <c r="H7773" s="24"/>
      <c r="J7773" s="24"/>
    </row>
    <row r="7774" spans="2:10" x14ac:dyDescent="0.2">
      <c r="B7774" s="24"/>
      <c r="D7774" s="24"/>
      <c r="F7774" s="24"/>
      <c r="H7774" s="24"/>
      <c r="J7774" s="24"/>
    </row>
    <row r="7775" spans="2:10" x14ac:dyDescent="0.2">
      <c r="B7775" s="24"/>
      <c r="D7775" s="24"/>
      <c r="F7775" s="24"/>
      <c r="H7775" s="24"/>
      <c r="J7775" s="24"/>
    </row>
    <row r="7776" spans="2:10" x14ac:dyDescent="0.2">
      <c r="B7776" s="24"/>
      <c r="D7776" s="24"/>
      <c r="F7776" s="24"/>
      <c r="H7776" s="24"/>
      <c r="J7776" s="24"/>
    </row>
    <row r="7777" spans="2:10" x14ac:dyDescent="0.2">
      <c r="B7777" s="24"/>
      <c r="D7777" s="24"/>
      <c r="F7777" s="24"/>
      <c r="H7777" s="24"/>
      <c r="J7777" s="24"/>
    </row>
    <row r="7778" spans="2:10" x14ac:dyDescent="0.2">
      <c r="B7778" s="24"/>
      <c r="D7778" s="24"/>
      <c r="F7778" s="24"/>
      <c r="H7778" s="24"/>
      <c r="J7778" s="24"/>
    </row>
    <row r="7779" spans="2:10" x14ac:dyDescent="0.2">
      <c r="B7779" s="24"/>
      <c r="D7779" s="24"/>
      <c r="F7779" s="24"/>
      <c r="H7779" s="24"/>
      <c r="J7779" s="24"/>
    </row>
    <row r="7780" spans="2:10" x14ac:dyDescent="0.2">
      <c r="B7780" s="24"/>
      <c r="D7780" s="24"/>
      <c r="F7780" s="24"/>
      <c r="H7780" s="24"/>
      <c r="J7780" s="24"/>
    </row>
    <row r="7781" spans="2:10" x14ac:dyDescent="0.2">
      <c r="B7781" s="24"/>
      <c r="D7781" s="24"/>
      <c r="F7781" s="24"/>
      <c r="H7781" s="24"/>
      <c r="J7781" s="24"/>
    </row>
    <row r="7782" spans="2:10" x14ac:dyDescent="0.2">
      <c r="B7782" s="24"/>
      <c r="D7782" s="24"/>
      <c r="F7782" s="24"/>
      <c r="H7782" s="24"/>
      <c r="J7782" s="24"/>
    </row>
    <row r="7783" spans="2:10" x14ac:dyDescent="0.2">
      <c r="B7783" s="24"/>
      <c r="D7783" s="24"/>
      <c r="F7783" s="24"/>
      <c r="H7783" s="24"/>
      <c r="J7783" s="24"/>
    </row>
    <row r="7784" spans="2:10" x14ac:dyDescent="0.2">
      <c r="B7784" s="24"/>
      <c r="D7784" s="24"/>
      <c r="F7784" s="24"/>
      <c r="H7784" s="24"/>
      <c r="J7784" s="24"/>
    </row>
    <row r="7785" spans="2:10" x14ac:dyDescent="0.2">
      <c r="B7785" s="24"/>
      <c r="D7785" s="24"/>
      <c r="F7785" s="24"/>
      <c r="H7785" s="24"/>
      <c r="J7785" s="24"/>
    </row>
    <row r="7786" spans="2:10" x14ac:dyDescent="0.2">
      <c r="B7786" s="24"/>
      <c r="D7786" s="24"/>
      <c r="F7786" s="24"/>
      <c r="H7786" s="24"/>
      <c r="J7786" s="24"/>
    </row>
    <row r="7787" spans="2:10" x14ac:dyDescent="0.2">
      <c r="B7787" s="24"/>
      <c r="D7787" s="24"/>
      <c r="F7787" s="24"/>
      <c r="H7787" s="24"/>
      <c r="J7787" s="24"/>
    </row>
    <row r="7788" spans="2:10" x14ac:dyDescent="0.2">
      <c r="B7788" s="24"/>
      <c r="D7788" s="24"/>
      <c r="F7788" s="24"/>
      <c r="H7788" s="24"/>
      <c r="J7788" s="24"/>
    </row>
    <row r="7789" spans="2:10" x14ac:dyDescent="0.2">
      <c r="B7789" s="24"/>
      <c r="D7789" s="24"/>
      <c r="F7789" s="24"/>
      <c r="H7789" s="24"/>
      <c r="J7789" s="24"/>
    </row>
    <row r="7790" spans="2:10" x14ac:dyDescent="0.2">
      <c r="B7790" s="24"/>
      <c r="D7790" s="24"/>
      <c r="F7790" s="24"/>
      <c r="H7790" s="24"/>
      <c r="J7790" s="24"/>
    </row>
    <row r="7791" spans="2:10" x14ac:dyDescent="0.2">
      <c r="B7791" s="24"/>
      <c r="D7791" s="24"/>
      <c r="F7791" s="24"/>
      <c r="H7791" s="24"/>
      <c r="J7791" s="24"/>
    </row>
    <row r="7792" spans="2:10" x14ac:dyDescent="0.2">
      <c r="B7792" s="24"/>
      <c r="D7792" s="24"/>
      <c r="F7792" s="24"/>
      <c r="H7792" s="24"/>
      <c r="J7792" s="24"/>
    </row>
    <row r="7793" spans="2:10" x14ac:dyDescent="0.2">
      <c r="B7793" s="24"/>
      <c r="D7793" s="24"/>
      <c r="F7793" s="24"/>
      <c r="H7793" s="24"/>
      <c r="J7793" s="24"/>
    </row>
    <row r="7794" spans="2:10" x14ac:dyDescent="0.2">
      <c r="B7794" s="24"/>
      <c r="D7794" s="24"/>
      <c r="F7794" s="24"/>
      <c r="H7794" s="24"/>
      <c r="J7794" s="24"/>
    </row>
    <row r="7795" spans="2:10" x14ac:dyDescent="0.2">
      <c r="B7795" s="24"/>
      <c r="D7795" s="24"/>
      <c r="F7795" s="24"/>
      <c r="H7795" s="24"/>
      <c r="J7795" s="24"/>
    </row>
    <row r="7796" spans="2:10" x14ac:dyDescent="0.2">
      <c r="B7796" s="24"/>
      <c r="D7796" s="24"/>
      <c r="F7796" s="24"/>
      <c r="H7796" s="24"/>
      <c r="J7796" s="24"/>
    </row>
    <row r="7797" spans="2:10" x14ac:dyDescent="0.2">
      <c r="B7797" s="24"/>
      <c r="D7797" s="24"/>
      <c r="F7797" s="24"/>
      <c r="H7797" s="24"/>
      <c r="J7797" s="24"/>
    </row>
    <row r="7798" spans="2:10" x14ac:dyDescent="0.2">
      <c r="B7798" s="24"/>
      <c r="D7798" s="24"/>
      <c r="F7798" s="24"/>
      <c r="H7798" s="24"/>
      <c r="J7798" s="24"/>
    </row>
    <row r="7799" spans="2:10" x14ac:dyDescent="0.2">
      <c r="B7799" s="24"/>
      <c r="D7799" s="24"/>
      <c r="F7799" s="24"/>
      <c r="H7799" s="24"/>
      <c r="J7799" s="24"/>
    </row>
    <row r="7800" spans="2:10" x14ac:dyDescent="0.2">
      <c r="B7800" s="24"/>
      <c r="D7800" s="24"/>
      <c r="F7800" s="24"/>
      <c r="H7800" s="24"/>
      <c r="J7800" s="24"/>
    </row>
    <row r="7801" spans="2:10" x14ac:dyDescent="0.2">
      <c r="B7801" s="24"/>
      <c r="D7801" s="24"/>
      <c r="F7801" s="24"/>
      <c r="H7801" s="24"/>
      <c r="J7801" s="24"/>
    </row>
    <row r="7802" spans="2:10" x14ac:dyDescent="0.2">
      <c r="B7802" s="24"/>
      <c r="D7802" s="24"/>
      <c r="F7802" s="24"/>
      <c r="H7802" s="24"/>
      <c r="J7802" s="24"/>
    </row>
    <row r="7803" spans="2:10" x14ac:dyDescent="0.2">
      <c r="B7803" s="24"/>
      <c r="D7803" s="24"/>
      <c r="F7803" s="24"/>
      <c r="H7803" s="24"/>
      <c r="J7803" s="24"/>
    </row>
    <row r="7804" spans="2:10" x14ac:dyDescent="0.2">
      <c r="B7804" s="24"/>
      <c r="D7804" s="24"/>
      <c r="F7804" s="24"/>
      <c r="H7804" s="24"/>
      <c r="J7804" s="24"/>
    </row>
    <row r="7805" spans="2:10" x14ac:dyDescent="0.2">
      <c r="B7805" s="24"/>
      <c r="D7805" s="24"/>
      <c r="F7805" s="24"/>
      <c r="H7805" s="24"/>
      <c r="J7805" s="24"/>
    </row>
    <row r="7806" spans="2:10" x14ac:dyDescent="0.2">
      <c r="B7806" s="24"/>
      <c r="D7806" s="24"/>
      <c r="F7806" s="24"/>
      <c r="H7806" s="24"/>
      <c r="J7806" s="24"/>
    </row>
    <row r="7807" spans="2:10" x14ac:dyDescent="0.2">
      <c r="B7807" s="24"/>
      <c r="D7807" s="24"/>
      <c r="F7807" s="24"/>
      <c r="H7807" s="24"/>
      <c r="J7807" s="24"/>
    </row>
    <row r="7808" spans="2:10" x14ac:dyDescent="0.2">
      <c r="B7808" s="24"/>
      <c r="D7808" s="24"/>
      <c r="F7808" s="24"/>
      <c r="H7808" s="24"/>
      <c r="J7808" s="24"/>
    </row>
    <row r="7809" spans="2:10" x14ac:dyDescent="0.2">
      <c r="B7809" s="24"/>
      <c r="D7809" s="24"/>
      <c r="F7809" s="24"/>
      <c r="H7809" s="24"/>
      <c r="J7809" s="24"/>
    </row>
    <row r="7810" spans="2:10" x14ac:dyDescent="0.2">
      <c r="B7810" s="24"/>
      <c r="D7810" s="24"/>
      <c r="F7810" s="24"/>
      <c r="H7810" s="24"/>
      <c r="J7810" s="24"/>
    </row>
    <row r="7811" spans="2:10" x14ac:dyDescent="0.2">
      <c r="B7811" s="24"/>
      <c r="D7811" s="24"/>
      <c r="F7811" s="24"/>
      <c r="H7811" s="24"/>
      <c r="J7811" s="24"/>
    </row>
    <row r="7812" spans="2:10" x14ac:dyDescent="0.2">
      <c r="B7812" s="24"/>
      <c r="D7812" s="24"/>
      <c r="F7812" s="24"/>
      <c r="H7812" s="24"/>
      <c r="J7812" s="24"/>
    </row>
    <row r="7813" spans="2:10" x14ac:dyDescent="0.2">
      <c r="B7813" s="24"/>
      <c r="D7813" s="24"/>
      <c r="F7813" s="24"/>
      <c r="H7813" s="24"/>
      <c r="J7813" s="24"/>
    </row>
    <row r="7814" spans="2:10" x14ac:dyDescent="0.2">
      <c r="B7814" s="24"/>
      <c r="D7814" s="24"/>
      <c r="F7814" s="24"/>
      <c r="H7814" s="24"/>
      <c r="J7814" s="24"/>
    </row>
    <row r="7815" spans="2:10" x14ac:dyDescent="0.2">
      <c r="B7815" s="24"/>
      <c r="D7815" s="24"/>
      <c r="F7815" s="24"/>
      <c r="H7815" s="24"/>
      <c r="J7815" s="24"/>
    </row>
    <row r="7816" spans="2:10" x14ac:dyDescent="0.2">
      <c r="B7816" s="24"/>
      <c r="D7816" s="24"/>
      <c r="F7816" s="24"/>
      <c r="H7816" s="24"/>
      <c r="J7816" s="24"/>
    </row>
    <row r="7817" spans="2:10" x14ac:dyDescent="0.2">
      <c r="B7817" s="24"/>
      <c r="D7817" s="24"/>
      <c r="F7817" s="24"/>
      <c r="H7817" s="24"/>
      <c r="J7817" s="24"/>
    </row>
    <row r="7818" spans="2:10" x14ac:dyDescent="0.2">
      <c r="B7818" s="24"/>
      <c r="D7818" s="24"/>
      <c r="F7818" s="24"/>
      <c r="H7818" s="24"/>
      <c r="J7818" s="24"/>
    </row>
    <row r="7819" spans="2:10" x14ac:dyDescent="0.2">
      <c r="B7819" s="24"/>
      <c r="D7819" s="24"/>
      <c r="F7819" s="24"/>
      <c r="H7819" s="24"/>
      <c r="J7819" s="24"/>
    </row>
    <row r="7820" spans="2:10" x14ac:dyDescent="0.2">
      <c r="B7820" s="24"/>
      <c r="D7820" s="24"/>
      <c r="F7820" s="24"/>
      <c r="H7820" s="24"/>
      <c r="J7820" s="24"/>
    </row>
    <row r="7821" spans="2:10" x14ac:dyDescent="0.2">
      <c r="B7821" s="24"/>
      <c r="D7821" s="24"/>
      <c r="F7821" s="24"/>
      <c r="H7821" s="24"/>
      <c r="J7821" s="24"/>
    </row>
    <row r="7822" spans="2:10" x14ac:dyDescent="0.2">
      <c r="B7822" s="24"/>
      <c r="D7822" s="24"/>
      <c r="F7822" s="24"/>
      <c r="H7822" s="24"/>
      <c r="J7822" s="24"/>
    </row>
    <row r="7823" spans="2:10" x14ac:dyDescent="0.2">
      <c r="B7823" s="24"/>
      <c r="D7823" s="24"/>
      <c r="F7823" s="24"/>
      <c r="H7823" s="24"/>
      <c r="J7823" s="24"/>
    </row>
    <row r="7824" spans="2:10" x14ac:dyDescent="0.2">
      <c r="B7824" s="24"/>
      <c r="D7824" s="24"/>
      <c r="F7824" s="24"/>
      <c r="H7824" s="24"/>
      <c r="J7824" s="24"/>
    </row>
    <row r="7825" spans="2:10" x14ac:dyDescent="0.2">
      <c r="B7825" s="24"/>
      <c r="D7825" s="24"/>
      <c r="F7825" s="24"/>
      <c r="H7825" s="24"/>
      <c r="J7825" s="24"/>
    </row>
    <row r="7826" spans="2:10" x14ac:dyDescent="0.2">
      <c r="B7826" s="24"/>
      <c r="D7826" s="24"/>
      <c r="F7826" s="24"/>
      <c r="H7826" s="24"/>
      <c r="J7826" s="24"/>
    </row>
    <row r="7827" spans="2:10" x14ac:dyDescent="0.2">
      <c r="B7827" s="24"/>
      <c r="D7827" s="24"/>
      <c r="F7827" s="24"/>
      <c r="H7827" s="24"/>
      <c r="J7827" s="24"/>
    </row>
    <row r="7828" spans="2:10" x14ac:dyDescent="0.2">
      <c r="B7828" s="24"/>
      <c r="D7828" s="24"/>
      <c r="F7828" s="24"/>
      <c r="H7828" s="24"/>
      <c r="J7828" s="24"/>
    </row>
    <row r="7829" spans="2:10" x14ac:dyDescent="0.2">
      <c r="B7829" s="24"/>
      <c r="D7829" s="24"/>
      <c r="F7829" s="24"/>
      <c r="H7829" s="24"/>
      <c r="J7829" s="24"/>
    </row>
    <row r="7830" spans="2:10" x14ac:dyDescent="0.2">
      <c r="B7830" s="24"/>
      <c r="D7830" s="24"/>
      <c r="F7830" s="24"/>
      <c r="H7830" s="24"/>
      <c r="J7830" s="24"/>
    </row>
    <row r="7831" spans="2:10" x14ac:dyDescent="0.2">
      <c r="B7831" s="24"/>
      <c r="D7831" s="24"/>
      <c r="F7831" s="24"/>
      <c r="H7831" s="24"/>
      <c r="J7831" s="24"/>
    </row>
    <row r="7832" spans="2:10" x14ac:dyDescent="0.2">
      <c r="B7832" s="24"/>
      <c r="D7832" s="24"/>
      <c r="F7832" s="24"/>
      <c r="H7832" s="24"/>
      <c r="J7832" s="24"/>
    </row>
    <row r="7833" spans="2:10" x14ac:dyDescent="0.2">
      <c r="B7833" s="24"/>
      <c r="D7833" s="24"/>
      <c r="F7833" s="24"/>
      <c r="H7833" s="24"/>
      <c r="J7833" s="24"/>
    </row>
    <row r="7834" spans="2:10" x14ac:dyDescent="0.2">
      <c r="B7834" s="24"/>
      <c r="D7834" s="24"/>
      <c r="F7834" s="24"/>
      <c r="H7834" s="24"/>
      <c r="J7834" s="24"/>
    </row>
    <row r="7835" spans="2:10" x14ac:dyDescent="0.2">
      <c r="B7835" s="24"/>
      <c r="D7835" s="24"/>
      <c r="F7835" s="24"/>
      <c r="H7835" s="24"/>
      <c r="J7835" s="24"/>
    </row>
    <row r="7836" spans="2:10" x14ac:dyDescent="0.2">
      <c r="B7836" s="24"/>
      <c r="D7836" s="24"/>
      <c r="F7836" s="24"/>
      <c r="H7836" s="24"/>
      <c r="J7836" s="24"/>
    </row>
    <row r="7837" spans="2:10" x14ac:dyDescent="0.2">
      <c r="B7837" s="24"/>
      <c r="D7837" s="24"/>
      <c r="F7837" s="24"/>
      <c r="H7837" s="24"/>
      <c r="J7837" s="24"/>
    </row>
    <row r="7838" spans="2:10" x14ac:dyDescent="0.2">
      <c r="B7838" s="24"/>
      <c r="D7838" s="24"/>
      <c r="F7838" s="24"/>
      <c r="H7838" s="24"/>
      <c r="J7838" s="24"/>
    </row>
    <row r="7839" spans="2:10" x14ac:dyDescent="0.2">
      <c r="B7839" s="24"/>
      <c r="D7839" s="24"/>
      <c r="F7839" s="24"/>
      <c r="H7839" s="24"/>
      <c r="J7839" s="24"/>
    </row>
    <row r="7840" spans="2:10" x14ac:dyDescent="0.2">
      <c r="B7840" s="24"/>
      <c r="D7840" s="24"/>
      <c r="F7840" s="24"/>
      <c r="H7840" s="24"/>
      <c r="J7840" s="24"/>
    </row>
    <row r="7841" spans="2:10" x14ac:dyDescent="0.2">
      <c r="B7841" s="24"/>
      <c r="D7841" s="24"/>
      <c r="F7841" s="24"/>
      <c r="H7841" s="24"/>
      <c r="J7841" s="24"/>
    </row>
    <row r="7842" spans="2:10" x14ac:dyDescent="0.2">
      <c r="B7842" s="24"/>
      <c r="D7842" s="24"/>
      <c r="F7842" s="24"/>
      <c r="H7842" s="24"/>
      <c r="J7842" s="24"/>
    </row>
    <row r="7843" spans="2:10" x14ac:dyDescent="0.2">
      <c r="B7843" s="24"/>
      <c r="D7843" s="24"/>
      <c r="F7843" s="24"/>
      <c r="H7843" s="24"/>
      <c r="J7843" s="24"/>
    </row>
    <row r="7844" spans="2:10" x14ac:dyDescent="0.2">
      <c r="B7844" s="24"/>
      <c r="D7844" s="24"/>
      <c r="F7844" s="24"/>
      <c r="H7844" s="24"/>
      <c r="J7844" s="24"/>
    </row>
    <row r="7845" spans="2:10" x14ac:dyDescent="0.2">
      <c r="B7845" s="24"/>
      <c r="D7845" s="24"/>
      <c r="F7845" s="24"/>
      <c r="H7845" s="24"/>
      <c r="J7845" s="24"/>
    </row>
    <row r="7846" spans="2:10" x14ac:dyDescent="0.2">
      <c r="B7846" s="24"/>
      <c r="D7846" s="24"/>
      <c r="F7846" s="24"/>
      <c r="H7846" s="24"/>
      <c r="J7846" s="24"/>
    </row>
    <row r="7847" spans="2:10" x14ac:dyDescent="0.2">
      <c r="B7847" s="24"/>
      <c r="D7847" s="24"/>
      <c r="F7847" s="24"/>
      <c r="H7847" s="24"/>
      <c r="J7847" s="24"/>
    </row>
    <row r="7848" spans="2:10" x14ac:dyDescent="0.2">
      <c r="B7848" s="24"/>
      <c r="D7848" s="24"/>
      <c r="F7848" s="24"/>
      <c r="H7848" s="24"/>
      <c r="J7848" s="24"/>
    </row>
    <row r="7849" spans="2:10" x14ac:dyDescent="0.2">
      <c r="B7849" s="24"/>
      <c r="D7849" s="24"/>
      <c r="F7849" s="24"/>
      <c r="H7849" s="24"/>
      <c r="J7849" s="24"/>
    </row>
    <row r="7850" spans="2:10" x14ac:dyDescent="0.2">
      <c r="B7850" s="24"/>
      <c r="D7850" s="24"/>
      <c r="F7850" s="24"/>
      <c r="H7850" s="24"/>
      <c r="J7850" s="24"/>
    </row>
    <row r="7851" spans="2:10" x14ac:dyDescent="0.2">
      <c r="B7851" s="24"/>
      <c r="D7851" s="24"/>
      <c r="F7851" s="24"/>
      <c r="H7851" s="24"/>
      <c r="J7851" s="24"/>
    </row>
    <row r="7852" spans="2:10" x14ac:dyDescent="0.2">
      <c r="B7852" s="24"/>
      <c r="D7852" s="24"/>
      <c r="F7852" s="24"/>
      <c r="H7852" s="24"/>
      <c r="J7852" s="24"/>
    </row>
    <row r="7853" spans="2:10" x14ac:dyDescent="0.2">
      <c r="B7853" s="24"/>
      <c r="D7853" s="24"/>
      <c r="F7853" s="24"/>
      <c r="H7853" s="24"/>
      <c r="J7853" s="24"/>
    </row>
    <row r="7854" spans="2:10" x14ac:dyDescent="0.2">
      <c r="B7854" s="24"/>
      <c r="D7854" s="24"/>
      <c r="F7854" s="24"/>
      <c r="H7854" s="24"/>
      <c r="J7854" s="24"/>
    </row>
    <row r="7855" spans="2:10" x14ac:dyDescent="0.2">
      <c r="B7855" s="24"/>
      <c r="D7855" s="24"/>
      <c r="F7855" s="24"/>
      <c r="H7855" s="24"/>
      <c r="J7855" s="24"/>
    </row>
    <row r="7856" spans="2:10" x14ac:dyDescent="0.2">
      <c r="B7856" s="24"/>
      <c r="D7856" s="24"/>
      <c r="F7856" s="24"/>
      <c r="H7856" s="24"/>
      <c r="J7856" s="24"/>
    </row>
    <row r="7857" spans="2:10" x14ac:dyDescent="0.2">
      <c r="B7857" s="24"/>
      <c r="D7857" s="24"/>
      <c r="F7857" s="24"/>
      <c r="H7857" s="24"/>
      <c r="J7857" s="24"/>
    </row>
    <row r="7858" spans="2:10" x14ac:dyDescent="0.2">
      <c r="B7858" s="24"/>
      <c r="D7858" s="24"/>
      <c r="F7858" s="24"/>
      <c r="H7858" s="24"/>
      <c r="J7858" s="24"/>
    </row>
    <row r="7859" spans="2:10" x14ac:dyDescent="0.2">
      <c r="B7859" s="24"/>
      <c r="D7859" s="24"/>
      <c r="F7859" s="24"/>
      <c r="H7859" s="24"/>
      <c r="J7859" s="24"/>
    </row>
    <row r="7860" spans="2:10" x14ac:dyDescent="0.2">
      <c r="B7860" s="24"/>
      <c r="D7860" s="24"/>
      <c r="F7860" s="24"/>
      <c r="H7860" s="24"/>
      <c r="J7860" s="24"/>
    </row>
    <row r="7861" spans="2:10" x14ac:dyDescent="0.2">
      <c r="B7861" s="24"/>
      <c r="D7861" s="24"/>
      <c r="F7861" s="24"/>
      <c r="H7861" s="24"/>
      <c r="J7861" s="24"/>
    </row>
    <row r="7862" spans="2:10" x14ac:dyDescent="0.2">
      <c r="B7862" s="24"/>
      <c r="D7862" s="24"/>
      <c r="F7862" s="24"/>
      <c r="H7862" s="24"/>
      <c r="J7862" s="24"/>
    </row>
    <row r="7863" spans="2:10" x14ac:dyDescent="0.2">
      <c r="B7863" s="24"/>
      <c r="D7863" s="24"/>
      <c r="F7863" s="24"/>
      <c r="H7863" s="24"/>
      <c r="J7863" s="24"/>
    </row>
    <row r="7864" spans="2:10" x14ac:dyDescent="0.2">
      <c r="B7864" s="24"/>
      <c r="D7864" s="24"/>
      <c r="F7864" s="24"/>
      <c r="H7864" s="24"/>
      <c r="J7864" s="24"/>
    </row>
    <row r="7865" spans="2:10" x14ac:dyDescent="0.2">
      <c r="B7865" s="24"/>
      <c r="D7865" s="24"/>
      <c r="F7865" s="24"/>
      <c r="H7865" s="24"/>
      <c r="J7865" s="24"/>
    </row>
    <row r="7866" spans="2:10" x14ac:dyDescent="0.2">
      <c r="B7866" s="24"/>
      <c r="D7866" s="24"/>
      <c r="F7866" s="24"/>
      <c r="H7866" s="24"/>
      <c r="J7866" s="24"/>
    </row>
    <row r="7867" spans="2:10" x14ac:dyDescent="0.2">
      <c r="B7867" s="24"/>
      <c r="D7867" s="24"/>
      <c r="F7867" s="24"/>
      <c r="H7867" s="24"/>
      <c r="J7867" s="24"/>
    </row>
    <row r="7868" spans="2:10" x14ac:dyDescent="0.2">
      <c r="B7868" s="24"/>
      <c r="D7868" s="24"/>
      <c r="F7868" s="24"/>
      <c r="H7868" s="24"/>
      <c r="J7868" s="24"/>
    </row>
    <row r="7869" spans="2:10" x14ac:dyDescent="0.2">
      <c r="B7869" s="24"/>
      <c r="D7869" s="24"/>
      <c r="F7869" s="24"/>
      <c r="H7869" s="24"/>
      <c r="J7869" s="24"/>
    </row>
    <row r="7870" spans="2:10" x14ac:dyDescent="0.2">
      <c r="B7870" s="24"/>
      <c r="D7870" s="24"/>
      <c r="F7870" s="24"/>
      <c r="H7870" s="24"/>
      <c r="J7870" s="24"/>
    </row>
    <row r="7871" spans="2:10" x14ac:dyDescent="0.2">
      <c r="B7871" s="24"/>
      <c r="D7871" s="24"/>
      <c r="F7871" s="24"/>
      <c r="H7871" s="24"/>
      <c r="J7871" s="24"/>
    </row>
    <row r="7872" spans="2:10" x14ac:dyDescent="0.2">
      <c r="B7872" s="24"/>
      <c r="D7872" s="24"/>
      <c r="F7872" s="24"/>
      <c r="H7872" s="24"/>
      <c r="J7872" s="24"/>
    </row>
    <row r="7873" spans="2:10" x14ac:dyDescent="0.2">
      <c r="B7873" s="24"/>
      <c r="D7873" s="24"/>
      <c r="F7873" s="24"/>
      <c r="H7873" s="24"/>
      <c r="J7873" s="24"/>
    </row>
    <row r="7874" spans="2:10" x14ac:dyDescent="0.2">
      <c r="B7874" s="24"/>
      <c r="D7874" s="24"/>
      <c r="F7874" s="24"/>
      <c r="H7874" s="24"/>
      <c r="J7874" s="24"/>
    </row>
    <row r="7875" spans="2:10" x14ac:dyDescent="0.2">
      <c r="B7875" s="24"/>
      <c r="D7875" s="24"/>
      <c r="F7875" s="24"/>
      <c r="H7875" s="24"/>
      <c r="J7875" s="24"/>
    </row>
    <row r="7876" spans="2:10" x14ac:dyDescent="0.2">
      <c r="B7876" s="24"/>
      <c r="D7876" s="24"/>
      <c r="F7876" s="24"/>
      <c r="H7876" s="24"/>
      <c r="J7876" s="24"/>
    </row>
    <row r="7877" spans="2:10" x14ac:dyDescent="0.2">
      <c r="B7877" s="24"/>
      <c r="D7877" s="24"/>
      <c r="F7877" s="24"/>
      <c r="H7877" s="24"/>
      <c r="J7877" s="24"/>
    </row>
    <row r="7878" spans="2:10" x14ac:dyDescent="0.2">
      <c r="B7878" s="24"/>
      <c r="D7878" s="24"/>
      <c r="F7878" s="24"/>
      <c r="H7878" s="24"/>
      <c r="J7878" s="24"/>
    </row>
    <row r="7879" spans="2:10" x14ac:dyDescent="0.2">
      <c r="B7879" s="24"/>
      <c r="D7879" s="24"/>
      <c r="F7879" s="24"/>
      <c r="H7879" s="24"/>
      <c r="J7879" s="24"/>
    </row>
    <row r="7880" spans="2:10" x14ac:dyDescent="0.2">
      <c r="B7880" s="24"/>
      <c r="D7880" s="24"/>
      <c r="F7880" s="24"/>
      <c r="H7880" s="24"/>
      <c r="J7880" s="24"/>
    </row>
    <row r="7881" spans="2:10" x14ac:dyDescent="0.2">
      <c r="B7881" s="24"/>
      <c r="D7881" s="24"/>
      <c r="F7881" s="24"/>
      <c r="H7881" s="24"/>
      <c r="J7881" s="24"/>
    </row>
    <row r="7882" spans="2:10" x14ac:dyDescent="0.2">
      <c r="B7882" s="24"/>
      <c r="D7882" s="24"/>
      <c r="F7882" s="24"/>
      <c r="H7882" s="24"/>
      <c r="J7882" s="24"/>
    </row>
    <row r="7883" spans="2:10" x14ac:dyDescent="0.2">
      <c r="B7883" s="24"/>
      <c r="D7883" s="24"/>
      <c r="F7883" s="24"/>
      <c r="H7883" s="24"/>
      <c r="J7883" s="24"/>
    </row>
    <row r="7884" spans="2:10" x14ac:dyDescent="0.2">
      <c r="B7884" s="24"/>
      <c r="D7884" s="24"/>
      <c r="F7884" s="24"/>
      <c r="H7884" s="24"/>
      <c r="J7884" s="24"/>
    </row>
    <row r="7885" spans="2:10" x14ac:dyDescent="0.2">
      <c r="B7885" s="24"/>
      <c r="D7885" s="24"/>
      <c r="F7885" s="24"/>
      <c r="H7885" s="24"/>
      <c r="J7885" s="24"/>
    </row>
    <row r="7886" spans="2:10" x14ac:dyDescent="0.2">
      <c r="B7886" s="24"/>
      <c r="D7886" s="24"/>
      <c r="F7886" s="24"/>
      <c r="H7886" s="24"/>
      <c r="J7886" s="24"/>
    </row>
    <row r="7887" spans="2:10" x14ac:dyDescent="0.2">
      <c r="B7887" s="24"/>
      <c r="D7887" s="24"/>
      <c r="F7887" s="24"/>
      <c r="H7887" s="24"/>
      <c r="J7887" s="24"/>
    </row>
    <row r="7888" spans="2:10" x14ac:dyDescent="0.2">
      <c r="B7888" s="24"/>
      <c r="D7888" s="24"/>
      <c r="F7888" s="24"/>
      <c r="H7888" s="24"/>
      <c r="J7888" s="24"/>
    </row>
    <row r="7889" spans="2:10" x14ac:dyDescent="0.2">
      <c r="B7889" s="24"/>
      <c r="D7889" s="24"/>
      <c r="F7889" s="24"/>
      <c r="H7889" s="24"/>
      <c r="J7889" s="24"/>
    </row>
    <row r="7890" spans="2:10" x14ac:dyDescent="0.2">
      <c r="B7890" s="24"/>
      <c r="D7890" s="24"/>
      <c r="F7890" s="24"/>
      <c r="H7890" s="24"/>
      <c r="J7890" s="24"/>
    </row>
    <row r="7891" spans="2:10" x14ac:dyDescent="0.2">
      <c r="B7891" s="24"/>
      <c r="D7891" s="24"/>
      <c r="F7891" s="24"/>
      <c r="H7891" s="24"/>
      <c r="J7891" s="24"/>
    </row>
    <row r="7892" spans="2:10" x14ac:dyDescent="0.2">
      <c r="B7892" s="24"/>
      <c r="D7892" s="24"/>
      <c r="F7892" s="24"/>
      <c r="H7892" s="24"/>
      <c r="J7892" s="24"/>
    </row>
    <row r="7893" spans="2:10" x14ac:dyDescent="0.2">
      <c r="B7893" s="24"/>
      <c r="D7893" s="24"/>
      <c r="F7893" s="24"/>
      <c r="H7893" s="24"/>
      <c r="J7893" s="24"/>
    </row>
    <row r="7894" spans="2:10" x14ac:dyDescent="0.2">
      <c r="B7894" s="24"/>
      <c r="D7894" s="24"/>
      <c r="F7894" s="24"/>
      <c r="H7894" s="24"/>
      <c r="J7894" s="24"/>
    </row>
    <row r="7895" spans="2:10" x14ac:dyDescent="0.2">
      <c r="B7895" s="24"/>
      <c r="D7895" s="24"/>
      <c r="F7895" s="24"/>
      <c r="H7895" s="24"/>
      <c r="J7895" s="24"/>
    </row>
    <row r="7896" spans="2:10" x14ac:dyDescent="0.2">
      <c r="B7896" s="24"/>
      <c r="D7896" s="24"/>
      <c r="F7896" s="24"/>
      <c r="H7896" s="24"/>
      <c r="J7896" s="24"/>
    </row>
    <row r="7897" spans="2:10" x14ac:dyDescent="0.2">
      <c r="B7897" s="24"/>
      <c r="D7897" s="24"/>
      <c r="F7897" s="24"/>
      <c r="H7897" s="24"/>
      <c r="J7897" s="24"/>
    </row>
    <row r="7898" spans="2:10" x14ac:dyDescent="0.2">
      <c r="B7898" s="24"/>
      <c r="D7898" s="24"/>
      <c r="F7898" s="24"/>
      <c r="H7898" s="24"/>
      <c r="J7898" s="24"/>
    </row>
    <row r="7899" spans="2:10" x14ac:dyDescent="0.2">
      <c r="B7899" s="24"/>
      <c r="D7899" s="24"/>
      <c r="F7899" s="24"/>
      <c r="H7899" s="24"/>
      <c r="J7899" s="24"/>
    </row>
    <row r="7900" spans="2:10" x14ac:dyDescent="0.2">
      <c r="B7900" s="24"/>
      <c r="D7900" s="24"/>
      <c r="F7900" s="24"/>
      <c r="H7900" s="24"/>
      <c r="J7900" s="24"/>
    </row>
    <row r="7901" spans="2:10" x14ac:dyDescent="0.2">
      <c r="B7901" s="24"/>
      <c r="D7901" s="24"/>
      <c r="F7901" s="24"/>
      <c r="H7901" s="24"/>
      <c r="J7901" s="24"/>
    </row>
    <row r="7902" spans="2:10" x14ac:dyDescent="0.2">
      <c r="B7902" s="24"/>
      <c r="D7902" s="24"/>
      <c r="F7902" s="24"/>
      <c r="H7902" s="24"/>
      <c r="J7902" s="24"/>
    </row>
    <row r="7903" spans="2:10" x14ac:dyDescent="0.2">
      <c r="B7903" s="24"/>
      <c r="D7903" s="24"/>
      <c r="F7903" s="24"/>
      <c r="H7903" s="24"/>
      <c r="J7903" s="24"/>
    </row>
    <row r="7904" spans="2:10" x14ac:dyDescent="0.2">
      <c r="B7904" s="24"/>
      <c r="D7904" s="24"/>
      <c r="F7904" s="24"/>
      <c r="H7904" s="24"/>
      <c r="J7904" s="24"/>
    </row>
    <row r="7905" spans="2:10" x14ac:dyDescent="0.2">
      <c r="B7905" s="24"/>
      <c r="D7905" s="24"/>
      <c r="F7905" s="24"/>
      <c r="H7905" s="24"/>
      <c r="J7905" s="24"/>
    </row>
    <row r="7906" spans="2:10" x14ac:dyDescent="0.2">
      <c r="B7906" s="24"/>
      <c r="D7906" s="24"/>
      <c r="F7906" s="24"/>
      <c r="H7906" s="24"/>
      <c r="J7906" s="24"/>
    </row>
    <row r="7907" spans="2:10" x14ac:dyDescent="0.2">
      <c r="B7907" s="24"/>
      <c r="D7907" s="24"/>
      <c r="F7907" s="24"/>
      <c r="H7907" s="24"/>
      <c r="J7907" s="24"/>
    </row>
    <row r="7908" spans="2:10" x14ac:dyDescent="0.2">
      <c r="B7908" s="24"/>
      <c r="D7908" s="24"/>
      <c r="F7908" s="24"/>
      <c r="H7908" s="24"/>
      <c r="J7908" s="24"/>
    </row>
    <row r="7909" spans="2:10" x14ac:dyDescent="0.2">
      <c r="B7909" s="24"/>
      <c r="D7909" s="24"/>
      <c r="F7909" s="24"/>
      <c r="H7909" s="24"/>
      <c r="J7909" s="24"/>
    </row>
    <row r="7910" spans="2:10" x14ac:dyDescent="0.2">
      <c r="B7910" s="24"/>
      <c r="D7910" s="24"/>
      <c r="F7910" s="24"/>
      <c r="H7910" s="24"/>
      <c r="J7910" s="24"/>
    </row>
    <row r="7911" spans="2:10" x14ac:dyDescent="0.2">
      <c r="B7911" s="24"/>
      <c r="D7911" s="24"/>
      <c r="F7911" s="24"/>
      <c r="H7911" s="24"/>
      <c r="J7911" s="24"/>
    </row>
    <row r="7912" spans="2:10" x14ac:dyDescent="0.2">
      <c r="B7912" s="24"/>
      <c r="D7912" s="24"/>
      <c r="F7912" s="24"/>
      <c r="H7912" s="24"/>
      <c r="J7912" s="24"/>
    </row>
    <row r="7913" spans="2:10" x14ac:dyDescent="0.2">
      <c r="B7913" s="24"/>
      <c r="D7913" s="24"/>
      <c r="F7913" s="24"/>
      <c r="H7913" s="24"/>
      <c r="J7913" s="24"/>
    </row>
    <row r="7914" spans="2:10" x14ac:dyDescent="0.2">
      <c r="B7914" s="24"/>
      <c r="D7914" s="24"/>
      <c r="F7914" s="24"/>
      <c r="H7914" s="24"/>
      <c r="J7914" s="24"/>
    </row>
    <row r="7915" spans="2:10" x14ac:dyDescent="0.2">
      <c r="B7915" s="24"/>
      <c r="D7915" s="24"/>
      <c r="F7915" s="24"/>
      <c r="H7915" s="24"/>
      <c r="J7915" s="24"/>
    </row>
    <row r="7916" spans="2:10" x14ac:dyDescent="0.2">
      <c r="B7916" s="24"/>
      <c r="D7916" s="24"/>
      <c r="F7916" s="24"/>
      <c r="H7916" s="24"/>
      <c r="J7916" s="24"/>
    </row>
    <row r="7917" spans="2:10" x14ac:dyDescent="0.2">
      <c r="B7917" s="24"/>
      <c r="D7917" s="24"/>
      <c r="F7917" s="24"/>
      <c r="H7917" s="24"/>
      <c r="J7917" s="24"/>
    </row>
    <row r="7918" spans="2:10" x14ac:dyDescent="0.2">
      <c r="B7918" s="24"/>
      <c r="D7918" s="24"/>
      <c r="F7918" s="24"/>
      <c r="H7918" s="24"/>
      <c r="J7918" s="24"/>
    </row>
    <row r="7919" spans="2:10" x14ac:dyDescent="0.2">
      <c r="B7919" s="24"/>
      <c r="D7919" s="24"/>
      <c r="F7919" s="24"/>
      <c r="H7919" s="24"/>
      <c r="J7919" s="24"/>
    </row>
    <row r="7920" spans="2:10" x14ac:dyDescent="0.2">
      <c r="B7920" s="24"/>
      <c r="D7920" s="24"/>
      <c r="F7920" s="24"/>
      <c r="H7920" s="24"/>
      <c r="J7920" s="24"/>
    </row>
    <row r="7921" spans="2:10" x14ac:dyDescent="0.2">
      <c r="B7921" s="24"/>
      <c r="D7921" s="24"/>
      <c r="F7921" s="24"/>
      <c r="H7921" s="24"/>
      <c r="J7921" s="24"/>
    </row>
    <row r="7922" spans="2:10" x14ac:dyDescent="0.2">
      <c r="B7922" s="24"/>
      <c r="D7922" s="24"/>
      <c r="F7922" s="24"/>
      <c r="H7922" s="24"/>
      <c r="J7922" s="24"/>
    </row>
    <row r="7923" spans="2:10" x14ac:dyDescent="0.2">
      <c r="B7923" s="24"/>
      <c r="D7923" s="24"/>
      <c r="F7923" s="24"/>
      <c r="H7923" s="24"/>
      <c r="J7923" s="24"/>
    </row>
    <row r="7924" spans="2:10" x14ac:dyDescent="0.2">
      <c r="B7924" s="24"/>
      <c r="D7924" s="24"/>
      <c r="F7924" s="24"/>
      <c r="H7924" s="24"/>
      <c r="J7924" s="24"/>
    </row>
    <row r="7925" spans="2:10" x14ac:dyDescent="0.2">
      <c r="B7925" s="24"/>
      <c r="D7925" s="24"/>
      <c r="F7925" s="24"/>
      <c r="H7925" s="24"/>
      <c r="J7925" s="24"/>
    </row>
    <row r="7926" spans="2:10" x14ac:dyDescent="0.2">
      <c r="B7926" s="24"/>
      <c r="D7926" s="24"/>
      <c r="F7926" s="24"/>
      <c r="H7926" s="24"/>
      <c r="J7926" s="24"/>
    </row>
    <row r="7927" spans="2:10" x14ac:dyDescent="0.2">
      <c r="B7927" s="24"/>
      <c r="D7927" s="24"/>
      <c r="F7927" s="24"/>
      <c r="H7927" s="24"/>
      <c r="J7927" s="24"/>
    </row>
    <row r="7928" spans="2:10" x14ac:dyDescent="0.2">
      <c r="B7928" s="24"/>
      <c r="D7928" s="24"/>
      <c r="F7928" s="24"/>
      <c r="H7928" s="24"/>
      <c r="J7928" s="24"/>
    </row>
    <row r="7929" spans="2:10" x14ac:dyDescent="0.2">
      <c r="B7929" s="24"/>
      <c r="D7929" s="24"/>
      <c r="F7929" s="24"/>
      <c r="H7929" s="24"/>
      <c r="J7929" s="24"/>
    </row>
    <row r="7930" spans="2:10" x14ac:dyDescent="0.2">
      <c r="B7930" s="24"/>
      <c r="D7930" s="24"/>
      <c r="F7930" s="24"/>
      <c r="H7930" s="24"/>
      <c r="J7930" s="24"/>
    </row>
    <row r="7931" spans="2:10" x14ac:dyDescent="0.2">
      <c r="B7931" s="24"/>
      <c r="D7931" s="24"/>
      <c r="F7931" s="24"/>
      <c r="H7931" s="24"/>
      <c r="J7931" s="24"/>
    </row>
    <row r="7932" spans="2:10" x14ac:dyDescent="0.2">
      <c r="B7932" s="24"/>
      <c r="D7932" s="24"/>
      <c r="F7932" s="24"/>
      <c r="H7932" s="24"/>
      <c r="J7932" s="24"/>
    </row>
    <row r="7933" spans="2:10" x14ac:dyDescent="0.2">
      <c r="B7933" s="24"/>
      <c r="D7933" s="24"/>
      <c r="F7933" s="24"/>
      <c r="H7933" s="24"/>
      <c r="J7933" s="24"/>
    </row>
    <row r="7934" spans="2:10" x14ac:dyDescent="0.2">
      <c r="B7934" s="24"/>
      <c r="D7934" s="24"/>
      <c r="F7934" s="24"/>
      <c r="H7934" s="24"/>
      <c r="J7934" s="24"/>
    </row>
    <row r="7935" spans="2:10" x14ac:dyDescent="0.2">
      <c r="B7935" s="24"/>
      <c r="D7935" s="24"/>
      <c r="F7935" s="24"/>
      <c r="H7935" s="24"/>
      <c r="J7935" s="24"/>
    </row>
    <row r="7936" spans="2:10" x14ac:dyDescent="0.2">
      <c r="B7936" s="24"/>
      <c r="D7936" s="24"/>
      <c r="F7936" s="24"/>
      <c r="H7936" s="24"/>
      <c r="J7936" s="24"/>
    </row>
    <row r="7937" spans="2:10" x14ac:dyDescent="0.2">
      <c r="B7937" s="24"/>
      <c r="D7937" s="24"/>
      <c r="F7937" s="24"/>
      <c r="H7937" s="24"/>
      <c r="J7937" s="24"/>
    </row>
    <row r="7938" spans="2:10" x14ac:dyDescent="0.2">
      <c r="B7938" s="24"/>
      <c r="D7938" s="24"/>
      <c r="F7938" s="24"/>
      <c r="H7938" s="24"/>
      <c r="J7938" s="24"/>
    </row>
    <row r="7939" spans="2:10" x14ac:dyDescent="0.2">
      <c r="B7939" s="24"/>
      <c r="D7939" s="24"/>
      <c r="F7939" s="24"/>
      <c r="H7939" s="24"/>
      <c r="J7939" s="24"/>
    </row>
    <row r="7940" spans="2:10" x14ac:dyDescent="0.2">
      <c r="B7940" s="24"/>
      <c r="D7940" s="24"/>
      <c r="F7940" s="24"/>
      <c r="H7940" s="24"/>
      <c r="J7940" s="24"/>
    </row>
    <row r="7941" spans="2:10" x14ac:dyDescent="0.2">
      <c r="B7941" s="24"/>
      <c r="D7941" s="24"/>
      <c r="F7941" s="24"/>
      <c r="H7941" s="24"/>
      <c r="J7941" s="24"/>
    </row>
    <row r="7942" spans="2:10" x14ac:dyDescent="0.2">
      <c r="B7942" s="24"/>
      <c r="D7942" s="24"/>
      <c r="F7942" s="24"/>
      <c r="H7942" s="24"/>
      <c r="J7942" s="24"/>
    </row>
    <row r="7943" spans="2:10" x14ac:dyDescent="0.2">
      <c r="B7943" s="24"/>
      <c r="D7943" s="24"/>
      <c r="F7943" s="24"/>
      <c r="H7943" s="24"/>
      <c r="J7943" s="24"/>
    </row>
    <row r="7944" spans="2:10" x14ac:dyDescent="0.2">
      <c r="B7944" s="24"/>
      <c r="D7944" s="24"/>
      <c r="F7944" s="24"/>
      <c r="H7944" s="24"/>
      <c r="J7944" s="24"/>
    </row>
    <row r="7945" spans="2:10" x14ac:dyDescent="0.2">
      <c r="B7945" s="24"/>
      <c r="D7945" s="24"/>
      <c r="F7945" s="24"/>
      <c r="H7945" s="24"/>
      <c r="J7945" s="24"/>
    </row>
    <row r="7946" spans="2:10" x14ac:dyDescent="0.2">
      <c r="B7946" s="24"/>
      <c r="D7946" s="24"/>
      <c r="F7946" s="24"/>
      <c r="H7946" s="24"/>
      <c r="J7946" s="24"/>
    </row>
    <row r="7947" spans="2:10" x14ac:dyDescent="0.2">
      <c r="B7947" s="24"/>
      <c r="D7947" s="24"/>
      <c r="F7947" s="24"/>
      <c r="H7947" s="24"/>
      <c r="J7947" s="24"/>
    </row>
    <row r="7948" spans="2:10" x14ac:dyDescent="0.2">
      <c r="B7948" s="24"/>
      <c r="D7948" s="24"/>
      <c r="F7948" s="24"/>
      <c r="H7948" s="24"/>
      <c r="J7948" s="24"/>
    </row>
    <row r="7949" spans="2:10" x14ac:dyDescent="0.2">
      <c r="B7949" s="24"/>
      <c r="D7949" s="24"/>
      <c r="F7949" s="24"/>
      <c r="H7949" s="24"/>
      <c r="J7949" s="24"/>
    </row>
    <row r="7950" spans="2:10" x14ac:dyDescent="0.2">
      <c r="B7950" s="24"/>
      <c r="D7950" s="24"/>
      <c r="F7950" s="24"/>
      <c r="H7950" s="24"/>
      <c r="J7950" s="24"/>
    </row>
    <row r="7951" spans="2:10" x14ac:dyDescent="0.2">
      <c r="B7951" s="24"/>
      <c r="D7951" s="24"/>
      <c r="F7951" s="24"/>
      <c r="H7951" s="24"/>
      <c r="J7951" s="24"/>
    </row>
    <row r="7952" spans="2:10" x14ac:dyDescent="0.2">
      <c r="B7952" s="24"/>
      <c r="D7952" s="24"/>
      <c r="F7952" s="24"/>
      <c r="H7952" s="24"/>
      <c r="J7952" s="24"/>
    </row>
    <row r="7953" spans="2:10" x14ac:dyDescent="0.2">
      <c r="B7953" s="24"/>
      <c r="D7953" s="24"/>
      <c r="F7953" s="24"/>
      <c r="H7953" s="24"/>
      <c r="J7953" s="24"/>
    </row>
    <row r="7954" spans="2:10" x14ac:dyDescent="0.2">
      <c r="B7954" s="24"/>
      <c r="D7954" s="24"/>
      <c r="F7954" s="24"/>
      <c r="H7954" s="24"/>
      <c r="J7954" s="24"/>
    </row>
    <row r="7955" spans="2:10" x14ac:dyDescent="0.2">
      <c r="B7955" s="24"/>
      <c r="D7955" s="24"/>
      <c r="F7955" s="24"/>
      <c r="H7955" s="24"/>
      <c r="J7955" s="24"/>
    </row>
    <row r="7956" spans="2:10" x14ac:dyDescent="0.2">
      <c r="B7956" s="24"/>
      <c r="D7956" s="24"/>
      <c r="F7956" s="24"/>
      <c r="H7956" s="24"/>
      <c r="J7956" s="24"/>
    </row>
    <row r="7957" spans="2:10" x14ac:dyDescent="0.2">
      <c r="B7957" s="24"/>
      <c r="D7957" s="24"/>
      <c r="F7957" s="24"/>
      <c r="H7957" s="24"/>
      <c r="J7957" s="24"/>
    </row>
    <row r="7958" spans="2:10" x14ac:dyDescent="0.2">
      <c r="B7958" s="24"/>
      <c r="D7958" s="24"/>
      <c r="F7958" s="24"/>
      <c r="H7958" s="24"/>
      <c r="J7958" s="24"/>
    </row>
    <row r="7959" spans="2:10" x14ac:dyDescent="0.2">
      <c r="B7959" s="24"/>
      <c r="D7959" s="24"/>
      <c r="F7959" s="24"/>
      <c r="H7959" s="24"/>
      <c r="J7959" s="24"/>
    </row>
    <row r="7960" spans="2:10" x14ac:dyDescent="0.2">
      <c r="B7960" s="24"/>
      <c r="D7960" s="24"/>
      <c r="F7960" s="24"/>
      <c r="H7960" s="24"/>
      <c r="J7960" s="24"/>
    </row>
    <row r="7961" spans="2:10" x14ac:dyDescent="0.2">
      <c r="B7961" s="24"/>
      <c r="D7961" s="24"/>
      <c r="F7961" s="24"/>
      <c r="H7961" s="24"/>
      <c r="J7961" s="24"/>
    </row>
    <row r="7962" spans="2:10" x14ac:dyDescent="0.2">
      <c r="B7962" s="24"/>
      <c r="D7962" s="24"/>
      <c r="F7962" s="24"/>
      <c r="H7962" s="24"/>
      <c r="J7962" s="24"/>
    </row>
    <row r="7963" spans="2:10" x14ac:dyDescent="0.2">
      <c r="B7963" s="24"/>
      <c r="D7963" s="24"/>
      <c r="F7963" s="24"/>
      <c r="H7963" s="24"/>
      <c r="J7963" s="24"/>
    </row>
    <row r="7964" spans="2:10" x14ac:dyDescent="0.2">
      <c r="B7964" s="24"/>
      <c r="D7964" s="24"/>
      <c r="F7964" s="24"/>
      <c r="H7964" s="24"/>
      <c r="J7964" s="24"/>
    </row>
    <row r="7965" spans="2:10" x14ac:dyDescent="0.2">
      <c r="B7965" s="24"/>
      <c r="D7965" s="24"/>
      <c r="F7965" s="24"/>
      <c r="H7965" s="24"/>
      <c r="J7965" s="24"/>
    </row>
    <row r="7966" spans="2:10" x14ac:dyDescent="0.2">
      <c r="B7966" s="24"/>
      <c r="D7966" s="24"/>
      <c r="F7966" s="24"/>
      <c r="H7966" s="24"/>
      <c r="J7966" s="24"/>
    </row>
    <row r="7967" spans="2:10" x14ac:dyDescent="0.2">
      <c r="B7967" s="24"/>
      <c r="D7967" s="24"/>
      <c r="F7967" s="24"/>
      <c r="H7967" s="24"/>
      <c r="J7967" s="24"/>
    </row>
    <row r="7968" spans="2:10" x14ac:dyDescent="0.2">
      <c r="B7968" s="24"/>
      <c r="D7968" s="24"/>
      <c r="F7968" s="24"/>
      <c r="H7968" s="24"/>
      <c r="J7968" s="24"/>
    </row>
    <row r="7969" spans="2:10" x14ac:dyDescent="0.2">
      <c r="B7969" s="24"/>
      <c r="D7969" s="24"/>
      <c r="F7969" s="24"/>
      <c r="H7969" s="24"/>
      <c r="J7969" s="24"/>
    </row>
    <row r="7970" spans="2:10" x14ac:dyDescent="0.2">
      <c r="B7970" s="24"/>
      <c r="D7970" s="24"/>
      <c r="F7970" s="24"/>
      <c r="H7970" s="24"/>
      <c r="J7970" s="24"/>
    </row>
    <row r="7971" spans="2:10" x14ac:dyDescent="0.2">
      <c r="B7971" s="24"/>
      <c r="D7971" s="24"/>
      <c r="F7971" s="24"/>
      <c r="H7971" s="24"/>
      <c r="J7971" s="24"/>
    </row>
    <row r="7972" spans="2:10" x14ac:dyDescent="0.2">
      <c r="B7972" s="24"/>
      <c r="D7972" s="24"/>
      <c r="F7972" s="24"/>
      <c r="H7972" s="24"/>
      <c r="J7972" s="24"/>
    </row>
    <row r="7973" spans="2:10" x14ac:dyDescent="0.2">
      <c r="B7973" s="24"/>
      <c r="D7973" s="24"/>
      <c r="F7973" s="24"/>
      <c r="H7973" s="24"/>
      <c r="J7973" s="24"/>
    </row>
    <row r="7974" spans="2:10" x14ac:dyDescent="0.2">
      <c r="B7974" s="24"/>
      <c r="D7974" s="24"/>
      <c r="F7974" s="24"/>
      <c r="H7974" s="24"/>
      <c r="J7974" s="24"/>
    </row>
    <row r="7975" spans="2:10" x14ac:dyDescent="0.2">
      <c r="B7975" s="24"/>
      <c r="D7975" s="24"/>
      <c r="F7975" s="24"/>
      <c r="H7975" s="24"/>
      <c r="J7975" s="24"/>
    </row>
    <row r="7976" spans="2:10" x14ac:dyDescent="0.2">
      <c r="B7976" s="24"/>
      <c r="D7976" s="24"/>
      <c r="F7976" s="24"/>
      <c r="H7976" s="24"/>
      <c r="J7976" s="24"/>
    </row>
    <row r="7977" spans="2:10" x14ac:dyDescent="0.2">
      <c r="B7977" s="24"/>
      <c r="D7977" s="24"/>
      <c r="F7977" s="24"/>
      <c r="H7977" s="24"/>
      <c r="J7977" s="24"/>
    </row>
    <row r="7978" spans="2:10" x14ac:dyDescent="0.2">
      <c r="B7978" s="24"/>
      <c r="D7978" s="24"/>
      <c r="F7978" s="24"/>
      <c r="H7978" s="24"/>
      <c r="J7978" s="24"/>
    </row>
    <row r="7979" spans="2:10" x14ac:dyDescent="0.2">
      <c r="B7979" s="24"/>
      <c r="D7979" s="24"/>
      <c r="F7979" s="24"/>
      <c r="H7979" s="24"/>
      <c r="J7979" s="24"/>
    </row>
    <row r="7980" spans="2:10" x14ac:dyDescent="0.2">
      <c r="B7980" s="24"/>
      <c r="D7980" s="24"/>
      <c r="F7980" s="24"/>
      <c r="H7980" s="24"/>
      <c r="J7980" s="24"/>
    </row>
    <row r="7981" spans="2:10" x14ac:dyDescent="0.2">
      <c r="B7981" s="24"/>
      <c r="D7981" s="24"/>
      <c r="F7981" s="24"/>
      <c r="H7981" s="24"/>
      <c r="J7981" s="24"/>
    </row>
    <row r="7982" spans="2:10" x14ac:dyDescent="0.2">
      <c r="B7982" s="24"/>
      <c r="D7982" s="24"/>
      <c r="F7982" s="24"/>
      <c r="H7982" s="24"/>
      <c r="J7982" s="24"/>
    </row>
    <row r="7983" spans="2:10" x14ac:dyDescent="0.2">
      <c r="B7983" s="24"/>
      <c r="D7983" s="24"/>
      <c r="F7983" s="24"/>
      <c r="H7983" s="24"/>
      <c r="J7983" s="24"/>
    </row>
    <row r="7984" spans="2:10" x14ac:dyDescent="0.2">
      <c r="B7984" s="24"/>
      <c r="D7984" s="24"/>
      <c r="F7984" s="24"/>
      <c r="H7984" s="24"/>
      <c r="J7984" s="24"/>
    </row>
    <row r="7985" spans="2:10" x14ac:dyDescent="0.2">
      <c r="B7985" s="24"/>
      <c r="D7985" s="24"/>
      <c r="F7985" s="24"/>
      <c r="H7985" s="24"/>
      <c r="J7985" s="24"/>
    </row>
    <row r="7986" spans="2:10" x14ac:dyDescent="0.2">
      <c r="B7986" s="24"/>
      <c r="D7986" s="24"/>
      <c r="F7986" s="24"/>
      <c r="H7986" s="24"/>
      <c r="J7986" s="24"/>
    </row>
    <row r="7987" spans="2:10" x14ac:dyDescent="0.2">
      <c r="B7987" s="24"/>
      <c r="D7987" s="24"/>
      <c r="F7987" s="24"/>
      <c r="H7987" s="24"/>
      <c r="J7987" s="24"/>
    </row>
    <row r="7988" spans="2:10" x14ac:dyDescent="0.2">
      <c r="B7988" s="24"/>
      <c r="D7988" s="24"/>
      <c r="F7988" s="24"/>
      <c r="H7988" s="24"/>
      <c r="J7988" s="24"/>
    </row>
    <row r="7989" spans="2:10" x14ac:dyDescent="0.2">
      <c r="B7989" s="24"/>
      <c r="D7989" s="24"/>
      <c r="F7989" s="24"/>
      <c r="H7989" s="24"/>
      <c r="J7989" s="24"/>
    </row>
    <row r="7990" spans="2:10" x14ac:dyDescent="0.2">
      <c r="B7990" s="24"/>
      <c r="D7990" s="24"/>
      <c r="F7990" s="24"/>
      <c r="H7990" s="24"/>
      <c r="J7990" s="24"/>
    </row>
    <row r="7991" spans="2:10" x14ac:dyDescent="0.2">
      <c r="B7991" s="24"/>
      <c r="D7991" s="24"/>
      <c r="F7991" s="24"/>
      <c r="H7991" s="24"/>
      <c r="J7991" s="24"/>
    </row>
    <row r="7992" spans="2:10" x14ac:dyDescent="0.2">
      <c r="B7992" s="24"/>
      <c r="D7992" s="24"/>
      <c r="F7992" s="24"/>
      <c r="H7992" s="24"/>
      <c r="J7992" s="24"/>
    </row>
    <row r="7993" spans="2:10" x14ac:dyDescent="0.2">
      <c r="B7993" s="24"/>
      <c r="D7993" s="24"/>
      <c r="F7993" s="24"/>
      <c r="H7993" s="24"/>
      <c r="J7993" s="24"/>
    </row>
    <row r="7994" spans="2:10" x14ac:dyDescent="0.2">
      <c r="B7994" s="24"/>
      <c r="D7994" s="24"/>
      <c r="F7994" s="24"/>
      <c r="H7994" s="24"/>
      <c r="J7994" s="24"/>
    </row>
    <row r="7995" spans="2:10" x14ac:dyDescent="0.2">
      <c r="B7995" s="24"/>
      <c r="D7995" s="24"/>
      <c r="F7995" s="24"/>
      <c r="H7995" s="24"/>
      <c r="J7995" s="24"/>
    </row>
    <row r="7996" spans="2:10" x14ac:dyDescent="0.2">
      <c r="B7996" s="24"/>
      <c r="D7996" s="24"/>
      <c r="F7996" s="24"/>
      <c r="H7996" s="24"/>
      <c r="J7996" s="24"/>
    </row>
    <row r="7997" spans="2:10" x14ac:dyDescent="0.2">
      <c r="B7997" s="24"/>
      <c r="D7997" s="24"/>
      <c r="F7997" s="24"/>
      <c r="H7997" s="24"/>
      <c r="J7997" s="24"/>
    </row>
    <row r="7998" spans="2:10" x14ac:dyDescent="0.2">
      <c r="B7998" s="24"/>
      <c r="D7998" s="24"/>
      <c r="F7998" s="24"/>
      <c r="H7998" s="24"/>
      <c r="J7998" s="24"/>
    </row>
    <row r="7999" spans="2:10" x14ac:dyDescent="0.2">
      <c r="B7999" s="24"/>
      <c r="D7999" s="24"/>
      <c r="F7999" s="24"/>
      <c r="H7999" s="24"/>
      <c r="J7999" s="24"/>
    </row>
    <row r="8000" spans="2:10" x14ac:dyDescent="0.2">
      <c r="B8000" s="24"/>
      <c r="D8000" s="24"/>
      <c r="F8000" s="24"/>
      <c r="H8000" s="24"/>
      <c r="J8000" s="24"/>
    </row>
    <row r="8001" spans="2:10" x14ac:dyDescent="0.2">
      <c r="B8001" s="24"/>
      <c r="D8001" s="24"/>
      <c r="F8001" s="24"/>
      <c r="H8001" s="24"/>
      <c r="J8001" s="24"/>
    </row>
    <row r="8002" spans="2:10" x14ac:dyDescent="0.2">
      <c r="B8002" s="24"/>
      <c r="D8002" s="24"/>
      <c r="F8002" s="24"/>
      <c r="H8002" s="24"/>
      <c r="J8002" s="24"/>
    </row>
    <row r="8003" spans="2:10" x14ac:dyDescent="0.2">
      <c r="B8003" s="24"/>
      <c r="D8003" s="24"/>
      <c r="F8003" s="24"/>
      <c r="H8003" s="24"/>
      <c r="J8003" s="24"/>
    </row>
    <row r="8004" spans="2:10" x14ac:dyDescent="0.2">
      <c r="B8004" s="24"/>
      <c r="D8004" s="24"/>
      <c r="F8004" s="24"/>
      <c r="H8004" s="24"/>
      <c r="J8004" s="24"/>
    </row>
    <row r="8005" spans="2:10" x14ac:dyDescent="0.2">
      <c r="B8005" s="24"/>
      <c r="D8005" s="24"/>
      <c r="F8005" s="24"/>
      <c r="H8005" s="24"/>
      <c r="J8005" s="24"/>
    </row>
    <row r="8006" spans="2:10" x14ac:dyDescent="0.2">
      <c r="B8006" s="24"/>
      <c r="D8006" s="24"/>
      <c r="F8006" s="24"/>
      <c r="H8006" s="24"/>
      <c r="J8006" s="24"/>
    </row>
    <row r="8007" spans="2:10" x14ac:dyDescent="0.2">
      <c r="B8007" s="24"/>
      <c r="D8007" s="24"/>
      <c r="F8007" s="24"/>
      <c r="H8007" s="24"/>
      <c r="J8007" s="24"/>
    </row>
    <row r="8008" spans="2:10" x14ac:dyDescent="0.2">
      <c r="B8008" s="24"/>
      <c r="D8008" s="24"/>
      <c r="F8008" s="24"/>
      <c r="H8008" s="24"/>
      <c r="J8008" s="24"/>
    </row>
    <row r="8009" spans="2:10" x14ac:dyDescent="0.2">
      <c r="B8009" s="24"/>
      <c r="D8009" s="24"/>
      <c r="F8009" s="24"/>
      <c r="H8009" s="24"/>
      <c r="J8009" s="24"/>
    </row>
    <row r="8010" spans="2:10" x14ac:dyDescent="0.2">
      <c r="B8010" s="24"/>
      <c r="D8010" s="24"/>
      <c r="F8010" s="24"/>
      <c r="H8010" s="24"/>
      <c r="J8010" s="24"/>
    </row>
    <row r="8011" spans="2:10" x14ac:dyDescent="0.2">
      <c r="B8011" s="24"/>
      <c r="D8011" s="24"/>
      <c r="F8011" s="24"/>
      <c r="H8011" s="24"/>
      <c r="J8011" s="24"/>
    </row>
    <row r="8012" spans="2:10" x14ac:dyDescent="0.2">
      <c r="B8012" s="24"/>
      <c r="D8012" s="24"/>
      <c r="F8012" s="24"/>
      <c r="H8012" s="24"/>
      <c r="J8012" s="24"/>
    </row>
    <row r="8013" spans="2:10" x14ac:dyDescent="0.2">
      <c r="B8013" s="24"/>
      <c r="D8013" s="24"/>
      <c r="F8013" s="24"/>
      <c r="H8013" s="24"/>
      <c r="J8013" s="24"/>
    </row>
    <row r="8014" spans="2:10" x14ac:dyDescent="0.2">
      <c r="B8014" s="24"/>
      <c r="D8014" s="24"/>
      <c r="F8014" s="24"/>
      <c r="H8014" s="24"/>
      <c r="J8014" s="24"/>
    </row>
    <row r="8015" spans="2:10" x14ac:dyDescent="0.2">
      <c r="B8015" s="24"/>
      <c r="D8015" s="24"/>
      <c r="F8015" s="24"/>
      <c r="H8015" s="24"/>
      <c r="J8015" s="24"/>
    </row>
    <row r="8016" spans="2:10" x14ac:dyDescent="0.2">
      <c r="B8016" s="24"/>
      <c r="D8016" s="24"/>
      <c r="F8016" s="24"/>
      <c r="H8016" s="24"/>
      <c r="J8016" s="24"/>
    </row>
    <row r="8017" spans="2:10" x14ac:dyDescent="0.2">
      <c r="B8017" s="24"/>
      <c r="D8017" s="24"/>
      <c r="F8017" s="24"/>
      <c r="H8017" s="24"/>
      <c r="J8017" s="24"/>
    </row>
    <row r="8018" spans="2:10" x14ac:dyDescent="0.2">
      <c r="B8018" s="24"/>
      <c r="D8018" s="24"/>
      <c r="F8018" s="24"/>
      <c r="H8018" s="24"/>
      <c r="J8018" s="24"/>
    </row>
    <row r="8019" spans="2:10" x14ac:dyDescent="0.2">
      <c r="B8019" s="24"/>
      <c r="D8019" s="24"/>
      <c r="F8019" s="24"/>
      <c r="H8019" s="24"/>
      <c r="J8019" s="24"/>
    </row>
    <row r="8020" spans="2:10" x14ac:dyDescent="0.2">
      <c r="B8020" s="24"/>
      <c r="D8020" s="24"/>
      <c r="F8020" s="24"/>
      <c r="H8020" s="24"/>
      <c r="J8020" s="24"/>
    </row>
    <row r="8021" spans="2:10" x14ac:dyDescent="0.2">
      <c r="B8021" s="24"/>
      <c r="D8021" s="24"/>
      <c r="F8021" s="24"/>
      <c r="H8021" s="24"/>
      <c r="J8021" s="24"/>
    </row>
    <row r="8022" spans="2:10" x14ac:dyDescent="0.2">
      <c r="B8022" s="24"/>
      <c r="D8022" s="24"/>
      <c r="F8022" s="24"/>
      <c r="H8022" s="24"/>
      <c r="J8022" s="24"/>
    </row>
    <row r="8023" spans="2:10" x14ac:dyDescent="0.2">
      <c r="B8023" s="24"/>
      <c r="D8023" s="24"/>
      <c r="F8023" s="24"/>
      <c r="H8023" s="24"/>
      <c r="J8023" s="24"/>
    </row>
    <row r="8024" spans="2:10" x14ac:dyDescent="0.2">
      <c r="B8024" s="24"/>
      <c r="D8024" s="24"/>
      <c r="F8024" s="24"/>
      <c r="H8024" s="24"/>
      <c r="J8024" s="24"/>
    </row>
    <row r="8025" spans="2:10" x14ac:dyDescent="0.2">
      <c r="B8025" s="24"/>
      <c r="D8025" s="24"/>
      <c r="F8025" s="24"/>
      <c r="H8025" s="24"/>
      <c r="J8025" s="24"/>
    </row>
    <row r="8026" spans="2:10" x14ac:dyDescent="0.2">
      <c r="B8026" s="24"/>
      <c r="D8026" s="24"/>
      <c r="F8026" s="24"/>
      <c r="H8026" s="24"/>
      <c r="J8026" s="24"/>
    </row>
    <row r="8027" spans="2:10" x14ac:dyDescent="0.2">
      <c r="B8027" s="24"/>
      <c r="D8027" s="24"/>
      <c r="F8027" s="24"/>
      <c r="H8027" s="24"/>
      <c r="J8027" s="24"/>
    </row>
    <row r="8028" spans="2:10" x14ac:dyDescent="0.2">
      <c r="B8028" s="24"/>
      <c r="D8028" s="24"/>
      <c r="F8028" s="24"/>
      <c r="H8028" s="24"/>
      <c r="J8028" s="24"/>
    </row>
    <row r="8029" spans="2:10" x14ac:dyDescent="0.2">
      <c r="B8029" s="24"/>
      <c r="D8029" s="24"/>
      <c r="F8029" s="24"/>
      <c r="H8029" s="24"/>
      <c r="J8029" s="24"/>
    </row>
    <row r="8030" spans="2:10" x14ac:dyDescent="0.2">
      <c r="B8030" s="24"/>
      <c r="D8030" s="24"/>
      <c r="F8030" s="24"/>
      <c r="H8030" s="24"/>
      <c r="J8030" s="24"/>
    </row>
    <row r="8031" spans="2:10" x14ac:dyDescent="0.2">
      <c r="B8031" s="24"/>
      <c r="D8031" s="24"/>
      <c r="F8031" s="24"/>
      <c r="H8031" s="24"/>
      <c r="J8031" s="24"/>
    </row>
    <row r="8032" spans="2:10" x14ac:dyDescent="0.2">
      <c r="B8032" s="24"/>
      <c r="D8032" s="24"/>
      <c r="F8032" s="24"/>
      <c r="H8032" s="24"/>
      <c r="J8032" s="24"/>
    </row>
    <row r="8033" spans="2:10" x14ac:dyDescent="0.2">
      <c r="B8033" s="24"/>
      <c r="D8033" s="24"/>
      <c r="F8033" s="24"/>
      <c r="H8033" s="24"/>
      <c r="J8033" s="24"/>
    </row>
    <row r="8034" spans="2:10" x14ac:dyDescent="0.2">
      <c r="B8034" s="24"/>
      <c r="D8034" s="24"/>
      <c r="F8034" s="24"/>
      <c r="H8034" s="24"/>
      <c r="J8034" s="24"/>
    </row>
    <row r="8035" spans="2:10" x14ac:dyDescent="0.2">
      <c r="B8035" s="24"/>
      <c r="D8035" s="24"/>
      <c r="F8035" s="24"/>
      <c r="H8035" s="24"/>
      <c r="J8035" s="24"/>
    </row>
    <row r="8036" spans="2:10" x14ac:dyDescent="0.2">
      <c r="B8036" s="24"/>
      <c r="D8036" s="24"/>
      <c r="F8036" s="24"/>
      <c r="H8036" s="24"/>
      <c r="J8036" s="24"/>
    </row>
    <row r="8037" spans="2:10" x14ac:dyDescent="0.2">
      <c r="B8037" s="24"/>
      <c r="D8037" s="24"/>
      <c r="F8037" s="24"/>
      <c r="H8037" s="24"/>
      <c r="J8037" s="24"/>
    </row>
    <row r="8038" spans="2:10" x14ac:dyDescent="0.2">
      <c r="B8038" s="24"/>
      <c r="D8038" s="24"/>
      <c r="F8038" s="24"/>
      <c r="H8038" s="24"/>
      <c r="J8038" s="24"/>
    </row>
    <row r="8039" spans="2:10" x14ac:dyDescent="0.2">
      <c r="B8039" s="24"/>
      <c r="D8039" s="24"/>
      <c r="F8039" s="24"/>
      <c r="H8039" s="24"/>
      <c r="J8039" s="24"/>
    </row>
    <row r="8040" spans="2:10" x14ac:dyDescent="0.2">
      <c r="B8040" s="24"/>
      <c r="D8040" s="24"/>
      <c r="F8040" s="24"/>
      <c r="H8040" s="24"/>
      <c r="J8040" s="24"/>
    </row>
    <row r="8041" spans="2:10" x14ac:dyDescent="0.2">
      <c r="B8041" s="24"/>
      <c r="D8041" s="24"/>
      <c r="F8041" s="24"/>
      <c r="H8041" s="24"/>
      <c r="J8041" s="24"/>
    </row>
    <row r="8042" spans="2:10" x14ac:dyDescent="0.2">
      <c r="B8042" s="24"/>
      <c r="D8042" s="24"/>
      <c r="F8042" s="24"/>
      <c r="H8042" s="24"/>
      <c r="J8042" s="24"/>
    </row>
    <row r="8043" spans="2:10" x14ac:dyDescent="0.2">
      <c r="B8043" s="24"/>
      <c r="D8043" s="24"/>
      <c r="F8043" s="24"/>
      <c r="H8043" s="24"/>
      <c r="J8043" s="24"/>
    </row>
    <row r="8044" spans="2:10" x14ac:dyDescent="0.2">
      <c r="B8044" s="24"/>
      <c r="D8044" s="24"/>
      <c r="F8044" s="24"/>
      <c r="H8044" s="24"/>
      <c r="J8044" s="24"/>
    </row>
    <row r="8045" spans="2:10" x14ac:dyDescent="0.2">
      <c r="B8045" s="24"/>
      <c r="D8045" s="24"/>
      <c r="F8045" s="24"/>
      <c r="H8045" s="24"/>
      <c r="J8045" s="24"/>
    </row>
    <row r="8046" spans="2:10" x14ac:dyDescent="0.2">
      <c r="B8046" s="24"/>
      <c r="D8046" s="24"/>
      <c r="F8046" s="24"/>
      <c r="H8046" s="24"/>
      <c r="J8046" s="24"/>
    </row>
    <row r="8047" spans="2:10" x14ac:dyDescent="0.2">
      <c r="B8047" s="24"/>
      <c r="D8047" s="24"/>
      <c r="F8047" s="24"/>
      <c r="H8047" s="24"/>
      <c r="J8047" s="24"/>
    </row>
    <row r="8048" spans="2:10" x14ac:dyDescent="0.2">
      <c r="B8048" s="24"/>
      <c r="D8048" s="24"/>
      <c r="F8048" s="24"/>
      <c r="H8048" s="24"/>
      <c r="J8048" s="24"/>
    </row>
    <row r="8049" spans="2:10" x14ac:dyDescent="0.2">
      <c r="B8049" s="24"/>
      <c r="D8049" s="24"/>
      <c r="F8049" s="24"/>
      <c r="H8049" s="24"/>
      <c r="J8049" s="24"/>
    </row>
    <row r="8050" spans="2:10" x14ac:dyDescent="0.2">
      <c r="B8050" s="24"/>
      <c r="D8050" s="24"/>
      <c r="F8050" s="24"/>
      <c r="H8050" s="24"/>
      <c r="J8050" s="24"/>
    </row>
    <row r="8051" spans="2:10" x14ac:dyDescent="0.2">
      <c r="B8051" s="24"/>
      <c r="D8051" s="24"/>
      <c r="F8051" s="24"/>
      <c r="H8051" s="24"/>
      <c r="J8051" s="24"/>
    </row>
    <row r="8052" spans="2:10" x14ac:dyDescent="0.2">
      <c r="B8052" s="24"/>
      <c r="D8052" s="24"/>
      <c r="F8052" s="24"/>
      <c r="H8052" s="24"/>
      <c r="J8052" s="24"/>
    </row>
    <row r="8053" spans="2:10" x14ac:dyDescent="0.2">
      <c r="B8053" s="24"/>
      <c r="D8053" s="24"/>
      <c r="F8053" s="24"/>
      <c r="H8053" s="24"/>
      <c r="J8053" s="24"/>
    </row>
    <row r="8054" spans="2:10" x14ac:dyDescent="0.2">
      <c r="B8054" s="24"/>
      <c r="D8054" s="24"/>
      <c r="F8054" s="24"/>
      <c r="H8054" s="24"/>
      <c r="J8054" s="24"/>
    </row>
    <row r="8055" spans="2:10" x14ac:dyDescent="0.2">
      <c r="B8055" s="24"/>
      <c r="D8055" s="24"/>
      <c r="F8055" s="24"/>
      <c r="H8055" s="24"/>
      <c r="J8055" s="24"/>
    </row>
    <row r="8056" spans="2:10" x14ac:dyDescent="0.2">
      <c r="B8056" s="24"/>
      <c r="D8056" s="24"/>
      <c r="F8056" s="24"/>
      <c r="H8056" s="24"/>
      <c r="J8056" s="24"/>
    </row>
    <row r="8057" spans="2:10" x14ac:dyDescent="0.2">
      <c r="B8057" s="24"/>
      <c r="D8057" s="24"/>
      <c r="F8057" s="24"/>
      <c r="H8057" s="24"/>
      <c r="J8057" s="24"/>
    </row>
    <row r="8058" spans="2:10" x14ac:dyDescent="0.2">
      <c r="B8058" s="24"/>
      <c r="D8058" s="24"/>
      <c r="F8058" s="24"/>
      <c r="H8058" s="24"/>
      <c r="J8058" s="24"/>
    </row>
    <row r="8059" spans="2:10" x14ac:dyDescent="0.2">
      <c r="B8059" s="24"/>
      <c r="D8059" s="24"/>
      <c r="F8059" s="24"/>
      <c r="H8059" s="24"/>
      <c r="J8059" s="24"/>
    </row>
    <row r="8060" spans="2:10" x14ac:dyDescent="0.2">
      <c r="B8060" s="24"/>
      <c r="D8060" s="24"/>
      <c r="F8060" s="24"/>
      <c r="H8060" s="24"/>
      <c r="J8060" s="24"/>
    </row>
    <row r="8061" spans="2:10" x14ac:dyDescent="0.2">
      <c r="B8061" s="24"/>
      <c r="D8061" s="24"/>
      <c r="F8061" s="24"/>
      <c r="H8061" s="24"/>
      <c r="J8061" s="24"/>
    </row>
    <row r="8062" spans="2:10" x14ac:dyDescent="0.2">
      <c r="B8062" s="24"/>
      <c r="D8062" s="24"/>
      <c r="F8062" s="24"/>
      <c r="H8062" s="24"/>
      <c r="J8062" s="24"/>
    </row>
    <row r="8063" spans="2:10" x14ac:dyDescent="0.2">
      <c r="B8063" s="24"/>
      <c r="D8063" s="24"/>
      <c r="F8063" s="24"/>
      <c r="H8063" s="24"/>
      <c r="J8063" s="24"/>
    </row>
    <row r="8064" spans="2:10" x14ac:dyDescent="0.2">
      <c r="B8064" s="24"/>
      <c r="D8064" s="24"/>
      <c r="F8064" s="24"/>
      <c r="H8064" s="24"/>
      <c r="J8064" s="24"/>
    </row>
    <row r="8065" spans="2:10" x14ac:dyDescent="0.2">
      <c r="B8065" s="24"/>
      <c r="D8065" s="24"/>
      <c r="F8065" s="24"/>
      <c r="H8065" s="24"/>
      <c r="J8065" s="24"/>
    </row>
    <row r="8066" spans="2:10" x14ac:dyDescent="0.2">
      <c r="B8066" s="24"/>
      <c r="D8066" s="24"/>
      <c r="F8066" s="24"/>
      <c r="H8066" s="24"/>
      <c r="J8066" s="24"/>
    </row>
    <row r="8067" spans="2:10" x14ac:dyDescent="0.2">
      <c r="B8067" s="24"/>
      <c r="D8067" s="24"/>
      <c r="F8067" s="24"/>
      <c r="H8067" s="24"/>
      <c r="J8067" s="24"/>
    </row>
    <row r="8068" spans="2:10" x14ac:dyDescent="0.2">
      <c r="B8068" s="24"/>
      <c r="D8068" s="24"/>
      <c r="F8068" s="24"/>
      <c r="H8068" s="24"/>
      <c r="J8068" s="24"/>
    </row>
    <row r="8069" spans="2:10" x14ac:dyDescent="0.2">
      <c r="B8069" s="24"/>
      <c r="D8069" s="24"/>
      <c r="F8069" s="24"/>
      <c r="H8069" s="24"/>
      <c r="J8069" s="24"/>
    </row>
    <row r="8070" spans="2:10" x14ac:dyDescent="0.2">
      <c r="B8070" s="24"/>
      <c r="D8070" s="24"/>
      <c r="F8070" s="24"/>
      <c r="H8070" s="24"/>
      <c r="J8070" s="24"/>
    </row>
    <row r="8071" spans="2:10" x14ac:dyDescent="0.2">
      <c r="B8071" s="24"/>
      <c r="D8071" s="24"/>
      <c r="F8071" s="24"/>
      <c r="H8071" s="24"/>
      <c r="J8071" s="24"/>
    </row>
    <row r="8072" spans="2:10" x14ac:dyDescent="0.2">
      <c r="B8072" s="24"/>
      <c r="D8072" s="24"/>
      <c r="F8072" s="24"/>
      <c r="H8072" s="24"/>
      <c r="J8072" s="24"/>
    </row>
    <row r="8073" spans="2:10" x14ac:dyDescent="0.2">
      <c r="B8073" s="24"/>
      <c r="D8073" s="24"/>
      <c r="F8073" s="24"/>
      <c r="H8073" s="24"/>
      <c r="J8073" s="24"/>
    </row>
    <row r="8074" spans="2:10" x14ac:dyDescent="0.2">
      <c r="B8074" s="24"/>
      <c r="D8074" s="24"/>
      <c r="F8074" s="24"/>
      <c r="H8074" s="24"/>
      <c r="J8074" s="24"/>
    </row>
    <row r="8075" spans="2:10" x14ac:dyDescent="0.2">
      <c r="B8075" s="24"/>
      <c r="D8075" s="24"/>
      <c r="F8075" s="24"/>
      <c r="H8075" s="24"/>
      <c r="J8075" s="24"/>
    </row>
    <row r="8076" spans="2:10" x14ac:dyDescent="0.2">
      <c r="B8076" s="24"/>
      <c r="D8076" s="24"/>
      <c r="F8076" s="24"/>
      <c r="H8076" s="24"/>
      <c r="J8076" s="24"/>
    </row>
    <row r="8077" spans="2:10" x14ac:dyDescent="0.2">
      <c r="B8077" s="24"/>
      <c r="D8077" s="24"/>
      <c r="F8077" s="24"/>
      <c r="H8077" s="24"/>
      <c r="J8077" s="24"/>
    </row>
    <row r="8078" spans="2:10" x14ac:dyDescent="0.2">
      <c r="B8078" s="24"/>
      <c r="D8078" s="24"/>
      <c r="F8078" s="24"/>
      <c r="H8078" s="24"/>
      <c r="J8078" s="24"/>
    </row>
    <row r="8079" spans="2:10" x14ac:dyDescent="0.2">
      <c r="B8079" s="24"/>
      <c r="D8079" s="24"/>
      <c r="F8079" s="24"/>
      <c r="H8079" s="24"/>
      <c r="J8079" s="24"/>
    </row>
    <row r="8080" spans="2:10" x14ac:dyDescent="0.2">
      <c r="B8080" s="24"/>
      <c r="D8080" s="24"/>
      <c r="F8080" s="24"/>
      <c r="H8080" s="24"/>
      <c r="J8080" s="24"/>
    </row>
    <row r="8081" spans="2:10" x14ac:dyDescent="0.2">
      <c r="B8081" s="24"/>
      <c r="D8081" s="24"/>
      <c r="F8081" s="24"/>
      <c r="H8081" s="24"/>
      <c r="J8081" s="24"/>
    </row>
    <row r="8082" spans="2:10" x14ac:dyDescent="0.2">
      <c r="B8082" s="24"/>
      <c r="D8082" s="24"/>
      <c r="F8082" s="24"/>
      <c r="H8082" s="24"/>
      <c r="J8082" s="24"/>
    </row>
    <row r="8083" spans="2:10" x14ac:dyDescent="0.2">
      <c r="B8083" s="24"/>
      <c r="D8083" s="24"/>
      <c r="F8083" s="24"/>
      <c r="H8083" s="24"/>
      <c r="J8083" s="24"/>
    </row>
    <row r="8084" spans="2:10" x14ac:dyDescent="0.2">
      <c r="B8084" s="24"/>
      <c r="D8084" s="24"/>
      <c r="F8084" s="24"/>
      <c r="H8084" s="24"/>
      <c r="J8084" s="24"/>
    </row>
    <row r="8085" spans="2:10" x14ac:dyDescent="0.2">
      <c r="B8085" s="24"/>
      <c r="D8085" s="24"/>
      <c r="F8085" s="24"/>
      <c r="H8085" s="24"/>
      <c r="J8085" s="24"/>
    </row>
    <row r="8086" spans="2:10" x14ac:dyDescent="0.2">
      <c r="B8086" s="24"/>
      <c r="D8086" s="24"/>
      <c r="F8086" s="24"/>
      <c r="H8086" s="24"/>
      <c r="J8086" s="24"/>
    </row>
    <row r="8087" spans="2:10" x14ac:dyDescent="0.2">
      <c r="B8087" s="24"/>
      <c r="D8087" s="24"/>
      <c r="F8087" s="24"/>
      <c r="H8087" s="24"/>
      <c r="J8087" s="24"/>
    </row>
    <row r="8088" spans="2:10" x14ac:dyDescent="0.2">
      <c r="B8088" s="24"/>
      <c r="D8088" s="24"/>
      <c r="F8088" s="24"/>
      <c r="H8088" s="24"/>
      <c r="J8088" s="24"/>
    </row>
    <row r="8089" spans="2:10" x14ac:dyDescent="0.2">
      <c r="B8089" s="24"/>
      <c r="D8089" s="24"/>
      <c r="F8089" s="24"/>
      <c r="H8089" s="24"/>
      <c r="J8089" s="24"/>
    </row>
    <row r="8090" spans="2:10" x14ac:dyDescent="0.2">
      <c r="B8090" s="24"/>
      <c r="D8090" s="24"/>
      <c r="F8090" s="24"/>
      <c r="H8090" s="24"/>
      <c r="J8090" s="24"/>
    </row>
    <row r="8091" spans="2:10" x14ac:dyDescent="0.2">
      <c r="B8091" s="24"/>
      <c r="D8091" s="24"/>
      <c r="F8091" s="24"/>
      <c r="H8091" s="24"/>
      <c r="J8091" s="24"/>
    </row>
    <row r="8092" spans="2:10" x14ac:dyDescent="0.2">
      <c r="B8092" s="24"/>
      <c r="D8092" s="24"/>
      <c r="F8092" s="24"/>
      <c r="H8092" s="24"/>
      <c r="J8092" s="24"/>
    </row>
    <row r="8093" spans="2:10" x14ac:dyDescent="0.2">
      <c r="B8093" s="24"/>
      <c r="D8093" s="24"/>
      <c r="F8093" s="24"/>
      <c r="H8093" s="24"/>
      <c r="J8093" s="24"/>
    </row>
    <row r="8094" spans="2:10" x14ac:dyDescent="0.2">
      <c r="B8094" s="24"/>
      <c r="D8094" s="24"/>
      <c r="F8094" s="24"/>
      <c r="H8094" s="24"/>
      <c r="J8094" s="24"/>
    </row>
    <row r="8095" spans="2:10" x14ac:dyDescent="0.2">
      <c r="B8095" s="24"/>
      <c r="D8095" s="24"/>
      <c r="F8095" s="24"/>
      <c r="H8095" s="24"/>
      <c r="J8095" s="24"/>
    </row>
    <row r="8096" spans="2:10" x14ac:dyDescent="0.2">
      <c r="B8096" s="24"/>
      <c r="D8096" s="24"/>
      <c r="F8096" s="24"/>
      <c r="H8096" s="24"/>
      <c r="J8096" s="24"/>
    </row>
    <row r="8097" spans="2:10" x14ac:dyDescent="0.2">
      <c r="B8097" s="24"/>
      <c r="D8097" s="24"/>
      <c r="F8097" s="24"/>
      <c r="H8097" s="24"/>
      <c r="J8097" s="24"/>
    </row>
    <row r="8098" spans="2:10" x14ac:dyDescent="0.2">
      <c r="B8098" s="24"/>
      <c r="D8098" s="24"/>
      <c r="F8098" s="24"/>
      <c r="H8098" s="24"/>
      <c r="J8098" s="24"/>
    </row>
    <row r="8099" spans="2:10" x14ac:dyDescent="0.2">
      <c r="B8099" s="24"/>
      <c r="D8099" s="24"/>
      <c r="F8099" s="24"/>
      <c r="H8099" s="24"/>
      <c r="J8099" s="24"/>
    </row>
    <row r="8100" spans="2:10" x14ac:dyDescent="0.2">
      <c r="B8100" s="24"/>
      <c r="D8100" s="24"/>
      <c r="F8100" s="24"/>
      <c r="H8100" s="24"/>
      <c r="J8100" s="24"/>
    </row>
    <row r="8101" spans="2:10" x14ac:dyDescent="0.2">
      <c r="B8101" s="24"/>
      <c r="D8101" s="24"/>
      <c r="F8101" s="24"/>
      <c r="H8101" s="24"/>
      <c r="J8101" s="24"/>
    </row>
    <row r="8102" spans="2:10" x14ac:dyDescent="0.2">
      <c r="B8102" s="24"/>
      <c r="D8102" s="24"/>
      <c r="F8102" s="24"/>
      <c r="H8102" s="24"/>
      <c r="J8102" s="24"/>
    </row>
    <row r="8103" spans="2:10" x14ac:dyDescent="0.2">
      <c r="B8103" s="24"/>
      <c r="D8103" s="24"/>
      <c r="F8103" s="24"/>
      <c r="H8103" s="24"/>
      <c r="J8103" s="24"/>
    </row>
    <row r="8104" spans="2:10" x14ac:dyDescent="0.2">
      <c r="B8104" s="24"/>
      <c r="D8104" s="24"/>
      <c r="F8104" s="24"/>
      <c r="H8104" s="24"/>
      <c r="J8104" s="24"/>
    </row>
    <row r="8105" spans="2:10" x14ac:dyDescent="0.2">
      <c r="B8105" s="24"/>
      <c r="D8105" s="24"/>
      <c r="F8105" s="24"/>
      <c r="H8105" s="24"/>
      <c r="J8105" s="24"/>
    </row>
    <row r="8106" spans="2:10" x14ac:dyDescent="0.2">
      <c r="B8106" s="24"/>
      <c r="D8106" s="24"/>
      <c r="F8106" s="24"/>
      <c r="H8106" s="24"/>
      <c r="J8106" s="24"/>
    </row>
    <row r="8107" spans="2:10" x14ac:dyDescent="0.2">
      <c r="B8107" s="24"/>
      <c r="D8107" s="24"/>
      <c r="F8107" s="24"/>
      <c r="H8107" s="24"/>
      <c r="J8107" s="24"/>
    </row>
    <row r="8108" spans="2:10" x14ac:dyDescent="0.2">
      <c r="B8108" s="24"/>
      <c r="D8108" s="24"/>
      <c r="F8108" s="24"/>
      <c r="H8108" s="24"/>
      <c r="J8108" s="24"/>
    </row>
    <row r="8109" spans="2:10" x14ac:dyDescent="0.2">
      <c r="B8109" s="24"/>
      <c r="D8109" s="24"/>
      <c r="F8109" s="24"/>
      <c r="H8109" s="24"/>
      <c r="J8109" s="24"/>
    </row>
    <row r="8110" spans="2:10" x14ac:dyDescent="0.2">
      <c r="B8110" s="24"/>
      <c r="D8110" s="24"/>
      <c r="F8110" s="24"/>
      <c r="H8110" s="24"/>
      <c r="J8110" s="24"/>
    </row>
    <row r="8111" spans="2:10" x14ac:dyDescent="0.2">
      <c r="B8111" s="24"/>
      <c r="D8111" s="24"/>
      <c r="F8111" s="24"/>
      <c r="H8111" s="24"/>
      <c r="J8111" s="24"/>
    </row>
    <row r="8112" spans="2:10" x14ac:dyDescent="0.2">
      <c r="B8112" s="24"/>
      <c r="D8112" s="24"/>
      <c r="F8112" s="24"/>
      <c r="H8112" s="24"/>
      <c r="J8112" s="24"/>
    </row>
    <row r="8113" spans="2:10" x14ac:dyDescent="0.2">
      <c r="B8113" s="24"/>
      <c r="D8113" s="24"/>
      <c r="F8113" s="24"/>
      <c r="H8113" s="24"/>
      <c r="J8113" s="24"/>
    </row>
    <row r="8114" spans="2:10" x14ac:dyDescent="0.2">
      <c r="B8114" s="24"/>
      <c r="D8114" s="24"/>
      <c r="F8114" s="24"/>
      <c r="H8114" s="24"/>
      <c r="J8114" s="24"/>
    </row>
    <row r="8115" spans="2:10" x14ac:dyDescent="0.2">
      <c r="B8115" s="24"/>
      <c r="D8115" s="24"/>
      <c r="F8115" s="24"/>
      <c r="H8115" s="24"/>
      <c r="J8115" s="24"/>
    </row>
    <row r="8116" spans="2:10" x14ac:dyDescent="0.2">
      <c r="B8116" s="24"/>
      <c r="D8116" s="24"/>
      <c r="F8116" s="24"/>
      <c r="H8116" s="24"/>
      <c r="J8116" s="24"/>
    </row>
    <row r="8117" spans="2:10" x14ac:dyDescent="0.2">
      <c r="B8117" s="24"/>
      <c r="D8117" s="24"/>
      <c r="F8117" s="24"/>
      <c r="H8117" s="24"/>
      <c r="J8117" s="24"/>
    </row>
    <row r="8118" spans="2:10" x14ac:dyDescent="0.2">
      <c r="B8118" s="24"/>
      <c r="D8118" s="24"/>
      <c r="F8118" s="24"/>
      <c r="H8118" s="24"/>
      <c r="J8118" s="24"/>
    </row>
    <row r="8119" spans="2:10" x14ac:dyDescent="0.2">
      <c r="B8119" s="24"/>
      <c r="D8119" s="24"/>
      <c r="F8119" s="24"/>
      <c r="H8119" s="24"/>
      <c r="J8119" s="24"/>
    </row>
    <row r="8120" spans="2:10" x14ac:dyDescent="0.2">
      <c r="B8120" s="24"/>
      <c r="D8120" s="24"/>
      <c r="F8120" s="24"/>
      <c r="H8120" s="24"/>
      <c r="J8120" s="24"/>
    </row>
    <row r="8121" spans="2:10" x14ac:dyDescent="0.2">
      <c r="B8121" s="24"/>
      <c r="D8121" s="24"/>
      <c r="F8121" s="24"/>
      <c r="H8121" s="24"/>
      <c r="J8121" s="24"/>
    </row>
    <row r="8122" spans="2:10" x14ac:dyDescent="0.2">
      <c r="B8122" s="24"/>
      <c r="D8122" s="24"/>
      <c r="F8122" s="24"/>
      <c r="H8122" s="24"/>
      <c r="J8122" s="24"/>
    </row>
    <row r="8123" spans="2:10" x14ac:dyDescent="0.2">
      <c r="B8123" s="24"/>
      <c r="D8123" s="24"/>
      <c r="F8123" s="24"/>
      <c r="H8123" s="24"/>
      <c r="J8123" s="24"/>
    </row>
    <row r="8124" spans="2:10" x14ac:dyDescent="0.2">
      <c r="B8124" s="24"/>
      <c r="D8124" s="24"/>
      <c r="F8124" s="24"/>
      <c r="H8124" s="24"/>
      <c r="J8124" s="24"/>
    </row>
    <row r="8125" spans="2:10" x14ac:dyDescent="0.2">
      <c r="B8125" s="24"/>
      <c r="D8125" s="24"/>
      <c r="F8125" s="24"/>
      <c r="H8125" s="24"/>
      <c r="J8125" s="24"/>
    </row>
    <row r="8126" spans="2:10" x14ac:dyDescent="0.2">
      <c r="B8126" s="24"/>
      <c r="D8126" s="24"/>
      <c r="F8126" s="24"/>
      <c r="H8126" s="24"/>
      <c r="J8126" s="24"/>
    </row>
    <row r="8127" spans="2:10" x14ac:dyDescent="0.2">
      <c r="B8127" s="24"/>
      <c r="D8127" s="24"/>
      <c r="F8127" s="24"/>
      <c r="H8127" s="24"/>
      <c r="J8127" s="24"/>
    </row>
    <row r="8128" spans="2:10" x14ac:dyDescent="0.2">
      <c r="B8128" s="24"/>
      <c r="D8128" s="24"/>
      <c r="F8128" s="24"/>
      <c r="H8128" s="24"/>
      <c r="J8128" s="24"/>
    </row>
    <row r="8129" spans="2:10" x14ac:dyDescent="0.2">
      <c r="B8129" s="24"/>
      <c r="D8129" s="24"/>
      <c r="F8129" s="24"/>
      <c r="H8129" s="24"/>
      <c r="J8129" s="24"/>
    </row>
    <row r="8130" spans="2:10" x14ac:dyDescent="0.2">
      <c r="B8130" s="24"/>
      <c r="D8130" s="24"/>
      <c r="F8130" s="24"/>
      <c r="H8130" s="24"/>
      <c r="J8130" s="24"/>
    </row>
    <row r="8131" spans="2:10" x14ac:dyDescent="0.2">
      <c r="B8131" s="24"/>
      <c r="D8131" s="24"/>
      <c r="F8131" s="24"/>
      <c r="H8131" s="24"/>
      <c r="J8131" s="24"/>
    </row>
    <row r="8132" spans="2:10" x14ac:dyDescent="0.2">
      <c r="B8132" s="24"/>
      <c r="D8132" s="24"/>
      <c r="F8132" s="24"/>
      <c r="H8132" s="24"/>
      <c r="J8132" s="24"/>
    </row>
    <row r="8133" spans="2:10" x14ac:dyDescent="0.2">
      <c r="B8133" s="24"/>
      <c r="D8133" s="24"/>
      <c r="F8133" s="24"/>
      <c r="H8133" s="24"/>
      <c r="J8133" s="24"/>
    </row>
    <row r="8134" spans="2:10" x14ac:dyDescent="0.2">
      <c r="B8134" s="24"/>
      <c r="D8134" s="24"/>
      <c r="F8134" s="24"/>
      <c r="H8134" s="24"/>
      <c r="J8134" s="24"/>
    </row>
    <row r="8135" spans="2:10" x14ac:dyDescent="0.2">
      <c r="B8135" s="24"/>
      <c r="D8135" s="24"/>
      <c r="F8135" s="24"/>
      <c r="H8135" s="24"/>
      <c r="J8135" s="24"/>
    </row>
    <row r="8136" spans="2:10" x14ac:dyDescent="0.2">
      <c r="B8136" s="24"/>
      <c r="D8136" s="24"/>
      <c r="F8136" s="24"/>
      <c r="H8136" s="24"/>
      <c r="J8136" s="24"/>
    </row>
    <row r="8137" spans="2:10" x14ac:dyDescent="0.2">
      <c r="B8137" s="24"/>
      <c r="D8137" s="24"/>
      <c r="F8137" s="24"/>
      <c r="H8137" s="24"/>
      <c r="J8137" s="24"/>
    </row>
    <row r="8138" spans="2:10" x14ac:dyDescent="0.2">
      <c r="B8138" s="24"/>
      <c r="D8138" s="24"/>
      <c r="F8138" s="24"/>
      <c r="H8138" s="24"/>
      <c r="J8138" s="24"/>
    </row>
    <row r="8139" spans="2:10" x14ac:dyDescent="0.2">
      <c r="B8139" s="24"/>
      <c r="D8139" s="24"/>
      <c r="F8139" s="24"/>
      <c r="H8139" s="24"/>
      <c r="J8139" s="24"/>
    </row>
    <row r="8140" spans="2:10" x14ac:dyDescent="0.2">
      <c r="B8140" s="24"/>
      <c r="D8140" s="24"/>
      <c r="F8140" s="24"/>
      <c r="H8140" s="24"/>
      <c r="J8140" s="24"/>
    </row>
    <row r="8141" spans="2:10" x14ac:dyDescent="0.2">
      <c r="B8141" s="24"/>
      <c r="D8141" s="24"/>
      <c r="F8141" s="24"/>
      <c r="H8141" s="24"/>
      <c r="J8141" s="24"/>
    </row>
    <row r="8142" spans="2:10" x14ac:dyDescent="0.2">
      <c r="B8142" s="24"/>
      <c r="D8142" s="24"/>
      <c r="F8142" s="24"/>
      <c r="H8142" s="24"/>
      <c r="J8142" s="24"/>
    </row>
    <row r="8143" spans="2:10" x14ac:dyDescent="0.2">
      <c r="B8143" s="24"/>
      <c r="D8143" s="24"/>
      <c r="F8143" s="24"/>
      <c r="H8143" s="24"/>
      <c r="J8143" s="24"/>
    </row>
    <row r="8144" spans="2:10" x14ac:dyDescent="0.2">
      <c r="B8144" s="24"/>
      <c r="D8144" s="24"/>
      <c r="F8144" s="24"/>
      <c r="H8144" s="24"/>
      <c r="J8144" s="24"/>
    </row>
    <row r="8145" spans="2:10" x14ac:dyDescent="0.2">
      <c r="B8145" s="24"/>
      <c r="D8145" s="24"/>
      <c r="F8145" s="24"/>
      <c r="H8145" s="24"/>
      <c r="J8145" s="24"/>
    </row>
    <row r="8146" spans="2:10" x14ac:dyDescent="0.2">
      <c r="B8146" s="24"/>
      <c r="D8146" s="24"/>
      <c r="F8146" s="24"/>
      <c r="H8146" s="24"/>
      <c r="J8146" s="24"/>
    </row>
    <row r="8147" spans="2:10" x14ac:dyDescent="0.2">
      <c r="B8147" s="24"/>
      <c r="D8147" s="24"/>
      <c r="F8147" s="24"/>
      <c r="H8147" s="24"/>
      <c r="J8147" s="24"/>
    </row>
    <row r="8148" spans="2:10" x14ac:dyDescent="0.2">
      <c r="B8148" s="24"/>
      <c r="D8148" s="24"/>
      <c r="F8148" s="24"/>
      <c r="H8148" s="24"/>
      <c r="J8148" s="24"/>
    </row>
    <row r="8149" spans="2:10" x14ac:dyDescent="0.2">
      <c r="B8149" s="24"/>
      <c r="D8149" s="24"/>
      <c r="F8149" s="24"/>
      <c r="H8149" s="24"/>
      <c r="J8149" s="24"/>
    </row>
    <row r="8150" spans="2:10" x14ac:dyDescent="0.2">
      <c r="B8150" s="24"/>
      <c r="D8150" s="24"/>
      <c r="F8150" s="24"/>
      <c r="H8150" s="24"/>
      <c r="J8150" s="24"/>
    </row>
    <row r="8151" spans="2:10" x14ac:dyDescent="0.2">
      <c r="B8151" s="24"/>
      <c r="D8151" s="24"/>
      <c r="F8151" s="24"/>
      <c r="H8151" s="24"/>
      <c r="J8151" s="24"/>
    </row>
    <row r="8152" spans="2:10" x14ac:dyDescent="0.2">
      <c r="B8152" s="24"/>
      <c r="D8152" s="24"/>
      <c r="F8152" s="24"/>
      <c r="H8152" s="24"/>
      <c r="J8152" s="24"/>
    </row>
    <row r="8153" spans="2:10" x14ac:dyDescent="0.2">
      <c r="B8153" s="24"/>
      <c r="D8153" s="24"/>
      <c r="F8153" s="24"/>
      <c r="H8153" s="24"/>
      <c r="J8153" s="24"/>
    </row>
    <row r="8154" spans="2:10" x14ac:dyDescent="0.2">
      <c r="B8154" s="24"/>
      <c r="D8154" s="24"/>
      <c r="F8154" s="24"/>
      <c r="H8154" s="24"/>
      <c r="J8154" s="24"/>
    </row>
    <row r="8155" spans="2:10" x14ac:dyDescent="0.2">
      <c r="B8155" s="24"/>
      <c r="D8155" s="24"/>
      <c r="F8155" s="24"/>
      <c r="H8155" s="24"/>
      <c r="J8155" s="24"/>
    </row>
    <row r="8156" spans="2:10" x14ac:dyDescent="0.2">
      <c r="B8156" s="24"/>
      <c r="D8156" s="24"/>
      <c r="F8156" s="24"/>
      <c r="H8156" s="24"/>
      <c r="J8156" s="24"/>
    </row>
    <row r="8157" spans="2:10" x14ac:dyDescent="0.2">
      <c r="B8157" s="24"/>
      <c r="D8157" s="24"/>
      <c r="F8157" s="24"/>
      <c r="H8157" s="24"/>
      <c r="J8157" s="24"/>
    </row>
    <row r="8158" spans="2:10" x14ac:dyDescent="0.2">
      <c r="B8158" s="24"/>
      <c r="D8158" s="24"/>
      <c r="F8158" s="24"/>
      <c r="H8158" s="24"/>
      <c r="J8158" s="24"/>
    </row>
    <row r="8159" spans="2:10" x14ac:dyDescent="0.2">
      <c r="B8159" s="24"/>
      <c r="D8159" s="24"/>
      <c r="F8159" s="24"/>
      <c r="H8159" s="24"/>
      <c r="J8159" s="24"/>
    </row>
    <row r="8160" spans="2:10" x14ac:dyDescent="0.2">
      <c r="B8160" s="24"/>
      <c r="D8160" s="24"/>
      <c r="F8160" s="24"/>
      <c r="H8160" s="24"/>
      <c r="J8160" s="24"/>
    </row>
    <row r="8161" spans="2:10" x14ac:dyDescent="0.2">
      <c r="B8161" s="24"/>
      <c r="D8161" s="24"/>
      <c r="F8161" s="24"/>
      <c r="H8161" s="24"/>
      <c r="J8161" s="24"/>
    </row>
    <row r="8162" spans="2:10" x14ac:dyDescent="0.2">
      <c r="B8162" s="24"/>
      <c r="D8162" s="24"/>
      <c r="F8162" s="24"/>
      <c r="H8162" s="24"/>
      <c r="J8162" s="24"/>
    </row>
    <row r="8163" spans="2:10" x14ac:dyDescent="0.2">
      <c r="B8163" s="24"/>
      <c r="D8163" s="24"/>
      <c r="F8163" s="24"/>
      <c r="H8163" s="24"/>
      <c r="J8163" s="24"/>
    </row>
    <row r="8164" spans="2:10" x14ac:dyDescent="0.2">
      <c r="B8164" s="24"/>
      <c r="D8164" s="24"/>
      <c r="F8164" s="24"/>
      <c r="H8164" s="24"/>
      <c r="J8164" s="24"/>
    </row>
    <row r="8165" spans="2:10" x14ac:dyDescent="0.2">
      <c r="B8165" s="24"/>
      <c r="D8165" s="24"/>
      <c r="F8165" s="24"/>
      <c r="H8165" s="24"/>
      <c r="J8165" s="24"/>
    </row>
    <row r="8166" spans="2:10" x14ac:dyDescent="0.2">
      <c r="B8166" s="24"/>
      <c r="D8166" s="24"/>
      <c r="F8166" s="24"/>
      <c r="H8166" s="24"/>
      <c r="J8166" s="24"/>
    </row>
    <row r="8167" spans="2:10" x14ac:dyDescent="0.2">
      <c r="B8167" s="24"/>
      <c r="D8167" s="24"/>
      <c r="F8167" s="24"/>
      <c r="H8167" s="24"/>
      <c r="J8167" s="24"/>
    </row>
    <row r="8168" spans="2:10" x14ac:dyDescent="0.2">
      <c r="B8168" s="24"/>
      <c r="D8168" s="24"/>
      <c r="F8168" s="24"/>
      <c r="H8168" s="24"/>
      <c r="J8168" s="24"/>
    </row>
    <row r="8169" spans="2:10" x14ac:dyDescent="0.2">
      <c r="B8169" s="24"/>
      <c r="D8169" s="24"/>
      <c r="F8169" s="24"/>
      <c r="H8169" s="24"/>
      <c r="J8169" s="24"/>
    </row>
    <row r="8170" spans="2:10" x14ac:dyDescent="0.2">
      <c r="B8170" s="24"/>
      <c r="D8170" s="24"/>
      <c r="F8170" s="24"/>
      <c r="H8170" s="24"/>
      <c r="J8170" s="24"/>
    </row>
    <row r="8171" spans="2:10" x14ac:dyDescent="0.2">
      <c r="B8171" s="24"/>
      <c r="D8171" s="24"/>
      <c r="F8171" s="24"/>
      <c r="H8171" s="24"/>
      <c r="J8171" s="24"/>
    </row>
    <row r="8172" spans="2:10" x14ac:dyDescent="0.2">
      <c r="B8172" s="24"/>
      <c r="D8172" s="24"/>
      <c r="F8172" s="24"/>
      <c r="H8172" s="24"/>
      <c r="J8172" s="24"/>
    </row>
    <row r="8173" spans="2:10" x14ac:dyDescent="0.2">
      <c r="B8173" s="24"/>
      <c r="D8173" s="24"/>
      <c r="F8173" s="24"/>
      <c r="H8173" s="24"/>
      <c r="J8173" s="24"/>
    </row>
    <row r="8174" spans="2:10" x14ac:dyDescent="0.2">
      <c r="B8174" s="24"/>
      <c r="D8174" s="24"/>
      <c r="F8174" s="24"/>
      <c r="H8174" s="24"/>
      <c r="J8174" s="24"/>
    </row>
    <row r="8175" spans="2:10" x14ac:dyDescent="0.2">
      <c r="B8175" s="24"/>
      <c r="D8175" s="24"/>
      <c r="F8175" s="24"/>
      <c r="H8175" s="24"/>
      <c r="J8175" s="24"/>
    </row>
    <row r="8176" spans="2:10" x14ac:dyDescent="0.2">
      <c r="B8176" s="24"/>
      <c r="D8176" s="24"/>
      <c r="F8176" s="24"/>
      <c r="H8176" s="24"/>
      <c r="J8176" s="24"/>
    </row>
    <row r="8177" spans="2:10" x14ac:dyDescent="0.2">
      <c r="B8177" s="24"/>
      <c r="D8177" s="24"/>
      <c r="F8177" s="24"/>
      <c r="H8177" s="24"/>
      <c r="J8177" s="24"/>
    </row>
    <row r="8178" spans="2:10" x14ac:dyDescent="0.2">
      <c r="B8178" s="24"/>
      <c r="D8178" s="24"/>
      <c r="F8178" s="24"/>
      <c r="H8178" s="24"/>
      <c r="J8178" s="24"/>
    </row>
    <row r="8179" spans="2:10" x14ac:dyDescent="0.2">
      <c r="B8179" s="24"/>
      <c r="D8179" s="24"/>
      <c r="F8179" s="24"/>
      <c r="H8179" s="24"/>
      <c r="J8179" s="24"/>
    </row>
    <row r="8180" spans="2:10" x14ac:dyDescent="0.2">
      <c r="B8180" s="24"/>
      <c r="D8180" s="24"/>
      <c r="F8180" s="24"/>
      <c r="H8180" s="24"/>
      <c r="J8180" s="24"/>
    </row>
    <row r="8181" spans="2:10" x14ac:dyDescent="0.2">
      <c r="B8181" s="24"/>
      <c r="D8181" s="24"/>
      <c r="F8181" s="24"/>
      <c r="H8181" s="24"/>
      <c r="J8181" s="24"/>
    </row>
    <row r="8182" spans="2:10" x14ac:dyDescent="0.2">
      <c r="B8182" s="24"/>
      <c r="D8182" s="24"/>
      <c r="F8182" s="24"/>
      <c r="H8182" s="24"/>
      <c r="J8182" s="24"/>
    </row>
    <row r="8183" spans="2:10" x14ac:dyDescent="0.2">
      <c r="B8183" s="24"/>
      <c r="D8183" s="24"/>
      <c r="F8183" s="24"/>
      <c r="H8183" s="24"/>
      <c r="J8183" s="24"/>
    </row>
    <row r="8184" spans="2:10" x14ac:dyDescent="0.2">
      <c r="B8184" s="24"/>
      <c r="D8184" s="24"/>
      <c r="F8184" s="24"/>
      <c r="H8184" s="24"/>
      <c r="J8184" s="24"/>
    </row>
    <row r="8185" spans="2:10" x14ac:dyDescent="0.2">
      <c r="B8185" s="24"/>
      <c r="D8185" s="24"/>
      <c r="F8185" s="24"/>
      <c r="H8185" s="24"/>
      <c r="J8185" s="24"/>
    </row>
    <row r="8186" spans="2:10" x14ac:dyDescent="0.2">
      <c r="B8186" s="24"/>
      <c r="D8186" s="24"/>
      <c r="F8186" s="24"/>
      <c r="H8186" s="24"/>
      <c r="J8186" s="24"/>
    </row>
    <row r="8187" spans="2:10" x14ac:dyDescent="0.2">
      <c r="B8187" s="24"/>
      <c r="D8187" s="24"/>
      <c r="F8187" s="24"/>
      <c r="H8187" s="24"/>
      <c r="J8187" s="24"/>
    </row>
    <row r="8188" spans="2:10" x14ac:dyDescent="0.2">
      <c r="B8188" s="24"/>
      <c r="D8188" s="24"/>
      <c r="F8188" s="24"/>
      <c r="H8188" s="24"/>
      <c r="J8188" s="24"/>
    </row>
    <row r="8189" spans="2:10" x14ac:dyDescent="0.2">
      <c r="B8189" s="24"/>
      <c r="D8189" s="24"/>
      <c r="F8189" s="24"/>
      <c r="H8189" s="24"/>
      <c r="J8189" s="24"/>
    </row>
    <row r="8190" spans="2:10" x14ac:dyDescent="0.2">
      <c r="B8190" s="24"/>
      <c r="D8190" s="24"/>
      <c r="F8190" s="24"/>
      <c r="H8190" s="24"/>
      <c r="J8190" s="24"/>
    </row>
    <row r="8191" spans="2:10" x14ac:dyDescent="0.2">
      <c r="B8191" s="24"/>
      <c r="D8191" s="24"/>
      <c r="F8191" s="24"/>
      <c r="H8191" s="24"/>
      <c r="J8191" s="24"/>
    </row>
    <row r="8192" spans="2:10" x14ac:dyDescent="0.2">
      <c r="B8192" s="24"/>
      <c r="D8192" s="24"/>
      <c r="F8192" s="24"/>
      <c r="H8192" s="24"/>
      <c r="J8192" s="24"/>
    </row>
    <row r="8193" spans="2:10" x14ac:dyDescent="0.2">
      <c r="B8193" s="24"/>
      <c r="D8193" s="24"/>
      <c r="F8193" s="24"/>
      <c r="H8193" s="24"/>
      <c r="J8193" s="24"/>
    </row>
    <row r="8194" spans="2:10" x14ac:dyDescent="0.2">
      <c r="B8194" s="24"/>
      <c r="D8194" s="24"/>
      <c r="F8194" s="24"/>
      <c r="H8194" s="24"/>
      <c r="J8194" s="24"/>
    </row>
    <row r="8195" spans="2:10" x14ac:dyDescent="0.2">
      <c r="B8195" s="24"/>
      <c r="D8195" s="24"/>
      <c r="F8195" s="24"/>
      <c r="H8195" s="24"/>
      <c r="J8195" s="24"/>
    </row>
    <row r="8196" spans="2:10" x14ac:dyDescent="0.2">
      <c r="B8196" s="24"/>
      <c r="D8196" s="24"/>
      <c r="F8196" s="24"/>
      <c r="H8196" s="24"/>
      <c r="J8196" s="24"/>
    </row>
    <row r="8197" spans="2:10" x14ac:dyDescent="0.2">
      <c r="B8197" s="24"/>
      <c r="D8197" s="24"/>
      <c r="F8197" s="24"/>
      <c r="H8197" s="24"/>
      <c r="J8197" s="24"/>
    </row>
    <row r="8198" spans="2:10" x14ac:dyDescent="0.2">
      <c r="B8198" s="24"/>
      <c r="D8198" s="24"/>
      <c r="F8198" s="24"/>
      <c r="H8198" s="24"/>
      <c r="J8198" s="24"/>
    </row>
    <row r="8199" spans="2:10" x14ac:dyDescent="0.2">
      <c r="B8199" s="24"/>
      <c r="D8199" s="24"/>
      <c r="F8199" s="24"/>
      <c r="H8199" s="24"/>
      <c r="J8199" s="24"/>
    </row>
    <row r="8200" spans="2:10" x14ac:dyDescent="0.2">
      <c r="B8200" s="24"/>
      <c r="D8200" s="24"/>
      <c r="F8200" s="24"/>
      <c r="H8200" s="24"/>
      <c r="J8200" s="24"/>
    </row>
    <row r="8201" spans="2:10" x14ac:dyDescent="0.2">
      <c r="B8201" s="24"/>
      <c r="D8201" s="24"/>
      <c r="F8201" s="24"/>
      <c r="H8201" s="24"/>
      <c r="J8201" s="24"/>
    </row>
    <row r="8202" spans="2:10" x14ac:dyDescent="0.2">
      <c r="B8202" s="24"/>
      <c r="D8202" s="24"/>
      <c r="F8202" s="24"/>
      <c r="H8202" s="24"/>
      <c r="J8202" s="24"/>
    </row>
    <row r="8203" spans="2:10" x14ac:dyDescent="0.2">
      <c r="B8203" s="24"/>
      <c r="D8203" s="24"/>
      <c r="F8203" s="24"/>
      <c r="H8203" s="24"/>
      <c r="J8203" s="24"/>
    </row>
    <row r="8204" spans="2:10" x14ac:dyDescent="0.2">
      <c r="B8204" s="24"/>
      <c r="D8204" s="24"/>
      <c r="F8204" s="24"/>
      <c r="H8204" s="24"/>
      <c r="J8204" s="24"/>
    </row>
    <row r="8205" spans="2:10" x14ac:dyDescent="0.2">
      <c r="B8205" s="24"/>
      <c r="D8205" s="24"/>
      <c r="F8205" s="24"/>
      <c r="H8205" s="24"/>
      <c r="J8205" s="24"/>
    </row>
    <row r="8206" spans="2:10" x14ac:dyDescent="0.2">
      <c r="B8206" s="24"/>
      <c r="D8206" s="24"/>
      <c r="F8206" s="24"/>
      <c r="H8206" s="24"/>
      <c r="J8206" s="24"/>
    </row>
    <row r="8207" spans="2:10" x14ac:dyDescent="0.2">
      <c r="B8207" s="24"/>
      <c r="D8207" s="24"/>
      <c r="F8207" s="24"/>
      <c r="H8207" s="24"/>
      <c r="J8207" s="24"/>
    </row>
    <row r="8208" spans="2:10" x14ac:dyDescent="0.2">
      <c r="B8208" s="24"/>
      <c r="D8208" s="24"/>
      <c r="F8208" s="24"/>
      <c r="H8208" s="24"/>
      <c r="J8208" s="24"/>
    </row>
    <row r="8209" spans="2:10" x14ac:dyDescent="0.2">
      <c r="B8209" s="24"/>
      <c r="D8209" s="24"/>
      <c r="F8209" s="24"/>
      <c r="H8209" s="24"/>
      <c r="J8209" s="24"/>
    </row>
    <row r="8210" spans="2:10" x14ac:dyDescent="0.2">
      <c r="B8210" s="24"/>
      <c r="D8210" s="24"/>
      <c r="F8210" s="24"/>
      <c r="H8210" s="24"/>
      <c r="J8210" s="24"/>
    </row>
    <row r="8211" spans="2:10" x14ac:dyDescent="0.2">
      <c r="B8211" s="24"/>
      <c r="D8211" s="24"/>
      <c r="F8211" s="24"/>
      <c r="H8211" s="24"/>
      <c r="J8211" s="24"/>
    </row>
    <row r="8212" spans="2:10" x14ac:dyDescent="0.2">
      <c r="B8212" s="24"/>
      <c r="D8212" s="24"/>
      <c r="F8212" s="24"/>
      <c r="H8212" s="24"/>
      <c r="J8212" s="24"/>
    </row>
    <row r="8213" spans="2:10" x14ac:dyDescent="0.2">
      <c r="B8213" s="24"/>
      <c r="D8213" s="24"/>
      <c r="F8213" s="24"/>
      <c r="H8213" s="24"/>
      <c r="J8213" s="24"/>
    </row>
    <row r="8214" spans="2:10" x14ac:dyDescent="0.2">
      <c r="B8214" s="24"/>
      <c r="D8214" s="24"/>
      <c r="F8214" s="24"/>
      <c r="H8214" s="24"/>
      <c r="J8214" s="24"/>
    </row>
    <row r="8215" spans="2:10" x14ac:dyDescent="0.2">
      <c r="B8215" s="24"/>
      <c r="D8215" s="24"/>
      <c r="F8215" s="24"/>
      <c r="H8215" s="24"/>
      <c r="J8215" s="24"/>
    </row>
    <row r="8216" spans="2:10" x14ac:dyDescent="0.2">
      <c r="B8216" s="24"/>
      <c r="D8216" s="24"/>
      <c r="F8216" s="24"/>
      <c r="H8216" s="24"/>
      <c r="J8216" s="24"/>
    </row>
    <row r="8217" spans="2:10" x14ac:dyDescent="0.2">
      <c r="B8217" s="24"/>
      <c r="D8217" s="24"/>
      <c r="F8217" s="24"/>
      <c r="H8217" s="24"/>
      <c r="J8217" s="24"/>
    </row>
    <row r="8218" spans="2:10" x14ac:dyDescent="0.2">
      <c r="B8218" s="24"/>
      <c r="D8218" s="24"/>
      <c r="F8218" s="24"/>
      <c r="H8218" s="24"/>
      <c r="J8218" s="24"/>
    </row>
    <row r="8219" spans="2:10" x14ac:dyDescent="0.2">
      <c r="B8219" s="24"/>
      <c r="D8219" s="24"/>
      <c r="F8219" s="24"/>
      <c r="H8219" s="24"/>
      <c r="J8219" s="24"/>
    </row>
    <row r="8220" spans="2:10" x14ac:dyDescent="0.2">
      <c r="B8220" s="24"/>
      <c r="D8220" s="24"/>
      <c r="F8220" s="24"/>
      <c r="H8220" s="24"/>
      <c r="J8220" s="24"/>
    </row>
    <row r="8221" spans="2:10" x14ac:dyDescent="0.2">
      <c r="B8221" s="24"/>
      <c r="D8221" s="24"/>
      <c r="F8221" s="24"/>
      <c r="H8221" s="24"/>
      <c r="J8221" s="24"/>
    </row>
    <row r="8222" spans="2:10" x14ac:dyDescent="0.2">
      <c r="B8222" s="24"/>
      <c r="D8222" s="24"/>
      <c r="F8222" s="24"/>
      <c r="H8222" s="24"/>
      <c r="J8222" s="24"/>
    </row>
    <row r="8223" spans="2:10" x14ac:dyDescent="0.2">
      <c r="B8223" s="24"/>
      <c r="D8223" s="24"/>
      <c r="F8223" s="24"/>
      <c r="H8223" s="24"/>
      <c r="J8223" s="24"/>
    </row>
    <row r="8224" spans="2:10" x14ac:dyDescent="0.2">
      <c r="B8224" s="24"/>
      <c r="D8224" s="24"/>
      <c r="F8224" s="24"/>
      <c r="H8224" s="24"/>
      <c r="J8224" s="24"/>
    </row>
    <row r="8225" spans="2:10" x14ac:dyDescent="0.2">
      <c r="B8225" s="24"/>
      <c r="D8225" s="24"/>
      <c r="F8225" s="24"/>
      <c r="H8225" s="24"/>
      <c r="J8225" s="24"/>
    </row>
    <row r="8226" spans="2:10" x14ac:dyDescent="0.2">
      <c r="B8226" s="24"/>
      <c r="D8226" s="24"/>
      <c r="F8226" s="24"/>
      <c r="H8226" s="24"/>
      <c r="J8226" s="24"/>
    </row>
    <row r="8227" spans="2:10" x14ac:dyDescent="0.2">
      <c r="B8227" s="24"/>
      <c r="D8227" s="24"/>
      <c r="F8227" s="24"/>
      <c r="H8227" s="24"/>
      <c r="J8227" s="24"/>
    </row>
    <row r="8228" spans="2:10" x14ac:dyDescent="0.2">
      <c r="B8228" s="24"/>
      <c r="D8228" s="24"/>
      <c r="F8228" s="24"/>
      <c r="H8228" s="24"/>
      <c r="J8228" s="24"/>
    </row>
    <row r="8229" spans="2:10" x14ac:dyDescent="0.2">
      <c r="B8229" s="24"/>
      <c r="D8229" s="24"/>
      <c r="F8229" s="24"/>
      <c r="H8229" s="24"/>
      <c r="J8229" s="24"/>
    </row>
    <row r="8230" spans="2:10" x14ac:dyDescent="0.2">
      <c r="B8230" s="24"/>
      <c r="D8230" s="24"/>
      <c r="F8230" s="24"/>
      <c r="H8230" s="24"/>
      <c r="J8230" s="24"/>
    </row>
    <row r="8231" spans="2:10" x14ac:dyDescent="0.2">
      <c r="B8231" s="24"/>
      <c r="D8231" s="24"/>
      <c r="F8231" s="24"/>
      <c r="H8231" s="24"/>
      <c r="J8231" s="24"/>
    </row>
    <row r="8232" spans="2:10" x14ac:dyDescent="0.2">
      <c r="B8232" s="24"/>
      <c r="D8232" s="24"/>
      <c r="F8232" s="24"/>
      <c r="H8232" s="24"/>
      <c r="J8232" s="24"/>
    </row>
    <row r="8233" spans="2:10" x14ac:dyDescent="0.2">
      <c r="B8233" s="24"/>
      <c r="D8233" s="24"/>
      <c r="F8233" s="24"/>
      <c r="H8233" s="24"/>
      <c r="J8233" s="24"/>
    </row>
    <row r="8234" spans="2:10" x14ac:dyDescent="0.2">
      <c r="B8234" s="24"/>
      <c r="D8234" s="24"/>
      <c r="F8234" s="24"/>
      <c r="H8234" s="24"/>
      <c r="J8234" s="24"/>
    </row>
    <row r="8235" spans="2:10" x14ac:dyDescent="0.2">
      <c r="B8235" s="24"/>
      <c r="D8235" s="24"/>
      <c r="F8235" s="24"/>
      <c r="H8235" s="24"/>
      <c r="J8235" s="24"/>
    </row>
    <row r="8236" spans="2:10" x14ac:dyDescent="0.2">
      <c r="B8236" s="24"/>
      <c r="D8236" s="24"/>
      <c r="F8236" s="24"/>
      <c r="H8236" s="24"/>
      <c r="J8236" s="24"/>
    </row>
    <row r="8237" spans="2:10" x14ac:dyDescent="0.2">
      <c r="B8237" s="24"/>
      <c r="D8237" s="24"/>
      <c r="F8237" s="24"/>
      <c r="H8237" s="24"/>
      <c r="J8237" s="24"/>
    </row>
    <row r="8238" spans="2:10" x14ac:dyDescent="0.2">
      <c r="B8238" s="24"/>
      <c r="D8238" s="24"/>
      <c r="F8238" s="24"/>
      <c r="H8238" s="24"/>
      <c r="J8238" s="24"/>
    </row>
    <row r="8239" spans="2:10" x14ac:dyDescent="0.2">
      <c r="B8239" s="24"/>
      <c r="D8239" s="24"/>
      <c r="F8239" s="24"/>
      <c r="H8239" s="24"/>
      <c r="J8239" s="24"/>
    </row>
    <row r="8240" spans="2:10" x14ac:dyDescent="0.2">
      <c r="B8240" s="24"/>
      <c r="D8240" s="24"/>
      <c r="F8240" s="24"/>
      <c r="H8240" s="24"/>
      <c r="J8240" s="24"/>
    </row>
    <row r="8241" spans="2:10" x14ac:dyDescent="0.2">
      <c r="B8241" s="24"/>
      <c r="D8241" s="24"/>
      <c r="F8241" s="24"/>
      <c r="H8241" s="24"/>
      <c r="J8241" s="24"/>
    </row>
    <row r="8242" spans="2:10" x14ac:dyDescent="0.2">
      <c r="B8242" s="24"/>
      <c r="D8242" s="24"/>
      <c r="F8242" s="24"/>
      <c r="H8242" s="24"/>
      <c r="J8242" s="24"/>
    </row>
    <row r="8243" spans="2:10" x14ac:dyDescent="0.2">
      <c r="B8243" s="24"/>
      <c r="D8243" s="24"/>
      <c r="F8243" s="24"/>
      <c r="H8243" s="24"/>
      <c r="J8243" s="24"/>
    </row>
    <row r="8244" spans="2:10" x14ac:dyDescent="0.2">
      <c r="B8244" s="24"/>
      <c r="D8244" s="24"/>
      <c r="F8244" s="24"/>
      <c r="H8244" s="24"/>
      <c r="J8244" s="24"/>
    </row>
    <row r="8245" spans="2:10" x14ac:dyDescent="0.2">
      <c r="B8245" s="24"/>
      <c r="D8245" s="24"/>
      <c r="F8245" s="24"/>
      <c r="H8245" s="24"/>
      <c r="J8245" s="24"/>
    </row>
    <row r="8246" spans="2:10" x14ac:dyDescent="0.2">
      <c r="B8246" s="24"/>
      <c r="D8246" s="24"/>
      <c r="F8246" s="24"/>
      <c r="H8246" s="24"/>
      <c r="J8246" s="24"/>
    </row>
    <row r="8247" spans="2:10" x14ac:dyDescent="0.2">
      <c r="B8247" s="24"/>
      <c r="D8247" s="24"/>
      <c r="F8247" s="24"/>
      <c r="H8247" s="24"/>
      <c r="J8247" s="24"/>
    </row>
    <row r="8248" spans="2:10" x14ac:dyDescent="0.2">
      <c r="B8248" s="24"/>
      <c r="D8248" s="24"/>
      <c r="F8248" s="24"/>
      <c r="H8248" s="24"/>
      <c r="J8248" s="24"/>
    </row>
    <row r="8249" spans="2:10" x14ac:dyDescent="0.2">
      <c r="B8249" s="24"/>
      <c r="D8249" s="24"/>
      <c r="F8249" s="24"/>
      <c r="H8249" s="24"/>
      <c r="J8249" s="24"/>
    </row>
    <row r="8250" spans="2:10" x14ac:dyDescent="0.2">
      <c r="B8250" s="24"/>
      <c r="D8250" s="24"/>
      <c r="F8250" s="24"/>
      <c r="H8250" s="24"/>
      <c r="J8250" s="24"/>
    </row>
    <row r="8251" spans="2:10" x14ac:dyDescent="0.2">
      <c r="B8251" s="24"/>
      <c r="D8251" s="24"/>
      <c r="F8251" s="24"/>
      <c r="H8251" s="24"/>
      <c r="J8251" s="24"/>
    </row>
    <row r="8252" spans="2:10" x14ac:dyDescent="0.2">
      <c r="B8252" s="24"/>
      <c r="D8252" s="24"/>
      <c r="F8252" s="24"/>
      <c r="H8252" s="24"/>
      <c r="J8252" s="24"/>
    </row>
    <row r="8253" spans="2:10" x14ac:dyDescent="0.2">
      <c r="B8253" s="24"/>
      <c r="D8253" s="24"/>
      <c r="F8253" s="24"/>
      <c r="H8253" s="24"/>
      <c r="J8253" s="24"/>
    </row>
    <row r="8254" spans="2:10" x14ac:dyDescent="0.2">
      <c r="B8254" s="24"/>
      <c r="D8254" s="24"/>
      <c r="F8254" s="24"/>
      <c r="H8254" s="24"/>
      <c r="J8254" s="24"/>
    </row>
    <row r="8255" spans="2:10" x14ac:dyDescent="0.2">
      <c r="B8255" s="24"/>
      <c r="D8255" s="24"/>
      <c r="F8255" s="24"/>
      <c r="H8255" s="24"/>
      <c r="J8255" s="24"/>
    </row>
    <row r="8256" spans="2:10" x14ac:dyDescent="0.2">
      <c r="B8256" s="24"/>
      <c r="D8256" s="24"/>
      <c r="F8256" s="24"/>
      <c r="H8256" s="24"/>
      <c r="J8256" s="24"/>
    </row>
    <row r="8257" spans="2:10" x14ac:dyDescent="0.2">
      <c r="B8257" s="24"/>
      <c r="D8257" s="24"/>
      <c r="F8257" s="24"/>
      <c r="H8257" s="24"/>
      <c r="J8257" s="24"/>
    </row>
    <row r="8258" spans="2:10" x14ac:dyDescent="0.2">
      <c r="B8258" s="24"/>
      <c r="D8258" s="24"/>
      <c r="F8258" s="24"/>
      <c r="H8258" s="24"/>
      <c r="J8258" s="24"/>
    </row>
    <row r="8259" spans="2:10" x14ac:dyDescent="0.2">
      <c r="B8259" s="24"/>
      <c r="D8259" s="24"/>
      <c r="F8259" s="24"/>
      <c r="H8259" s="24"/>
      <c r="J8259" s="24"/>
    </row>
    <row r="8260" spans="2:10" x14ac:dyDescent="0.2">
      <c r="B8260" s="24"/>
      <c r="D8260" s="24"/>
      <c r="F8260" s="24"/>
      <c r="H8260" s="24"/>
      <c r="J8260" s="24"/>
    </row>
    <row r="8261" spans="2:10" x14ac:dyDescent="0.2">
      <c r="B8261" s="24"/>
      <c r="D8261" s="24"/>
      <c r="F8261" s="24"/>
      <c r="H8261" s="24"/>
      <c r="J8261" s="24"/>
    </row>
    <row r="8262" spans="2:10" x14ac:dyDescent="0.2">
      <c r="B8262" s="24"/>
      <c r="D8262" s="24"/>
      <c r="F8262" s="24"/>
      <c r="H8262" s="24"/>
      <c r="J8262" s="24"/>
    </row>
    <row r="8263" spans="2:10" x14ac:dyDescent="0.2">
      <c r="B8263" s="24"/>
      <c r="D8263" s="24"/>
      <c r="F8263" s="24"/>
      <c r="H8263" s="24"/>
      <c r="J8263" s="24"/>
    </row>
    <row r="8264" spans="2:10" x14ac:dyDescent="0.2">
      <c r="B8264" s="24"/>
      <c r="D8264" s="24"/>
      <c r="F8264" s="24"/>
      <c r="H8264" s="24"/>
      <c r="J8264" s="24"/>
    </row>
    <row r="8265" spans="2:10" x14ac:dyDescent="0.2">
      <c r="B8265" s="24"/>
      <c r="D8265" s="24"/>
      <c r="F8265" s="24"/>
      <c r="H8265" s="24"/>
      <c r="J8265" s="24"/>
    </row>
    <row r="8266" spans="2:10" x14ac:dyDescent="0.2">
      <c r="B8266" s="24"/>
      <c r="D8266" s="24"/>
      <c r="F8266" s="24"/>
      <c r="H8266" s="24"/>
      <c r="J8266" s="24"/>
    </row>
    <row r="8267" spans="2:10" x14ac:dyDescent="0.2">
      <c r="B8267" s="24"/>
      <c r="D8267" s="24"/>
      <c r="F8267" s="24"/>
      <c r="H8267" s="24"/>
      <c r="J8267" s="24"/>
    </row>
    <row r="8268" spans="2:10" x14ac:dyDescent="0.2">
      <c r="B8268" s="24"/>
      <c r="D8268" s="24"/>
      <c r="F8268" s="24"/>
      <c r="H8268" s="24"/>
      <c r="J8268" s="24"/>
    </row>
    <row r="8269" spans="2:10" x14ac:dyDescent="0.2">
      <c r="B8269" s="24"/>
      <c r="D8269" s="24"/>
      <c r="F8269" s="24"/>
      <c r="H8269" s="24"/>
      <c r="J8269" s="24"/>
    </row>
    <row r="8270" spans="2:10" x14ac:dyDescent="0.2">
      <c r="B8270" s="24"/>
      <c r="D8270" s="24"/>
      <c r="F8270" s="24"/>
      <c r="H8270" s="24"/>
      <c r="J8270" s="24"/>
    </row>
    <row r="8271" spans="2:10" x14ac:dyDescent="0.2">
      <c r="B8271" s="24"/>
      <c r="D8271" s="24"/>
      <c r="F8271" s="24"/>
      <c r="H8271" s="24"/>
      <c r="J8271" s="24"/>
    </row>
    <row r="8272" spans="2:10" x14ac:dyDescent="0.2">
      <c r="B8272" s="24"/>
      <c r="D8272" s="24"/>
      <c r="F8272" s="24"/>
      <c r="H8272" s="24"/>
      <c r="J8272" s="24"/>
    </row>
    <row r="8273" spans="2:10" x14ac:dyDescent="0.2">
      <c r="B8273" s="24"/>
      <c r="D8273" s="24"/>
      <c r="F8273" s="24"/>
      <c r="H8273" s="24"/>
      <c r="J8273" s="24"/>
    </row>
    <row r="8274" spans="2:10" x14ac:dyDescent="0.2">
      <c r="B8274" s="24"/>
      <c r="D8274" s="24"/>
      <c r="F8274" s="24"/>
      <c r="H8274" s="24"/>
      <c r="J8274" s="24"/>
    </row>
    <row r="8275" spans="2:10" x14ac:dyDescent="0.2">
      <c r="B8275" s="24"/>
      <c r="D8275" s="24"/>
      <c r="F8275" s="24"/>
      <c r="H8275" s="24"/>
      <c r="J8275" s="24"/>
    </row>
    <row r="8276" spans="2:10" x14ac:dyDescent="0.2">
      <c r="B8276" s="24"/>
      <c r="D8276" s="24"/>
      <c r="F8276" s="24"/>
      <c r="H8276" s="24"/>
      <c r="J8276" s="24"/>
    </row>
    <row r="8277" spans="2:10" x14ac:dyDescent="0.2">
      <c r="B8277" s="24"/>
      <c r="D8277" s="24"/>
      <c r="F8277" s="24"/>
      <c r="H8277" s="24"/>
      <c r="J8277" s="24"/>
    </row>
    <row r="8278" spans="2:10" x14ac:dyDescent="0.2">
      <c r="B8278" s="24"/>
      <c r="D8278" s="24"/>
      <c r="F8278" s="24"/>
      <c r="H8278" s="24"/>
      <c r="J8278" s="24"/>
    </row>
    <row r="8279" spans="2:10" x14ac:dyDescent="0.2">
      <c r="B8279" s="24"/>
      <c r="D8279" s="24"/>
      <c r="F8279" s="24"/>
      <c r="H8279" s="24"/>
      <c r="J8279" s="24"/>
    </row>
    <row r="8280" spans="2:10" x14ac:dyDescent="0.2">
      <c r="B8280" s="24"/>
      <c r="D8280" s="24"/>
      <c r="F8280" s="24"/>
      <c r="H8280" s="24"/>
      <c r="J8280" s="24"/>
    </row>
    <row r="8281" spans="2:10" x14ac:dyDescent="0.2">
      <c r="B8281" s="24"/>
      <c r="D8281" s="24"/>
      <c r="F8281" s="24"/>
      <c r="H8281" s="24"/>
      <c r="J8281" s="24"/>
    </row>
    <row r="8282" spans="2:10" x14ac:dyDescent="0.2">
      <c r="B8282" s="24"/>
      <c r="D8282" s="24"/>
      <c r="F8282" s="24"/>
      <c r="H8282" s="24"/>
      <c r="J8282" s="24"/>
    </row>
    <row r="8283" spans="2:10" x14ac:dyDescent="0.2">
      <c r="B8283" s="24"/>
      <c r="D8283" s="24"/>
      <c r="F8283" s="24"/>
      <c r="H8283" s="24"/>
      <c r="J8283" s="24"/>
    </row>
    <row r="8284" spans="2:10" x14ac:dyDescent="0.2">
      <c r="B8284" s="24"/>
      <c r="D8284" s="24"/>
      <c r="F8284" s="24"/>
      <c r="H8284" s="24"/>
      <c r="J8284" s="24"/>
    </row>
    <row r="8285" spans="2:10" x14ac:dyDescent="0.2">
      <c r="B8285" s="24"/>
      <c r="D8285" s="24"/>
      <c r="F8285" s="24"/>
      <c r="H8285" s="24"/>
      <c r="J8285" s="24"/>
    </row>
    <row r="8286" spans="2:10" x14ac:dyDescent="0.2">
      <c r="B8286" s="24"/>
      <c r="D8286" s="24"/>
      <c r="F8286" s="24"/>
      <c r="H8286" s="24"/>
      <c r="J8286" s="24"/>
    </row>
    <row r="8287" spans="2:10" x14ac:dyDescent="0.2">
      <c r="B8287" s="24"/>
      <c r="D8287" s="24"/>
      <c r="F8287" s="24"/>
      <c r="H8287" s="24"/>
      <c r="J8287" s="24"/>
    </row>
    <row r="8288" spans="2:10" x14ac:dyDescent="0.2">
      <c r="B8288" s="24"/>
      <c r="D8288" s="24"/>
      <c r="F8288" s="24"/>
      <c r="H8288" s="24"/>
      <c r="J8288" s="24"/>
    </row>
    <row r="8289" spans="2:10" x14ac:dyDescent="0.2">
      <c r="B8289" s="24"/>
      <c r="D8289" s="24"/>
      <c r="F8289" s="24"/>
      <c r="H8289" s="24"/>
      <c r="J8289" s="24"/>
    </row>
    <row r="8290" spans="2:10" x14ac:dyDescent="0.2">
      <c r="B8290" s="24"/>
      <c r="D8290" s="24"/>
      <c r="F8290" s="24"/>
      <c r="H8290" s="24"/>
      <c r="J8290" s="24"/>
    </row>
    <row r="8291" spans="2:10" x14ac:dyDescent="0.2">
      <c r="B8291" s="24"/>
      <c r="D8291" s="24"/>
      <c r="F8291" s="24"/>
      <c r="H8291" s="24"/>
      <c r="J8291" s="24"/>
    </row>
    <row r="8292" spans="2:10" x14ac:dyDescent="0.2">
      <c r="B8292" s="24"/>
      <c r="D8292" s="24"/>
      <c r="F8292" s="24"/>
      <c r="H8292" s="24"/>
      <c r="J8292" s="24"/>
    </row>
    <row r="8293" spans="2:10" x14ac:dyDescent="0.2">
      <c r="B8293" s="24"/>
      <c r="D8293" s="24"/>
      <c r="F8293" s="24"/>
      <c r="H8293" s="24"/>
      <c r="J8293" s="24"/>
    </row>
    <row r="8294" spans="2:10" x14ac:dyDescent="0.2">
      <c r="B8294" s="24"/>
      <c r="D8294" s="24"/>
      <c r="F8294" s="24"/>
      <c r="H8294" s="24"/>
      <c r="J8294" s="24"/>
    </row>
    <row r="8295" spans="2:10" x14ac:dyDescent="0.2">
      <c r="B8295" s="24"/>
      <c r="D8295" s="24"/>
      <c r="F8295" s="24"/>
      <c r="H8295" s="24"/>
      <c r="J8295" s="24"/>
    </row>
    <row r="8296" spans="2:10" x14ac:dyDescent="0.2">
      <c r="B8296" s="24"/>
      <c r="D8296" s="24"/>
      <c r="F8296" s="24"/>
      <c r="H8296" s="24"/>
      <c r="J8296" s="24"/>
    </row>
    <row r="8297" spans="2:10" x14ac:dyDescent="0.2">
      <c r="B8297" s="24"/>
      <c r="D8297" s="24"/>
      <c r="F8297" s="24"/>
      <c r="H8297" s="24"/>
      <c r="J8297" s="24"/>
    </row>
    <row r="8298" spans="2:10" x14ac:dyDescent="0.2">
      <c r="B8298" s="24"/>
      <c r="D8298" s="24"/>
      <c r="F8298" s="24"/>
      <c r="H8298" s="24"/>
      <c r="J8298" s="24"/>
    </row>
    <row r="8299" spans="2:10" x14ac:dyDescent="0.2">
      <c r="B8299" s="24"/>
      <c r="D8299" s="24"/>
      <c r="F8299" s="24"/>
      <c r="H8299" s="24"/>
      <c r="J8299" s="24"/>
    </row>
    <row r="8300" spans="2:10" x14ac:dyDescent="0.2">
      <c r="B8300" s="24"/>
      <c r="D8300" s="24"/>
      <c r="F8300" s="24"/>
      <c r="H8300" s="24"/>
      <c r="J8300" s="24"/>
    </row>
    <row r="8301" spans="2:10" x14ac:dyDescent="0.2">
      <c r="B8301" s="24"/>
      <c r="D8301" s="24"/>
      <c r="F8301" s="24"/>
      <c r="H8301" s="24"/>
      <c r="J8301" s="24"/>
    </row>
    <row r="8302" spans="2:10" x14ac:dyDescent="0.2">
      <c r="B8302" s="24"/>
      <c r="D8302" s="24"/>
      <c r="F8302" s="24"/>
      <c r="H8302" s="24"/>
      <c r="J8302" s="24"/>
    </row>
    <row r="8303" spans="2:10" x14ac:dyDescent="0.2">
      <c r="B8303" s="24"/>
      <c r="D8303" s="24"/>
      <c r="F8303" s="24"/>
      <c r="H8303" s="24"/>
      <c r="J8303" s="24"/>
    </row>
    <row r="8304" spans="2:10" x14ac:dyDescent="0.2">
      <c r="B8304" s="24"/>
      <c r="D8304" s="24"/>
      <c r="F8304" s="24"/>
      <c r="H8304" s="24"/>
      <c r="J8304" s="24"/>
    </row>
    <row r="8305" spans="2:10" x14ac:dyDescent="0.2">
      <c r="B8305" s="24"/>
      <c r="D8305" s="24"/>
      <c r="F8305" s="24"/>
      <c r="H8305" s="24"/>
      <c r="J8305" s="24"/>
    </row>
    <row r="8306" spans="2:10" x14ac:dyDescent="0.2">
      <c r="B8306" s="24"/>
      <c r="D8306" s="24"/>
      <c r="F8306" s="24"/>
      <c r="H8306" s="24"/>
      <c r="J8306" s="24"/>
    </row>
    <row r="8307" spans="2:10" x14ac:dyDescent="0.2">
      <c r="B8307" s="24"/>
      <c r="D8307" s="24"/>
      <c r="F8307" s="24"/>
      <c r="H8307" s="24"/>
      <c r="J8307" s="24"/>
    </row>
    <row r="8308" spans="2:10" x14ac:dyDescent="0.2">
      <c r="B8308" s="24"/>
      <c r="D8308" s="24"/>
      <c r="F8308" s="24"/>
      <c r="H8308" s="24"/>
      <c r="J8308" s="24"/>
    </row>
    <row r="8309" spans="2:10" x14ac:dyDescent="0.2">
      <c r="B8309" s="24"/>
      <c r="D8309" s="24"/>
      <c r="F8309" s="24"/>
      <c r="H8309" s="24"/>
      <c r="J8309" s="24"/>
    </row>
    <row r="8310" spans="2:10" x14ac:dyDescent="0.2">
      <c r="B8310" s="24"/>
      <c r="D8310" s="24"/>
      <c r="F8310" s="24"/>
      <c r="H8310" s="24"/>
      <c r="J8310" s="24"/>
    </row>
    <row r="8311" spans="2:10" x14ac:dyDescent="0.2">
      <c r="B8311" s="24"/>
      <c r="D8311" s="24"/>
      <c r="F8311" s="24"/>
      <c r="H8311" s="24"/>
      <c r="J8311" s="24"/>
    </row>
    <row r="8312" spans="2:10" x14ac:dyDescent="0.2">
      <c r="B8312" s="24"/>
      <c r="D8312" s="24"/>
      <c r="F8312" s="24"/>
      <c r="H8312" s="24"/>
      <c r="J8312" s="24"/>
    </row>
    <row r="8313" spans="2:10" x14ac:dyDescent="0.2">
      <c r="B8313" s="24"/>
      <c r="D8313" s="24"/>
      <c r="F8313" s="24"/>
      <c r="H8313" s="24"/>
      <c r="J8313" s="24"/>
    </row>
    <row r="8314" spans="2:10" x14ac:dyDescent="0.2">
      <c r="B8314" s="24"/>
      <c r="D8314" s="24"/>
      <c r="F8314" s="24"/>
      <c r="H8314" s="24"/>
      <c r="J8314" s="24"/>
    </row>
    <row r="8315" spans="2:10" x14ac:dyDescent="0.2">
      <c r="B8315" s="24"/>
      <c r="D8315" s="24"/>
      <c r="F8315" s="24"/>
      <c r="H8315" s="24"/>
      <c r="J8315" s="24"/>
    </row>
    <row r="8316" spans="2:10" x14ac:dyDescent="0.2">
      <c r="B8316" s="24"/>
      <c r="D8316" s="24"/>
      <c r="F8316" s="24"/>
      <c r="H8316" s="24"/>
      <c r="J8316" s="24"/>
    </row>
    <row r="8317" spans="2:10" x14ac:dyDescent="0.2">
      <c r="B8317" s="24"/>
      <c r="D8317" s="24"/>
      <c r="F8317" s="24"/>
      <c r="H8317" s="24"/>
      <c r="J8317" s="24"/>
    </row>
    <row r="8318" spans="2:10" x14ac:dyDescent="0.2">
      <c r="B8318" s="24"/>
      <c r="D8318" s="24"/>
      <c r="F8318" s="24"/>
      <c r="H8318" s="24"/>
      <c r="J8318" s="24"/>
    </row>
    <row r="8319" spans="2:10" x14ac:dyDescent="0.2">
      <c r="B8319" s="24"/>
      <c r="D8319" s="24"/>
      <c r="F8319" s="24"/>
      <c r="H8319" s="24"/>
      <c r="J8319" s="24"/>
    </row>
    <row r="8320" spans="2:10" x14ac:dyDescent="0.2">
      <c r="B8320" s="24"/>
      <c r="D8320" s="24"/>
      <c r="F8320" s="24"/>
      <c r="H8320" s="24"/>
      <c r="J8320" s="24"/>
    </row>
    <row r="8321" spans="2:10" x14ac:dyDescent="0.2">
      <c r="B8321" s="24"/>
      <c r="D8321" s="24"/>
      <c r="F8321" s="24"/>
      <c r="H8321" s="24"/>
      <c r="J8321" s="24"/>
    </row>
    <row r="8322" spans="2:10" x14ac:dyDescent="0.2">
      <c r="B8322" s="24"/>
      <c r="D8322" s="24"/>
      <c r="F8322" s="24"/>
      <c r="H8322" s="24"/>
      <c r="J8322" s="24"/>
    </row>
    <row r="8323" spans="2:10" x14ac:dyDescent="0.2">
      <c r="B8323" s="24"/>
      <c r="D8323" s="24"/>
      <c r="F8323" s="24"/>
      <c r="H8323" s="24"/>
      <c r="J8323" s="24"/>
    </row>
    <row r="8324" spans="2:10" x14ac:dyDescent="0.2">
      <c r="B8324" s="24"/>
      <c r="D8324" s="24"/>
      <c r="F8324" s="24"/>
      <c r="H8324" s="24"/>
      <c r="J8324" s="24"/>
    </row>
    <row r="8325" spans="2:10" x14ac:dyDescent="0.2">
      <c r="B8325" s="24"/>
      <c r="D8325" s="24"/>
      <c r="F8325" s="24"/>
      <c r="H8325" s="24"/>
      <c r="J8325" s="24"/>
    </row>
    <row r="8326" spans="2:10" x14ac:dyDescent="0.2">
      <c r="B8326" s="24"/>
      <c r="D8326" s="24"/>
      <c r="F8326" s="24"/>
      <c r="H8326" s="24"/>
      <c r="J8326" s="24"/>
    </row>
    <row r="8327" spans="2:10" x14ac:dyDescent="0.2">
      <c r="B8327" s="24"/>
      <c r="D8327" s="24"/>
      <c r="F8327" s="24"/>
      <c r="H8327" s="24"/>
      <c r="J8327" s="24"/>
    </row>
    <row r="8328" spans="2:10" x14ac:dyDescent="0.2">
      <c r="B8328" s="24"/>
      <c r="D8328" s="24"/>
      <c r="F8328" s="24"/>
      <c r="H8328" s="24"/>
      <c r="J8328" s="24"/>
    </row>
    <row r="8329" spans="2:10" x14ac:dyDescent="0.2">
      <c r="B8329" s="24"/>
      <c r="D8329" s="24"/>
      <c r="F8329" s="24"/>
      <c r="H8329" s="24"/>
      <c r="J8329" s="24"/>
    </row>
    <row r="8330" spans="2:10" x14ac:dyDescent="0.2">
      <c r="B8330" s="24"/>
      <c r="D8330" s="24"/>
      <c r="F8330" s="24"/>
      <c r="H8330" s="24"/>
      <c r="J8330" s="24"/>
    </row>
    <row r="8331" spans="2:10" x14ac:dyDescent="0.2">
      <c r="B8331" s="24"/>
      <c r="D8331" s="24"/>
      <c r="F8331" s="24"/>
      <c r="H8331" s="24"/>
      <c r="J8331" s="24"/>
    </row>
    <row r="8332" spans="2:10" x14ac:dyDescent="0.2">
      <c r="B8332" s="24"/>
      <c r="D8332" s="24"/>
      <c r="F8332" s="24"/>
      <c r="H8332" s="24"/>
      <c r="J8332" s="24"/>
    </row>
    <row r="8333" spans="2:10" x14ac:dyDescent="0.2">
      <c r="B8333" s="24"/>
      <c r="D8333" s="24"/>
      <c r="F8333" s="24"/>
      <c r="H8333" s="24"/>
      <c r="J8333" s="24"/>
    </row>
    <row r="8334" spans="2:10" x14ac:dyDescent="0.2">
      <c r="B8334" s="24"/>
      <c r="D8334" s="24"/>
      <c r="F8334" s="24"/>
      <c r="H8334" s="24"/>
      <c r="J8334" s="24"/>
    </row>
    <row r="8335" spans="2:10" x14ac:dyDescent="0.2">
      <c r="B8335" s="24"/>
      <c r="D8335" s="24"/>
      <c r="F8335" s="24"/>
      <c r="H8335" s="24"/>
      <c r="J8335" s="24"/>
    </row>
    <row r="8336" spans="2:10" x14ac:dyDescent="0.2">
      <c r="B8336" s="24"/>
      <c r="D8336" s="24"/>
      <c r="F8336" s="24"/>
      <c r="H8336" s="24"/>
      <c r="J8336" s="24"/>
    </row>
    <row r="8337" spans="2:10" x14ac:dyDescent="0.2">
      <c r="B8337" s="24"/>
      <c r="D8337" s="24"/>
      <c r="F8337" s="24"/>
      <c r="H8337" s="24"/>
      <c r="J8337" s="24"/>
    </row>
    <row r="8338" spans="2:10" x14ac:dyDescent="0.2">
      <c r="B8338" s="24"/>
      <c r="D8338" s="24"/>
      <c r="F8338" s="24"/>
      <c r="H8338" s="24"/>
      <c r="J8338" s="24"/>
    </row>
    <row r="8339" spans="2:10" x14ac:dyDescent="0.2">
      <c r="B8339" s="24"/>
      <c r="D8339" s="24"/>
      <c r="F8339" s="24"/>
      <c r="H8339" s="24"/>
      <c r="J8339" s="24"/>
    </row>
    <row r="8340" spans="2:10" x14ac:dyDescent="0.2">
      <c r="B8340" s="24"/>
      <c r="D8340" s="24"/>
      <c r="F8340" s="24"/>
      <c r="H8340" s="24"/>
      <c r="J8340" s="24"/>
    </row>
    <row r="8341" spans="2:10" x14ac:dyDescent="0.2">
      <c r="B8341" s="24"/>
      <c r="D8341" s="24"/>
      <c r="F8341" s="24"/>
      <c r="H8341" s="24"/>
      <c r="J8341" s="24"/>
    </row>
    <row r="8342" spans="2:10" x14ac:dyDescent="0.2">
      <c r="B8342" s="24"/>
      <c r="D8342" s="24"/>
      <c r="F8342" s="24"/>
      <c r="H8342" s="24"/>
      <c r="J8342" s="24"/>
    </row>
    <row r="8343" spans="2:10" x14ac:dyDescent="0.2">
      <c r="B8343" s="24"/>
      <c r="D8343" s="24"/>
      <c r="F8343" s="24"/>
      <c r="H8343" s="24"/>
      <c r="J8343" s="24"/>
    </row>
    <row r="8344" spans="2:10" x14ac:dyDescent="0.2">
      <c r="B8344" s="24"/>
      <c r="D8344" s="24"/>
      <c r="F8344" s="24"/>
      <c r="H8344" s="24"/>
      <c r="J8344" s="24"/>
    </row>
    <row r="8345" spans="2:10" x14ac:dyDescent="0.2">
      <c r="B8345" s="24"/>
      <c r="D8345" s="24"/>
      <c r="F8345" s="24"/>
      <c r="H8345" s="24"/>
      <c r="J8345" s="24"/>
    </row>
    <row r="8346" spans="2:10" x14ac:dyDescent="0.2">
      <c r="B8346" s="24"/>
      <c r="D8346" s="24"/>
      <c r="F8346" s="24"/>
      <c r="H8346" s="24"/>
      <c r="J8346" s="24"/>
    </row>
    <row r="8347" spans="2:10" x14ac:dyDescent="0.2">
      <c r="B8347" s="24"/>
      <c r="D8347" s="24"/>
      <c r="F8347" s="24"/>
      <c r="H8347" s="24"/>
      <c r="J8347" s="24"/>
    </row>
    <row r="8348" spans="2:10" x14ac:dyDescent="0.2">
      <c r="B8348" s="24"/>
      <c r="D8348" s="24"/>
      <c r="F8348" s="24"/>
      <c r="H8348" s="24"/>
      <c r="J8348" s="24"/>
    </row>
    <row r="8349" spans="2:10" x14ac:dyDescent="0.2">
      <c r="B8349" s="24"/>
      <c r="D8349" s="24"/>
      <c r="F8349" s="24"/>
      <c r="H8349" s="24"/>
      <c r="J8349" s="24"/>
    </row>
    <row r="8350" spans="2:10" x14ac:dyDescent="0.2">
      <c r="B8350" s="24"/>
      <c r="D8350" s="24"/>
      <c r="F8350" s="24"/>
      <c r="H8350" s="24"/>
      <c r="J8350" s="24"/>
    </row>
    <row r="8351" spans="2:10" x14ac:dyDescent="0.2">
      <c r="B8351" s="24"/>
      <c r="D8351" s="24"/>
      <c r="F8351" s="24"/>
      <c r="H8351" s="24"/>
      <c r="J8351" s="24"/>
    </row>
    <row r="8352" spans="2:10" x14ac:dyDescent="0.2">
      <c r="B8352" s="24"/>
      <c r="D8352" s="24"/>
      <c r="F8352" s="24"/>
      <c r="H8352" s="24"/>
      <c r="J8352" s="24"/>
    </row>
    <row r="8353" spans="2:10" x14ac:dyDescent="0.2">
      <c r="B8353" s="24"/>
      <c r="D8353" s="24"/>
      <c r="F8353" s="24"/>
      <c r="H8353" s="24"/>
      <c r="J8353" s="24"/>
    </row>
    <row r="8354" spans="2:10" x14ac:dyDescent="0.2">
      <c r="B8354" s="24"/>
      <c r="D8354" s="24"/>
      <c r="F8354" s="24"/>
      <c r="H8354" s="24"/>
      <c r="J8354" s="24"/>
    </row>
    <row r="8355" spans="2:10" x14ac:dyDescent="0.2">
      <c r="B8355" s="24"/>
      <c r="D8355" s="24"/>
      <c r="F8355" s="24"/>
      <c r="H8355" s="24"/>
      <c r="J8355" s="24"/>
    </row>
    <row r="8356" spans="2:10" x14ac:dyDescent="0.2">
      <c r="B8356" s="24"/>
      <c r="D8356" s="24"/>
      <c r="F8356" s="24"/>
      <c r="H8356" s="24"/>
      <c r="J8356" s="24"/>
    </row>
    <row r="8357" spans="2:10" x14ac:dyDescent="0.2">
      <c r="B8357" s="24"/>
      <c r="D8357" s="24"/>
      <c r="F8357" s="24"/>
      <c r="H8357" s="24"/>
      <c r="J8357" s="24"/>
    </row>
    <row r="8358" spans="2:10" x14ac:dyDescent="0.2">
      <c r="B8358" s="24"/>
      <c r="D8358" s="24"/>
      <c r="F8358" s="24"/>
      <c r="H8358" s="24"/>
      <c r="J8358" s="24"/>
    </row>
    <row r="8359" spans="2:10" x14ac:dyDescent="0.2">
      <c r="B8359" s="24"/>
      <c r="D8359" s="24"/>
      <c r="F8359" s="24"/>
      <c r="H8359" s="24"/>
      <c r="J8359" s="24"/>
    </row>
    <row r="8360" spans="2:10" x14ac:dyDescent="0.2">
      <c r="B8360" s="24"/>
      <c r="D8360" s="24"/>
      <c r="F8360" s="24"/>
      <c r="H8360" s="24"/>
      <c r="J8360" s="24"/>
    </row>
    <row r="8361" spans="2:10" x14ac:dyDescent="0.2">
      <c r="B8361" s="24"/>
      <c r="D8361" s="24"/>
      <c r="F8361" s="24"/>
      <c r="H8361" s="24"/>
      <c r="J8361" s="24"/>
    </row>
    <row r="8362" spans="2:10" x14ac:dyDescent="0.2">
      <c r="B8362" s="24"/>
      <c r="D8362" s="24"/>
      <c r="F8362" s="24"/>
      <c r="H8362" s="24"/>
      <c r="J8362" s="24"/>
    </row>
    <row r="8363" spans="2:10" x14ac:dyDescent="0.2">
      <c r="B8363" s="24"/>
      <c r="D8363" s="24"/>
      <c r="F8363" s="24"/>
      <c r="H8363" s="24"/>
      <c r="J8363" s="24"/>
    </row>
    <row r="8364" spans="2:10" x14ac:dyDescent="0.2">
      <c r="B8364" s="24"/>
      <c r="D8364" s="24"/>
      <c r="F8364" s="24"/>
      <c r="H8364" s="24"/>
      <c r="J8364" s="24"/>
    </row>
    <row r="8365" spans="2:10" x14ac:dyDescent="0.2">
      <c r="B8365" s="24"/>
      <c r="D8365" s="24"/>
      <c r="F8365" s="24"/>
      <c r="H8365" s="24"/>
      <c r="J8365" s="24"/>
    </row>
    <row r="8366" spans="2:10" x14ac:dyDescent="0.2">
      <c r="B8366" s="24"/>
      <c r="D8366" s="24"/>
      <c r="F8366" s="24"/>
      <c r="H8366" s="24"/>
      <c r="J8366" s="24"/>
    </row>
    <row r="8367" spans="2:10" x14ac:dyDescent="0.2">
      <c r="B8367" s="24"/>
      <c r="D8367" s="24"/>
      <c r="F8367" s="24"/>
      <c r="H8367" s="24"/>
      <c r="J8367" s="24"/>
    </row>
    <row r="8368" spans="2:10" x14ac:dyDescent="0.2">
      <c r="B8368" s="24"/>
      <c r="D8368" s="24"/>
      <c r="F8368" s="24"/>
      <c r="H8368" s="24"/>
      <c r="J8368" s="24"/>
    </row>
    <row r="8369" spans="2:10" x14ac:dyDescent="0.2">
      <c r="B8369" s="24"/>
      <c r="D8369" s="24"/>
      <c r="F8369" s="24"/>
      <c r="H8369" s="24"/>
      <c r="J8369" s="24"/>
    </row>
    <row r="8370" spans="2:10" x14ac:dyDescent="0.2">
      <c r="B8370" s="24"/>
      <c r="D8370" s="24"/>
      <c r="F8370" s="24"/>
      <c r="H8370" s="24"/>
      <c r="J8370" s="24"/>
    </row>
    <row r="8371" spans="2:10" x14ac:dyDescent="0.2">
      <c r="B8371" s="24"/>
      <c r="D8371" s="24"/>
      <c r="F8371" s="24"/>
      <c r="H8371" s="24"/>
      <c r="J8371" s="24"/>
    </row>
    <row r="8372" spans="2:10" x14ac:dyDescent="0.2">
      <c r="B8372" s="24"/>
      <c r="D8372" s="24"/>
      <c r="F8372" s="24"/>
      <c r="H8372" s="24"/>
      <c r="J8372" s="24"/>
    </row>
    <row r="8373" spans="2:10" x14ac:dyDescent="0.2">
      <c r="B8373" s="24"/>
      <c r="D8373" s="24"/>
      <c r="F8373" s="24"/>
      <c r="H8373" s="24"/>
      <c r="J8373" s="24"/>
    </row>
    <row r="8374" spans="2:10" x14ac:dyDescent="0.2">
      <c r="B8374" s="24"/>
      <c r="D8374" s="24"/>
      <c r="F8374" s="24"/>
      <c r="H8374" s="24"/>
      <c r="J8374" s="24"/>
    </row>
    <row r="8375" spans="2:10" x14ac:dyDescent="0.2">
      <c r="B8375" s="24"/>
      <c r="D8375" s="24"/>
      <c r="F8375" s="24"/>
      <c r="H8375" s="24"/>
      <c r="J8375" s="24"/>
    </row>
    <row r="8376" spans="2:10" x14ac:dyDescent="0.2">
      <c r="B8376" s="24"/>
      <c r="D8376" s="24"/>
      <c r="F8376" s="24"/>
      <c r="H8376" s="24"/>
      <c r="J8376" s="24"/>
    </row>
    <row r="8377" spans="2:10" x14ac:dyDescent="0.2">
      <c r="B8377" s="24"/>
      <c r="D8377" s="24"/>
      <c r="F8377" s="24"/>
      <c r="H8377" s="24"/>
      <c r="J8377" s="24"/>
    </row>
    <row r="8378" spans="2:10" x14ac:dyDescent="0.2">
      <c r="B8378" s="24"/>
      <c r="D8378" s="24"/>
      <c r="F8378" s="24"/>
      <c r="H8378" s="24"/>
      <c r="J8378" s="24"/>
    </row>
    <row r="8379" spans="2:10" x14ac:dyDescent="0.2">
      <c r="B8379" s="24"/>
      <c r="D8379" s="24"/>
      <c r="F8379" s="24"/>
      <c r="H8379" s="24"/>
      <c r="J8379" s="24"/>
    </row>
    <row r="8380" spans="2:10" x14ac:dyDescent="0.2">
      <c r="B8380" s="24"/>
      <c r="D8380" s="24"/>
      <c r="F8380" s="24"/>
      <c r="H8380" s="24"/>
      <c r="J8380" s="24"/>
    </row>
    <row r="8381" spans="2:10" x14ac:dyDescent="0.2">
      <c r="B8381" s="24"/>
      <c r="D8381" s="24"/>
      <c r="F8381" s="24"/>
      <c r="H8381" s="24"/>
      <c r="J8381" s="24"/>
    </row>
    <row r="8382" spans="2:10" x14ac:dyDescent="0.2">
      <c r="B8382" s="24"/>
      <c r="D8382" s="24"/>
      <c r="F8382" s="24"/>
      <c r="H8382" s="24"/>
      <c r="J8382" s="24"/>
    </row>
    <row r="8383" spans="2:10" x14ac:dyDescent="0.2">
      <c r="B8383" s="24"/>
      <c r="D8383" s="24"/>
      <c r="F8383" s="24"/>
      <c r="H8383" s="24"/>
      <c r="J8383" s="24"/>
    </row>
    <row r="8384" spans="2:10" x14ac:dyDescent="0.2">
      <c r="B8384" s="24"/>
      <c r="D8384" s="24"/>
      <c r="F8384" s="24"/>
      <c r="H8384" s="24"/>
      <c r="J8384" s="24"/>
    </row>
    <row r="8385" spans="2:10" x14ac:dyDescent="0.2">
      <c r="B8385" s="24"/>
      <c r="D8385" s="24"/>
      <c r="F8385" s="24"/>
      <c r="H8385" s="24"/>
      <c r="J8385" s="24"/>
    </row>
    <row r="8386" spans="2:10" x14ac:dyDescent="0.2">
      <c r="B8386" s="24"/>
      <c r="D8386" s="24"/>
      <c r="F8386" s="24"/>
      <c r="H8386" s="24"/>
      <c r="J8386" s="24"/>
    </row>
    <row r="8387" spans="2:10" x14ac:dyDescent="0.2">
      <c r="B8387" s="24"/>
      <c r="D8387" s="24"/>
      <c r="F8387" s="24"/>
      <c r="H8387" s="24"/>
      <c r="J8387" s="24"/>
    </row>
    <row r="8388" spans="2:10" x14ac:dyDescent="0.2">
      <c r="B8388" s="24"/>
      <c r="D8388" s="24"/>
      <c r="F8388" s="24"/>
      <c r="H8388" s="24"/>
      <c r="J8388" s="24"/>
    </row>
    <row r="8389" spans="2:10" x14ac:dyDescent="0.2">
      <c r="B8389" s="24"/>
      <c r="D8389" s="24"/>
      <c r="F8389" s="24"/>
      <c r="H8389" s="24"/>
      <c r="J8389" s="24"/>
    </row>
    <row r="8390" spans="2:10" x14ac:dyDescent="0.2">
      <c r="B8390" s="24"/>
      <c r="D8390" s="24"/>
      <c r="F8390" s="24"/>
      <c r="H8390" s="24"/>
      <c r="J8390" s="24"/>
    </row>
    <row r="8391" spans="2:10" x14ac:dyDescent="0.2">
      <c r="B8391" s="24"/>
      <c r="D8391" s="24"/>
      <c r="F8391" s="24"/>
      <c r="H8391" s="24"/>
      <c r="J8391" s="24"/>
    </row>
    <row r="8392" spans="2:10" x14ac:dyDescent="0.2">
      <c r="B8392" s="24"/>
      <c r="D8392" s="24"/>
      <c r="F8392" s="24"/>
      <c r="H8392" s="24"/>
      <c r="J8392" s="24"/>
    </row>
    <row r="8393" spans="2:10" x14ac:dyDescent="0.2">
      <c r="B8393" s="24"/>
      <c r="D8393" s="24"/>
      <c r="F8393" s="24"/>
      <c r="H8393" s="24"/>
      <c r="J8393" s="24"/>
    </row>
    <row r="8394" spans="2:10" x14ac:dyDescent="0.2">
      <c r="B8394" s="24"/>
      <c r="D8394" s="24"/>
      <c r="F8394" s="24"/>
      <c r="H8394" s="24"/>
      <c r="J8394" s="24"/>
    </row>
    <row r="8395" spans="2:10" x14ac:dyDescent="0.2">
      <c r="B8395" s="24"/>
      <c r="D8395" s="24"/>
      <c r="F8395" s="24"/>
      <c r="H8395" s="24"/>
      <c r="J8395" s="24"/>
    </row>
    <row r="8396" spans="2:10" x14ac:dyDescent="0.2">
      <c r="B8396" s="24"/>
      <c r="D8396" s="24"/>
      <c r="F8396" s="24"/>
      <c r="H8396" s="24"/>
      <c r="J8396" s="24"/>
    </row>
    <row r="8397" spans="2:10" x14ac:dyDescent="0.2">
      <c r="B8397" s="24"/>
      <c r="D8397" s="24"/>
      <c r="F8397" s="24"/>
      <c r="H8397" s="24"/>
      <c r="J8397" s="24"/>
    </row>
    <row r="8398" spans="2:10" x14ac:dyDescent="0.2">
      <c r="B8398" s="24"/>
      <c r="D8398" s="24"/>
      <c r="F8398" s="24"/>
      <c r="H8398" s="24"/>
      <c r="J8398" s="24"/>
    </row>
    <row r="8399" spans="2:10" x14ac:dyDescent="0.2">
      <c r="B8399" s="24"/>
      <c r="D8399" s="24"/>
      <c r="F8399" s="24"/>
      <c r="H8399" s="24"/>
      <c r="J8399" s="24"/>
    </row>
    <row r="8400" spans="2:10" x14ac:dyDescent="0.2">
      <c r="B8400" s="24"/>
      <c r="D8400" s="24"/>
      <c r="F8400" s="24"/>
      <c r="H8400" s="24"/>
      <c r="J8400" s="24"/>
    </row>
    <row r="8401" spans="2:10" x14ac:dyDescent="0.2">
      <c r="B8401" s="24"/>
      <c r="D8401" s="24"/>
      <c r="F8401" s="24"/>
      <c r="H8401" s="24"/>
      <c r="J8401" s="24"/>
    </row>
    <row r="8402" spans="2:10" x14ac:dyDescent="0.2">
      <c r="B8402" s="24"/>
      <c r="D8402" s="24"/>
      <c r="F8402" s="24"/>
      <c r="H8402" s="24"/>
      <c r="J8402" s="24"/>
    </row>
    <row r="8403" spans="2:10" x14ac:dyDescent="0.2">
      <c r="B8403" s="24"/>
      <c r="D8403" s="24"/>
      <c r="F8403" s="24"/>
      <c r="H8403" s="24"/>
      <c r="J8403" s="24"/>
    </row>
    <row r="8404" spans="2:10" x14ac:dyDescent="0.2">
      <c r="B8404" s="24"/>
      <c r="D8404" s="24"/>
      <c r="F8404" s="24"/>
      <c r="H8404" s="24"/>
      <c r="J8404" s="24"/>
    </row>
    <row r="8405" spans="2:10" x14ac:dyDescent="0.2">
      <c r="B8405" s="24"/>
      <c r="D8405" s="24"/>
      <c r="F8405" s="24"/>
      <c r="H8405" s="24"/>
      <c r="J8405" s="24"/>
    </row>
    <row r="8406" spans="2:10" x14ac:dyDescent="0.2">
      <c r="B8406" s="24"/>
      <c r="D8406" s="24"/>
      <c r="F8406" s="24"/>
      <c r="H8406" s="24"/>
      <c r="J8406" s="24"/>
    </row>
    <row r="8407" spans="2:10" x14ac:dyDescent="0.2">
      <c r="B8407" s="24"/>
      <c r="D8407" s="24"/>
      <c r="F8407" s="24"/>
      <c r="H8407" s="24"/>
      <c r="J8407" s="24"/>
    </row>
    <row r="8408" spans="2:10" x14ac:dyDescent="0.2">
      <c r="B8408" s="24"/>
      <c r="D8408" s="24"/>
      <c r="F8408" s="24"/>
      <c r="H8408" s="24"/>
      <c r="J8408" s="24"/>
    </row>
    <row r="8409" spans="2:10" x14ac:dyDescent="0.2">
      <c r="B8409" s="24"/>
      <c r="D8409" s="24"/>
      <c r="F8409" s="24"/>
      <c r="H8409" s="24"/>
      <c r="J8409" s="24"/>
    </row>
    <row r="8410" spans="2:10" x14ac:dyDescent="0.2">
      <c r="B8410" s="24"/>
      <c r="D8410" s="24"/>
      <c r="F8410" s="24"/>
      <c r="H8410" s="24"/>
      <c r="J8410" s="24"/>
    </row>
    <row r="8411" spans="2:10" x14ac:dyDescent="0.2">
      <c r="B8411" s="24"/>
      <c r="D8411" s="24"/>
      <c r="F8411" s="24"/>
      <c r="H8411" s="24"/>
      <c r="J8411" s="24"/>
    </row>
    <row r="8412" spans="2:10" x14ac:dyDescent="0.2">
      <c r="B8412" s="24"/>
      <c r="D8412" s="24"/>
      <c r="F8412" s="24"/>
      <c r="H8412" s="24"/>
      <c r="J8412" s="24"/>
    </row>
    <row r="8413" spans="2:10" x14ac:dyDescent="0.2">
      <c r="B8413" s="24"/>
      <c r="D8413" s="24"/>
      <c r="F8413" s="24"/>
      <c r="H8413" s="24"/>
      <c r="J8413" s="24"/>
    </row>
    <row r="8414" spans="2:10" x14ac:dyDescent="0.2">
      <c r="B8414" s="24"/>
      <c r="D8414" s="24"/>
      <c r="F8414" s="24"/>
      <c r="H8414" s="24"/>
      <c r="J8414" s="24"/>
    </row>
    <row r="8415" spans="2:10" x14ac:dyDescent="0.2">
      <c r="B8415" s="24"/>
      <c r="D8415" s="24"/>
      <c r="F8415" s="24"/>
      <c r="H8415" s="24"/>
      <c r="J8415" s="24"/>
    </row>
    <row r="8416" spans="2:10" x14ac:dyDescent="0.2">
      <c r="B8416" s="24"/>
      <c r="D8416" s="24"/>
      <c r="F8416" s="24"/>
      <c r="H8416" s="24"/>
      <c r="J8416" s="24"/>
    </row>
    <row r="8417" spans="2:10" x14ac:dyDescent="0.2">
      <c r="B8417" s="24"/>
      <c r="D8417" s="24"/>
      <c r="F8417" s="24"/>
      <c r="H8417" s="24"/>
      <c r="J8417" s="24"/>
    </row>
    <row r="8418" spans="2:10" x14ac:dyDescent="0.2">
      <c r="B8418" s="24"/>
      <c r="D8418" s="24"/>
      <c r="F8418" s="24"/>
      <c r="H8418" s="24"/>
      <c r="J8418" s="24"/>
    </row>
    <row r="8419" spans="2:10" x14ac:dyDescent="0.2">
      <c r="B8419" s="24"/>
      <c r="D8419" s="24"/>
      <c r="F8419" s="24"/>
      <c r="H8419" s="24"/>
      <c r="J8419" s="24"/>
    </row>
    <row r="8420" spans="2:10" x14ac:dyDescent="0.2">
      <c r="B8420" s="24"/>
      <c r="D8420" s="24"/>
      <c r="F8420" s="24"/>
      <c r="H8420" s="24"/>
      <c r="J8420" s="24"/>
    </row>
    <row r="8421" spans="2:10" x14ac:dyDescent="0.2">
      <c r="B8421" s="24"/>
      <c r="D8421" s="24"/>
      <c r="F8421" s="24"/>
      <c r="H8421" s="24"/>
      <c r="J8421" s="24"/>
    </row>
    <row r="8422" spans="2:10" x14ac:dyDescent="0.2">
      <c r="B8422" s="24"/>
      <c r="D8422" s="24"/>
      <c r="F8422" s="24"/>
      <c r="H8422" s="24"/>
      <c r="J8422" s="24"/>
    </row>
    <row r="8423" spans="2:10" x14ac:dyDescent="0.2">
      <c r="B8423" s="24"/>
      <c r="D8423" s="24"/>
      <c r="F8423" s="24"/>
      <c r="H8423" s="24"/>
      <c r="J8423" s="24"/>
    </row>
    <row r="8424" spans="2:10" x14ac:dyDescent="0.2">
      <c r="B8424" s="24"/>
      <c r="D8424" s="24"/>
      <c r="F8424" s="24"/>
      <c r="H8424" s="24"/>
      <c r="J8424" s="24"/>
    </row>
    <row r="8425" spans="2:10" x14ac:dyDescent="0.2">
      <c r="B8425" s="24"/>
      <c r="D8425" s="24"/>
      <c r="F8425" s="24"/>
      <c r="H8425" s="24"/>
      <c r="J8425" s="24"/>
    </row>
    <row r="8426" spans="2:10" x14ac:dyDescent="0.2">
      <c r="B8426" s="24"/>
      <c r="D8426" s="24"/>
      <c r="F8426" s="24"/>
      <c r="H8426" s="24"/>
      <c r="J8426" s="24"/>
    </row>
    <row r="8427" spans="2:10" x14ac:dyDescent="0.2">
      <c r="B8427" s="24"/>
      <c r="D8427" s="24"/>
      <c r="F8427" s="24"/>
      <c r="H8427" s="24"/>
      <c r="J8427" s="24"/>
    </row>
    <row r="8428" spans="2:10" x14ac:dyDescent="0.2">
      <c r="B8428" s="24"/>
      <c r="D8428" s="24"/>
      <c r="F8428" s="24"/>
      <c r="H8428" s="24"/>
      <c r="J8428" s="24"/>
    </row>
    <row r="8429" spans="2:10" x14ac:dyDescent="0.2">
      <c r="B8429" s="24"/>
      <c r="D8429" s="24"/>
      <c r="F8429" s="24"/>
      <c r="H8429" s="24"/>
      <c r="J8429" s="24"/>
    </row>
    <row r="8430" spans="2:10" x14ac:dyDescent="0.2">
      <c r="B8430" s="24"/>
      <c r="D8430" s="24"/>
      <c r="F8430" s="24"/>
      <c r="H8430" s="24"/>
      <c r="J8430" s="24"/>
    </row>
    <row r="8431" spans="2:10" x14ac:dyDescent="0.2">
      <c r="B8431" s="24"/>
      <c r="D8431" s="24"/>
      <c r="F8431" s="24"/>
      <c r="H8431" s="24"/>
      <c r="J8431" s="24"/>
    </row>
    <row r="8432" spans="2:10" x14ac:dyDescent="0.2">
      <c r="B8432" s="24"/>
      <c r="D8432" s="24"/>
      <c r="F8432" s="24"/>
      <c r="H8432" s="24"/>
      <c r="J8432" s="24"/>
    </row>
    <row r="8433" spans="2:10" x14ac:dyDescent="0.2">
      <c r="B8433" s="24"/>
      <c r="D8433" s="24"/>
      <c r="F8433" s="24"/>
      <c r="H8433" s="24"/>
      <c r="J8433" s="24"/>
    </row>
    <row r="8434" spans="2:10" x14ac:dyDescent="0.2">
      <c r="B8434" s="24"/>
      <c r="D8434" s="24"/>
      <c r="F8434" s="24"/>
      <c r="H8434" s="24"/>
      <c r="J8434" s="24"/>
    </row>
    <row r="8435" spans="2:10" x14ac:dyDescent="0.2">
      <c r="B8435" s="24"/>
      <c r="D8435" s="24"/>
      <c r="F8435" s="24"/>
      <c r="H8435" s="24"/>
      <c r="J8435" s="24"/>
    </row>
    <row r="8436" spans="2:10" x14ac:dyDescent="0.2">
      <c r="B8436" s="24"/>
      <c r="D8436" s="24"/>
      <c r="F8436" s="24"/>
      <c r="H8436" s="24"/>
      <c r="J8436" s="24"/>
    </row>
    <row r="8437" spans="2:10" x14ac:dyDescent="0.2">
      <c r="B8437" s="24"/>
      <c r="D8437" s="24"/>
      <c r="F8437" s="24"/>
      <c r="H8437" s="24"/>
      <c r="J8437" s="24"/>
    </row>
    <row r="8438" spans="2:10" x14ac:dyDescent="0.2">
      <c r="B8438" s="24"/>
      <c r="D8438" s="24"/>
      <c r="F8438" s="24"/>
      <c r="H8438" s="24"/>
      <c r="J8438" s="24"/>
    </row>
    <row r="8439" spans="2:10" x14ac:dyDescent="0.2">
      <c r="B8439" s="24"/>
      <c r="D8439" s="24"/>
      <c r="F8439" s="24"/>
      <c r="H8439" s="24"/>
      <c r="J8439" s="24"/>
    </row>
    <row r="8440" spans="2:10" x14ac:dyDescent="0.2">
      <c r="B8440" s="24"/>
      <c r="D8440" s="24"/>
      <c r="F8440" s="24"/>
      <c r="H8440" s="24"/>
      <c r="J8440" s="24"/>
    </row>
    <row r="8441" spans="2:10" x14ac:dyDescent="0.2">
      <c r="B8441" s="24"/>
      <c r="D8441" s="24"/>
      <c r="F8441" s="24"/>
      <c r="H8441" s="24"/>
      <c r="J8441" s="24"/>
    </row>
    <row r="8442" spans="2:10" x14ac:dyDescent="0.2">
      <c r="B8442" s="24"/>
      <c r="D8442" s="24"/>
      <c r="F8442" s="24"/>
      <c r="H8442" s="24"/>
      <c r="J8442" s="24"/>
    </row>
    <row r="8443" spans="2:10" x14ac:dyDescent="0.2">
      <c r="B8443" s="24"/>
      <c r="D8443" s="24"/>
      <c r="F8443" s="24"/>
      <c r="H8443" s="24"/>
      <c r="J8443" s="24"/>
    </row>
    <row r="8444" spans="2:10" x14ac:dyDescent="0.2">
      <c r="B8444" s="24"/>
      <c r="D8444" s="24"/>
      <c r="F8444" s="24"/>
      <c r="H8444" s="24"/>
      <c r="J8444" s="24"/>
    </row>
    <row r="8445" spans="2:10" x14ac:dyDescent="0.2">
      <c r="B8445" s="24"/>
      <c r="D8445" s="24"/>
      <c r="F8445" s="24"/>
      <c r="H8445" s="24"/>
      <c r="J8445" s="24"/>
    </row>
    <row r="8446" spans="2:10" x14ac:dyDescent="0.2">
      <c r="B8446" s="24"/>
      <c r="D8446" s="24"/>
      <c r="F8446" s="24"/>
      <c r="H8446" s="24"/>
      <c r="J8446" s="24"/>
    </row>
    <row r="8447" spans="2:10" x14ac:dyDescent="0.2">
      <c r="B8447" s="24"/>
      <c r="D8447" s="24"/>
      <c r="F8447" s="24"/>
      <c r="H8447" s="24"/>
      <c r="J8447" s="24"/>
    </row>
    <row r="8448" spans="2:10" x14ac:dyDescent="0.2">
      <c r="B8448" s="24"/>
      <c r="D8448" s="24"/>
      <c r="F8448" s="24"/>
      <c r="H8448" s="24"/>
      <c r="J8448" s="24"/>
    </row>
    <row r="8449" spans="2:10" x14ac:dyDescent="0.2">
      <c r="B8449" s="24"/>
      <c r="D8449" s="24"/>
      <c r="F8449" s="24"/>
      <c r="H8449" s="24"/>
      <c r="J8449" s="24"/>
    </row>
    <row r="8450" spans="2:10" x14ac:dyDescent="0.2">
      <c r="B8450" s="24"/>
      <c r="D8450" s="24"/>
      <c r="F8450" s="24"/>
      <c r="H8450" s="24"/>
      <c r="J8450" s="24"/>
    </row>
    <row r="8451" spans="2:10" x14ac:dyDescent="0.2">
      <c r="B8451" s="24"/>
      <c r="D8451" s="24"/>
      <c r="F8451" s="24"/>
      <c r="H8451" s="24"/>
      <c r="J8451" s="24"/>
    </row>
    <row r="8452" spans="2:10" x14ac:dyDescent="0.2">
      <c r="B8452" s="24"/>
      <c r="D8452" s="24"/>
      <c r="F8452" s="24"/>
      <c r="H8452" s="24"/>
      <c r="J8452" s="24"/>
    </row>
    <row r="8453" spans="2:10" x14ac:dyDescent="0.2">
      <c r="B8453" s="24"/>
      <c r="D8453" s="24"/>
      <c r="F8453" s="24"/>
      <c r="H8453" s="24"/>
      <c r="J8453" s="24"/>
    </row>
    <row r="8454" spans="2:10" x14ac:dyDescent="0.2">
      <c r="B8454" s="24"/>
      <c r="D8454" s="24"/>
      <c r="F8454" s="24"/>
      <c r="H8454" s="24"/>
      <c r="J8454" s="24"/>
    </row>
    <row r="8455" spans="2:10" x14ac:dyDescent="0.2">
      <c r="B8455" s="24"/>
      <c r="D8455" s="24"/>
      <c r="F8455" s="24"/>
      <c r="H8455" s="24"/>
      <c r="J8455" s="24"/>
    </row>
    <row r="8456" spans="2:10" x14ac:dyDescent="0.2">
      <c r="B8456" s="24"/>
      <c r="D8456" s="24"/>
      <c r="F8456" s="24"/>
      <c r="H8456" s="24"/>
      <c r="J8456" s="24"/>
    </row>
    <row r="8457" spans="2:10" x14ac:dyDescent="0.2">
      <c r="B8457" s="24"/>
      <c r="D8457" s="24"/>
      <c r="F8457" s="24"/>
      <c r="H8457" s="24"/>
      <c r="J8457" s="24"/>
    </row>
    <row r="8458" spans="2:10" x14ac:dyDescent="0.2">
      <c r="B8458" s="24"/>
      <c r="D8458" s="24"/>
      <c r="F8458" s="24"/>
      <c r="H8458" s="24"/>
      <c r="J8458" s="24"/>
    </row>
    <row r="8459" spans="2:10" x14ac:dyDescent="0.2">
      <c r="B8459" s="24"/>
      <c r="D8459" s="24"/>
      <c r="F8459" s="24"/>
      <c r="H8459" s="24"/>
      <c r="J8459" s="24"/>
    </row>
    <row r="8460" spans="2:10" x14ac:dyDescent="0.2">
      <c r="B8460" s="24"/>
      <c r="D8460" s="24"/>
      <c r="F8460" s="24"/>
      <c r="H8460" s="24"/>
      <c r="J8460" s="24"/>
    </row>
    <row r="8461" spans="2:10" x14ac:dyDescent="0.2">
      <c r="B8461" s="24"/>
      <c r="D8461" s="24"/>
      <c r="F8461" s="24"/>
      <c r="H8461" s="24"/>
      <c r="J8461" s="24"/>
    </row>
    <row r="8462" spans="2:10" x14ac:dyDescent="0.2">
      <c r="B8462" s="24"/>
      <c r="D8462" s="24"/>
      <c r="F8462" s="24"/>
      <c r="H8462" s="24"/>
      <c r="J8462" s="24"/>
    </row>
    <row r="8463" spans="2:10" x14ac:dyDescent="0.2">
      <c r="B8463" s="24"/>
      <c r="D8463" s="24"/>
      <c r="F8463" s="24"/>
      <c r="H8463" s="24"/>
      <c r="J8463" s="24"/>
    </row>
    <row r="8464" spans="2:10" x14ac:dyDescent="0.2">
      <c r="B8464" s="24"/>
      <c r="D8464" s="24"/>
      <c r="F8464" s="24"/>
      <c r="H8464" s="24"/>
      <c r="J8464" s="24"/>
    </row>
    <row r="8465" spans="2:10" x14ac:dyDescent="0.2">
      <c r="B8465" s="24"/>
      <c r="D8465" s="24"/>
      <c r="F8465" s="24"/>
      <c r="H8465" s="24"/>
      <c r="J8465" s="24"/>
    </row>
    <row r="8466" spans="2:10" x14ac:dyDescent="0.2">
      <c r="B8466" s="24"/>
      <c r="D8466" s="24"/>
      <c r="F8466" s="24"/>
      <c r="H8466" s="24"/>
      <c r="J8466" s="24"/>
    </row>
    <row r="8467" spans="2:10" x14ac:dyDescent="0.2">
      <c r="B8467" s="24"/>
      <c r="D8467" s="24"/>
      <c r="F8467" s="24"/>
      <c r="H8467" s="24"/>
      <c r="J8467" s="24"/>
    </row>
    <row r="8468" spans="2:10" x14ac:dyDescent="0.2">
      <c r="B8468" s="24"/>
      <c r="D8468" s="24"/>
      <c r="F8468" s="24"/>
      <c r="H8468" s="24"/>
      <c r="J8468" s="24"/>
    </row>
    <row r="8469" spans="2:10" x14ac:dyDescent="0.2">
      <c r="B8469" s="24"/>
      <c r="D8469" s="24"/>
      <c r="F8469" s="24"/>
      <c r="H8469" s="24"/>
      <c r="J8469" s="24"/>
    </row>
    <row r="8470" spans="2:10" x14ac:dyDescent="0.2">
      <c r="B8470" s="24"/>
      <c r="D8470" s="24"/>
      <c r="F8470" s="24"/>
      <c r="H8470" s="24"/>
      <c r="J8470" s="24"/>
    </row>
    <row r="8471" spans="2:10" x14ac:dyDescent="0.2">
      <c r="B8471" s="24"/>
      <c r="D8471" s="24"/>
      <c r="F8471" s="24"/>
      <c r="H8471" s="24"/>
      <c r="J8471" s="24"/>
    </row>
    <row r="8472" spans="2:10" x14ac:dyDescent="0.2">
      <c r="B8472" s="24"/>
      <c r="D8472" s="24"/>
      <c r="F8472" s="24"/>
      <c r="H8472" s="24"/>
      <c r="J8472" s="24"/>
    </row>
    <row r="8473" spans="2:10" x14ac:dyDescent="0.2">
      <c r="B8473" s="24"/>
      <c r="D8473" s="24"/>
      <c r="F8473" s="24"/>
      <c r="H8473" s="24"/>
      <c r="J8473" s="24"/>
    </row>
    <row r="8474" spans="2:10" x14ac:dyDescent="0.2">
      <c r="B8474" s="24"/>
      <c r="D8474" s="24"/>
      <c r="F8474" s="24"/>
      <c r="H8474" s="24"/>
      <c r="J8474" s="24"/>
    </row>
    <row r="8475" spans="2:10" x14ac:dyDescent="0.2">
      <c r="B8475" s="24"/>
      <c r="D8475" s="24"/>
      <c r="F8475" s="24"/>
      <c r="H8475" s="24"/>
      <c r="J8475" s="24"/>
    </row>
    <row r="8476" spans="2:10" x14ac:dyDescent="0.2">
      <c r="B8476" s="24"/>
      <c r="D8476" s="24"/>
      <c r="F8476" s="24"/>
      <c r="H8476" s="24"/>
      <c r="J8476" s="24"/>
    </row>
    <row r="8477" spans="2:10" x14ac:dyDescent="0.2">
      <c r="B8477" s="24"/>
      <c r="D8477" s="24"/>
      <c r="F8477" s="24"/>
      <c r="H8477" s="24"/>
      <c r="J8477" s="24"/>
    </row>
    <row r="8478" spans="2:10" x14ac:dyDescent="0.2">
      <c r="B8478" s="24"/>
      <c r="D8478" s="24"/>
      <c r="F8478" s="24"/>
      <c r="H8478" s="24"/>
      <c r="J8478" s="24"/>
    </row>
    <row r="8479" spans="2:10" x14ac:dyDescent="0.2">
      <c r="B8479" s="24"/>
      <c r="D8479" s="24"/>
      <c r="F8479" s="24"/>
      <c r="H8479" s="24"/>
      <c r="J8479" s="24"/>
    </row>
    <row r="8480" spans="2:10" x14ac:dyDescent="0.2">
      <c r="B8480" s="24"/>
      <c r="D8480" s="24"/>
      <c r="F8480" s="24"/>
      <c r="H8480" s="24"/>
      <c r="J8480" s="24"/>
    </row>
    <row r="8481" spans="2:10" x14ac:dyDescent="0.2">
      <c r="B8481" s="24"/>
      <c r="D8481" s="24"/>
      <c r="F8481" s="24"/>
      <c r="H8481" s="24"/>
      <c r="J8481" s="24"/>
    </row>
    <row r="8482" spans="2:10" x14ac:dyDescent="0.2">
      <c r="B8482" s="24"/>
      <c r="D8482" s="24"/>
      <c r="F8482" s="24"/>
      <c r="H8482" s="24"/>
      <c r="J8482" s="24"/>
    </row>
    <row r="8483" spans="2:10" x14ac:dyDescent="0.2">
      <c r="B8483" s="24"/>
      <c r="D8483" s="24"/>
      <c r="F8483" s="24"/>
      <c r="H8483" s="24"/>
      <c r="J8483" s="24"/>
    </row>
    <row r="8484" spans="2:10" x14ac:dyDescent="0.2">
      <c r="B8484" s="24"/>
      <c r="D8484" s="24"/>
      <c r="F8484" s="24"/>
      <c r="H8484" s="24"/>
      <c r="J8484" s="24"/>
    </row>
    <row r="8485" spans="2:10" x14ac:dyDescent="0.2">
      <c r="B8485" s="24"/>
      <c r="D8485" s="24"/>
      <c r="F8485" s="24"/>
      <c r="H8485" s="24"/>
      <c r="J8485" s="24"/>
    </row>
    <row r="8486" spans="2:10" x14ac:dyDescent="0.2">
      <c r="B8486" s="24"/>
      <c r="D8486" s="24"/>
      <c r="F8486" s="24"/>
      <c r="H8486" s="24"/>
      <c r="J8486" s="24"/>
    </row>
    <row r="8487" spans="2:10" x14ac:dyDescent="0.2">
      <c r="B8487" s="24"/>
      <c r="D8487" s="24"/>
      <c r="F8487" s="24"/>
      <c r="H8487" s="24"/>
      <c r="J8487" s="24"/>
    </row>
    <row r="8488" spans="2:10" x14ac:dyDescent="0.2">
      <c r="B8488" s="24"/>
      <c r="D8488" s="24"/>
      <c r="F8488" s="24"/>
      <c r="H8488" s="24"/>
      <c r="J8488" s="24"/>
    </row>
    <row r="8489" spans="2:10" x14ac:dyDescent="0.2">
      <c r="B8489" s="24"/>
      <c r="D8489" s="24"/>
      <c r="F8489" s="24"/>
      <c r="H8489" s="24"/>
      <c r="J8489" s="24"/>
    </row>
    <row r="8490" spans="2:10" x14ac:dyDescent="0.2">
      <c r="B8490" s="24"/>
      <c r="D8490" s="24"/>
      <c r="F8490" s="24"/>
      <c r="H8490" s="24"/>
      <c r="J8490" s="24"/>
    </row>
    <row r="8491" spans="2:10" x14ac:dyDescent="0.2">
      <c r="B8491" s="24"/>
      <c r="D8491" s="24"/>
      <c r="F8491" s="24"/>
      <c r="H8491" s="24"/>
      <c r="J8491" s="24"/>
    </row>
    <row r="8492" spans="2:10" x14ac:dyDescent="0.2">
      <c r="B8492" s="24"/>
      <c r="D8492" s="24"/>
      <c r="F8492" s="24"/>
      <c r="H8492" s="24"/>
      <c r="J8492" s="24"/>
    </row>
    <row r="8493" spans="2:10" x14ac:dyDescent="0.2">
      <c r="B8493" s="24"/>
      <c r="D8493" s="24"/>
      <c r="F8493" s="24"/>
      <c r="H8493" s="24"/>
      <c r="J8493" s="24"/>
    </row>
    <row r="8494" spans="2:10" x14ac:dyDescent="0.2">
      <c r="B8494" s="24"/>
      <c r="D8494" s="24"/>
      <c r="F8494" s="24"/>
      <c r="H8494" s="24"/>
      <c r="J8494" s="24"/>
    </row>
    <row r="8495" spans="2:10" x14ac:dyDescent="0.2">
      <c r="B8495" s="24"/>
      <c r="D8495" s="24"/>
      <c r="F8495" s="24"/>
      <c r="H8495" s="24"/>
      <c r="J8495" s="24"/>
    </row>
    <row r="8496" spans="2:10" x14ac:dyDescent="0.2">
      <c r="B8496" s="24"/>
      <c r="D8496" s="24"/>
      <c r="F8496" s="24"/>
      <c r="H8496" s="24"/>
      <c r="J8496" s="24"/>
    </row>
    <row r="8497" spans="2:10" x14ac:dyDescent="0.2">
      <c r="B8497" s="24"/>
      <c r="D8497" s="24"/>
      <c r="F8497" s="24"/>
      <c r="H8497" s="24"/>
      <c r="J8497" s="24"/>
    </row>
    <row r="8498" spans="2:10" x14ac:dyDescent="0.2">
      <c r="B8498" s="24"/>
      <c r="D8498" s="24"/>
      <c r="F8498" s="24"/>
      <c r="H8498" s="24"/>
      <c r="J8498" s="24"/>
    </row>
    <row r="8499" spans="2:10" x14ac:dyDescent="0.2">
      <c r="B8499" s="24"/>
      <c r="D8499" s="24"/>
      <c r="F8499" s="24"/>
      <c r="H8499" s="24"/>
      <c r="J8499" s="24"/>
    </row>
    <row r="8500" spans="2:10" x14ac:dyDescent="0.2">
      <c r="B8500" s="24"/>
      <c r="D8500" s="24"/>
      <c r="F8500" s="24"/>
      <c r="H8500" s="24"/>
      <c r="J8500" s="24"/>
    </row>
    <row r="8501" spans="2:10" x14ac:dyDescent="0.2">
      <c r="B8501" s="24"/>
      <c r="D8501" s="24"/>
      <c r="F8501" s="24"/>
      <c r="H8501" s="24"/>
      <c r="J8501" s="24"/>
    </row>
    <row r="8502" spans="2:10" x14ac:dyDescent="0.2">
      <c r="B8502" s="24"/>
      <c r="D8502" s="24"/>
      <c r="F8502" s="24"/>
      <c r="H8502" s="24"/>
      <c r="J8502" s="24"/>
    </row>
    <row r="8503" spans="2:10" x14ac:dyDescent="0.2">
      <c r="B8503" s="24"/>
      <c r="D8503" s="24"/>
      <c r="F8503" s="24"/>
      <c r="H8503" s="24"/>
      <c r="J8503" s="24"/>
    </row>
    <row r="8504" spans="2:10" x14ac:dyDescent="0.2">
      <c r="B8504" s="24"/>
      <c r="D8504" s="24"/>
      <c r="F8504" s="24"/>
      <c r="H8504" s="24"/>
      <c r="J8504" s="24"/>
    </row>
    <row r="8505" spans="2:10" x14ac:dyDescent="0.2">
      <c r="B8505" s="24"/>
      <c r="D8505" s="24"/>
      <c r="F8505" s="24"/>
      <c r="H8505" s="24"/>
      <c r="J8505" s="24"/>
    </row>
    <row r="8506" spans="2:10" x14ac:dyDescent="0.2">
      <c r="B8506" s="24"/>
      <c r="D8506" s="24"/>
      <c r="F8506" s="24"/>
      <c r="H8506" s="24"/>
      <c r="J8506" s="24"/>
    </row>
    <row r="8507" spans="2:10" x14ac:dyDescent="0.2">
      <c r="B8507" s="24"/>
      <c r="D8507" s="24"/>
      <c r="F8507" s="24"/>
      <c r="H8507" s="24"/>
      <c r="J8507" s="24"/>
    </row>
    <row r="8508" spans="2:10" x14ac:dyDescent="0.2">
      <c r="B8508" s="24"/>
      <c r="D8508" s="24"/>
      <c r="F8508" s="24"/>
      <c r="H8508" s="24"/>
      <c r="J8508" s="24"/>
    </row>
    <row r="8509" spans="2:10" x14ac:dyDescent="0.2">
      <c r="B8509" s="24"/>
      <c r="D8509" s="24"/>
      <c r="F8509" s="24"/>
      <c r="H8509" s="24"/>
      <c r="J8509" s="24"/>
    </row>
    <row r="8510" spans="2:10" x14ac:dyDescent="0.2">
      <c r="B8510" s="24"/>
      <c r="D8510" s="24"/>
      <c r="F8510" s="24"/>
      <c r="H8510" s="24"/>
      <c r="J8510" s="24"/>
    </row>
    <row r="8511" spans="2:10" x14ac:dyDescent="0.2">
      <c r="B8511" s="24"/>
      <c r="D8511" s="24"/>
      <c r="F8511" s="24"/>
      <c r="H8511" s="24"/>
      <c r="J8511" s="24"/>
    </row>
    <row r="8512" spans="2:10" x14ac:dyDescent="0.2">
      <c r="B8512" s="24"/>
      <c r="D8512" s="24"/>
      <c r="F8512" s="24"/>
      <c r="H8512" s="24"/>
      <c r="J8512" s="24"/>
    </row>
    <row r="8513" spans="2:10" x14ac:dyDescent="0.2">
      <c r="B8513" s="24"/>
      <c r="D8513" s="24"/>
      <c r="F8513" s="24"/>
      <c r="H8513" s="24"/>
      <c r="J8513" s="24"/>
    </row>
    <row r="8514" spans="2:10" x14ac:dyDescent="0.2">
      <c r="B8514" s="24"/>
      <c r="D8514" s="24"/>
      <c r="F8514" s="24"/>
      <c r="H8514" s="24"/>
      <c r="J8514" s="24"/>
    </row>
    <row r="8515" spans="2:10" x14ac:dyDescent="0.2">
      <c r="B8515" s="24"/>
      <c r="D8515" s="24"/>
      <c r="F8515" s="24"/>
      <c r="H8515" s="24"/>
      <c r="J8515" s="24"/>
    </row>
    <row r="8516" spans="2:10" x14ac:dyDescent="0.2">
      <c r="B8516" s="24"/>
      <c r="D8516" s="24"/>
      <c r="F8516" s="24"/>
      <c r="H8516" s="24"/>
      <c r="J8516" s="24"/>
    </row>
    <row r="8517" spans="2:10" x14ac:dyDescent="0.2">
      <c r="B8517" s="24"/>
      <c r="D8517" s="24"/>
      <c r="F8517" s="24"/>
      <c r="H8517" s="24"/>
      <c r="J8517" s="24"/>
    </row>
    <row r="8518" spans="2:10" x14ac:dyDescent="0.2">
      <c r="B8518" s="24"/>
      <c r="D8518" s="24"/>
      <c r="F8518" s="24"/>
      <c r="H8518" s="24"/>
      <c r="J8518" s="24"/>
    </row>
    <row r="8519" spans="2:10" x14ac:dyDescent="0.2">
      <c r="B8519" s="24"/>
      <c r="D8519" s="24"/>
      <c r="F8519" s="24"/>
      <c r="H8519" s="24"/>
      <c r="J8519" s="24"/>
    </row>
    <row r="8520" spans="2:10" x14ac:dyDescent="0.2">
      <c r="B8520" s="24"/>
      <c r="D8520" s="24"/>
      <c r="F8520" s="24"/>
      <c r="H8520" s="24"/>
      <c r="J8520" s="24"/>
    </row>
    <row r="8521" spans="2:10" x14ac:dyDescent="0.2">
      <c r="B8521" s="24"/>
      <c r="D8521" s="24"/>
      <c r="F8521" s="24"/>
      <c r="H8521" s="24"/>
      <c r="J8521" s="24"/>
    </row>
    <row r="8522" spans="2:10" x14ac:dyDescent="0.2">
      <c r="B8522" s="24"/>
      <c r="D8522" s="24"/>
      <c r="F8522" s="24"/>
      <c r="H8522" s="24"/>
      <c r="J8522" s="24"/>
    </row>
    <row r="8523" spans="2:10" x14ac:dyDescent="0.2">
      <c r="B8523" s="24"/>
      <c r="D8523" s="24"/>
      <c r="F8523" s="24"/>
      <c r="H8523" s="24"/>
      <c r="J8523" s="24"/>
    </row>
    <row r="8524" spans="2:10" x14ac:dyDescent="0.2">
      <c r="B8524" s="24"/>
      <c r="D8524" s="24"/>
      <c r="F8524" s="24"/>
      <c r="H8524" s="24"/>
      <c r="J8524" s="24"/>
    </row>
    <row r="8525" spans="2:10" x14ac:dyDescent="0.2">
      <c r="B8525" s="24"/>
      <c r="D8525" s="24"/>
      <c r="F8525" s="24"/>
      <c r="H8525" s="24"/>
      <c r="J8525" s="24"/>
    </row>
    <row r="8526" spans="2:10" x14ac:dyDescent="0.2">
      <c r="B8526" s="24"/>
      <c r="D8526" s="24"/>
      <c r="F8526" s="24"/>
      <c r="H8526" s="24"/>
      <c r="J8526" s="24"/>
    </row>
    <row r="8527" spans="2:10" x14ac:dyDescent="0.2">
      <c r="B8527" s="24"/>
      <c r="D8527" s="24"/>
      <c r="F8527" s="24"/>
      <c r="H8527" s="24"/>
      <c r="J8527" s="24"/>
    </row>
    <row r="8528" spans="2:10" x14ac:dyDescent="0.2">
      <c r="B8528" s="24"/>
      <c r="D8528" s="24"/>
      <c r="F8528" s="24"/>
      <c r="H8528" s="24"/>
      <c r="J8528" s="24"/>
    </row>
    <row r="8529" spans="2:10" x14ac:dyDescent="0.2">
      <c r="B8529" s="24"/>
      <c r="D8529" s="24"/>
      <c r="F8529" s="24"/>
      <c r="H8529" s="24"/>
      <c r="J8529" s="24"/>
    </row>
    <row r="8530" spans="2:10" x14ac:dyDescent="0.2">
      <c r="B8530" s="24"/>
      <c r="D8530" s="24"/>
      <c r="F8530" s="24"/>
      <c r="H8530" s="24"/>
      <c r="J8530" s="24"/>
    </row>
    <row r="8531" spans="2:10" x14ac:dyDescent="0.2">
      <c r="B8531" s="24"/>
      <c r="D8531" s="24"/>
      <c r="F8531" s="24"/>
      <c r="H8531" s="24"/>
      <c r="J8531" s="24"/>
    </row>
    <row r="8532" spans="2:10" x14ac:dyDescent="0.2">
      <c r="B8532" s="24"/>
      <c r="D8532" s="24"/>
      <c r="F8532" s="24"/>
      <c r="H8532" s="24"/>
      <c r="J8532" s="24"/>
    </row>
    <row r="8533" spans="2:10" x14ac:dyDescent="0.2">
      <c r="B8533" s="24"/>
      <c r="D8533" s="24"/>
      <c r="F8533" s="24"/>
      <c r="H8533" s="24"/>
      <c r="J8533" s="24"/>
    </row>
    <row r="8534" spans="2:10" x14ac:dyDescent="0.2">
      <c r="B8534" s="24"/>
      <c r="D8534" s="24"/>
      <c r="F8534" s="24"/>
      <c r="H8534" s="24"/>
      <c r="J8534" s="24"/>
    </row>
    <row r="8535" spans="2:10" x14ac:dyDescent="0.2">
      <c r="B8535" s="24"/>
      <c r="D8535" s="24"/>
      <c r="F8535" s="24"/>
      <c r="H8535" s="24"/>
      <c r="J8535" s="24"/>
    </row>
    <row r="8536" spans="2:10" x14ac:dyDescent="0.2">
      <c r="B8536" s="24"/>
      <c r="D8536" s="24"/>
      <c r="F8536" s="24"/>
      <c r="H8536" s="24"/>
      <c r="J8536" s="24"/>
    </row>
    <row r="8537" spans="2:10" x14ac:dyDescent="0.2">
      <c r="B8537" s="24"/>
      <c r="D8537" s="24"/>
      <c r="F8537" s="24"/>
      <c r="H8537" s="24"/>
      <c r="J8537" s="24"/>
    </row>
    <row r="8538" spans="2:10" x14ac:dyDescent="0.2">
      <c r="B8538" s="24"/>
      <c r="D8538" s="24"/>
      <c r="F8538" s="24"/>
      <c r="H8538" s="24"/>
      <c r="J8538" s="24"/>
    </row>
    <row r="8539" spans="2:10" x14ac:dyDescent="0.2">
      <c r="B8539" s="24"/>
      <c r="D8539" s="24"/>
      <c r="F8539" s="24"/>
      <c r="H8539" s="24"/>
      <c r="J8539" s="24"/>
    </row>
    <row r="8540" spans="2:10" x14ac:dyDescent="0.2">
      <c r="B8540" s="24"/>
      <c r="D8540" s="24"/>
      <c r="F8540" s="24"/>
      <c r="H8540" s="24"/>
      <c r="J8540" s="24"/>
    </row>
    <row r="8541" spans="2:10" x14ac:dyDescent="0.2">
      <c r="B8541" s="24"/>
      <c r="D8541" s="24"/>
      <c r="F8541" s="24"/>
      <c r="H8541" s="24"/>
      <c r="J8541" s="24"/>
    </row>
    <row r="8542" spans="2:10" x14ac:dyDescent="0.2">
      <c r="B8542" s="24"/>
      <c r="D8542" s="24"/>
      <c r="F8542" s="24"/>
      <c r="H8542" s="24"/>
      <c r="J8542" s="24"/>
    </row>
    <row r="8543" spans="2:10" x14ac:dyDescent="0.2">
      <c r="B8543" s="24"/>
      <c r="D8543" s="24"/>
      <c r="F8543" s="24"/>
      <c r="H8543" s="24"/>
      <c r="J8543" s="24"/>
    </row>
    <row r="8544" spans="2:10" x14ac:dyDescent="0.2">
      <c r="B8544" s="24"/>
      <c r="D8544" s="24"/>
      <c r="F8544" s="24"/>
      <c r="H8544" s="24"/>
      <c r="J8544" s="24"/>
    </row>
    <row r="8545" spans="2:10" x14ac:dyDescent="0.2">
      <c r="B8545" s="24"/>
      <c r="D8545" s="24"/>
      <c r="F8545" s="24"/>
      <c r="H8545" s="24"/>
      <c r="J8545" s="24"/>
    </row>
    <row r="8546" spans="2:10" x14ac:dyDescent="0.2">
      <c r="B8546" s="24"/>
      <c r="D8546" s="24"/>
      <c r="F8546" s="24"/>
      <c r="H8546" s="24"/>
      <c r="J8546" s="24"/>
    </row>
    <row r="8547" spans="2:10" x14ac:dyDescent="0.2">
      <c r="B8547" s="24"/>
      <c r="D8547" s="24"/>
      <c r="F8547" s="24"/>
      <c r="H8547" s="24"/>
      <c r="J8547" s="24"/>
    </row>
    <row r="8548" spans="2:10" x14ac:dyDescent="0.2">
      <c r="B8548" s="24"/>
      <c r="D8548" s="24"/>
      <c r="F8548" s="24"/>
      <c r="H8548" s="24"/>
      <c r="J8548" s="24"/>
    </row>
    <row r="8549" spans="2:10" x14ac:dyDescent="0.2">
      <c r="B8549" s="24"/>
      <c r="D8549" s="24"/>
      <c r="F8549" s="24"/>
      <c r="H8549" s="24"/>
      <c r="J8549" s="24"/>
    </row>
    <row r="8550" spans="2:10" x14ac:dyDescent="0.2">
      <c r="B8550" s="24"/>
      <c r="D8550" s="24"/>
      <c r="F8550" s="24"/>
      <c r="H8550" s="24"/>
      <c r="J8550" s="24"/>
    </row>
    <row r="8551" spans="2:10" x14ac:dyDescent="0.2">
      <c r="B8551" s="24"/>
      <c r="D8551" s="24"/>
      <c r="F8551" s="24"/>
      <c r="H8551" s="24"/>
      <c r="J8551" s="24"/>
    </row>
    <row r="8552" spans="2:10" x14ac:dyDescent="0.2">
      <c r="B8552" s="24"/>
      <c r="D8552" s="24"/>
      <c r="F8552" s="24"/>
      <c r="H8552" s="24"/>
      <c r="J8552" s="24"/>
    </row>
    <row r="8553" spans="2:10" x14ac:dyDescent="0.2">
      <c r="B8553" s="24"/>
      <c r="D8553" s="24"/>
      <c r="F8553" s="24"/>
      <c r="H8553" s="24"/>
      <c r="J8553" s="24"/>
    </row>
    <row r="8554" spans="2:10" x14ac:dyDescent="0.2">
      <c r="B8554" s="24"/>
      <c r="D8554" s="24"/>
      <c r="F8554" s="24"/>
      <c r="H8554" s="24"/>
      <c r="J8554" s="24"/>
    </row>
    <row r="8555" spans="2:10" x14ac:dyDescent="0.2">
      <c r="B8555" s="24"/>
      <c r="D8555" s="24"/>
      <c r="F8555" s="24"/>
      <c r="H8555" s="24"/>
      <c r="J8555" s="24"/>
    </row>
    <row r="8556" spans="2:10" x14ac:dyDescent="0.2">
      <c r="B8556" s="24"/>
      <c r="D8556" s="24"/>
      <c r="F8556" s="24"/>
      <c r="H8556" s="24"/>
      <c r="J8556" s="24"/>
    </row>
    <row r="8557" spans="2:10" x14ac:dyDescent="0.2">
      <c r="B8557" s="24"/>
      <c r="D8557" s="24"/>
      <c r="F8557" s="24"/>
      <c r="H8557" s="24"/>
      <c r="J8557" s="24"/>
    </row>
    <row r="8558" spans="2:10" x14ac:dyDescent="0.2">
      <c r="B8558" s="24"/>
      <c r="D8558" s="24"/>
      <c r="F8558" s="24"/>
      <c r="H8558" s="24"/>
      <c r="J8558" s="24"/>
    </row>
    <row r="8559" spans="2:10" x14ac:dyDescent="0.2">
      <c r="B8559" s="24"/>
      <c r="D8559" s="24"/>
      <c r="F8559" s="24"/>
      <c r="H8559" s="24"/>
      <c r="J8559" s="24"/>
    </row>
    <row r="8560" spans="2:10" x14ac:dyDescent="0.2">
      <c r="B8560" s="24"/>
      <c r="D8560" s="24"/>
      <c r="F8560" s="24"/>
      <c r="H8560" s="24"/>
      <c r="J8560" s="24"/>
    </row>
    <row r="8561" spans="2:10" x14ac:dyDescent="0.2">
      <c r="B8561" s="24"/>
      <c r="D8561" s="24"/>
      <c r="F8561" s="24"/>
      <c r="H8561" s="24"/>
      <c r="J8561" s="24"/>
    </row>
    <row r="8562" spans="2:10" x14ac:dyDescent="0.2">
      <c r="B8562" s="24"/>
      <c r="D8562" s="24"/>
      <c r="F8562" s="24"/>
      <c r="H8562" s="24"/>
      <c r="J8562" s="24"/>
    </row>
    <row r="8563" spans="2:10" x14ac:dyDescent="0.2">
      <c r="B8563" s="24"/>
      <c r="D8563" s="24"/>
      <c r="F8563" s="24"/>
      <c r="H8563" s="24"/>
      <c r="J8563" s="24"/>
    </row>
    <row r="8564" spans="2:10" x14ac:dyDescent="0.2">
      <c r="B8564" s="24"/>
      <c r="D8564" s="24"/>
      <c r="F8564" s="24"/>
      <c r="H8564" s="24"/>
      <c r="J8564" s="24"/>
    </row>
    <row r="8565" spans="2:10" x14ac:dyDescent="0.2">
      <c r="B8565" s="24"/>
      <c r="D8565" s="24"/>
      <c r="F8565" s="24"/>
      <c r="H8565" s="24"/>
      <c r="J8565" s="24"/>
    </row>
    <row r="8566" spans="2:10" x14ac:dyDescent="0.2">
      <c r="B8566" s="24"/>
      <c r="D8566" s="24"/>
      <c r="F8566" s="24"/>
      <c r="H8566" s="24"/>
      <c r="J8566" s="24"/>
    </row>
    <row r="8567" spans="2:10" x14ac:dyDescent="0.2">
      <c r="B8567" s="24"/>
      <c r="D8567" s="24"/>
      <c r="F8567" s="24"/>
      <c r="H8567" s="24"/>
      <c r="J8567" s="24"/>
    </row>
    <row r="8568" spans="2:10" x14ac:dyDescent="0.2">
      <c r="B8568" s="24"/>
      <c r="D8568" s="24"/>
      <c r="F8568" s="24"/>
      <c r="H8568" s="24"/>
      <c r="J8568" s="24"/>
    </row>
    <row r="8569" spans="2:10" x14ac:dyDescent="0.2">
      <c r="B8569" s="24"/>
      <c r="D8569" s="24"/>
      <c r="F8569" s="24"/>
      <c r="H8569" s="24"/>
      <c r="J8569" s="24"/>
    </row>
    <row r="8570" spans="2:10" x14ac:dyDescent="0.2">
      <c r="B8570" s="24"/>
      <c r="D8570" s="24"/>
      <c r="F8570" s="24"/>
      <c r="H8570" s="24"/>
      <c r="J8570" s="24"/>
    </row>
    <row r="8571" spans="2:10" x14ac:dyDescent="0.2">
      <c r="B8571" s="24"/>
      <c r="D8571" s="24"/>
      <c r="F8571" s="24"/>
      <c r="H8571" s="24"/>
      <c r="J8571" s="24"/>
    </row>
    <row r="8572" spans="2:10" x14ac:dyDescent="0.2">
      <c r="B8572" s="24"/>
      <c r="D8572" s="24"/>
      <c r="F8572" s="24"/>
      <c r="H8572" s="24"/>
      <c r="J8572" s="24"/>
    </row>
    <row r="8573" spans="2:10" x14ac:dyDescent="0.2">
      <c r="B8573" s="24"/>
      <c r="D8573" s="24"/>
      <c r="F8573" s="24"/>
      <c r="H8573" s="24"/>
      <c r="J8573" s="24"/>
    </row>
    <row r="8574" spans="2:10" x14ac:dyDescent="0.2">
      <c r="B8574" s="24"/>
      <c r="D8574" s="24"/>
      <c r="F8574" s="24"/>
      <c r="H8574" s="24"/>
      <c r="J8574" s="24"/>
    </row>
    <row r="8575" spans="2:10" x14ac:dyDescent="0.2">
      <c r="B8575" s="24"/>
      <c r="D8575" s="24"/>
      <c r="F8575" s="24"/>
      <c r="H8575" s="24"/>
      <c r="J8575" s="24"/>
    </row>
    <row r="8576" spans="2:10" x14ac:dyDescent="0.2">
      <c r="B8576" s="24"/>
      <c r="D8576" s="24"/>
      <c r="F8576" s="24"/>
      <c r="H8576" s="24"/>
      <c r="J8576" s="24"/>
    </row>
    <row r="8577" spans="2:10" x14ac:dyDescent="0.2">
      <c r="B8577" s="24"/>
      <c r="D8577" s="24"/>
      <c r="F8577" s="24"/>
      <c r="H8577" s="24"/>
      <c r="J8577" s="24"/>
    </row>
    <row r="8578" spans="2:10" x14ac:dyDescent="0.2">
      <c r="B8578" s="24"/>
      <c r="D8578" s="24"/>
      <c r="F8578" s="24"/>
      <c r="H8578" s="24"/>
      <c r="J8578" s="24"/>
    </row>
    <row r="8579" spans="2:10" x14ac:dyDescent="0.2">
      <c r="B8579" s="24"/>
      <c r="D8579" s="24"/>
      <c r="F8579" s="24"/>
      <c r="H8579" s="24"/>
      <c r="J8579" s="24"/>
    </row>
    <row r="8580" spans="2:10" x14ac:dyDescent="0.2">
      <c r="B8580" s="24"/>
      <c r="D8580" s="24"/>
      <c r="F8580" s="24"/>
      <c r="H8580" s="24"/>
      <c r="J8580" s="24"/>
    </row>
    <row r="8581" spans="2:10" x14ac:dyDescent="0.2">
      <c r="B8581" s="24"/>
      <c r="D8581" s="24"/>
      <c r="F8581" s="24"/>
      <c r="H8581" s="24"/>
      <c r="J8581" s="24"/>
    </row>
    <row r="8582" spans="2:10" x14ac:dyDescent="0.2">
      <c r="B8582" s="24"/>
      <c r="D8582" s="24"/>
      <c r="F8582" s="24"/>
      <c r="H8582" s="24"/>
      <c r="J8582" s="24"/>
    </row>
    <row r="8583" spans="2:10" x14ac:dyDescent="0.2">
      <c r="B8583" s="24"/>
      <c r="D8583" s="24"/>
      <c r="F8583" s="24"/>
      <c r="H8583" s="24"/>
      <c r="J8583" s="24"/>
    </row>
    <row r="8584" spans="2:10" x14ac:dyDescent="0.2">
      <c r="B8584" s="24"/>
      <c r="D8584" s="24"/>
      <c r="F8584" s="24"/>
      <c r="H8584" s="24"/>
      <c r="J8584" s="24"/>
    </row>
    <row r="8585" spans="2:10" x14ac:dyDescent="0.2">
      <c r="B8585" s="24"/>
      <c r="D8585" s="24"/>
      <c r="F8585" s="24"/>
      <c r="H8585" s="24"/>
      <c r="J8585" s="24"/>
    </row>
    <row r="8586" spans="2:10" x14ac:dyDescent="0.2">
      <c r="B8586" s="24"/>
      <c r="D8586" s="24"/>
      <c r="F8586" s="24"/>
      <c r="H8586" s="24"/>
      <c r="J8586" s="24"/>
    </row>
    <row r="8587" spans="2:10" x14ac:dyDescent="0.2">
      <c r="B8587" s="24"/>
      <c r="D8587" s="24"/>
      <c r="F8587" s="24"/>
      <c r="H8587" s="24"/>
      <c r="J8587" s="24"/>
    </row>
    <row r="8588" spans="2:10" x14ac:dyDescent="0.2">
      <c r="B8588" s="24"/>
      <c r="D8588" s="24"/>
      <c r="F8588" s="24"/>
      <c r="H8588" s="24"/>
      <c r="J8588" s="24"/>
    </row>
    <row r="8589" spans="2:10" x14ac:dyDescent="0.2">
      <c r="B8589" s="24"/>
      <c r="D8589" s="24"/>
      <c r="F8589" s="24"/>
      <c r="H8589" s="24"/>
      <c r="J8589" s="24"/>
    </row>
    <row r="8590" spans="2:10" x14ac:dyDescent="0.2">
      <c r="B8590" s="24"/>
      <c r="D8590" s="24"/>
      <c r="F8590" s="24"/>
      <c r="H8590" s="24"/>
      <c r="J8590" s="24"/>
    </row>
    <row r="8591" spans="2:10" x14ac:dyDescent="0.2">
      <c r="B8591" s="24"/>
      <c r="D8591" s="24"/>
      <c r="F8591" s="24"/>
      <c r="H8591" s="24"/>
      <c r="J8591" s="24"/>
    </row>
    <row r="8592" spans="2:10" x14ac:dyDescent="0.2">
      <c r="B8592" s="24"/>
      <c r="D8592" s="24"/>
      <c r="F8592" s="24"/>
      <c r="H8592" s="24"/>
      <c r="J8592" s="24"/>
    </row>
    <row r="8593" spans="2:10" x14ac:dyDescent="0.2">
      <c r="B8593" s="24"/>
      <c r="D8593" s="24"/>
      <c r="F8593" s="24"/>
      <c r="H8593" s="24"/>
      <c r="J8593" s="24"/>
    </row>
    <row r="8594" spans="2:10" x14ac:dyDescent="0.2">
      <c r="B8594" s="24"/>
      <c r="D8594" s="24"/>
      <c r="F8594" s="24"/>
      <c r="H8594" s="24"/>
      <c r="J8594" s="24"/>
    </row>
    <row r="8595" spans="2:10" x14ac:dyDescent="0.2">
      <c r="B8595" s="24"/>
      <c r="D8595" s="24"/>
      <c r="F8595" s="24"/>
      <c r="H8595" s="24"/>
      <c r="J8595" s="24"/>
    </row>
    <row r="8596" spans="2:10" x14ac:dyDescent="0.2">
      <c r="B8596" s="24"/>
      <c r="D8596" s="24"/>
      <c r="F8596" s="24"/>
      <c r="H8596" s="24"/>
      <c r="J8596" s="24"/>
    </row>
    <row r="8597" spans="2:10" x14ac:dyDescent="0.2">
      <c r="B8597" s="24"/>
      <c r="D8597" s="24"/>
      <c r="F8597" s="24"/>
      <c r="H8597" s="24"/>
      <c r="J8597" s="24"/>
    </row>
    <row r="8598" spans="2:10" x14ac:dyDescent="0.2">
      <c r="B8598" s="24"/>
      <c r="D8598" s="24"/>
      <c r="F8598" s="24"/>
      <c r="H8598" s="24"/>
      <c r="J8598" s="24"/>
    </row>
    <row r="8599" spans="2:10" x14ac:dyDescent="0.2">
      <c r="B8599" s="24"/>
      <c r="D8599" s="24"/>
      <c r="F8599" s="24"/>
      <c r="H8599" s="24"/>
      <c r="J8599" s="24"/>
    </row>
    <row r="8600" spans="2:10" x14ac:dyDescent="0.2">
      <c r="B8600" s="24"/>
      <c r="D8600" s="24"/>
      <c r="F8600" s="24"/>
      <c r="H8600" s="24"/>
      <c r="J8600" s="24"/>
    </row>
    <row r="8601" spans="2:10" x14ac:dyDescent="0.2">
      <c r="B8601" s="24"/>
      <c r="D8601" s="24"/>
      <c r="F8601" s="24"/>
      <c r="H8601" s="24"/>
      <c r="J8601" s="24"/>
    </row>
    <row r="8602" spans="2:10" x14ac:dyDescent="0.2">
      <c r="B8602" s="24"/>
      <c r="D8602" s="24"/>
      <c r="F8602" s="24"/>
      <c r="H8602" s="24"/>
      <c r="J8602" s="24"/>
    </row>
    <row r="8603" spans="2:10" x14ac:dyDescent="0.2">
      <c r="B8603" s="24"/>
      <c r="D8603" s="24"/>
      <c r="F8603" s="24"/>
      <c r="H8603" s="24"/>
      <c r="J8603" s="24"/>
    </row>
    <row r="8604" spans="2:10" x14ac:dyDescent="0.2">
      <c r="B8604" s="24"/>
      <c r="D8604" s="24"/>
      <c r="F8604" s="24"/>
      <c r="H8604" s="24"/>
      <c r="J8604" s="24"/>
    </row>
    <row r="8605" spans="2:10" x14ac:dyDescent="0.2">
      <c r="B8605" s="24"/>
      <c r="D8605" s="24"/>
      <c r="F8605" s="24"/>
      <c r="H8605" s="24"/>
      <c r="J8605" s="24"/>
    </row>
    <row r="8606" spans="2:10" x14ac:dyDescent="0.2">
      <c r="B8606" s="24"/>
      <c r="D8606" s="24"/>
      <c r="F8606" s="24"/>
      <c r="H8606" s="24"/>
      <c r="J8606" s="24"/>
    </row>
    <row r="8607" spans="2:10" x14ac:dyDescent="0.2">
      <c r="B8607" s="24"/>
      <c r="D8607" s="24"/>
      <c r="F8607" s="24"/>
      <c r="H8607" s="24"/>
      <c r="J8607" s="24"/>
    </row>
    <row r="8608" spans="2:10" x14ac:dyDescent="0.2">
      <c r="B8608" s="24"/>
      <c r="D8608" s="24"/>
      <c r="F8608" s="24"/>
      <c r="H8608" s="24"/>
      <c r="J8608" s="24"/>
    </row>
    <row r="8609" spans="2:10" x14ac:dyDescent="0.2">
      <c r="B8609" s="24"/>
      <c r="D8609" s="24"/>
      <c r="F8609" s="24"/>
      <c r="H8609" s="24"/>
      <c r="J8609" s="24"/>
    </row>
    <row r="8610" spans="2:10" x14ac:dyDescent="0.2">
      <c r="B8610" s="24"/>
      <c r="D8610" s="24"/>
      <c r="F8610" s="24"/>
      <c r="H8610" s="24"/>
      <c r="J8610" s="24"/>
    </row>
    <row r="8611" spans="2:10" x14ac:dyDescent="0.2">
      <c r="B8611" s="24"/>
      <c r="D8611" s="24"/>
      <c r="F8611" s="24"/>
      <c r="H8611" s="24"/>
      <c r="J8611" s="24"/>
    </row>
    <row r="8612" spans="2:10" x14ac:dyDescent="0.2">
      <c r="B8612" s="24"/>
      <c r="D8612" s="24"/>
      <c r="F8612" s="24"/>
      <c r="H8612" s="24"/>
      <c r="J8612" s="24"/>
    </row>
    <row r="8613" spans="2:10" x14ac:dyDescent="0.2">
      <c r="B8613" s="24"/>
      <c r="D8613" s="24"/>
      <c r="F8613" s="24"/>
      <c r="H8613" s="24"/>
      <c r="J8613" s="24"/>
    </row>
    <row r="8614" spans="2:10" x14ac:dyDescent="0.2">
      <c r="B8614" s="24"/>
      <c r="D8614" s="24"/>
      <c r="F8614" s="24"/>
      <c r="H8614" s="24"/>
      <c r="J8614" s="24"/>
    </row>
    <row r="8615" spans="2:10" x14ac:dyDescent="0.2">
      <c r="B8615" s="24"/>
      <c r="D8615" s="24"/>
      <c r="F8615" s="24"/>
      <c r="H8615" s="24"/>
      <c r="J8615" s="24"/>
    </row>
    <row r="8616" spans="2:10" x14ac:dyDescent="0.2">
      <c r="B8616" s="24"/>
      <c r="D8616" s="24"/>
      <c r="F8616" s="24"/>
      <c r="H8616" s="24"/>
      <c r="J8616" s="24"/>
    </row>
    <row r="8617" spans="2:10" x14ac:dyDescent="0.2">
      <c r="B8617" s="24"/>
      <c r="D8617" s="24"/>
      <c r="F8617" s="24"/>
      <c r="H8617" s="24"/>
      <c r="J8617" s="24"/>
    </row>
    <row r="8618" spans="2:10" x14ac:dyDescent="0.2">
      <c r="B8618" s="24"/>
      <c r="D8618" s="24"/>
      <c r="F8618" s="24"/>
      <c r="H8618" s="24"/>
      <c r="J8618" s="24"/>
    </row>
    <row r="8619" spans="2:10" x14ac:dyDescent="0.2">
      <c r="B8619" s="24"/>
      <c r="D8619" s="24"/>
      <c r="F8619" s="24"/>
      <c r="H8619" s="24"/>
      <c r="J8619" s="24"/>
    </row>
    <row r="8620" spans="2:10" x14ac:dyDescent="0.2">
      <c r="B8620" s="24"/>
      <c r="D8620" s="24"/>
      <c r="F8620" s="24"/>
      <c r="H8620" s="24"/>
      <c r="J8620" s="24"/>
    </row>
    <row r="8621" spans="2:10" x14ac:dyDescent="0.2">
      <c r="B8621" s="24"/>
      <c r="D8621" s="24"/>
      <c r="F8621" s="24"/>
      <c r="H8621" s="24"/>
      <c r="J8621" s="24"/>
    </row>
    <row r="8622" spans="2:10" x14ac:dyDescent="0.2">
      <c r="B8622" s="24"/>
      <c r="D8622" s="24"/>
      <c r="F8622" s="24"/>
      <c r="H8622" s="24"/>
      <c r="J8622" s="24"/>
    </row>
    <row r="8623" spans="2:10" x14ac:dyDescent="0.2">
      <c r="B8623" s="24"/>
      <c r="D8623" s="24"/>
      <c r="F8623" s="24"/>
      <c r="H8623" s="24"/>
      <c r="J8623" s="24"/>
    </row>
    <row r="8624" spans="2:10" x14ac:dyDescent="0.2">
      <c r="B8624" s="24"/>
      <c r="D8624" s="24"/>
      <c r="F8624" s="24"/>
      <c r="H8624" s="24"/>
      <c r="J8624" s="24"/>
    </row>
    <row r="8625" spans="2:10" x14ac:dyDescent="0.2">
      <c r="B8625" s="24"/>
      <c r="D8625" s="24"/>
      <c r="F8625" s="24"/>
      <c r="H8625" s="24"/>
      <c r="J8625" s="24"/>
    </row>
    <row r="8626" spans="2:10" x14ac:dyDescent="0.2">
      <c r="B8626" s="24"/>
      <c r="D8626" s="24"/>
      <c r="F8626" s="24"/>
      <c r="H8626" s="24"/>
      <c r="J8626" s="24"/>
    </row>
    <row r="8627" spans="2:10" x14ac:dyDescent="0.2">
      <c r="B8627" s="24"/>
      <c r="D8627" s="24"/>
      <c r="F8627" s="24"/>
      <c r="H8627" s="24"/>
      <c r="J8627" s="24"/>
    </row>
    <row r="8628" spans="2:10" x14ac:dyDescent="0.2">
      <c r="B8628" s="24"/>
      <c r="D8628" s="24"/>
      <c r="F8628" s="24"/>
      <c r="H8628" s="24"/>
      <c r="J8628" s="24"/>
    </row>
    <row r="8629" spans="2:10" x14ac:dyDescent="0.2">
      <c r="B8629" s="24"/>
      <c r="D8629" s="24"/>
      <c r="F8629" s="24"/>
      <c r="H8629" s="24"/>
      <c r="J8629" s="24"/>
    </row>
    <row r="8630" spans="2:10" x14ac:dyDescent="0.2">
      <c r="B8630" s="24"/>
      <c r="D8630" s="24"/>
      <c r="F8630" s="24"/>
      <c r="H8630" s="24"/>
      <c r="J8630" s="24"/>
    </row>
    <row r="8631" spans="2:10" x14ac:dyDescent="0.2">
      <c r="B8631" s="24"/>
      <c r="D8631" s="24"/>
      <c r="F8631" s="24"/>
      <c r="H8631" s="24"/>
      <c r="J8631" s="24"/>
    </row>
    <row r="8632" spans="2:10" x14ac:dyDescent="0.2">
      <c r="B8632" s="24"/>
      <c r="D8632" s="24"/>
      <c r="F8632" s="24"/>
      <c r="H8632" s="24"/>
      <c r="J8632" s="24"/>
    </row>
    <row r="8633" spans="2:10" x14ac:dyDescent="0.2">
      <c r="B8633" s="24"/>
      <c r="D8633" s="24"/>
      <c r="F8633" s="24"/>
      <c r="H8633" s="24"/>
      <c r="J8633" s="24"/>
    </row>
    <row r="8634" spans="2:10" x14ac:dyDescent="0.2">
      <c r="B8634" s="24"/>
      <c r="D8634" s="24"/>
      <c r="F8634" s="24"/>
      <c r="H8634" s="24"/>
      <c r="J8634" s="24"/>
    </row>
    <row r="8635" spans="2:10" x14ac:dyDescent="0.2">
      <c r="B8635" s="24"/>
      <c r="D8635" s="24"/>
      <c r="F8635" s="24"/>
      <c r="H8635" s="24"/>
      <c r="J8635" s="24"/>
    </row>
    <row r="8636" spans="2:10" x14ac:dyDescent="0.2">
      <c r="B8636" s="24"/>
      <c r="D8636" s="24"/>
      <c r="F8636" s="24"/>
      <c r="H8636" s="24"/>
      <c r="J8636" s="24"/>
    </row>
    <row r="8637" spans="2:10" x14ac:dyDescent="0.2">
      <c r="B8637" s="24"/>
      <c r="D8637" s="24"/>
      <c r="F8637" s="24"/>
      <c r="H8637" s="24"/>
      <c r="J8637" s="24"/>
    </row>
    <row r="8638" spans="2:10" x14ac:dyDescent="0.2">
      <c r="B8638" s="24"/>
      <c r="D8638" s="24"/>
      <c r="F8638" s="24"/>
      <c r="H8638" s="24"/>
      <c r="J8638" s="24"/>
    </row>
    <row r="8639" spans="2:10" x14ac:dyDescent="0.2">
      <c r="B8639" s="24"/>
      <c r="D8639" s="24"/>
      <c r="F8639" s="24"/>
      <c r="H8639" s="24"/>
      <c r="J8639" s="24"/>
    </row>
    <row r="8640" spans="2:10" x14ac:dyDescent="0.2">
      <c r="B8640" s="24"/>
      <c r="D8640" s="24"/>
      <c r="F8640" s="24"/>
      <c r="H8640" s="24"/>
      <c r="J8640" s="24"/>
    </row>
    <row r="8641" spans="2:10" x14ac:dyDescent="0.2">
      <c r="B8641" s="24"/>
      <c r="D8641" s="24"/>
      <c r="F8641" s="24"/>
      <c r="H8641" s="24"/>
      <c r="J8641" s="24"/>
    </row>
    <row r="8642" spans="2:10" x14ac:dyDescent="0.2">
      <c r="B8642" s="24"/>
      <c r="D8642" s="24"/>
      <c r="F8642" s="24"/>
      <c r="H8642" s="24"/>
      <c r="J8642" s="24"/>
    </row>
    <row r="8643" spans="2:10" x14ac:dyDescent="0.2">
      <c r="B8643" s="24"/>
      <c r="D8643" s="24"/>
      <c r="F8643" s="24"/>
      <c r="H8643" s="24"/>
      <c r="J8643" s="24"/>
    </row>
    <row r="8644" spans="2:10" x14ac:dyDescent="0.2">
      <c r="B8644" s="24"/>
      <c r="D8644" s="24"/>
      <c r="F8644" s="24"/>
      <c r="H8644" s="24"/>
      <c r="J8644" s="24"/>
    </row>
    <row r="8645" spans="2:10" x14ac:dyDescent="0.2">
      <c r="B8645" s="24"/>
      <c r="D8645" s="24"/>
      <c r="F8645" s="24"/>
      <c r="H8645" s="24"/>
      <c r="J8645" s="24"/>
    </row>
    <row r="8646" spans="2:10" x14ac:dyDescent="0.2">
      <c r="B8646" s="24"/>
      <c r="D8646" s="24"/>
      <c r="F8646" s="24"/>
      <c r="H8646" s="24"/>
      <c r="J8646" s="24"/>
    </row>
    <row r="8647" spans="2:10" x14ac:dyDescent="0.2">
      <c r="B8647" s="24"/>
      <c r="D8647" s="24"/>
      <c r="F8647" s="24"/>
      <c r="H8647" s="24"/>
      <c r="J8647" s="24"/>
    </row>
    <row r="8648" spans="2:10" x14ac:dyDescent="0.2">
      <c r="B8648" s="24"/>
      <c r="D8648" s="24"/>
      <c r="F8648" s="24"/>
      <c r="H8648" s="24"/>
      <c r="J8648" s="24"/>
    </row>
    <row r="8649" spans="2:10" x14ac:dyDescent="0.2">
      <c r="B8649" s="24"/>
      <c r="D8649" s="24"/>
      <c r="F8649" s="24"/>
      <c r="H8649" s="24"/>
      <c r="J8649" s="24"/>
    </row>
    <row r="8650" spans="2:10" x14ac:dyDescent="0.2">
      <c r="B8650" s="24"/>
      <c r="D8650" s="24"/>
      <c r="F8650" s="24"/>
      <c r="H8650" s="24"/>
      <c r="J8650" s="24"/>
    </row>
    <row r="8651" spans="2:10" x14ac:dyDescent="0.2">
      <c r="B8651" s="24"/>
      <c r="D8651" s="24"/>
      <c r="F8651" s="24"/>
      <c r="H8651" s="24"/>
      <c r="J8651" s="24"/>
    </row>
    <row r="8652" spans="2:10" x14ac:dyDescent="0.2">
      <c r="B8652" s="24"/>
      <c r="D8652" s="24"/>
      <c r="F8652" s="24"/>
      <c r="H8652" s="24"/>
      <c r="J8652" s="24"/>
    </row>
    <row r="8653" spans="2:10" x14ac:dyDescent="0.2">
      <c r="B8653" s="24"/>
      <c r="D8653" s="24"/>
      <c r="F8653" s="24"/>
      <c r="H8653" s="24"/>
      <c r="J8653" s="24"/>
    </row>
    <row r="8654" spans="2:10" x14ac:dyDescent="0.2">
      <c r="B8654" s="24"/>
      <c r="D8654" s="24"/>
      <c r="F8654" s="24"/>
      <c r="H8654" s="24"/>
      <c r="J8654" s="24"/>
    </row>
    <row r="8655" spans="2:10" x14ac:dyDescent="0.2">
      <c r="B8655" s="24"/>
      <c r="D8655" s="24"/>
      <c r="F8655" s="24"/>
      <c r="H8655" s="24"/>
      <c r="J8655" s="24"/>
    </row>
    <row r="8656" spans="2:10" x14ac:dyDescent="0.2">
      <c r="B8656" s="24"/>
      <c r="D8656" s="24"/>
      <c r="F8656" s="24"/>
      <c r="H8656" s="24"/>
      <c r="J8656" s="24"/>
    </row>
    <row r="8657" spans="2:10" x14ac:dyDescent="0.2">
      <c r="B8657" s="24"/>
      <c r="D8657" s="24"/>
      <c r="F8657" s="24"/>
      <c r="H8657" s="24"/>
      <c r="J8657" s="24"/>
    </row>
    <row r="8658" spans="2:10" x14ac:dyDescent="0.2">
      <c r="B8658" s="24"/>
      <c r="D8658" s="24"/>
      <c r="F8658" s="24"/>
      <c r="H8658" s="24"/>
      <c r="J8658" s="24"/>
    </row>
    <row r="8659" spans="2:10" x14ac:dyDescent="0.2">
      <c r="B8659" s="24"/>
      <c r="D8659" s="24"/>
      <c r="F8659" s="24"/>
      <c r="H8659" s="24"/>
      <c r="J8659" s="24"/>
    </row>
    <row r="8660" spans="2:10" x14ac:dyDescent="0.2">
      <c r="B8660" s="24"/>
      <c r="D8660" s="24"/>
      <c r="F8660" s="24"/>
      <c r="H8660" s="24"/>
      <c r="J8660" s="24"/>
    </row>
    <row r="8661" spans="2:10" x14ac:dyDescent="0.2">
      <c r="B8661" s="24"/>
      <c r="D8661" s="24"/>
      <c r="F8661" s="24"/>
      <c r="H8661" s="24"/>
      <c r="J8661" s="24"/>
    </row>
    <row r="8662" spans="2:10" x14ac:dyDescent="0.2">
      <c r="B8662" s="24"/>
      <c r="D8662" s="24"/>
      <c r="F8662" s="24"/>
      <c r="H8662" s="24"/>
      <c r="J8662" s="24"/>
    </row>
    <row r="8663" spans="2:10" x14ac:dyDescent="0.2">
      <c r="B8663" s="24"/>
      <c r="D8663" s="24"/>
      <c r="F8663" s="24"/>
      <c r="H8663" s="24"/>
      <c r="J8663" s="24"/>
    </row>
    <row r="8664" spans="2:10" x14ac:dyDescent="0.2">
      <c r="B8664" s="24"/>
      <c r="D8664" s="24"/>
      <c r="F8664" s="24"/>
      <c r="H8664" s="24"/>
      <c r="J8664" s="24"/>
    </row>
    <row r="8665" spans="2:10" x14ac:dyDescent="0.2">
      <c r="B8665" s="24"/>
      <c r="D8665" s="24"/>
      <c r="F8665" s="24"/>
      <c r="H8665" s="24"/>
      <c r="J8665" s="24"/>
    </row>
    <row r="8666" spans="2:10" x14ac:dyDescent="0.2">
      <c r="B8666" s="24"/>
      <c r="D8666" s="24"/>
      <c r="F8666" s="24"/>
      <c r="H8666" s="24"/>
      <c r="J8666" s="24"/>
    </row>
    <row r="8667" spans="2:10" x14ac:dyDescent="0.2">
      <c r="B8667" s="24"/>
      <c r="D8667" s="24"/>
      <c r="F8667" s="24"/>
      <c r="H8667" s="24"/>
      <c r="J8667" s="24"/>
    </row>
    <row r="8668" spans="2:10" x14ac:dyDescent="0.2">
      <c r="B8668" s="24"/>
      <c r="D8668" s="24"/>
      <c r="F8668" s="24"/>
      <c r="H8668" s="24"/>
      <c r="J8668" s="24"/>
    </row>
    <row r="8669" spans="2:10" x14ac:dyDescent="0.2">
      <c r="B8669" s="24"/>
      <c r="D8669" s="24"/>
      <c r="F8669" s="24"/>
      <c r="H8669" s="24"/>
      <c r="J8669" s="24"/>
    </row>
    <row r="8670" spans="2:10" x14ac:dyDescent="0.2">
      <c r="B8670" s="24"/>
      <c r="D8670" s="24"/>
      <c r="F8670" s="24"/>
      <c r="H8670" s="24"/>
      <c r="J8670" s="24"/>
    </row>
    <row r="8671" spans="2:10" x14ac:dyDescent="0.2">
      <c r="B8671" s="24"/>
      <c r="D8671" s="24"/>
      <c r="F8671" s="24"/>
      <c r="H8671" s="24"/>
      <c r="J8671" s="24"/>
    </row>
    <row r="8672" spans="2:10" x14ac:dyDescent="0.2">
      <c r="B8672" s="24"/>
      <c r="D8672" s="24"/>
      <c r="F8672" s="24"/>
      <c r="H8672" s="24"/>
      <c r="J8672" s="24"/>
    </row>
    <row r="8673" spans="2:10" x14ac:dyDescent="0.2">
      <c r="B8673" s="24"/>
      <c r="D8673" s="24"/>
      <c r="F8673" s="24"/>
      <c r="H8673" s="24"/>
      <c r="J8673" s="24"/>
    </row>
    <row r="8674" spans="2:10" x14ac:dyDescent="0.2">
      <c r="B8674" s="24"/>
      <c r="D8674" s="24"/>
      <c r="F8674" s="24"/>
      <c r="H8674" s="24"/>
      <c r="J8674" s="24"/>
    </row>
    <row r="8675" spans="2:10" x14ac:dyDescent="0.2">
      <c r="B8675" s="24"/>
      <c r="D8675" s="24"/>
      <c r="F8675" s="24"/>
      <c r="H8675" s="24"/>
      <c r="J8675" s="24"/>
    </row>
    <row r="8676" spans="2:10" x14ac:dyDescent="0.2">
      <c r="B8676" s="24"/>
      <c r="D8676" s="24"/>
      <c r="F8676" s="24"/>
      <c r="H8676" s="24"/>
      <c r="J8676" s="24"/>
    </row>
    <row r="8677" spans="2:10" x14ac:dyDescent="0.2">
      <c r="B8677" s="24"/>
      <c r="D8677" s="24"/>
      <c r="F8677" s="24"/>
      <c r="H8677" s="24"/>
      <c r="J8677" s="24"/>
    </row>
    <row r="8678" spans="2:10" x14ac:dyDescent="0.2">
      <c r="B8678" s="24"/>
      <c r="D8678" s="24"/>
      <c r="F8678" s="24"/>
      <c r="H8678" s="24"/>
      <c r="J8678" s="24"/>
    </row>
    <row r="8679" spans="2:10" x14ac:dyDescent="0.2">
      <c r="B8679" s="24"/>
      <c r="D8679" s="24"/>
      <c r="F8679" s="24"/>
      <c r="H8679" s="24"/>
      <c r="J8679" s="24"/>
    </row>
    <row r="8680" spans="2:10" x14ac:dyDescent="0.2">
      <c r="B8680" s="24"/>
      <c r="D8680" s="24"/>
      <c r="F8680" s="24"/>
      <c r="H8680" s="24"/>
      <c r="J8680" s="24"/>
    </row>
    <row r="8681" spans="2:10" x14ac:dyDescent="0.2">
      <c r="B8681" s="24"/>
      <c r="D8681" s="24"/>
      <c r="F8681" s="24"/>
      <c r="H8681" s="24"/>
      <c r="J8681" s="24"/>
    </row>
    <row r="8682" spans="2:10" x14ac:dyDescent="0.2">
      <c r="B8682" s="24"/>
      <c r="D8682" s="24"/>
      <c r="F8682" s="24"/>
      <c r="H8682" s="24"/>
      <c r="J8682" s="24"/>
    </row>
    <row r="8683" spans="2:10" x14ac:dyDescent="0.2">
      <c r="B8683" s="24"/>
      <c r="D8683" s="24"/>
      <c r="F8683" s="24"/>
      <c r="H8683" s="24"/>
      <c r="J8683" s="24"/>
    </row>
    <row r="8684" spans="2:10" x14ac:dyDescent="0.2">
      <c r="B8684" s="24"/>
      <c r="D8684" s="24"/>
      <c r="F8684" s="24"/>
      <c r="H8684" s="24"/>
      <c r="J8684" s="24"/>
    </row>
    <row r="8685" spans="2:10" x14ac:dyDescent="0.2">
      <c r="B8685" s="24"/>
      <c r="D8685" s="24"/>
      <c r="F8685" s="24"/>
      <c r="H8685" s="24"/>
      <c r="J8685" s="24"/>
    </row>
    <row r="8686" spans="2:10" x14ac:dyDescent="0.2">
      <c r="B8686" s="24"/>
      <c r="D8686" s="24"/>
      <c r="F8686" s="24"/>
      <c r="H8686" s="24"/>
      <c r="J8686" s="24"/>
    </row>
    <row r="8687" spans="2:10" x14ac:dyDescent="0.2">
      <c r="B8687" s="24"/>
      <c r="D8687" s="24"/>
      <c r="F8687" s="24"/>
      <c r="H8687" s="24"/>
      <c r="J8687" s="24"/>
    </row>
    <row r="8688" spans="2:10" x14ac:dyDescent="0.2">
      <c r="B8688" s="24"/>
      <c r="D8688" s="24"/>
      <c r="F8688" s="24"/>
      <c r="H8688" s="24"/>
      <c r="J8688" s="24"/>
    </row>
    <row r="8689" spans="2:10" x14ac:dyDescent="0.2">
      <c r="B8689" s="24"/>
      <c r="D8689" s="24"/>
      <c r="F8689" s="24"/>
      <c r="H8689" s="24"/>
      <c r="J8689" s="24"/>
    </row>
    <row r="8690" spans="2:10" x14ac:dyDescent="0.2">
      <c r="B8690" s="24"/>
      <c r="D8690" s="24"/>
      <c r="F8690" s="24"/>
      <c r="H8690" s="24"/>
      <c r="J8690" s="24"/>
    </row>
    <row r="8691" spans="2:10" x14ac:dyDescent="0.2">
      <c r="B8691" s="24"/>
      <c r="D8691" s="24"/>
      <c r="F8691" s="24"/>
      <c r="H8691" s="24"/>
      <c r="J8691" s="24"/>
    </row>
    <row r="8692" spans="2:10" x14ac:dyDescent="0.2">
      <c r="B8692" s="24"/>
      <c r="D8692" s="24"/>
      <c r="F8692" s="24"/>
      <c r="H8692" s="24"/>
      <c r="J8692" s="24"/>
    </row>
    <row r="8693" spans="2:10" x14ac:dyDescent="0.2">
      <c r="B8693" s="24"/>
      <c r="D8693" s="24"/>
      <c r="F8693" s="24"/>
      <c r="H8693" s="24"/>
      <c r="J8693" s="24"/>
    </row>
    <row r="8694" spans="2:10" x14ac:dyDescent="0.2">
      <c r="B8694" s="24"/>
      <c r="D8694" s="24"/>
      <c r="F8694" s="24"/>
      <c r="H8694" s="24"/>
      <c r="J8694" s="24"/>
    </row>
    <row r="8695" spans="2:10" x14ac:dyDescent="0.2">
      <c r="B8695" s="24"/>
      <c r="D8695" s="24"/>
      <c r="F8695" s="24"/>
      <c r="H8695" s="24"/>
      <c r="J8695" s="24"/>
    </row>
    <row r="8696" spans="2:10" x14ac:dyDescent="0.2">
      <c r="B8696" s="24"/>
      <c r="D8696" s="24"/>
      <c r="F8696" s="24"/>
      <c r="H8696" s="24"/>
      <c r="J8696" s="24"/>
    </row>
    <row r="8697" spans="2:10" x14ac:dyDescent="0.2">
      <c r="B8697" s="24"/>
      <c r="D8697" s="24"/>
      <c r="F8697" s="24"/>
      <c r="H8697" s="24"/>
      <c r="J8697" s="24"/>
    </row>
    <row r="8698" spans="2:10" x14ac:dyDescent="0.2">
      <c r="B8698" s="24"/>
      <c r="D8698" s="24"/>
      <c r="F8698" s="24"/>
      <c r="H8698" s="24"/>
      <c r="J8698" s="24"/>
    </row>
    <row r="8699" spans="2:10" x14ac:dyDescent="0.2">
      <c r="B8699" s="24"/>
      <c r="D8699" s="24"/>
      <c r="F8699" s="24"/>
      <c r="H8699" s="24"/>
      <c r="J8699" s="24"/>
    </row>
    <row r="8700" spans="2:10" x14ac:dyDescent="0.2">
      <c r="B8700" s="24"/>
      <c r="D8700" s="24"/>
      <c r="F8700" s="24"/>
      <c r="H8700" s="24"/>
      <c r="J8700" s="24"/>
    </row>
    <row r="8701" spans="2:10" x14ac:dyDescent="0.2">
      <c r="B8701" s="24"/>
      <c r="D8701" s="24"/>
      <c r="F8701" s="24"/>
      <c r="H8701" s="24"/>
      <c r="J8701" s="24"/>
    </row>
    <row r="8702" spans="2:10" x14ac:dyDescent="0.2">
      <c r="B8702" s="24"/>
      <c r="D8702" s="24"/>
      <c r="F8702" s="24"/>
      <c r="H8702" s="24"/>
      <c r="J8702" s="24"/>
    </row>
    <row r="8703" spans="2:10" x14ac:dyDescent="0.2">
      <c r="B8703" s="24"/>
      <c r="D8703" s="24"/>
      <c r="F8703" s="24"/>
      <c r="H8703" s="24"/>
      <c r="J8703" s="24"/>
    </row>
    <row r="8704" spans="2:10" x14ac:dyDescent="0.2">
      <c r="B8704" s="24"/>
      <c r="D8704" s="24"/>
      <c r="F8704" s="24"/>
      <c r="H8704" s="24"/>
      <c r="J8704" s="24"/>
    </row>
    <row r="8705" spans="2:10" x14ac:dyDescent="0.2">
      <c r="B8705" s="24"/>
      <c r="D8705" s="24"/>
      <c r="F8705" s="24"/>
      <c r="H8705" s="24"/>
      <c r="J8705" s="24"/>
    </row>
    <row r="8706" spans="2:10" x14ac:dyDescent="0.2">
      <c r="B8706" s="24"/>
      <c r="D8706" s="24"/>
      <c r="F8706" s="24"/>
      <c r="H8706" s="24"/>
      <c r="J8706" s="24"/>
    </row>
    <row r="8707" spans="2:10" x14ac:dyDescent="0.2">
      <c r="B8707" s="24"/>
      <c r="D8707" s="24"/>
      <c r="F8707" s="24"/>
      <c r="H8707" s="24"/>
      <c r="J8707" s="24"/>
    </row>
    <row r="8708" spans="2:10" x14ac:dyDescent="0.2">
      <c r="B8708" s="24"/>
      <c r="D8708" s="24"/>
      <c r="F8708" s="24"/>
      <c r="H8708" s="24"/>
      <c r="J8708" s="24"/>
    </row>
    <row r="8709" spans="2:10" x14ac:dyDescent="0.2">
      <c r="B8709" s="24"/>
      <c r="D8709" s="24"/>
      <c r="F8709" s="24"/>
      <c r="H8709" s="24"/>
      <c r="J8709" s="24"/>
    </row>
    <row r="8710" spans="2:10" x14ac:dyDescent="0.2">
      <c r="B8710" s="24"/>
      <c r="D8710" s="24"/>
      <c r="F8710" s="24"/>
      <c r="H8710" s="24"/>
      <c r="J8710" s="24"/>
    </row>
    <row r="8711" spans="2:10" x14ac:dyDescent="0.2">
      <c r="B8711" s="24"/>
      <c r="D8711" s="24"/>
      <c r="F8711" s="24"/>
      <c r="H8711" s="24"/>
      <c r="J8711" s="24"/>
    </row>
    <row r="8712" spans="2:10" x14ac:dyDescent="0.2">
      <c r="B8712" s="24"/>
      <c r="D8712" s="24"/>
      <c r="F8712" s="24"/>
      <c r="H8712" s="24"/>
      <c r="J8712" s="24"/>
    </row>
    <row r="8713" spans="2:10" x14ac:dyDescent="0.2">
      <c r="B8713" s="24"/>
      <c r="D8713" s="24"/>
      <c r="F8713" s="24"/>
      <c r="H8713" s="24"/>
      <c r="J8713" s="24"/>
    </row>
    <row r="8714" spans="2:10" x14ac:dyDescent="0.2">
      <c r="B8714" s="24"/>
      <c r="D8714" s="24"/>
      <c r="F8714" s="24"/>
      <c r="H8714" s="24"/>
      <c r="J8714" s="24"/>
    </row>
    <row r="8715" spans="2:10" x14ac:dyDescent="0.2">
      <c r="B8715" s="24"/>
      <c r="D8715" s="24"/>
      <c r="F8715" s="24"/>
      <c r="H8715" s="24"/>
      <c r="J8715" s="24"/>
    </row>
    <row r="8716" spans="2:10" x14ac:dyDescent="0.2">
      <c r="B8716" s="24"/>
      <c r="D8716" s="24"/>
      <c r="F8716" s="24"/>
      <c r="H8716" s="24"/>
      <c r="J8716" s="24"/>
    </row>
    <row r="8717" spans="2:10" x14ac:dyDescent="0.2">
      <c r="B8717" s="24"/>
      <c r="D8717" s="24"/>
      <c r="F8717" s="24"/>
      <c r="H8717" s="24"/>
      <c r="J8717" s="24"/>
    </row>
    <row r="8718" spans="2:10" x14ac:dyDescent="0.2">
      <c r="B8718" s="24"/>
      <c r="D8718" s="24"/>
      <c r="F8718" s="24"/>
      <c r="H8718" s="24"/>
      <c r="J8718" s="24"/>
    </row>
    <row r="8719" spans="2:10" x14ac:dyDescent="0.2">
      <c r="B8719" s="24"/>
      <c r="D8719" s="24"/>
      <c r="F8719" s="24"/>
      <c r="H8719" s="24"/>
      <c r="J8719" s="24"/>
    </row>
    <row r="8720" spans="2:10" x14ac:dyDescent="0.2">
      <c r="B8720" s="24"/>
      <c r="D8720" s="24"/>
      <c r="F8720" s="24"/>
      <c r="H8720" s="24"/>
      <c r="J8720" s="24"/>
    </row>
    <row r="8721" spans="2:10" x14ac:dyDescent="0.2">
      <c r="B8721" s="24"/>
      <c r="D8721" s="24"/>
      <c r="F8721" s="24"/>
      <c r="H8721" s="24"/>
      <c r="J8721" s="24"/>
    </row>
    <row r="8722" spans="2:10" x14ac:dyDescent="0.2">
      <c r="B8722" s="24"/>
      <c r="D8722" s="24"/>
      <c r="F8722" s="24"/>
      <c r="H8722" s="24"/>
      <c r="J8722" s="24"/>
    </row>
    <row r="8723" spans="2:10" x14ac:dyDescent="0.2">
      <c r="B8723" s="24"/>
      <c r="D8723" s="24"/>
      <c r="F8723" s="24"/>
      <c r="H8723" s="24"/>
      <c r="J8723" s="24"/>
    </row>
    <row r="8724" spans="2:10" x14ac:dyDescent="0.2">
      <c r="B8724" s="24"/>
      <c r="D8724" s="24"/>
      <c r="F8724" s="24"/>
      <c r="H8724" s="24"/>
      <c r="J8724" s="24"/>
    </row>
    <row r="8725" spans="2:10" x14ac:dyDescent="0.2">
      <c r="B8725" s="24"/>
      <c r="D8725" s="24"/>
      <c r="F8725" s="24"/>
      <c r="H8725" s="24"/>
      <c r="J8725" s="24"/>
    </row>
    <row r="8726" spans="2:10" x14ac:dyDescent="0.2">
      <c r="B8726" s="24"/>
      <c r="D8726" s="24"/>
      <c r="F8726" s="24"/>
      <c r="H8726" s="24"/>
      <c r="J8726" s="24"/>
    </row>
    <row r="8727" spans="2:10" x14ac:dyDescent="0.2">
      <c r="B8727" s="24"/>
      <c r="D8727" s="24"/>
      <c r="F8727" s="24"/>
      <c r="H8727" s="24"/>
      <c r="J8727" s="24"/>
    </row>
    <row r="8728" spans="2:10" x14ac:dyDescent="0.2">
      <c r="B8728" s="24"/>
      <c r="D8728" s="24"/>
      <c r="F8728" s="24"/>
      <c r="H8728" s="24"/>
      <c r="J8728" s="24"/>
    </row>
    <row r="8729" spans="2:10" x14ac:dyDescent="0.2">
      <c r="B8729" s="24"/>
      <c r="D8729" s="24"/>
      <c r="F8729" s="24"/>
      <c r="H8729" s="24"/>
      <c r="J8729" s="24"/>
    </row>
    <row r="8730" spans="2:10" x14ac:dyDescent="0.2">
      <c r="B8730" s="24"/>
      <c r="D8730" s="24"/>
      <c r="F8730" s="24"/>
      <c r="H8730" s="24"/>
      <c r="J8730" s="24"/>
    </row>
    <row r="8731" spans="2:10" x14ac:dyDescent="0.2">
      <c r="B8731" s="24"/>
      <c r="D8731" s="24"/>
      <c r="F8731" s="24"/>
      <c r="H8731" s="24"/>
      <c r="J8731" s="24"/>
    </row>
    <row r="8732" spans="2:10" x14ac:dyDescent="0.2">
      <c r="B8732" s="24"/>
      <c r="D8732" s="24"/>
      <c r="F8732" s="24"/>
      <c r="H8732" s="24"/>
      <c r="J8732" s="24"/>
    </row>
    <row r="8733" spans="2:10" x14ac:dyDescent="0.2">
      <c r="B8733" s="24"/>
      <c r="D8733" s="24"/>
      <c r="F8733" s="24"/>
      <c r="H8733" s="24"/>
      <c r="J8733" s="24"/>
    </row>
    <row r="8734" spans="2:10" x14ac:dyDescent="0.2">
      <c r="B8734" s="24"/>
      <c r="D8734" s="24"/>
      <c r="F8734" s="24"/>
      <c r="H8734" s="24"/>
      <c r="J8734" s="24"/>
    </row>
    <row r="8735" spans="2:10" x14ac:dyDescent="0.2">
      <c r="B8735" s="24"/>
      <c r="D8735" s="24"/>
      <c r="F8735" s="24"/>
      <c r="H8735" s="24"/>
      <c r="J8735" s="24"/>
    </row>
    <row r="8736" spans="2:10" x14ac:dyDescent="0.2">
      <c r="B8736" s="24"/>
      <c r="D8736" s="24"/>
      <c r="F8736" s="24"/>
      <c r="H8736" s="24"/>
      <c r="J8736" s="24"/>
    </row>
    <row r="8737" spans="2:10" x14ac:dyDescent="0.2">
      <c r="B8737" s="24"/>
      <c r="D8737" s="24"/>
      <c r="F8737" s="24"/>
      <c r="H8737" s="24"/>
      <c r="J8737" s="24"/>
    </row>
    <row r="8738" spans="2:10" x14ac:dyDescent="0.2">
      <c r="B8738" s="24"/>
      <c r="D8738" s="24"/>
      <c r="F8738" s="24"/>
      <c r="H8738" s="24"/>
      <c r="J8738" s="24"/>
    </row>
    <row r="8739" spans="2:10" x14ac:dyDescent="0.2">
      <c r="B8739" s="24"/>
      <c r="D8739" s="24"/>
      <c r="F8739" s="24"/>
      <c r="H8739" s="24"/>
      <c r="J8739" s="24"/>
    </row>
    <row r="8740" spans="2:10" x14ac:dyDescent="0.2">
      <c r="B8740" s="24"/>
      <c r="D8740" s="24"/>
      <c r="F8740" s="24"/>
      <c r="H8740" s="24"/>
      <c r="J8740" s="24"/>
    </row>
    <row r="8741" spans="2:10" x14ac:dyDescent="0.2">
      <c r="B8741" s="24"/>
      <c r="D8741" s="24"/>
      <c r="F8741" s="24"/>
      <c r="H8741" s="24"/>
      <c r="J8741" s="24"/>
    </row>
    <row r="8742" spans="2:10" x14ac:dyDescent="0.2">
      <c r="B8742" s="24"/>
      <c r="D8742" s="24"/>
      <c r="F8742" s="24"/>
      <c r="H8742" s="24"/>
      <c r="J8742" s="24"/>
    </row>
    <row r="8743" spans="2:10" x14ac:dyDescent="0.2">
      <c r="B8743" s="24"/>
      <c r="D8743" s="24"/>
      <c r="F8743" s="24"/>
      <c r="H8743" s="24"/>
      <c r="J8743" s="24"/>
    </row>
    <row r="8744" spans="2:10" x14ac:dyDescent="0.2">
      <c r="B8744" s="24"/>
      <c r="D8744" s="24"/>
      <c r="F8744" s="24"/>
      <c r="H8744" s="24"/>
      <c r="J8744" s="24"/>
    </row>
    <row r="8745" spans="2:10" x14ac:dyDescent="0.2">
      <c r="B8745" s="24"/>
      <c r="D8745" s="24"/>
      <c r="F8745" s="24"/>
      <c r="H8745" s="24"/>
      <c r="J8745" s="24"/>
    </row>
    <row r="8746" spans="2:10" x14ac:dyDescent="0.2">
      <c r="B8746" s="24"/>
      <c r="D8746" s="24"/>
      <c r="F8746" s="24"/>
      <c r="H8746" s="24"/>
      <c r="J8746" s="24"/>
    </row>
    <row r="8747" spans="2:10" x14ac:dyDescent="0.2">
      <c r="B8747" s="24"/>
      <c r="D8747" s="24"/>
      <c r="F8747" s="24"/>
      <c r="H8747" s="24"/>
      <c r="J8747" s="24"/>
    </row>
    <row r="8748" spans="2:10" x14ac:dyDescent="0.2">
      <c r="B8748" s="24"/>
      <c r="D8748" s="24"/>
      <c r="F8748" s="24"/>
      <c r="H8748" s="24"/>
      <c r="J8748" s="24"/>
    </row>
    <row r="8749" spans="2:10" x14ac:dyDescent="0.2">
      <c r="B8749" s="24"/>
      <c r="D8749" s="24"/>
      <c r="F8749" s="24"/>
      <c r="H8749" s="24"/>
      <c r="J8749" s="24"/>
    </row>
    <row r="8750" spans="2:10" x14ac:dyDescent="0.2">
      <c r="B8750" s="24"/>
      <c r="D8750" s="24"/>
      <c r="F8750" s="24"/>
      <c r="H8750" s="24"/>
      <c r="J8750" s="24"/>
    </row>
    <row r="8751" spans="2:10" x14ac:dyDescent="0.2">
      <c r="B8751" s="24"/>
      <c r="D8751" s="24"/>
      <c r="F8751" s="24"/>
      <c r="H8751" s="24"/>
      <c r="J8751" s="24"/>
    </row>
    <row r="8752" spans="2:10" x14ac:dyDescent="0.2">
      <c r="B8752" s="24"/>
      <c r="D8752" s="24"/>
      <c r="F8752" s="24"/>
      <c r="H8752" s="24"/>
      <c r="J8752" s="24"/>
    </row>
    <row r="8753" spans="2:10" x14ac:dyDescent="0.2">
      <c r="B8753" s="24"/>
      <c r="D8753" s="24"/>
      <c r="F8753" s="24"/>
      <c r="H8753" s="24"/>
      <c r="J8753" s="24"/>
    </row>
    <row r="8754" spans="2:10" x14ac:dyDescent="0.2">
      <c r="B8754" s="24"/>
      <c r="D8754" s="24"/>
      <c r="F8754" s="24"/>
      <c r="H8754" s="24"/>
      <c r="J8754" s="24"/>
    </row>
    <row r="8755" spans="2:10" x14ac:dyDescent="0.2">
      <c r="B8755" s="24"/>
      <c r="D8755" s="24"/>
      <c r="F8755" s="24"/>
      <c r="H8755" s="24"/>
      <c r="J8755" s="24"/>
    </row>
    <row r="8756" spans="2:10" x14ac:dyDescent="0.2">
      <c r="B8756" s="24"/>
      <c r="D8756" s="24"/>
      <c r="F8756" s="24"/>
      <c r="H8756" s="24"/>
      <c r="J8756" s="24"/>
    </row>
    <row r="8757" spans="2:10" x14ac:dyDescent="0.2">
      <c r="B8757" s="24"/>
      <c r="D8757" s="24"/>
      <c r="F8757" s="24"/>
      <c r="H8757" s="24"/>
      <c r="J8757" s="24"/>
    </row>
    <row r="8758" spans="2:10" x14ac:dyDescent="0.2">
      <c r="B8758" s="24"/>
      <c r="D8758" s="24"/>
      <c r="F8758" s="24"/>
      <c r="H8758" s="24"/>
      <c r="J8758" s="24"/>
    </row>
    <row r="8759" spans="2:10" x14ac:dyDescent="0.2">
      <c r="B8759" s="24"/>
      <c r="D8759" s="24"/>
      <c r="F8759" s="24"/>
      <c r="H8759" s="24"/>
      <c r="J8759" s="24"/>
    </row>
    <row r="8760" spans="2:10" x14ac:dyDescent="0.2">
      <c r="B8760" s="24"/>
      <c r="D8760" s="24"/>
      <c r="F8760" s="24"/>
      <c r="H8760" s="24"/>
      <c r="J8760" s="24"/>
    </row>
    <row r="8761" spans="2:10" x14ac:dyDescent="0.2">
      <c r="B8761" s="24"/>
      <c r="D8761" s="24"/>
      <c r="F8761" s="24"/>
      <c r="H8761" s="24"/>
      <c r="J8761" s="24"/>
    </row>
    <row r="8762" spans="2:10" x14ac:dyDescent="0.2">
      <c r="B8762" s="24"/>
      <c r="D8762" s="24"/>
      <c r="F8762" s="24"/>
      <c r="H8762" s="24"/>
      <c r="J8762" s="24"/>
    </row>
    <row r="8763" spans="2:10" x14ac:dyDescent="0.2">
      <c r="B8763" s="24"/>
      <c r="D8763" s="24"/>
      <c r="F8763" s="24"/>
      <c r="H8763" s="24"/>
      <c r="J8763" s="24"/>
    </row>
    <row r="8764" spans="2:10" x14ac:dyDescent="0.2">
      <c r="B8764" s="24"/>
      <c r="D8764" s="24"/>
      <c r="F8764" s="24"/>
      <c r="H8764" s="24"/>
      <c r="J8764" s="24"/>
    </row>
    <row r="8765" spans="2:10" x14ac:dyDescent="0.2">
      <c r="B8765" s="24"/>
      <c r="D8765" s="24"/>
      <c r="F8765" s="24"/>
      <c r="H8765" s="24"/>
      <c r="J8765" s="24"/>
    </row>
    <row r="8766" spans="2:10" x14ac:dyDescent="0.2">
      <c r="B8766" s="24"/>
      <c r="D8766" s="24"/>
      <c r="F8766" s="24"/>
      <c r="H8766" s="24"/>
      <c r="J8766" s="24"/>
    </row>
    <row r="8767" spans="2:10" x14ac:dyDescent="0.2">
      <c r="B8767" s="24"/>
      <c r="D8767" s="24"/>
      <c r="F8767" s="24"/>
      <c r="H8767" s="24"/>
      <c r="J8767" s="24"/>
    </row>
    <row r="8768" spans="2:10" x14ac:dyDescent="0.2">
      <c r="B8768" s="24"/>
      <c r="D8768" s="24"/>
      <c r="F8768" s="24"/>
      <c r="H8768" s="24"/>
      <c r="J8768" s="24"/>
    </row>
    <row r="8769" spans="2:10" x14ac:dyDescent="0.2">
      <c r="B8769" s="24"/>
      <c r="D8769" s="24"/>
      <c r="F8769" s="24"/>
      <c r="H8769" s="24"/>
      <c r="J8769" s="24"/>
    </row>
    <row r="8770" spans="2:10" x14ac:dyDescent="0.2">
      <c r="B8770" s="24"/>
      <c r="D8770" s="24"/>
      <c r="F8770" s="24"/>
      <c r="H8770" s="24"/>
      <c r="J8770" s="24"/>
    </row>
    <row r="8771" spans="2:10" x14ac:dyDescent="0.2">
      <c r="B8771" s="24"/>
      <c r="D8771" s="24"/>
      <c r="F8771" s="24"/>
      <c r="H8771" s="24"/>
      <c r="J8771" s="24"/>
    </row>
    <row r="8772" spans="2:10" x14ac:dyDescent="0.2">
      <c r="B8772" s="24"/>
      <c r="D8772" s="24"/>
      <c r="F8772" s="24"/>
      <c r="H8772" s="24"/>
      <c r="J8772" s="24"/>
    </row>
    <row r="8773" spans="2:10" x14ac:dyDescent="0.2">
      <c r="B8773" s="24"/>
      <c r="D8773" s="24"/>
      <c r="F8773" s="24"/>
      <c r="H8773" s="24"/>
      <c r="J8773" s="24"/>
    </row>
    <row r="8774" spans="2:10" x14ac:dyDescent="0.2">
      <c r="B8774" s="24"/>
      <c r="D8774" s="24"/>
      <c r="F8774" s="24"/>
      <c r="H8774" s="24"/>
      <c r="J8774" s="24"/>
    </row>
    <row r="8775" spans="2:10" x14ac:dyDescent="0.2">
      <c r="B8775" s="24"/>
      <c r="D8775" s="24"/>
      <c r="F8775" s="24"/>
      <c r="H8775" s="24"/>
      <c r="J8775" s="24"/>
    </row>
    <row r="8776" spans="2:10" x14ac:dyDescent="0.2">
      <c r="B8776" s="24"/>
      <c r="D8776" s="24"/>
      <c r="F8776" s="24"/>
      <c r="H8776" s="24"/>
      <c r="J8776" s="24"/>
    </row>
    <row r="8777" spans="2:10" x14ac:dyDescent="0.2">
      <c r="B8777" s="24"/>
      <c r="D8777" s="24"/>
      <c r="F8777" s="24"/>
      <c r="H8777" s="24"/>
      <c r="J8777" s="24"/>
    </row>
    <row r="8778" spans="2:10" x14ac:dyDescent="0.2">
      <c r="B8778" s="24"/>
      <c r="D8778" s="24"/>
      <c r="F8778" s="24"/>
      <c r="H8778" s="24"/>
      <c r="J8778" s="24"/>
    </row>
    <row r="8779" spans="2:10" x14ac:dyDescent="0.2">
      <c r="B8779" s="24"/>
      <c r="D8779" s="24"/>
      <c r="F8779" s="24"/>
      <c r="H8779" s="24"/>
      <c r="J8779" s="24"/>
    </row>
    <row r="8780" spans="2:10" x14ac:dyDescent="0.2">
      <c r="B8780" s="24"/>
      <c r="D8780" s="24"/>
      <c r="F8780" s="24"/>
      <c r="H8780" s="24"/>
      <c r="J8780" s="24"/>
    </row>
    <row r="8781" spans="2:10" x14ac:dyDescent="0.2">
      <c r="B8781" s="24"/>
      <c r="D8781" s="24"/>
      <c r="F8781" s="24"/>
      <c r="H8781" s="24"/>
      <c r="J8781" s="24"/>
    </row>
    <row r="8782" spans="2:10" x14ac:dyDescent="0.2">
      <c r="B8782" s="24"/>
      <c r="D8782" s="24"/>
      <c r="F8782" s="24"/>
      <c r="H8782" s="24"/>
      <c r="J8782" s="24"/>
    </row>
    <row r="8783" spans="2:10" x14ac:dyDescent="0.2">
      <c r="B8783" s="24"/>
      <c r="D8783" s="24"/>
      <c r="F8783" s="24"/>
      <c r="H8783" s="24"/>
      <c r="J8783" s="24"/>
    </row>
    <row r="8784" spans="2:10" x14ac:dyDescent="0.2">
      <c r="B8784" s="24"/>
      <c r="D8784" s="24"/>
      <c r="F8784" s="24"/>
      <c r="H8784" s="24"/>
      <c r="J8784" s="24"/>
    </row>
    <row r="8785" spans="2:10" x14ac:dyDescent="0.2">
      <c r="B8785" s="24"/>
      <c r="D8785" s="24"/>
      <c r="F8785" s="24"/>
      <c r="H8785" s="24"/>
      <c r="J8785" s="24"/>
    </row>
    <row r="8786" spans="2:10" x14ac:dyDescent="0.2">
      <c r="B8786" s="24"/>
      <c r="D8786" s="24"/>
      <c r="F8786" s="24"/>
      <c r="H8786" s="24"/>
      <c r="J8786" s="24"/>
    </row>
    <row r="8787" spans="2:10" x14ac:dyDescent="0.2">
      <c r="B8787" s="24"/>
      <c r="D8787" s="24"/>
      <c r="F8787" s="24"/>
      <c r="H8787" s="24"/>
      <c r="J8787" s="24"/>
    </row>
    <row r="8788" spans="2:10" x14ac:dyDescent="0.2">
      <c r="B8788" s="24"/>
      <c r="D8788" s="24"/>
      <c r="F8788" s="24"/>
      <c r="H8788" s="24"/>
      <c r="J8788" s="24"/>
    </row>
    <row r="8789" spans="2:10" x14ac:dyDescent="0.2">
      <c r="B8789" s="24"/>
      <c r="D8789" s="24"/>
      <c r="F8789" s="24"/>
      <c r="H8789" s="24"/>
      <c r="J8789" s="24"/>
    </row>
    <row r="8790" spans="2:10" x14ac:dyDescent="0.2">
      <c r="B8790" s="24"/>
      <c r="D8790" s="24"/>
      <c r="F8790" s="24"/>
      <c r="H8790" s="24"/>
      <c r="J8790" s="24"/>
    </row>
    <row r="8791" spans="2:10" x14ac:dyDescent="0.2">
      <c r="B8791" s="24"/>
      <c r="D8791" s="24"/>
      <c r="F8791" s="24"/>
      <c r="H8791" s="24"/>
      <c r="J8791" s="24"/>
    </row>
    <row r="8792" spans="2:10" x14ac:dyDescent="0.2">
      <c r="B8792" s="24"/>
      <c r="D8792" s="24"/>
      <c r="F8792" s="24"/>
      <c r="H8792" s="24"/>
      <c r="J8792" s="24"/>
    </row>
    <row r="8793" spans="2:10" x14ac:dyDescent="0.2">
      <c r="B8793" s="24"/>
      <c r="D8793" s="24"/>
      <c r="F8793" s="24"/>
      <c r="H8793" s="24"/>
      <c r="J8793" s="24"/>
    </row>
    <row r="8794" spans="2:10" x14ac:dyDescent="0.2">
      <c r="B8794" s="24"/>
      <c r="D8794" s="24"/>
      <c r="F8794" s="24"/>
      <c r="H8794" s="24"/>
      <c r="J8794" s="24"/>
    </row>
    <row r="8795" spans="2:10" x14ac:dyDescent="0.2">
      <c r="B8795" s="24"/>
      <c r="D8795" s="24"/>
      <c r="F8795" s="24"/>
      <c r="H8795" s="24"/>
      <c r="J8795" s="24"/>
    </row>
    <row r="8796" spans="2:10" x14ac:dyDescent="0.2">
      <c r="B8796" s="24"/>
      <c r="D8796" s="24"/>
      <c r="F8796" s="24"/>
      <c r="H8796" s="24"/>
      <c r="J8796" s="24"/>
    </row>
    <row r="8797" spans="2:10" x14ac:dyDescent="0.2">
      <c r="B8797" s="24"/>
      <c r="D8797" s="24"/>
      <c r="F8797" s="24"/>
      <c r="H8797" s="24"/>
      <c r="J8797" s="24"/>
    </row>
    <row r="8798" spans="2:10" x14ac:dyDescent="0.2">
      <c r="B8798" s="24"/>
      <c r="D8798" s="24"/>
      <c r="F8798" s="24"/>
      <c r="H8798" s="24"/>
      <c r="J8798" s="24"/>
    </row>
    <row r="8799" spans="2:10" x14ac:dyDescent="0.2">
      <c r="B8799" s="24"/>
      <c r="D8799" s="24"/>
      <c r="F8799" s="24"/>
      <c r="H8799" s="24"/>
      <c r="J8799" s="24"/>
    </row>
    <row r="8800" spans="2:10" x14ac:dyDescent="0.2">
      <c r="B8800" s="24"/>
      <c r="D8800" s="24"/>
      <c r="F8800" s="24"/>
      <c r="H8800" s="24"/>
      <c r="J8800" s="24"/>
    </row>
    <row r="8801" spans="2:10" x14ac:dyDescent="0.2">
      <c r="B8801" s="24"/>
      <c r="D8801" s="24"/>
      <c r="F8801" s="24"/>
      <c r="H8801" s="24"/>
      <c r="J8801" s="24"/>
    </row>
    <row r="8802" spans="2:10" x14ac:dyDescent="0.2">
      <c r="B8802" s="24"/>
      <c r="D8802" s="24"/>
      <c r="F8802" s="24"/>
      <c r="H8802" s="24"/>
      <c r="J8802" s="24"/>
    </row>
    <row r="8803" spans="2:10" x14ac:dyDescent="0.2">
      <c r="B8803" s="24"/>
      <c r="D8803" s="24"/>
      <c r="F8803" s="24"/>
      <c r="H8803" s="24"/>
      <c r="J8803" s="24"/>
    </row>
    <row r="8804" spans="2:10" x14ac:dyDescent="0.2">
      <c r="B8804" s="24"/>
      <c r="D8804" s="24"/>
      <c r="F8804" s="24"/>
      <c r="H8804" s="24"/>
      <c r="J8804" s="24"/>
    </row>
    <row r="8805" spans="2:10" x14ac:dyDescent="0.2">
      <c r="B8805" s="24"/>
      <c r="D8805" s="24"/>
      <c r="F8805" s="24"/>
      <c r="H8805" s="24"/>
      <c r="J8805" s="24"/>
    </row>
    <row r="8806" spans="2:10" x14ac:dyDescent="0.2">
      <c r="B8806" s="24"/>
      <c r="D8806" s="24"/>
      <c r="F8806" s="24"/>
      <c r="H8806" s="24"/>
      <c r="J8806" s="24"/>
    </row>
    <row r="8807" spans="2:10" x14ac:dyDescent="0.2">
      <c r="B8807" s="24"/>
      <c r="D8807" s="24"/>
      <c r="F8807" s="24"/>
      <c r="H8807" s="24"/>
      <c r="J8807" s="24"/>
    </row>
    <row r="8808" spans="2:10" x14ac:dyDescent="0.2">
      <c r="B8808" s="24"/>
      <c r="D8808" s="24"/>
      <c r="F8808" s="24"/>
      <c r="H8808" s="24"/>
      <c r="J8808" s="24"/>
    </row>
    <row r="8809" spans="2:10" x14ac:dyDescent="0.2">
      <c r="B8809" s="24"/>
      <c r="D8809" s="24"/>
      <c r="F8809" s="24"/>
      <c r="H8809" s="24"/>
      <c r="J8809" s="24"/>
    </row>
    <row r="8810" spans="2:10" x14ac:dyDescent="0.2">
      <c r="B8810" s="24"/>
      <c r="D8810" s="24"/>
      <c r="F8810" s="24"/>
      <c r="H8810" s="24"/>
      <c r="J8810" s="24"/>
    </row>
    <row r="8811" spans="2:10" x14ac:dyDescent="0.2">
      <c r="B8811" s="24"/>
      <c r="D8811" s="24"/>
      <c r="F8811" s="24"/>
      <c r="H8811" s="24"/>
      <c r="J8811" s="24"/>
    </row>
    <row r="8812" spans="2:10" x14ac:dyDescent="0.2">
      <c r="B8812" s="24"/>
      <c r="D8812" s="24"/>
      <c r="F8812" s="24"/>
      <c r="H8812" s="24"/>
      <c r="J8812" s="24"/>
    </row>
    <row r="8813" spans="2:10" x14ac:dyDescent="0.2">
      <c r="B8813" s="24"/>
      <c r="D8813" s="24"/>
      <c r="F8813" s="24"/>
      <c r="H8813" s="24"/>
      <c r="J8813" s="24"/>
    </row>
    <row r="8814" spans="2:10" x14ac:dyDescent="0.2">
      <c r="B8814" s="24"/>
      <c r="D8814" s="24"/>
      <c r="F8814" s="24"/>
      <c r="H8814" s="24"/>
      <c r="J8814" s="24"/>
    </row>
    <row r="8815" spans="2:10" x14ac:dyDescent="0.2">
      <c r="B8815" s="24"/>
      <c r="D8815" s="24"/>
      <c r="F8815" s="24"/>
      <c r="H8815" s="24"/>
      <c r="J8815" s="24"/>
    </row>
    <row r="8816" spans="2:10" x14ac:dyDescent="0.2">
      <c r="B8816" s="24"/>
      <c r="D8816" s="24"/>
      <c r="F8816" s="24"/>
      <c r="H8816" s="24"/>
      <c r="J8816" s="24"/>
    </row>
    <row r="8817" spans="2:10" x14ac:dyDescent="0.2">
      <c r="B8817" s="24"/>
      <c r="D8817" s="24"/>
      <c r="F8817" s="24"/>
      <c r="H8817" s="24"/>
      <c r="J8817" s="24"/>
    </row>
    <row r="8818" spans="2:10" x14ac:dyDescent="0.2">
      <c r="B8818" s="24"/>
      <c r="D8818" s="24"/>
      <c r="F8818" s="24"/>
      <c r="H8818" s="24"/>
      <c r="J8818" s="24"/>
    </row>
    <row r="8819" spans="2:10" x14ac:dyDescent="0.2">
      <c r="B8819" s="24"/>
      <c r="D8819" s="24"/>
      <c r="F8819" s="24"/>
      <c r="H8819" s="24"/>
      <c r="J8819" s="24"/>
    </row>
    <row r="8820" spans="2:10" x14ac:dyDescent="0.2">
      <c r="B8820" s="24"/>
      <c r="D8820" s="24"/>
      <c r="F8820" s="24"/>
      <c r="H8820" s="24"/>
      <c r="J8820" s="24"/>
    </row>
    <row r="8821" spans="2:10" x14ac:dyDescent="0.2">
      <c r="B8821" s="24"/>
      <c r="D8821" s="24"/>
      <c r="F8821" s="24"/>
      <c r="H8821" s="24"/>
      <c r="J8821" s="24"/>
    </row>
    <row r="8822" spans="2:10" x14ac:dyDescent="0.2">
      <c r="B8822" s="24"/>
      <c r="D8822" s="24"/>
      <c r="F8822" s="24"/>
      <c r="H8822" s="24"/>
      <c r="J8822" s="24"/>
    </row>
    <row r="8823" spans="2:10" x14ac:dyDescent="0.2">
      <c r="B8823" s="24"/>
      <c r="D8823" s="24"/>
      <c r="F8823" s="24"/>
      <c r="H8823" s="24"/>
      <c r="J8823" s="24"/>
    </row>
    <row r="8824" spans="2:10" x14ac:dyDescent="0.2">
      <c r="B8824" s="24"/>
      <c r="D8824" s="24"/>
      <c r="F8824" s="24"/>
      <c r="H8824" s="24"/>
      <c r="J8824" s="24"/>
    </row>
    <row r="8825" spans="2:10" x14ac:dyDescent="0.2">
      <c r="B8825" s="24"/>
      <c r="D8825" s="24"/>
      <c r="F8825" s="24"/>
      <c r="H8825" s="24"/>
      <c r="J8825" s="24"/>
    </row>
    <row r="8826" spans="2:10" x14ac:dyDescent="0.2">
      <c r="B8826" s="24"/>
      <c r="D8826" s="24"/>
      <c r="F8826" s="24"/>
      <c r="H8826" s="24"/>
      <c r="J8826" s="24"/>
    </row>
    <row r="8827" spans="2:10" x14ac:dyDescent="0.2">
      <c r="B8827" s="24"/>
      <c r="D8827" s="24"/>
      <c r="F8827" s="24"/>
      <c r="H8827" s="24"/>
      <c r="J8827" s="24"/>
    </row>
    <row r="8828" spans="2:10" x14ac:dyDescent="0.2">
      <c r="B8828" s="24"/>
      <c r="D8828" s="24"/>
      <c r="F8828" s="24"/>
      <c r="H8828" s="24"/>
      <c r="J8828" s="24"/>
    </row>
    <row r="8829" spans="2:10" x14ac:dyDescent="0.2">
      <c r="B8829" s="24"/>
      <c r="D8829" s="24"/>
      <c r="F8829" s="24"/>
      <c r="H8829" s="24"/>
      <c r="J8829" s="24"/>
    </row>
    <row r="8830" spans="2:10" x14ac:dyDescent="0.2">
      <c r="B8830" s="24"/>
      <c r="D8830" s="24"/>
      <c r="F8830" s="24"/>
      <c r="H8830" s="24"/>
      <c r="J8830" s="24"/>
    </row>
    <row r="8831" spans="2:10" x14ac:dyDescent="0.2">
      <c r="B8831" s="24"/>
      <c r="D8831" s="24"/>
      <c r="F8831" s="24"/>
      <c r="H8831" s="24"/>
      <c r="J8831" s="24"/>
    </row>
    <row r="8832" spans="2:10" x14ac:dyDescent="0.2">
      <c r="B8832" s="24"/>
      <c r="D8832" s="24"/>
      <c r="F8832" s="24"/>
      <c r="H8832" s="24"/>
      <c r="J8832" s="24"/>
    </row>
    <row r="8833" spans="2:10" x14ac:dyDescent="0.2">
      <c r="B8833" s="24"/>
      <c r="D8833" s="24"/>
      <c r="F8833" s="24"/>
      <c r="H8833" s="24"/>
      <c r="J8833" s="24"/>
    </row>
    <row r="8834" spans="2:10" x14ac:dyDescent="0.2">
      <c r="B8834" s="24"/>
      <c r="D8834" s="24"/>
      <c r="F8834" s="24"/>
      <c r="H8834" s="24"/>
      <c r="J8834" s="24"/>
    </row>
    <row r="8835" spans="2:10" x14ac:dyDescent="0.2">
      <c r="B8835" s="24"/>
      <c r="D8835" s="24"/>
      <c r="F8835" s="24"/>
      <c r="H8835" s="24"/>
      <c r="J8835" s="24"/>
    </row>
    <row r="8836" spans="2:10" x14ac:dyDescent="0.2">
      <c r="B8836" s="24"/>
      <c r="D8836" s="24"/>
      <c r="F8836" s="24"/>
      <c r="H8836" s="24"/>
      <c r="J8836" s="24"/>
    </row>
    <row r="8837" spans="2:10" x14ac:dyDescent="0.2">
      <c r="B8837" s="24"/>
      <c r="D8837" s="24"/>
      <c r="F8837" s="24"/>
      <c r="H8837" s="24"/>
      <c r="J8837" s="24"/>
    </row>
    <row r="8838" spans="2:10" x14ac:dyDescent="0.2">
      <c r="B8838" s="24"/>
      <c r="D8838" s="24"/>
      <c r="F8838" s="24"/>
      <c r="H8838" s="24"/>
      <c r="J8838" s="24"/>
    </row>
    <row r="8839" spans="2:10" x14ac:dyDescent="0.2">
      <c r="B8839" s="24"/>
      <c r="D8839" s="24"/>
      <c r="F8839" s="24"/>
      <c r="H8839" s="24"/>
      <c r="J8839" s="24"/>
    </row>
    <row r="8840" spans="2:10" x14ac:dyDescent="0.2">
      <c r="B8840" s="24"/>
      <c r="D8840" s="24"/>
      <c r="F8840" s="24"/>
      <c r="H8840" s="24"/>
      <c r="J8840" s="24"/>
    </row>
    <row r="8841" spans="2:10" x14ac:dyDescent="0.2">
      <c r="B8841" s="24"/>
      <c r="D8841" s="24"/>
      <c r="F8841" s="24"/>
      <c r="H8841" s="24"/>
      <c r="J8841" s="24"/>
    </row>
    <row r="8842" spans="2:10" x14ac:dyDescent="0.2">
      <c r="B8842" s="24"/>
      <c r="D8842" s="24"/>
      <c r="F8842" s="24"/>
      <c r="H8842" s="24"/>
      <c r="J8842" s="24"/>
    </row>
    <row r="8843" spans="2:10" x14ac:dyDescent="0.2">
      <c r="B8843" s="24"/>
      <c r="D8843" s="24"/>
      <c r="F8843" s="24"/>
      <c r="H8843" s="24"/>
      <c r="J8843" s="24"/>
    </row>
    <row r="8844" spans="2:10" x14ac:dyDescent="0.2">
      <c r="B8844" s="24"/>
      <c r="D8844" s="24"/>
      <c r="F8844" s="24"/>
      <c r="H8844" s="24"/>
      <c r="J8844" s="24"/>
    </row>
    <row r="8845" spans="2:10" x14ac:dyDescent="0.2">
      <c r="B8845" s="24"/>
      <c r="D8845" s="24"/>
      <c r="F8845" s="24"/>
      <c r="H8845" s="24"/>
      <c r="J8845" s="24"/>
    </row>
    <row r="8846" spans="2:10" x14ac:dyDescent="0.2">
      <c r="B8846" s="24"/>
      <c r="D8846" s="24"/>
      <c r="F8846" s="24"/>
      <c r="H8846" s="24"/>
      <c r="J8846" s="24"/>
    </row>
    <row r="8847" spans="2:10" x14ac:dyDescent="0.2">
      <c r="B8847" s="24"/>
      <c r="D8847" s="24"/>
      <c r="F8847" s="24"/>
      <c r="H8847" s="24"/>
      <c r="J8847" s="24"/>
    </row>
    <row r="8848" spans="2:10" x14ac:dyDescent="0.2">
      <c r="B8848" s="24"/>
      <c r="D8848" s="24"/>
      <c r="F8848" s="24"/>
      <c r="H8848" s="24"/>
      <c r="J8848" s="24"/>
    </row>
    <row r="8849" spans="2:10" x14ac:dyDescent="0.2">
      <c r="B8849" s="24"/>
      <c r="D8849" s="24"/>
      <c r="F8849" s="24"/>
      <c r="H8849" s="24"/>
      <c r="J8849" s="24"/>
    </row>
    <row r="8850" spans="2:10" x14ac:dyDescent="0.2">
      <c r="B8850" s="24"/>
      <c r="D8850" s="24"/>
      <c r="F8850" s="24"/>
      <c r="H8850" s="24"/>
      <c r="J8850" s="24"/>
    </row>
    <row r="8851" spans="2:10" x14ac:dyDescent="0.2">
      <c r="B8851" s="24"/>
      <c r="D8851" s="24"/>
      <c r="F8851" s="24"/>
      <c r="H8851" s="24"/>
      <c r="J8851" s="24"/>
    </row>
    <row r="8852" spans="2:10" x14ac:dyDescent="0.2">
      <c r="B8852" s="24"/>
      <c r="D8852" s="24"/>
      <c r="F8852" s="24"/>
      <c r="H8852" s="24"/>
      <c r="J8852" s="24"/>
    </row>
    <row r="8853" spans="2:10" x14ac:dyDescent="0.2">
      <c r="B8853" s="24"/>
      <c r="D8853" s="24"/>
      <c r="F8853" s="24"/>
      <c r="H8853" s="24"/>
      <c r="J8853" s="24"/>
    </row>
    <row r="8854" spans="2:10" x14ac:dyDescent="0.2">
      <c r="B8854" s="24"/>
      <c r="D8854" s="24"/>
      <c r="F8854" s="24"/>
      <c r="H8854" s="24"/>
      <c r="J8854" s="24"/>
    </row>
    <row r="8855" spans="2:10" x14ac:dyDescent="0.2">
      <c r="B8855" s="24"/>
      <c r="D8855" s="24"/>
      <c r="F8855" s="24"/>
      <c r="H8855" s="24"/>
      <c r="J8855" s="24"/>
    </row>
    <row r="8856" spans="2:10" x14ac:dyDescent="0.2">
      <c r="B8856" s="24"/>
      <c r="D8856" s="24"/>
      <c r="F8856" s="24"/>
      <c r="H8856" s="24"/>
      <c r="J8856" s="24"/>
    </row>
    <row r="8857" spans="2:10" x14ac:dyDescent="0.2">
      <c r="B8857" s="24"/>
      <c r="D8857" s="24"/>
      <c r="F8857" s="24"/>
      <c r="H8857" s="24"/>
      <c r="J8857" s="24"/>
    </row>
    <row r="8858" spans="2:10" x14ac:dyDescent="0.2">
      <c r="B8858" s="24"/>
      <c r="D8858" s="24"/>
      <c r="F8858" s="24"/>
      <c r="H8858" s="24"/>
      <c r="J8858" s="24"/>
    </row>
    <row r="8859" spans="2:10" x14ac:dyDescent="0.2">
      <c r="B8859" s="24"/>
      <c r="D8859" s="24"/>
      <c r="F8859" s="24"/>
      <c r="H8859" s="24"/>
      <c r="J8859" s="24"/>
    </row>
    <row r="8860" spans="2:10" x14ac:dyDescent="0.2">
      <c r="B8860" s="24"/>
      <c r="D8860" s="24"/>
      <c r="F8860" s="24"/>
      <c r="H8860" s="24"/>
      <c r="J8860" s="24"/>
    </row>
    <row r="8861" spans="2:10" x14ac:dyDescent="0.2">
      <c r="B8861" s="24"/>
      <c r="D8861" s="24"/>
      <c r="F8861" s="24"/>
      <c r="H8861" s="24"/>
      <c r="J8861" s="24"/>
    </row>
    <row r="8862" spans="2:10" x14ac:dyDescent="0.2">
      <c r="B8862" s="24"/>
      <c r="D8862" s="24"/>
      <c r="F8862" s="24"/>
      <c r="H8862" s="24"/>
      <c r="J8862" s="24"/>
    </row>
    <row r="8863" spans="2:10" x14ac:dyDescent="0.2">
      <c r="B8863" s="24"/>
      <c r="D8863" s="24"/>
      <c r="F8863" s="24"/>
      <c r="H8863" s="24"/>
      <c r="J8863" s="24"/>
    </row>
    <row r="8864" spans="2:10" x14ac:dyDescent="0.2">
      <c r="B8864" s="24"/>
      <c r="D8864" s="24"/>
      <c r="F8864" s="24"/>
      <c r="H8864" s="24"/>
      <c r="J8864" s="24"/>
    </row>
    <row r="8865" spans="2:10" x14ac:dyDescent="0.2">
      <c r="B8865" s="24"/>
      <c r="D8865" s="24"/>
      <c r="F8865" s="24"/>
      <c r="H8865" s="24"/>
      <c r="J8865" s="24"/>
    </row>
    <row r="8866" spans="2:10" x14ac:dyDescent="0.2">
      <c r="B8866" s="24"/>
      <c r="D8866" s="24"/>
      <c r="F8866" s="24"/>
      <c r="H8866" s="24"/>
      <c r="J8866" s="24"/>
    </row>
    <row r="8867" spans="2:10" x14ac:dyDescent="0.2">
      <c r="B8867" s="24"/>
      <c r="D8867" s="24"/>
      <c r="F8867" s="24"/>
      <c r="H8867" s="24"/>
      <c r="J8867" s="24"/>
    </row>
    <row r="8868" spans="2:10" x14ac:dyDescent="0.2">
      <c r="B8868" s="24"/>
      <c r="D8868" s="24"/>
      <c r="F8868" s="24"/>
      <c r="H8868" s="24"/>
      <c r="J8868" s="24"/>
    </row>
    <row r="8869" spans="2:10" x14ac:dyDescent="0.2">
      <c r="B8869" s="24"/>
      <c r="D8869" s="24"/>
      <c r="F8869" s="24"/>
      <c r="H8869" s="24"/>
      <c r="J8869" s="24"/>
    </row>
    <row r="8870" spans="2:10" x14ac:dyDescent="0.2">
      <c r="B8870" s="24"/>
      <c r="D8870" s="24"/>
      <c r="F8870" s="24"/>
      <c r="H8870" s="24"/>
      <c r="J8870" s="24"/>
    </row>
    <row r="8871" spans="2:10" x14ac:dyDescent="0.2">
      <c r="B8871" s="24"/>
      <c r="D8871" s="24"/>
      <c r="F8871" s="24"/>
      <c r="H8871" s="24"/>
      <c r="J8871" s="24"/>
    </row>
    <row r="8872" spans="2:10" x14ac:dyDescent="0.2">
      <c r="B8872" s="24"/>
      <c r="D8872" s="24"/>
      <c r="F8872" s="24"/>
      <c r="H8872" s="24"/>
      <c r="J8872" s="24"/>
    </row>
    <row r="8873" spans="2:10" x14ac:dyDescent="0.2">
      <c r="B8873" s="24"/>
      <c r="D8873" s="24"/>
      <c r="F8873" s="24"/>
      <c r="H8873" s="24"/>
      <c r="J8873" s="24"/>
    </row>
    <row r="8874" spans="2:10" x14ac:dyDescent="0.2">
      <c r="B8874" s="24"/>
      <c r="D8874" s="24"/>
      <c r="F8874" s="24"/>
      <c r="H8874" s="24"/>
      <c r="J8874" s="24"/>
    </row>
    <row r="8875" spans="2:10" x14ac:dyDescent="0.2">
      <c r="B8875" s="24"/>
      <c r="D8875" s="24"/>
      <c r="F8875" s="24"/>
      <c r="H8875" s="24"/>
      <c r="J8875" s="24"/>
    </row>
    <row r="8876" spans="2:10" x14ac:dyDescent="0.2">
      <c r="B8876" s="24"/>
      <c r="D8876" s="24"/>
      <c r="F8876" s="24"/>
      <c r="H8876" s="24"/>
      <c r="J8876" s="24"/>
    </row>
    <row r="8877" spans="2:10" x14ac:dyDescent="0.2">
      <c r="B8877" s="24"/>
      <c r="D8877" s="24"/>
      <c r="F8877" s="24"/>
      <c r="H8877" s="24"/>
      <c r="J8877" s="24"/>
    </row>
    <row r="8878" spans="2:10" x14ac:dyDescent="0.2">
      <c r="B8878" s="24"/>
      <c r="D8878" s="24"/>
      <c r="F8878" s="24"/>
      <c r="H8878" s="24"/>
      <c r="J8878" s="24"/>
    </row>
    <row r="8879" spans="2:10" x14ac:dyDescent="0.2">
      <c r="B8879" s="24"/>
      <c r="D8879" s="24"/>
      <c r="F8879" s="24"/>
      <c r="H8879" s="24"/>
      <c r="J8879" s="24"/>
    </row>
    <row r="8880" spans="2:10" x14ac:dyDescent="0.2">
      <c r="B8880" s="24"/>
      <c r="D8880" s="24"/>
      <c r="F8880" s="24"/>
      <c r="H8880" s="24"/>
      <c r="J8880" s="24"/>
    </row>
    <row r="8881" spans="2:10" x14ac:dyDescent="0.2">
      <c r="B8881" s="24"/>
      <c r="D8881" s="24"/>
      <c r="F8881" s="24"/>
      <c r="H8881" s="24"/>
      <c r="J8881" s="24"/>
    </row>
    <row r="8882" spans="2:10" x14ac:dyDescent="0.2">
      <c r="B8882" s="24"/>
      <c r="D8882" s="24"/>
      <c r="F8882" s="24"/>
      <c r="H8882" s="24"/>
      <c r="J8882" s="24"/>
    </row>
    <row r="8883" spans="2:10" x14ac:dyDescent="0.2">
      <c r="B8883" s="24"/>
      <c r="D8883" s="24"/>
      <c r="F8883" s="24"/>
      <c r="H8883" s="24"/>
      <c r="J8883" s="24"/>
    </row>
    <row r="8884" spans="2:10" x14ac:dyDescent="0.2">
      <c r="B8884" s="24"/>
      <c r="D8884" s="24"/>
      <c r="F8884" s="24"/>
      <c r="H8884" s="24"/>
      <c r="J8884" s="24"/>
    </row>
    <row r="8885" spans="2:10" x14ac:dyDescent="0.2">
      <c r="B8885" s="24"/>
      <c r="D8885" s="24"/>
      <c r="F8885" s="24"/>
      <c r="H8885" s="24"/>
      <c r="J8885" s="24"/>
    </row>
    <row r="8886" spans="2:10" x14ac:dyDescent="0.2">
      <c r="B8886" s="24"/>
      <c r="D8886" s="24"/>
      <c r="F8886" s="24"/>
      <c r="H8886" s="24"/>
      <c r="J8886" s="24"/>
    </row>
    <row r="8887" spans="2:10" x14ac:dyDescent="0.2">
      <c r="B8887" s="24"/>
      <c r="D8887" s="24"/>
      <c r="F8887" s="24"/>
      <c r="H8887" s="24"/>
      <c r="J8887" s="24"/>
    </row>
    <row r="8888" spans="2:10" x14ac:dyDescent="0.2">
      <c r="B8888" s="24"/>
      <c r="D8888" s="24"/>
      <c r="F8888" s="24"/>
      <c r="H8888" s="24"/>
      <c r="J8888" s="24"/>
    </row>
    <row r="8889" spans="2:10" x14ac:dyDescent="0.2">
      <c r="B8889" s="24"/>
      <c r="D8889" s="24"/>
      <c r="F8889" s="24"/>
      <c r="H8889" s="24"/>
      <c r="J8889" s="24"/>
    </row>
    <row r="8890" spans="2:10" x14ac:dyDescent="0.2">
      <c r="B8890" s="24"/>
      <c r="D8890" s="24"/>
      <c r="F8890" s="24"/>
      <c r="H8890" s="24"/>
      <c r="J8890" s="24"/>
    </row>
    <row r="8891" spans="2:10" x14ac:dyDescent="0.2">
      <c r="B8891" s="24"/>
      <c r="D8891" s="24"/>
      <c r="F8891" s="24"/>
      <c r="H8891" s="24"/>
      <c r="J8891" s="24"/>
    </row>
    <row r="8892" spans="2:10" x14ac:dyDescent="0.2">
      <c r="B8892" s="24"/>
      <c r="D8892" s="24"/>
      <c r="F8892" s="24"/>
      <c r="H8892" s="24"/>
      <c r="J8892" s="24"/>
    </row>
    <row r="8893" spans="2:10" x14ac:dyDescent="0.2">
      <c r="B8893" s="24"/>
      <c r="D8893" s="24"/>
      <c r="F8893" s="24"/>
      <c r="H8893" s="24"/>
      <c r="J8893" s="24"/>
    </row>
    <row r="8894" spans="2:10" x14ac:dyDescent="0.2">
      <c r="B8894" s="24"/>
      <c r="D8894" s="24"/>
      <c r="F8894" s="24"/>
      <c r="H8894" s="24"/>
      <c r="J8894" s="24"/>
    </row>
    <row r="8895" spans="2:10" x14ac:dyDescent="0.2">
      <c r="B8895" s="24"/>
      <c r="D8895" s="24"/>
      <c r="F8895" s="24"/>
      <c r="H8895" s="24"/>
      <c r="J8895" s="24"/>
    </row>
    <row r="8896" spans="2:10" x14ac:dyDescent="0.2">
      <c r="B8896" s="24"/>
      <c r="D8896" s="24"/>
      <c r="F8896" s="24"/>
      <c r="H8896" s="24"/>
      <c r="J8896" s="24"/>
    </row>
    <row r="8897" spans="2:10" x14ac:dyDescent="0.2">
      <c r="B8897" s="24"/>
      <c r="D8897" s="24"/>
      <c r="F8897" s="24"/>
      <c r="H8897" s="24"/>
      <c r="J8897" s="24"/>
    </row>
    <row r="8898" spans="2:10" x14ac:dyDescent="0.2">
      <c r="B8898" s="24"/>
      <c r="D8898" s="24"/>
      <c r="F8898" s="24"/>
      <c r="H8898" s="24"/>
      <c r="J8898" s="24"/>
    </row>
    <row r="8899" spans="2:10" x14ac:dyDescent="0.2">
      <c r="B8899" s="24"/>
      <c r="D8899" s="24"/>
      <c r="F8899" s="24"/>
      <c r="H8899" s="24"/>
      <c r="J8899" s="24"/>
    </row>
    <row r="8900" spans="2:10" x14ac:dyDescent="0.2">
      <c r="B8900" s="24"/>
      <c r="D8900" s="24"/>
      <c r="F8900" s="24"/>
      <c r="H8900" s="24"/>
      <c r="J8900" s="24"/>
    </row>
    <row r="8901" spans="2:10" x14ac:dyDescent="0.2">
      <c r="B8901" s="24"/>
      <c r="D8901" s="24"/>
      <c r="F8901" s="24"/>
      <c r="H8901" s="24"/>
      <c r="J8901" s="24"/>
    </row>
    <row r="8902" spans="2:10" x14ac:dyDescent="0.2">
      <c r="B8902" s="24"/>
      <c r="D8902" s="24"/>
      <c r="F8902" s="24"/>
      <c r="H8902" s="24"/>
      <c r="J8902" s="24"/>
    </row>
    <row r="8903" spans="2:10" x14ac:dyDescent="0.2">
      <c r="B8903" s="24"/>
      <c r="D8903" s="24"/>
      <c r="F8903" s="24"/>
      <c r="H8903" s="24"/>
      <c r="J8903" s="24"/>
    </row>
    <row r="8904" spans="2:10" x14ac:dyDescent="0.2">
      <c r="B8904" s="24"/>
      <c r="D8904" s="24"/>
      <c r="F8904" s="24"/>
      <c r="H8904" s="24"/>
      <c r="J8904" s="24"/>
    </row>
    <row r="8905" spans="2:10" x14ac:dyDescent="0.2">
      <c r="B8905" s="24"/>
      <c r="D8905" s="24"/>
      <c r="F8905" s="24"/>
      <c r="H8905" s="24"/>
      <c r="J8905" s="24"/>
    </row>
    <row r="8906" spans="2:10" x14ac:dyDescent="0.2">
      <c r="B8906" s="24"/>
      <c r="D8906" s="24"/>
      <c r="F8906" s="24"/>
      <c r="H8906" s="24"/>
      <c r="J8906" s="24"/>
    </row>
    <row r="8907" spans="2:10" x14ac:dyDescent="0.2">
      <c r="B8907" s="24"/>
      <c r="D8907" s="24"/>
      <c r="F8907" s="24"/>
      <c r="H8907" s="24"/>
      <c r="J8907" s="24"/>
    </row>
    <row r="8908" spans="2:10" x14ac:dyDescent="0.2">
      <c r="B8908" s="24"/>
      <c r="D8908" s="24"/>
      <c r="F8908" s="24"/>
      <c r="H8908" s="24"/>
      <c r="J8908" s="24"/>
    </row>
    <row r="8909" spans="2:10" x14ac:dyDescent="0.2">
      <c r="B8909" s="24"/>
      <c r="D8909" s="24"/>
      <c r="F8909" s="24"/>
      <c r="H8909" s="24"/>
      <c r="J8909" s="24"/>
    </row>
    <row r="8910" spans="2:10" x14ac:dyDescent="0.2">
      <c r="B8910" s="24"/>
      <c r="D8910" s="24"/>
      <c r="F8910" s="24"/>
      <c r="H8910" s="24"/>
      <c r="J8910" s="24"/>
    </row>
    <row r="8911" spans="2:10" x14ac:dyDescent="0.2">
      <c r="B8911" s="24"/>
      <c r="D8911" s="24"/>
      <c r="F8911" s="24"/>
      <c r="H8911" s="24"/>
      <c r="J8911" s="24"/>
    </row>
    <row r="8912" spans="2:10" x14ac:dyDescent="0.2">
      <c r="B8912" s="24"/>
      <c r="D8912" s="24"/>
      <c r="F8912" s="24"/>
      <c r="H8912" s="24"/>
      <c r="J8912" s="24"/>
    </row>
    <row r="8913" spans="2:10" x14ac:dyDescent="0.2">
      <c r="B8913" s="24"/>
      <c r="D8913" s="24"/>
      <c r="F8913" s="24"/>
      <c r="H8913" s="24"/>
      <c r="J8913" s="24"/>
    </row>
    <row r="8914" spans="2:10" x14ac:dyDescent="0.2">
      <c r="B8914" s="24"/>
      <c r="D8914" s="24"/>
      <c r="F8914" s="24"/>
      <c r="H8914" s="24"/>
      <c r="J8914" s="24"/>
    </row>
    <row r="8915" spans="2:10" x14ac:dyDescent="0.2">
      <c r="B8915" s="24"/>
      <c r="D8915" s="24"/>
      <c r="F8915" s="24"/>
      <c r="H8915" s="24"/>
      <c r="J8915" s="24"/>
    </row>
    <row r="8916" spans="2:10" x14ac:dyDescent="0.2">
      <c r="B8916" s="24"/>
      <c r="D8916" s="24"/>
      <c r="F8916" s="24"/>
      <c r="H8916" s="24"/>
      <c r="J8916" s="24"/>
    </row>
    <row r="8917" spans="2:10" x14ac:dyDescent="0.2">
      <c r="B8917" s="24"/>
      <c r="D8917" s="24"/>
      <c r="F8917" s="24"/>
      <c r="H8917" s="24"/>
      <c r="J8917" s="24"/>
    </row>
    <row r="8918" spans="2:10" x14ac:dyDescent="0.2">
      <c r="B8918" s="24"/>
      <c r="D8918" s="24"/>
      <c r="F8918" s="24"/>
      <c r="H8918" s="24"/>
      <c r="J8918" s="24"/>
    </row>
    <row r="8919" spans="2:10" x14ac:dyDescent="0.2">
      <c r="B8919" s="24"/>
      <c r="D8919" s="24"/>
      <c r="F8919" s="24"/>
      <c r="H8919" s="24"/>
      <c r="J8919" s="24"/>
    </row>
    <row r="8920" spans="2:10" x14ac:dyDescent="0.2">
      <c r="B8920" s="24"/>
      <c r="D8920" s="24"/>
      <c r="F8920" s="24"/>
      <c r="H8920" s="24"/>
      <c r="J8920" s="24"/>
    </row>
    <row r="8921" spans="2:10" x14ac:dyDescent="0.2">
      <c r="B8921" s="24"/>
      <c r="D8921" s="24"/>
      <c r="F8921" s="24"/>
      <c r="H8921" s="24"/>
      <c r="J8921" s="24"/>
    </row>
    <row r="8922" spans="2:10" x14ac:dyDescent="0.2">
      <c r="B8922" s="24"/>
      <c r="D8922" s="24"/>
      <c r="F8922" s="24"/>
      <c r="H8922" s="24"/>
      <c r="J8922" s="24"/>
    </row>
    <row r="8923" spans="2:10" x14ac:dyDescent="0.2">
      <c r="B8923" s="24"/>
      <c r="D8923" s="24"/>
      <c r="F8923" s="24"/>
      <c r="H8923" s="24"/>
      <c r="J8923" s="24"/>
    </row>
    <row r="8924" spans="2:10" x14ac:dyDescent="0.2">
      <c r="B8924" s="24"/>
      <c r="D8924" s="24"/>
      <c r="F8924" s="24"/>
      <c r="H8924" s="24"/>
      <c r="J8924" s="24"/>
    </row>
    <row r="8925" spans="2:10" x14ac:dyDescent="0.2">
      <c r="B8925" s="24"/>
      <c r="D8925" s="24"/>
      <c r="F8925" s="24"/>
      <c r="H8925" s="24"/>
      <c r="J8925" s="24"/>
    </row>
    <row r="8926" spans="2:10" x14ac:dyDescent="0.2">
      <c r="B8926" s="24"/>
      <c r="D8926" s="24"/>
      <c r="F8926" s="24"/>
      <c r="H8926" s="24"/>
      <c r="J8926" s="24"/>
    </row>
    <row r="8927" spans="2:10" x14ac:dyDescent="0.2">
      <c r="B8927" s="24"/>
      <c r="D8927" s="24"/>
      <c r="F8927" s="24"/>
      <c r="H8927" s="24"/>
      <c r="J8927" s="24"/>
    </row>
    <row r="8928" spans="2:10" x14ac:dyDescent="0.2">
      <c r="B8928" s="24"/>
      <c r="D8928" s="24"/>
      <c r="F8928" s="24"/>
      <c r="H8928" s="24"/>
      <c r="J8928" s="24"/>
    </row>
    <row r="8929" spans="2:10" x14ac:dyDescent="0.2">
      <c r="B8929" s="24"/>
      <c r="D8929" s="24"/>
      <c r="F8929" s="24"/>
      <c r="H8929" s="24"/>
      <c r="J8929" s="24"/>
    </row>
    <row r="8930" spans="2:10" x14ac:dyDescent="0.2">
      <c r="B8930" s="24"/>
      <c r="D8930" s="24"/>
      <c r="F8930" s="24"/>
      <c r="H8930" s="24"/>
      <c r="J8930" s="24"/>
    </row>
    <row r="8931" spans="2:10" x14ac:dyDescent="0.2">
      <c r="B8931" s="24"/>
      <c r="D8931" s="24"/>
      <c r="F8931" s="24"/>
      <c r="H8931" s="24"/>
      <c r="J8931" s="24"/>
    </row>
    <row r="8932" spans="2:10" x14ac:dyDescent="0.2">
      <c r="B8932" s="24"/>
      <c r="D8932" s="24"/>
      <c r="F8932" s="24"/>
      <c r="H8932" s="24"/>
      <c r="J8932" s="24"/>
    </row>
    <row r="8933" spans="2:10" x14ac:dyDescent="0.2">
      <c r="B8933" s="24"/>
      <c r="D8933" s="24"/>
      <c r="F8933" s="24"/>
      <c r="H8933" s="24"/>
      <c r="J8933" s="24"/>
    </row>
    <row r="8934" spans="2:10" x14ac:dyDescent="0.2">
      <c r="B8934" s="24"/>
      <c r="D8934" s="24"/>
      <c r="F8934" s="24"/>
      <c r="H8934" s="24"/>
      <c r="J8934" s="24"/>
    </row>
    <row r="8935" spans="2:10" x14ac:dyDescent="0.2">
      <c r="B8935" s="24"/>
      <c r="D8935" s="24"/>
      <c r="F8935" s="24"/>
      <c r="H8935" s="24"/>
      <c r="J8935" s="24"/>
    </row>
    <row r="8936" spans="2:10" x14ac:dyDescent="0.2">
      <c r="B8936" s="24"/>
      <c r="D8936" s="24"/>
      <c r="F8936" s="24"/>
      <c r="H8936" s="24"/>
      <c r="J8936" s="24"/>
    </row>
    <row r="8937" spans="2:10" x14ac:dyDescent="0.2">
      <c r="B8937" s="24"/>
      <c r="D8937" s="24"/>
      <c r="F8937" s="24"/>
      <c r="H8937" s="24"/>
      <c r="J8937" s="24"/>
    </row>
    <row r="8938" spans="2:10" x14ac:dyDescent="0.2">
      <c r="B8938" s="24"/>
      <c r="D8938" s="24"/>
      <c r="F8938" s="24"/>
      <c r="H8938" s="24"/>
      <c r="J8938" s="24"/>
    </row>
    <row r="8939" spans="2:10" x14ac:dyDescent="0.2">
      <c r="B8939" s="24"/>
      <c r="D8939" s="24"/>
      <c r="F8939" s="24"/>
      <c r="H8939" s="24"/>
      <c r="J8939" s="24"/>
    </row>
    <row r="8940" spans="2:10" x14ac:dyDescent="0.2">
      <c r="B8940" s="24"/>
      <c r="D8940" s="24"/>
      <c r="F8940" s="24"/>
      <c r="H8940" s="24"/>
      <c r="J8940" s="24"/>
    </row>
    <row r="8941" spans="2:10" x14ac:dyDescent="0.2">
      <c r="B8941" s="24"/>
      <c r="D8941" s="24"/>
      <c r="F8941" s="24"/>
      <c r="H8941" s="24"/>
      <c r="J8941" s="24"/>
    </row>
    <row r="8942" spans="2:10" x14ac:dyDescent="0.2">
      <c r="B8942" s="24"/>
      <c r="D8942" s="24"/>
      <c r="F8942" s="24"/>
      <c r="H8942" s="24"/>
      <c r="J8942" s="24"/>
    </row>
    <row r="8943" spans="2:10" x14ac:dyDescent="0.2">
      <c r="B8943" s="24"/>
      <c r="D8943" s="24"/>
      <c r="F8943" s="24"/>
      <c r="H8943" s="24"/>
      <c r="J8943" s="24"/>
    </row>
    <row r="8944" spans="2:10" x14ac:dyDescent="0.2">
      <c r="B8944" s="24"/>
      <c r="D8944" s="24"/>
      <c r="F8944" s="24"/>
      <c r="H8944" s="24"/>
      <c r="J8944" s="24"/>
    </row>
    <row r="8945" spans="2:10" x14ac:dyDescent="0.2">
      <c r="B8945" s="24"/>
      <c r="D8945" s="24"/>
      <c r="F8945" s="24"/>
      <c r="H8945" s="24"/>
      <c r="J8945" s="24"/>
    </row>
    <row r="8946" spans="2:10" x14ac:dyDescent="0.2">
      <c r="B8946" s="24"/>
      <c r="D8946" s="24"/>
      <c r="F8946" s="24"/>
      <c r="H8946" s="24"/>
      <c r="J8946" s="24"/>
    </row>
    <row r="8947" spans="2:10" x14ac:dyDescent="0.2">
      <c r="B8947" s="24"/>
      <c r="D8947" s="24"/>
      <c r="F8947" s="24"/>
      <c r="H8947" s="24"/>
      <c r="J8947" s="24"/>
    </row>
    <row r="8948" spans="2:10" x14ac:dyDescent="0.2">
      <c r="B8948" s="24"/>
      <c r="D8948" s="24"/>
      <c r="F8948" s="24"/>
      <c r="H8948" s="24"/>
      <c r="J8948" s="24"/>
    </row>
    <row r="8949" spans="2:10" x14ac:dyDescent="0.2">
      <c r="B8949" s="24"/>
      <c r="D8949" s="24"/>
      <c r="F8949" s="24"/>
      <c r="H8949" s="24"/>
      <c r="J8949" s="24"/>
    </row>
    <row r="8950" spans="2:10" x14ac:dyDescent="0.2">
      <c r="B8950" s="24"/>
      <c r="D8950" s="24"/>
      <c r="F8950" s="24"/>
      <c r="H8950" s="24"/>
      <c r="J8950" s="24"/>
    </row>
    <row r="8951" spans="2:10" x14ac:dyDescent="0.2">
      <c r="B8951" s="24"/>
      <c r="D8951" s="24"/>
      <c r="F8951" s="24"/>
      <c r="H8951" s="24"/>
      <c r="J8951" s="24"/>
    </row>
    <row r="8952" spans="2:10" x14ac:dyDescent="0.2">
      <c r="B8952" s="24"/>
      <c r="D8952" s="24"/>
      <c r="F8952" s="24"/>
      <c r="H8952" s="24"/>
      <c r="J8952" s="24"/>
    </row>
    <row r="8953" spans="2:10" x14ac:dyDescent="0.2">
      <c r="B8953" s="24"/>
      <c r="D8953" s="24"/>
      <c r="F8953" s="24"/>
      <c r="H8953" s="24"/>
      <c r="J8953" s="24"/>
    </row>
    <row r="8954" spans="2:10" x14ac:dyDescent="0.2">
      <c r="B8954" s="24"/>
      <c r="D8954" s="24"/>
      <c r="F8954" s="24"/>
      <c r="H8954" s="24"/>
      <c r="J8954" s="24"/>
    </row>
    <row r="8955" spans="2:10" x14ac:dyDescent="0.2">
      <c r="B8955" s="24"/>
      <c r="D8955" s="24"/>
      <c r="F8955" s="24"/>
      <c r="H8955" s="24"/>
      <c r="J8955" s="24"/>
    </row>
    <row r="8956" spans="2:10" x14ac:dyDescent="0.2">
      <c r="B8956" s="24"/>
      <c r="D8956" s="24"/>
      <c r="F8956" s="24"/>
      <c r="H8956" s="24"/>
      <c r="J8956" s="24"/>
    </row>
    <row r="8957" spans="2:10" x14ac:dyDescent="0.2">
      <c r="B8957" s="24"/>
      <c r="D8957" s="24"/>
      <c r="F8957" s="24"/>
      <c r="H8957" s="24"/>
      <c r="J8957" s="24"/>
    </row>
    <row r="8958" spans="2:10" x14ac:dyDescent="0.2">
      <c r="B8958" s="24"/>
      <c r="D8958" s="24"/>
      <c r="F8958" s="24"/>
      <c r="H8958" s="24"/>
      <c r="J8958" s="24"/>
    </row>
    <row r="8959" spans="2:10" x14ac:dyDescent="0.2">
      <c r="B8959" s="24"/>
      <c r="D8959" s="24"/>
      <c r="F8959" s="24"/>
      <c r="H8959" s="24"/>
      <c r="J8959" s="24"/>
    </row>
    <row r="8960" spans="2:10" x14ac:dyDescent="0.2">
      <c r="B8960" s="24"/>
      <c r="D8960" s="24"/>
      <c r="F8960" s="24"/>
      <c r="H8960" s="24"/>
      <c r="J8960" s="24"/>
    </row>
    <row r="8961" spans="2:10" x14ac:dyDescent="0.2">
      <c r="B8961" s="24"/>
      <c r="D8961" s="24"/>
      <c r="F8961" s="24"/>
      <c r="H8961" s="24"/>
      <c r="J8961" s="24"/>
    </row>
    <row r="8962" spans="2:10" x14ac:dyDescent="0.2">
      <c r="B8962" s="24"/>
      <c r="D8962" s="24"/>
      <c r="F8962" s="24"/>
      <c r="H8962" s="24"/>
      <c r="J8962" s="24"/>
    </row>
    <row r="8963" spans="2:10" x14ac:dyDescent="0.2">
      <c r="B8963" s="24"/>
      <c r="D8963" s="24"/>
      <c r="F8963" s="24"/>
      <c r="H8963" s="24"/>
      <c r="J8963" s="24"/>
    </row>
    <row r="8964" spans="2:10" x14ac:dyDescent="0.2">
      <c r="B8964" s="24"/>
      <c r="D8964" s="24"/>
      <c r="F8964" s="24"/>
      <c r="H8964" s="24"/>
      <c r="J8964" s="24"/>
    </row>
    <row r="8965" spans="2:10" x14ac:dyDescent="0.2">
      <c r="B8965" s="24"/>
      <c r="D8965" s="24"/>
      <c r="F8965" s="24"/>
      <c r="H8965" s="24"/>
      <c r="J8965" s="24"/>
    </row>
    <row r="8966" spans="2:10" x14ac:dyDescent="0.2">
      <c r="B8966" s="24"/>
      <c r="D8966" s="24"/>
      <c r="F8966" s="24"/>
      <c r="H8966" s="24"/>
      <c r="J8966" s="24"/>
    </row>
    <row r="8967" spans="2:10" x14ac:dyDescent="0.2">
      <c r="B8967" s="24"/>
      <c r="D8967" s="24"/>
      <c r="F8967" s="24"/>
      <c r="H8967" s="24"/>
      <c r="J8967" s="24"/>
    </row>
    <row r="8968" spans="2:10" x14ac:dyDescent="0.2">
      <c r="B8968" s="24"/>
      <c r="D8968" s="24"/>
      <c r="F8968" s="24"/>
      <c r="H8968" s="24"/>
      <c r="J8968" s="24"/>
    </row>
    <row r="8969" spans="2:10" x14ac:dyDescent="0.2">
      <c r="B8969" s="24"/>
      <c r="D8969" s="24"/>
      <c r="F8969" s="24"/>
      <c r="H8969" s="24"/>
      <c r="J8969" s="24"/>
    </row>
    <row r="8970" spans="2:10" x14ac:dyDescent="0.2">
      <c r="B8970" s="24"/>
      <c r="D8970" s="24"/>
      <c r="F8970" s="24"/>
      <c r="H8970" s="24"/>
      <c r="J8970" s="24"/>
    </row>
    <row r="8971" spans="2:10" x14ac:dyDescent="0.2">
      <c r="B8971" s="24"/>
      <c r="D8971" s="24"/>
      <c r="F8971" s="24"/>
      <c r="H8971" s="24"/>
      <c r="J8971" s="24"/>
    </row>
    <row r="8972" spans="2:10" x14ac:dyDescent="0.2">
      <c r="B8972" s="24"/>
      <c r="D8972" s="24"/>
      <c r="F8972" s="24"/>
      <c r="H8972" s="24"/>
      <c r="J8972" s="24"/>
    </row>
    <row r="8973" spans="2:10" x14ac:dyDescent="0.2">
      <c r="B8973" s="24"/>
      <c r="D8973" s="24"/>
      <c r="F8973" s="24"/>
      <c r="H8973" s="24"/>
      <c r="J8973" s="24"/>
    </row>
    <row r="8974" spans="2:10" x14ac:dyDescent="0.2">
      <c r="B8974" s="24"/>
      <c r="D8974" s="24"/>
      <c r="F8974" s="24"/>
      <c r="H8974" s="24"/>
      <c r="J8974" s="24"/>
    </row>
    <row r="8975" spans="2:10" x14ac:dyDescent="0.2">
      <c r="B8975" s="24"/>
      <c r="D8975" s="24"/>
      <c r="F8975" s="24"/>
      <c r="H8975" s="24"/>
      <c r="J8975" s="24"/>
    </row>
    <row r="8976" spans="2:10" x14ac:dyDescent="0.2">
      <c r="B8976" s="24"/>
      <c r="D8976" s="24"/>
      <c r="F8976" s="24"/>
      <c r="H8976" s="24"/>
      <c r="J8976" s="24"/>
    </row>
    <row r="8977" spans="2:10" x14ac:dyDescent="0.2">
      <c r="B8977" s="24"/>
      <c r="D8977" s="24"/>
      <c r="F8977" s="24"/>
      <c r="H8977" s="24"/>
      <c r="J8977" s="24"/>
    </row>
    <row r="8978" spans="2:10" x14ac:dyDescent="0.2">
      <c r="B8978" s="24"/>
      <c r="D8978" s="24"/>
      <c r="F8978" s="24"/>
      <c r="H8978" s="24"/>
      <c r="J8978" s="24"/>
    </row>
    <row r="8979" spans="2:10" x14ac:dyDescent="0.2">
      <c r="B8979" s="24"/>
      <c r="D8979" s="24"/>
      <c r="F8979" s="24"/>
      <c r="H8979" s="24"/>
      <c r="J8979" s="24"/>
    </row>
    <row r="8980" spans="2:10" x14ac:dyDescent="0.2">
      <c r="B8980" s="24"/>
      <c r="D8980" s="24"/>
      <c r="F8980" s="24"/>
      <c r="H8980" s="24"/>
      <c r="J8980" s="24"/>
    </row>
    <row r="8981" spans="2:10" x14ac:dyDescent="0.2">
      <c r="B8981" s="24"/>
      <c r="D8981" s="24"/>
      <c r="F8981" s="24"/>
      <c r="H8981" s="24"/>
      <c r="J8981" s="24"/>
    </row>
    <row r="8982" spans="2:10" x14ac:dyDescent="0.2">
      <c r="B8982" s="24"/>
      <c r="D8982" s="24"/>
      <c r="F8982" s="24"/>
      <c r="H8982" s="24"/>
      <c r="J8982" s="24"/>
    </row>
    <row r="8983" spans="2:10" x14ac:dyDescent="0.2">
      <c r="B8983" s="24"/>
      <c r="D8983" s="24"/>
      <c r="F8983" s="24"/>
      <c r="H8983" s="24"/>
      <c r="J8983" s="24"/>
    </row>
    <row r="8984" spans="2:10" x14ac:dyDescent="0.2">
      <c r="B8984" s="24"/>
      <c r="D8984" s="24"/>
      <c r="F8984" s="24"/>
      <c r="H8984" s="24"/>
      <c r="J8984" s="24"/>
    </row>
    <row r="8985" spans="2:10" x14ac:dyDescent="0.2">
      <c r="B8985" s="24"/>
      <c r="D8985" s="24"/>
      <c r="F8985" s="24"/>
      <c r="H8985" s="24"/>
      <c r="J8985" s="24"/>
    </row>
    <row r="8986" spans="2:10" x14ac:dyDescent="0.2">
      <c r="B8986" s="24"/>
      <c r="D8986" s="24"/>
      <c r="F8986" s="24"/>
      <c r="H8986" s="24"/>
      <c r="J8986" s="24"/>
    </row>
    <row r="8987" spans="2:10" x14ac:dyDescent="0.2">
      <c r="B8987" s="24"/>
      <c r="D8987" s="24"/>
      <c r="F8987" s="24"/>
      <c r="H8987" s="24"/>
      <c r="J8987" s="24"/>
    </row>
    <row r="8988" spans="2:10" x14ac:dyDescent="0.2">
      <c r="B8988" s="24"/>
      <c r="D8988" s="24"/>
      <c r="F8988" s="24"/>
      <c r="H8988" s="24"/>
      <c r="J8988" s="24"/>
    </row>
    <row r="8989" spans="2:10" x14ac:dyDescent="0.2">
      <c r="B8989" s="24"/>
      <c r="D8989" s="24"/>
      <c r="F8989" s="24"/>
      <c r="H8989" s="24"/>
      <c r="J8989" s="24"/>
    </row>
    <row r="8990" spans="2:10" x14ac:dyDescent="0.2">
      <c r="B8990" s="24"/>
      <c r="D8990" s="24"/>
      <c r="F8990" s="24"/>
      <c r="H8990" s="24"/>
      <c r="J8990" s="24"/>
    </row>
    <row r="8991" spans="2:10" x14ac:dyDescent="0.2">
      <c r="B8991" s="24"/>
      <c r="D8991" s="24"/>
      <c r="F8991" s="24"/>
      <c r="H8991" s="24"/>
      <c r="J8991" s="24"/>
    </row>
    <row r="8992" spans="2:10" x14ac:dyDescent="0.2">
      <c r="B8992" s="24"/>
      <c r="D8992" s="24"/>
      <c r="F8992" s="24"/>
      <c r="H8992" s="24"/>
      <c r="J8992" s="24"/>
    </row>
    <row r="8993" spans="2:10" x14ac:dyDescent="0.2">
      <c r="B8993" s="24"/>
      <c r="D8993" s="24"/>
      <c r="F8993" s="24"/>
      <c r="H8993" s="24"/>
      <c r="J8993" s="24"/>
    </row>
    <row r="8994" spans="2:10" x14ac:dyDescent="0.2">
      <c r="B8994" s="24"/>
      <c r="D8994" s="24"/>
      <c r="F8994" s="24"/>
      <c r="H8994" s="24"/>
      <c r="J8994" s="24"/>
    </row>
    <row r="8995" spans="2:10" x14ac:dyDescent="0.2">
      <c r="B8995" s="24"/>
      <c r="D8995" s="24"/>
      <c r="F8995" s="24"/>
      <c r="H8995" s="24"/>
      <c r="J8995" s="24"/>
    </row>
    <row r="8996" spans="2:10" x14ac:dyDescent="0.2">
      <c r="B8996" s="24"/>
      <c r="D8996" s="24"/>
      <c r="F8996" s="24"/>
      <c r="H8996" s="24"/>
      <c r="J8996" s="24"/>
    </row>
    <row r="8997" spans="2:10" x14ac:dyDescent="0.2">
      <c r="B8997" s="24"/>
      <c r="D8997" s="24"/>
      <c r="F8997" s="24"/>
      <c r="H8997" s="24"/>
      <c r="J8997" s="24"/>
    </row>
    <row r="8998" spans="2:10" x14ac:dyDescent="0.2">
      <c r="B8998" s="24"/>
      <c r="D8998" s="24"/>
      <c r="F8998" s="24"/>
      <c r="H8998" s="24"/>
      <c r="J8998" s="24"/>
    </row>
    <row r="8999" spans="2:10" x14ac:dyDescent="0.2">
      <c r="B8999" s="24"/>
      <c r="D8999" s="24"/>
      <c r="F8999" s="24"/>
      <c r="H8999" s="24"/>
      <c r="J8999" s="24"/>
    </row>
    <row r="9000" spans="2:10" x14ac:dyDescent="0.2">
      <c r="B9000" s="24"/>
      <c r="D9000" s="24"/>
      <c r="F9000" s="24"/>
      <c r="H9000" s="24"/>
      <c r="J9000" s="24"/>
    </row>
    <row r="9001" spans="2:10" x14ac:dyDescent="0.2">
      <c r="B9001" s="24"/>
      <c r="D9001" s="24"/>
      <c r="F9001" s="24"/>
      <c r="H9001" s="24"/>
      <c r="J9001" s="24"/>
    </row>
    <row r="9002" spans="2:10" x14ac:dyDescent="0.2">
      <c r="B9002" s="24"/>
      <c r="D9002" s="24"/>
      <c r="F9002" s="24"/>
      <c r="H9002" s="24"/>
      <c r="J9002" s="24"/>
    </row>
    <row r="9003" spans="2:10" x14ac:dyDescent="0.2">
      <c r="B9003" s="24"/>
      <c r="D9003" s="24"/>
      <c r="F9003" s="24"/>
      <c r="H9003" s="24"/>
      <c r="J9003" s="24"/>
    </row>
    <row r="9004" spans="2:10" x14ac:dyDescent="0.2">
      <c r="B9004" s="24"/>
      <c r="D9004" s="24"/>
      <c r="F9004" s="24"/>
      <c r="H9004" s="24"/>
      <c r="J9004" s="24"/>
    </row>
    <row r="9005" spans="2:10" x14ac:dyDescent="0.2">
      <c r="B9005" s="24"/>
      <c r="D9005" s="24"/>
      <c r="F9005" s="24"/>
      <c r="H9005" s="24"/>
      <c r="J9005" s="24"/>
    </row>
    <row r="9006" spans="2:10" x14ac:dyDescent="0.2">
      <c r="B9006" s="24"/>
      <c r="D9006" s="24"/>
      <c r="F9006" s="24"/>
      <c r="H9006" s="24"/>
      <c r="J9006" s="24"/>
    </row>
    <row r="9007" spans="2:10" x14ac:dyDescent="0.2">
      <c r="B9007" s="24"/>
      <c r="D9007" s="24"/>
      <c r="F9007" s="24"/>
      <c r="H9007" s="24"/>
      <c r="J9007" s="24"/>
    </row>
    <row r="9008" spans="2:10" x14ac:dyDescent="0.2">
      <c r="B9008" s="24"/>
      <c r="D9008" s="24"/>
      <c r="F9008" s="24"/>
      <c r="H9008" s="24"/>
      <c r="J9008" s="24"/>
    </row>
    <row r="9009" spans="2:10" x14ac:dyDescent="0.2">
      <c r="B9009" s="24"/>
      <c r="D9009" s="24"/>
      <c r="F9009" s="24"/>
      <c r="H9009" s="24"/>
      <c r="J9009" s="24"/>
    </row>
    <row r="9010" spans="2:10" x14ac:dyDescent="0.2">
      <c r="B9010" s="24"/>
      <c r="D9010" s="24"/>
      <c r="F9010" s="24"/>
      <c r="H9010" s="24"/>
      <c r="J9010" s="24"/>
    </row>
    <row r="9011" spans="2:10" x14ac:dyDescent="0.2">
      <c r="B9011" s="24"/>
      <c r="D9011" s="24"/>
      <c r="F9011" s="24"/>
      <c r="H9011" s="24"/>
      <c r="J9011" s="24"/>
    </row>
    <row r="9012" spans="2:10" x14ac:dyDescent="0.2">
      <c r="B9012" s="24"/>
      <c r="D9012" s="24"/>
      <c r="F9012" s="24"/>
      <c r="H9012" s="24"/>
      <c r="J9012" s="24"/>
    </row>
    <row r="9013" spans="2:10" x14ac:dyDescent="0.2">
      <c r="B9013" s="24"/>
      <c r="D9013" s="24"/>
      <c r="F9013" s="24"/>
      <c r="H9013" s="24"/>
      <c r="J9013" s="24"/>
    </row>
    <row r="9014" spans="2:10" x14ac:dyDescent="0.2">
      <c r="B9014" s="24"/>
      <c r="D9014" s="24"/>
      <c r="F9014" s="24"/>
      <c r="H9014" s="24"/>
      <c r="J9014" s="24"/>
    </row>
    <row r="9015" spans="2:10" x14ac:dyDescent="0.2">
      <c r="B9015" s="24"/>
      <c r="D9015" s="24"/>
      <c r="F9015" s="24"/>
      <c r="H9015" s="24"/>
      <c r="J9015" s="24"/>
    </row>
    <row r="9016" spans="2:10" x14ac:dyDescent="0.2">
      <c r="B9016" s="24"/>
      <c r="D9016" s="24"/>
      <c r="F9016" s="24"/>
      <c r="H9016" s="24"/>
      <c r="J9016" s="24"/>
    </row>
    <row r="9017" spans="2:10" x14ac:dyDescent="0.2">
      <c r="B9017" s="24"/>
      <c r="D9017" s="24"/>
      <c r="F9017" s="24"/>
      <c r="H9017" s="24"/>
      <c r="J9017" s="24"/>
    </row>
    <row r="9018" spans="2:10" x14ac:dyDescent="0.2">
      <c r="B9018" s="24"/>
      <c r="D9018" s="24"/>
      <c r="F9018" s="24"/>
      <c r="H9018" s="24"/>
      <c r="J9018" s="24"/>
    </row>
    <row r="9019" spans="2:10" x14ac:dyDescent="0.2">
      <c r="B9019" s="24"/>
      <c r="D9019" s="24"/>
      <c r="F9019" s="24"/>
      <c r="H9019" s="24"/>
      <c r="J9019" s="24"/>
    </row>
    <row r="9020" spans="2:10" x14ac:dyDescent="0.2">
      <c r="B9020" s="24"/>
      <c r="D9020" s="24"/>
      <c r="F9020" s="24"/>
      <c r="H9020" s="24"/>
      <c r="J9020" s="24"/>
    </row>
    <row r="9021" spans="2:10" x14ac:dyDescent="0.2">
      <c r="B9021" s="24"/>
      <c r="D9021" s="24"/>
      <c r="F9021" s="24"/>
      <c r="H9021" s="24"/>
      <c r="J9021" s="24"/>
    </row>
    <row r="9022" spans="2:10" x14ac:dyDescent="0.2">
      <c r="B9022" s="24"/>
      <c r="D9022" s="24"/>
      <c r="F9022" s="24"/>
      <c r="H9022" s="24"/>
      <c r="J9022" s="24"/>
    </row>
    <row r="9023" spans="2:10" x14ac:dyDescent="0.2">
      <c r="B9023" s="24"/>
      <c r="D9023" s="24"/>
      <c r="F9023" s="24"/>
      <c r="H9023" s="24"/>
      <c r="J9023" s="24"/>
    </row>
    <row r="9024" spans="2:10" x14ac:dyDescent="0.2">
      <c r="B9024" s="24"/>
      <c r="D9024" s="24"/>
      <c r="F9024" s="24"/>
      <c r="H9024" s="24"/>
      <c r="J9024" s="24"/>
    </row>
    <row r="9025" spans="2:10" x14ac:dyDescent="0.2">
      <c r="B9025" s="24"/>
      <c r="D9025" s="24"/>
      <c r="F9025" s="24"/>
      <c r="H9025" s="24"/>
      <c r="J9025" s="24"/>
    </row>
    <row r="9026" spans="2:10" x14ac:dyDescent="0.2">
      <c r="B9026" s="24"/>
      <c r="D9026" s="24"/>
      <c r="F9026" s="24"/>
      <c r="H9026" s="24"/>
      <c r="J9026" s="24"/>
    </row>
    <row r="9027" spans="2:10" x14ac:dyDescent="0.2">
      <c r="B9027" s="24"/>
      <c r="D9027" s="24"/>
      <c r="F9027" s="24"/>
      <c r="H9027" s="24"/>
      <c r="J9027" s="24"/>
    </row>
    <row r="9028" spans="2:10" x14ac:dyDescent="0.2">
      <c r="B9028" s="24"/>
      <c r="D9028" s="24"/>
      <c r="F9028" s="24"/>
      <c r="H9028" s="24"/>
      <c r="J9028" s="24"/>
    </row>
    <row r="9029" spans="2:10" x14ac:dyDescent="0.2">
      <c r="B9029" s="24"/>
      <c r="D9029" s="24"/>
      <c r="F9029" s="24"/>
      <c r="H9029" s="24"/>
      <c r="J9029" s="24"/>
    </row>
    <row r="9030" spans="2:10" x14ac:dyDescent="0.2">
      <c r="B9030" s="24"/>
      <c r="D9030" s="24"/>
      <c r="F9030" s="24"/>
      <c r="H9030" s="24"/>
      <c r="J9030" s="24"/>
    </row>
    <row r="9031" spans="2:10" x14ac:dyDescent="0.2">
      <c r="B9031" s="24"/>
      <c r="D9031" s="24"/>
      <c r="F9031" s="24"/>
      <c r="H9031" s="24"/>
      <c r="J9031" s="24"/>
    </row>
    <row r="9032" spans="2:10" x14ac:dyDescent="0.2">
      <c r="B9032" s="24"/>
      <c r="D9032" s="24"/>
      <c r="F9032" s="24"/>
      <c r="H9032" s="24"/>
      <c r="J9032" s="24"/>
    </row>
    <row r="9033" spans="2:10" x14ac:dyDescent="0.2">
      <c r="B9033" s="24"/>
      <c r="D9033" s="24"/>
      <c r="F9033" s="24"/>
      <c r="H9033" s="24"/>
      <c r="J9033" s="24"/>
    </row>
    <row r="9034" spans="2:10" x14ac:dyDescent="0.2">
      <c r="B9034" s="24"/>
      <c r="D9034" s="24"/>
      <c r="F9034" s="24"/>
      <c r="H9034" s="24"/>
      <c r="J9034" s="24"/>
    </row>
    <row r="9035" spans="2:10" x14ac:dyDescent="0.2">
      <c r="B9035" s="24"/>
      <c r="D9035" s="24"/>
      <c r="F9035" s="24"/>
      <c r="H9035" s="24"/>
      <c r="J9035" s="24"/>
    </row>
    <row r="9036" spans="2:10" x14ac:dyDescent="0.2">
      <c r="B9036" s="24"/>
      <c r="D9036" s="24"/>
      <c r="F9036" s="24"/>
      <c r="H9036" s="24"/>
      <c r="J9036" s="24"/>
    </row>
    <row r="9037" spans="2:10" x14ac:dyDescent="0.2">
      <c r="B9037" s="24"/>
      <c r="D9037" s="24"/>
      <c r="F9037" s="24"/>
      <c r="H9037" s="24"/>
      <c r="J9037" s="24"/>
    </row>
    <row r="9038" spans="2:10" x14ac:dyDescent="0.2">
      <c r="B9038" s="24"/>
      <c r="D9038" s="24"/>
      <c r="F9038" s="24"/>
      <c r="H9038" s="24"/>
      <c r="J9038" s="24"/>
    </row>
    <row r="9039" spans="2:10" x14ac:dyDescent="0.2">
      <c r="B9039" s="24"/>
      <c r="D9039" s="24"/>
      <c r="F9039" s="24"/>
      <c r="H9039" s="24"/>
      <c r="J9039" s="24"/>
    </row>
    <row r="9040" spans="2:10" x14ac:dyDescent="0.2">
      <c r="B9040" s="24"/>
      <c r="D9040" s="24"/>
      <c r="F9040" s="24"/>
      <c r="H9040" s="24"/>
      <c r="J9040" s="24"/>
    </row>
    <row r="9041" spans="2:10" x14ac:dyDescent="0.2">
      <c r="B9041" s="24"/>
      <c r="D9041" s="24"/>
      <c r="F9041" s="24"/>
      <c r="H9041" s="24"/>
      <c r="J9041" s="24"/>
    </row>
    <row r="9042" spans="2:10" x14ac:dyDescent="0.2">
      <c r="B9042" s="24"/>
      <c r="D9042" s="24"/>
      <c r="F9042" s="24"/>
      <c r="H9042" s="24"/>
      <c r="J9042" s="24"/>
    </row>
    <row r="9043" spans="2:10" x14ac:dyDescent="0.2">
      <c r="B9043" s="24"/>
      <c r="D9043" s="24"/>
      <c r="F9043" s="24"/>
      <c r="H9043" s="24"/>
      <c r="J9043" s="24"/>
    </row>
    <row r="9044" spans="2:10" x14ac:dyDescent="0.2">
      <c r="B9044" s="24"/>
      <c r="D9044" s="24"/>
      <c r="F9044" s="24"/>
      <c r="H9044" s="24"/>
      <c r="J9044" s="24"/>
    </row>
    <row r="9045" spans="2:10" x14ac:dyDescent="0.2">
      <c r="B9045" s="24"/>
      <c r="D9045" s="24"/>
      <c r="F9045" s="24"/>
      <c r="H9045" s="24"/>
      <c r="J9045" s="24"/>
    </row>
    <row r="9046" spans="2:10" x14ac:dyDescent="0.2">
      <c r="B9046" s="24"/>
      <c r="D9046" s="24"/>
      <c r="F9046" s="24"/>
      <c r="H9046" s="24"/>
      <c r="J9046" s="24"/>
    </row>
    <row r="9047" spans="2:10" x14ac:dyDescent="0.2">
      <c r="B9047" s="24"/>
      <c r="D9047" s="24"/>
      <c r="F9047" s="24"/>
      <c r="H9047" s="24"/>
      <c r="J9047" s="24"/>
    </row>
    <row r="9048" spans="2:10" x14ac:dyDescent="0.2">
      <c r="B9048" s="24"/>
      <c r="D9048" s="24"/>
      <c r="F9048" s="24"/>
      <c r="H9048" s="24"/>
      <c r="J9048" s="24"/>
    </row>
    <row r="9049" spans="2:10" x14ac:dyDescent="0.2">
      <c r="B9049" s="24"/>
      <c r="D9049" s="24"/>
      <c r="F9049" s="24"/>
      <c r="H9049" s="24"/>
      <c r="J9049" s="24"/>
    </row>
    <row r="9050" spans="2:10" x14ac:dyDescent="0.2">
      <c r="B9050" s="24"/>
      <c r="D9050" s="24"/>
      <c r="F9050" s="24"/>
      <c r="H9050" s="24"/>
      <c r="J9050" s="24"/>
    </row>
    <row r="9051" spans="2:10" x14ac:dyDescent="0.2">
      <c r="B9051" s="24"/>
      <c r="D9051" s="24"/>
      <c r="F9051" s="24"/>
      <c r="H9051" s="24"/>
      <c r="J9051" s="24"/>
    </row>
    <row r="9052" spans="2:10" x14ac:dyDescent="0.2">
      <c r="B9052" s="24"/>
      <c r="D9052" s="24"/>
      <c r="F9052" s="24"/>
      <c r="H9052" s="24"/>
      <c r="J9052" s="24"/>
    </row>
    <row r="9053" spans="2:10" x14ac:dyDescent="0.2">
      <c r="B9053" s="24"/>
      <c r="D9053" s="24"/>
      <c r="F9053" s="24"/>
      <c r="H9053" s="24"/>
      <c r="J9053" s="24"/>
    </row>
    <row r="9054" spans="2:10" x14ac:dyDescent="0.2">
      <c r="B9054" s="24"/>
      <c r="D9054" s="24"/>
      <c r="F9054" s="24"/>
      <c r="H9054" s="24"/>
      <c r="J9054" s="24"/>
    </row>
    <row r="9055" spans="2:10" x14ac:dyDescent="0.2">
      <c r="B9055" s="24"/>
      <c r="D9055" s="24"/>
      <c r="F9055" s="24"/>
      <c r="H9055" s="24"/>
      <c r="J9055" s="24"/>
    </row>
    <row r="9056" spans="2:10" x14ac:dyDescent="0.2">
      <c r="B9056" s="24"/>
      <c r="D9056" s="24"/>
      <c r="F9056" s="24"/>
      <c r="H9056" s="24"/>
      <c r="J9056" s="24"/>
    </row>
    <row r="9057" spans="2:10" x14ac:dyDescent="0.2">
      <c r="B9057" s="24"/>
      <c r="D9057" s="24"/>
      <c r="F9057" s="24"/>
      <c r="H9057" s="24"/>
      <c r="J9057" s="24"/>
    </row>
    <row r="9058" spans="2:10" x14ac:dyDescent="0.2">
      <c r="B9058" s="24"/>
      <c r="D9058" s="24"/>
      <c r="F9058" s="24"/>
      <c r="H9058" s="24"/>
      <c r="J9058" s="24"/>
    </row>
    <row r="9059" spans="2:10" x14ac:dyDescent="0.2">
      <c r="B9059" s="24"/>
      <c r="D9059" s="24"/>
      <c r="F9059" s="24"/>
      <c r="H9059" s="24"/>
      <c r="J9059" s="24"/>
    </row>
    <row r="9060" spans="2:10" x14ac:dyDescent="0.2">
      <c r="B9060" s="24"/>
      <c r="D9060" s="24"/>
      <c r="F9060" s="24"/>
      <c r="H9060" s="24"/>
      <c r="J9060" s="24"/>
    </row>
    <row r="9061" spans="2:10" x14ac:dyDescent="0.2">
      <c r="B9061" s="24"/>
      <c r="D9061" s="24"/>
      <c r="F9061" s="24"/>
      <c r="H9061" s="24"/>
      <c r="J9061" s="24"/>
    </row>
    <row r="9062" spans="2:10" x14ac:dyDescent="0.2">
      <c r="B9062" s="24"/>
      <c r="D9062" s="24"/>
      <c r="F9062" s="24"/>
      <c r="H9062" s="24"/>
      <c r="J9062" s="24"/>
    </row>
    <row r="9063" spans="2:10" x14ac:dyDescent="0.2">
      <c r="B9063" s="24"/>
      <c r="D9063" s="24"/>
      <c r="F9063" s="24"/>
      <c r="H9063" s="24"/>
      <c r="J9063" s="24"/>
    </row>
    <row r="9064" spans="2:10" x14ac:dyDescent="0.2">
      <c r="B9064" s="24"/>
      <c r="D9064" s="24"/>
      <c r="F9064" s="24"/>
      <c r="H9064" s="24"/>
      <c r="J9064" s="24"/>
    </row>
    <row r="9065" spans="2:10" x14ac:dyDescent="0.2">
      <c r="B9065" s="24"/>
      <c r="D9065" s="24"/>
      <c r="F9065" s="24"/>
      <c r="H9065" s="24"/>
      <c r="J9065" s="24"/>
    </row>
    <row r="9066" spans="2:10" x14ac:dyDescent="0.2">
      <c r="B9066" s="24"/>
      <c r="D9066" s="24"/>
      <c r="F9066" s="24"/>
      <c r="H9066" s="24"/>
      <c r="J9066" s="24"/>
    </row>
    <row r="9067" spans="2:10" x14ac:dyDescent="0.2">
      <c r="B9067" s="24"/>
      <c r="D9067" s="24"/>
      <c r="F9067" s="24"/>
      <c r="H9067" s="24"/>
      <c r="J9067" s="24"/>
    </row>
    <row r="9068" spans="2:10" x14ac:dyDescent="0.2">
      <c r="B9068" s="24"/>
      <c r="D9068" s="24"/>
      <c r="F9068" s="24"/>
      <c r="H9068" s="24"/>
      <c r="J9068" s="24"/>
    </row>
    <row r="9069" spans="2:10" x14ac:dyDescent="0.2">
      <c r="B9069" s="24"/>
      <c r="D9069" s="24"/>
      <c r="F9069" s="24"/>
      <c r="H9069" s="24"/>
      <c r="J9069" s="24"/>
    </row>
    <row r="9070" spans="2:10" x14ac:dyDescent="0.2">
      <c r="B9070" s="24"/>
      <c r="D9070" s="24"/>
      <c r="F9070" s="24"/>
      <c r="H9070" s="24"/>
      <c r="J9070" s="24"/>
    </row>
    <row r="9071" spans="2:10" x14ac:dyDescent="0.2">
      <c r="B9071" s="24"/>
      <c r="D9071" s="24"/>
      <c r="F9071" s="24"/>
      <c r="H9071" s="24"/>
      <c r="J9071" s="24"/>
    </row>
    <row r="9072" spans="2:10" x14ac:dyDescent="0.2">
      <c r="B9072" s="24"/>
      <c r="D9072" s="24"/>
      <c r="F9072" s="24"/>
      <c r="H9072" s="24"/>
      <c r="J9072" s="24"/>
    </row>
    <row r="9073" spans="2:10" x14ac:dyDescent="0.2">
      <c r="B9073" s="24"/>
      <c r="D9073" s="24"/>
      <c r="F9073" s="24"/>
      <c r="H9073" s="24"/>
      <c r="J9073" s="24"/>
    </row>
    <row r="9074" spans="2:10" x14ac:dyDescent="0.2">
      <c r="B9074" s="24"/>
      <c r="D9074" s="24"/>
      <c r="F9074" s="24"/>
      <c r="H9074" s="24"/>
      <c r="J9074" s="24"/>
    </row>
    <row r="9075" spans="2:10" x14ac:dyDescent="0.2">
      <c r="B9075" s="24"/>
      <c r="D9075" s="24"/>
      <c r="F9075" s="24"/>
      <c r="H9075" s="24"/>
      <c r="J9075" s="24"/>
    </row>
    <row r="9076" spans="2:10" x14ac:dyDescent="0.2">
      <c r="B9076" s="24"/>
      <c r="D9076" s="24"/>
      <c r="F9076" s="24"/>
      <c r="H9076" s="24"/>
      <c r="J9076" s="24"/>
    </row>
    <row r="9077" spans="2:10" x14ac:dyDescent="0.2">
      <c r="B9077" s="24"/>
      <c r="D9077" s="24"/>
      <c r="F9077" s="24"/>
      <c r="H9077" s="24"/>
      <c r="J9077" s="24"/>
    </row>
    <row r="9078" spans="2:10" x14ac:dyDescent="0.2">
      <c r="B9078" s="24"/>
      <c r="D9078" s="24"/>
      <c r="F9078" s="24"/>
      <c r="H9078" s="24"/>
      <c r="J9078" s="24"/>
    </row>
    <row r="9079" spans="2:10" x14ac:dyDescent="0.2">
      <c r="B9079" s="24"/>
      <c r="D9079" s="24"/>
      <c r="F9079" s="24"/>
      <c r="H9079" s="24"/>
      <c r="J9079" s="24"/>
    </row>
    <row r="9080" spans="2:10" x14ac:dyDescent="0.2">
      <c r="B9080" s="24"/>
      <c r="D9080" s="24"/>
      <c r="F9080" s="24"/>
      <c r="H9080" s="24"/>
      <c r="J9080" s="24"/>
    </row>
    <row r="9081" spans="2:10" x14ac:dyDescent="0.2">
      <c r="B9081" s="24"/>
      <c r="D9081" s="24"/>
      <c r="F9081" s="24"/>
      <c r="H9081" s="24"/>
      <c r="J9081" s="24"/>
    </row>
    <row r="9082" spans="2:10" x14ac:dyDescent="0.2">
      <c r="B9082" s="24"/>
      <c r="D9082" s="24"/>
      <c r="F9082" s="24"/>
      <c r="H9082" s="24"/>
      <c r="J9082" s="24"/>
    </row>
    <row r="9083" spans="2:10" x14ac:dyDescent="0.2">
      <c r="B9083" s="24"/>
      <c r="D9083" s="24"/>
      <c r="F9083" s="24"/>
      <c r="H9083" s="24"/>
      <c r="J9083" s="24"/>
    </row>
    <row r="9084" spans="2:10" x14ac:dyDescent="0.2">
      <c r="B9084" s="24"/>
      <c r="D9084" s="24"/>
      <c r="F9084" s="24"/>
      <c r="H9084" s="24"/>
      <c r="J9084" s="24"/>
    </row>
    <row r="9085" spans="2:10" x14ac:dyDescent="0.2">
      <c r="B9085" s="24"/>
      <c r="D9085" s="24"/>
      <c r="F9085" s="24"/>
      <c r="H9085" s="24"/>
      <c r="J9085" s="24"/>
    </row>
    <row r="9086" spans="2:10" x14ac:dyDescent="0.2">
      <c r="B9086" s="24"/>
      <c r="D9086" s="24"/>
      <c r="F9086" s="24"/>
      <c r="H9086" s="24"/>
      <c r="J9086" s="24"/>
    </row>
    <row r="9087" spans="2:10" x14ac:dyDescent="0.2">
      <c r="B9087" s="24"/>
      <c r="D9087" s="24"/>
      <c r="F9087" s="24"/>
      <c r="H9087" s="24"/>
      <c r="J9087" s="24"/>
    </row>
    <row r="9088" spans="2:10" x14ac:dyDescent="0.2">
      <c r="B9088" s="24"/>
      <c r="D9088" s="24"/>
      <c r="F9088" s="24"/>
      <c r="H9088" s="24"/>
      <c r="J9088" s="24"/>
    </row>
    <row r="9089" spans="2:10" x14ac:dyDescent="0.2">
      <c r="B9089" s="24"/>
      <c r="D9089" s="24"/>
      <c r="F9089" s="24"/>
      <c r="H9089" s="24"/>
      <c r="J9089" s="24"/>
    </row>
    <row r="9090" spans="2:10" x14ac:dyDescent="0.2">
      <c r="B9090" s="24"/>
      <c r="D9090" s="24"/>
      <c r="F9090" s="24"/>
      <c r="H9090" s="24"/>
      <c r="J9090" s="24"/>
    </row>
    <row r="9091" spans="2:10" x14ac:dyDescent="0.2">
      <c r="B9091" s="24"/>
      <c r="D9091" s="24"/>
      <c r="F9091" s="24"/>
      <c r="H9091" s="24"/>
      <c r="J9091" s="24"/>
    </row>
    <row r="9092" spans="2:10" x14ac:dyDescent="0.2">
      <c r="B9092" s="24"/>
      <c r="D9092" s="24"/>
      <c r="F9092" s="24"/>
      <c r="H9092" s="24"/>
      <c r="J9092" s="24"/>
    </row>
    <row r="9093" spans="2:10" x14ac:dyDescent="0.2">
      <c r="B9093" s="24"/>
      <c r="D9093" s="24"/>
      <c r="F9093" s="24"/>
      <c r="H9093" s="24"/>
      <c r="J9093" s="24"/>
    </row>
    <row r="9094" spans="2:10" x14ac:dyDescent="0.2">
      <c r="B9094" s="24"/>
      <c r="D9094" s="24"/>
      <c r="F9094" s="24"/>
      <c r="H9094" s="24"/>
      <c r="J9094" s="24"/>
    </row>
    <row r="9095" spans="2:10" x14ac:dyDescent="0.2">
      <c r="B9095" s="24"/>
      <c r="D9095" s="24"/>
      <c r="F9095" s="24"/>
      <c r="H9095" s="24"/>
      <c r="J9095" s="24"/>
    </row>
    <row r="9096" spans="2:10" x14ac:dyDescent="0.2">
      <c r="B9096" s="24"/>
      <c r="D9096" s="24"/>
      <c r="F9096" s="24"/>
      <c r="H9096" s="24"/>
      <c r="J9096" s="24"/>
    </row>
    <row r="9097" spans="2:10" x14ac:dyDescent="0.2">
      <c r="B9097" s="24"/>
      <c r="D9097" s="24"/>
      <c r="F9097" s="24"/>
      <c r="H9097" s="24"/>
      <c r="J9097" s="24"/>
    </row>
    <row r="9098" spans="2:10" x14ac:dyDescent="0.2">
      <c r="B9098" s="24"/>
      <c r="D9098" s="24"/>
      <c r="F9098" s="24"/>
      <c r="H9098" s="24"/>
      <c r="J9098" s="24"/>
    </row>
    <row r="9099" spans="2:10" x14ac:dyDescent="0.2">
      <c r="B9099" s="24"/>
      <c r="D9099" s="24"/>
      <c r="F9099" s="24"/>
      <c r="H9099" s="24"/>
      <c r="J9099" s="24"/>
    </row>
    <row r="9100" spans="2:10" x14ac:dyDescent="0.2">
      <c r="B9100" s="24"/>
      <c r="D9100" s="24"/>
      <c r="F9100" s="24"/>
      <c r="H9100" s="24"/>
      <c r="J9100" s="24"/>
    </row>
    <row r="9101" spans="2:10" x14ac:dyDescent="0.2">
      <c r="B9101" s="24"/>
      <c r="D9101" s="24"/>
      <c r="F9101" s="24"/>
      <c r="H9101" s="24"/>
      <c r="J9101" s="24"/>
    </row>
    <row r="9102" spans="2:10" x14ac:dyDescent="0.2">
      <c r="B9102" s="24"/>
      <c r="D9102" s="24"/>
      <c r="F9102" s="24"/>
      <c r="H9102" s="24"/>
      <c r="J9102" s="24"/>
    </row>
    <row r="9103" spans="2:10" x14ac:dyDescent="0.2">
      <c r="B9103" s="24"/>
      <c r="D9103" s="24"/>
      <c r="F9103" s="24"/>
      <c r="H9103" s="24"/>
      <c r="J9103" s="24"/>
    </row>
    <row r="9104" spans="2:10" x14ac:dyDescent="0.2">
      <c r="B9104" s="24"/>
      <c r="D9104" s="24"/>
      <c r="F9104" s="24"/>
      <c r="H9104" s="24"/>
      <c r="J9104" s="24"/>
    </row>
    <row r="9105" spans="2:10" x14ac:dyDescent="0.2">
      <c r="B9105" s="24"/>
      <c r="D9105" s="24"/>
      <c r="F9105" s="24"/>
      <c r="H9105" s="24"/>
      <c r="J9105" s="24"/>
    </row>
    <row r="9106" spans="2:10" x14ac:dyDescent="0.2">
      <c r="B9106" s="24"/>
      <c r="D9106" s="24"/>
      <c r="F9106" s="24"/>
      <c r="H9106" s="24"/>
      <c r="J9106" s="24"/>
    </row>
    <row r="9107" spans="2:10" x14ac:dyDescent="0.2">
      <c r="B9107" s="24"/>
      <c r="D9107" s="24"/>
      <c r="F9107" s="24"/>
      <c r="H9107" s="24"/>
      <c r="J9107" s="24"/>
    </row>
    <row r="9108" spans="2:10" x14ac:dyDescent="0.2">
      <c r="B9108" s="24"/>
      <c r="D9108" s="24"/>
      <c r="F9108" s="24"/>
      <c r="H9108" s="24"/>
      <c r="J9108" s="24"/>
    </row>
    <row r="9109" spans="2:10" x14ac:dyDescent="0.2">
      <c r="B9109" s="24"/>
      <c r="D9109" s="24"/>
      <c r="F9109" s="24"/>
      <c r="H9109" s="24"/>
      <c r="J9109" s="24"/>
    </row>
    <row r="9110" spans="2:10" x14ac:dyDescent="0.2">
      <c r="B9110" s="24"/>
      <c r="D9110" s="24"/>
      <c r="F9110" s="24"/>
      <c r="H9110" s="24"/>
      <c r="J9110" s="24"/>
    </row>
    <row r="9111" spans="2:10" x14ac:dyDescent="0.2">
      <c r="B9111" s="24"/>
      <c r="D9111" s="24"/>
      <c r="F9111" s="24"/>
      <c r="H9111" s="24"/>
      <c r="J9111" s="24"/>
    </row>
    <row r="9112" spans="2:10" x14ac:dyDescent="0.2">
      <c r="B9112" s="24"/>
      <c r="D9112" s="24"/>
      <c r="F9112" s="24"/>
      <c r="H9112" s="24"/>
      <c r="J9112" s="24"/>
    </row>
    <row r="9113" spans="2:10" x14ac:dyDescent="0.2">
      <c r="B9113" s="24"/>
      <c r="D9113" s="24"/>
      <c r="F9113" s="24"/>
      <c r="H9113" s="24"/>
      <c r="J9113" s="24"/>
    </row>
    <row r="9114" spans="2:10" x14ac:dyDescent="0.2">
      <c r="B9114" s="24"/>
      <c r="D9114" s="24"/>
      <c r="F9114" s="24"/>
      <c r="H9114" s="24"/>
      <c r="J9114" s="24"/>
    </row>
    <row r="9115" spans="2:10" x14ac:dyDescent="0.2">
      <c r="B9115" s="24"/>
      <c r="D9115" s="24"/>
      <c r="F9115" s="24"/>
      <c r="H9115" s="24"/>
      <c r="J9115" s="24"/>
    </row>
    <row r="9116" spans="2:10" x14ac:dyDescent="0.2">
      <c r="B9116" s="24"/>
      <c r="D9116" s="24"/>
      <c r="F9116" s="24"/>
      <c r="H9116" s="24"/>
      <c r="J9116" s="24"/>
    </row>
    <row r="9117" spans="2:10" x14ac:dyDescent="0.2">
      <c r="B9117" s="24"/>
      <c r="D9117" s="24"/>
      <c r="F9117" s="24"/>
      <c r="H9117" s="24"/>
      <c r="J9117" s="24"/>
    </row>
    <row r="9118" spans="2:10" x14ac:dyDescent="0.2">
      <c r="B9118" s="24"/>
      <c r="D9118" s="24"/>
      <c r="F9118" s="24"/>
      <c r="H9118" s="24"/>
      <c r="J9118" s="24"/>
    </row>
    <row r="9119" spans="2:10" x14ac:dyDescent="0.2">
      <c r="B9119" s="24"/>
      <c r="D9119" s="24"/>
      <c r="F9119" s="24"/>
      <c r="H9119" s="24"/>
      <c r="J9119" s="24"/>
    </row>
    <row r="9120" spans="2:10" x14ac:dyDescent="0.2">
      <c r="B9120" s="24"/>
      <c r="D9120" s="24"/>
      <c r="F9120" s="24"/>
      <c r="H9120" s="24"/>
      <c r="J9120" s="24"/>
    </row>
    <row r="9121" spans="2:10" x14ac:dyDescent="0.2">
      <c r="B9121" s="24"/>
      <c r="D9121" s="24"/>
      <c r="F9121" s="24"/>
      <c r="H9121" s="24"/>
      <c r="J9121" s="24"/>
    </row>
    <row r="9122" spans="2:10" x14ac:dyDescent="0.2">
      <c r="B9122" s="24"/>
      <c r="D9122" s="24"/>
      <c r="F9122" s="24"/>
      <c r="H9122" s="24"/>
      <c r="J9122" s="24"/>
    </row>
    <row r="9123" spans="2:10" x14ac:dyDescent="0.2">
      <c r="B9123" s="24"/>
      <c r="D9123" s="24"/>
      <c r="F9123" s="24"/>
      <c r="H9123" s="24"/>
      <c r="J9123" s="24"/>
    </row>
    <row r="9124" spans="2:10" x14ac:dyDescent="0.2">
      <c r="B9124" s="24"/>
      <c r="D9124" s="24"/>
      <c r="F9124" s="24"/>
      <c r="H9124" s="24"/>
      <c r="J9124" s="24"/>
    </row>
    <row r="9125" spans="2:10" x14ac:dyDescent="0.2">
      <c r="B9125" s="24"/>
      <c r="D9125" s="24"/>
      <c r="F9125" s="24"/>
      <c r="H9125" s="24"/>
      <c r="J9125" s="24"/>
    </row>
    <row r="9126" spans="2:10" x14ac:dyDescent="0.2">
      <c r="B9126" s="24"/>
      <c r="D9126" s="24"/>
      <c r="F9126" s="24"/>
      <c r="H9126" s="24"/>
      <c r="J9126" s="24"/>
    </row>
    <row r="9127" spans="2:10" x14ac:dyDescent="0.2">
      <c r="B9127" s="24"/>
      <c r="D9127" s="24"/>
      <c r="F9127" s="24"/>
      <c r="H9127" s="24"/>
      <c r="J9127" s="24"/>
    </row>
    <row r="9128" spans="2:10" x14ac:dyDescent="0.2">
      <c r="B9128" s="24"/>
      <c r="D9128" s="24"/>
      <c r="F9128" s="24"/>
      <c r="H9128" s="24"/>
      <c r="J9128" s="24"/>
    </row>
    <row r="9129" spans="2:10" x14ac:dyDescent="0.2">
      <c r="B9129" s="24"/>
      <c r="D9129" s="24"/>
      <c r="F9129" s="24"/>
      <c r="H9129" s="24"/>
      <c r="J9129" s="24"/>
    </row>
    <row r="9130" spans="2:10" x14ac:dyDescent="0.2">
      <c r="B9130" s="24"/>
      <c r="D9130" s="24"/>
      <c r="F9130" s="24"/>
      <c r="H9130" s="24"/>
      <c r="J9130" s="24"/>
    </row>
    <row r="9131" spans="2:10" x14ac:dyDescent="0.2">
      <c r="B9131" s="24"/>
      <c r="D9131" s="24"/>
      <c r="F9131" s="24"/>
      <c r="H9131" s="24"/>
      <c r="J9131" s="24"/>
    </row>
    <row r="9132" spans="2:10" x14ac:dyDescent="0.2">
      <c r="B9132" s="24"/>
      <c r="D9132" s="24"/>
      <c r="F9132" s="24"/>
      <c r="H9132" s="24"/>
      <c r="J9132" s="24"/>
    </row>
    <row r="9133" spans="2:10" x14ac:dyDescent="0.2">
      <c r="B9133" s="24"/>
      <c r="D9133" s="24"/>
      <c r="F9133" s="24"/>
      <c r="H9133" s="24"/>
      <c r="J9133" s="24"/>
    </row>
    <row r="9134" spans="2:10" x14ac:dyDescent="0.2">
      <c r="B9134" s="24"/>
      <c r="D9134" s="24"/>
      <c r="F9134" s="24"/>
      <c r="H9134" s="24"/>
      <c r="J9134" s="24"/>
    </row>
    <row r="9135" spans="2:10" x14ac:dyDescent="0.2">
      <c r="B9135" s="24"/>
      <c r="D9135" s="24"/>
      <c r="F9135" s="24"/>
      <c r="H9135" s="24"/>
      <c r="J9135" s="24"/>
    </row>
    <row r="9136" spans="2:10" x14ac:dyDescent="0.2">
      <c r="B9136" s="24"/>
      <c r="D9136" s="24"/>
      <c r="F9136" s="24"/>
      <c r="H9136" s="24"/>
      <c r="J9136" s="24"/>
    </row>
    <row r="9137" spans="2:10" x14ac:dyDescent="0.2">
      <c r="B9137" s="24"/>
      <c r="D9137" s="24"/>
      <c r="F9137" s="24"/>
      <c r="H9137" s="24"/>
      <c r="J9137" s="24"/>
    </row>
    <row r="9138" spans="2:10" x14ac:dyDescent="0.2">
      <c r="B9138" s="24"/>
      <c r="D9138" s="24"/>
      <c r="F9138" s="24"/>
      <c r="H9138" s="24"/>
      <c r="J9138" s="24"/>
    </row>
    <row r="9139" spans="2:10" x14ac:dyDescent="0.2">
      <c r="B9139" s="24"/>
      <c r="D9139" s="24"/>
      <c r="F9139" s="24"/>
      <c r="H9139" s="24"/>
      <c r="J9139" s="24"/>
    </row>
    <row r="9140" spans="2:10" x14ac:dyDescent="0.2">
      <c r="B9140" s="24"/>
      <c r="D9140" s="24"/>
      <c r="F9140" s="24"/>
      <c r="H9140" s="24"/>
      <c r="J9140" s="24"/>
    </row>
    <row r="9141" spans="2:10" x14ac:dyDescent="0.2">
      <c r="B9141" s="24"/>
      <c r="D9141" s="24"/>
      <c r="F9141" s="24"/>
      <c r="H9141" s="24"/>
      <c r="J9141" s="24"/>
    </row>
    <row r="9142" spans="2:10" x14ac:dyDescent="0.2">
      <c r="B9142" s="24"/>
      <c r="D9142" s="24"/>
      <c r="F9142" s="24"/>
      <c r="H9142" s="24"/>
      <c r="J9142" s="24"/>
    </row>
    <row r="9143" spans="2:10" x14ac:dyDescent="0.2">
      <c r="B9143" s="24"/>
      <c r="D9143" s="24"/>
      <c r="F9143" s="24"/>
      <c r="H9143" s="24"/>
      <c r="J9143" s="24"/>
    </row>
    <row r="9144" spans="2:10" x14ac:dyDescent="0.2">
      <c r="B9144" s="24"/>
      <c r="D9144" s="24"/>
      <c r="F9144" s="24"/>
      <c r="H9144" s="24"/>
      <c r="J9144" s="24"/>
    </row>
    <row r="9145" spans="2:10" x14ac:dyDescent="0.2">
      <c r="B9145" s="24"/>
      <c r="D9145" s="24"/>
      <c r="F9145" s="24"/>
      <c r="H9145" s="24"/>
      <c r="J9145" s="24"/>
    </row>
    <row r="9146" spans="2:10" x14ac:dyDescent="0.2">
      <c r="B9146" s="24"/>
      <c r="D9146" s="24"/>
      <c r="F9146" s="24"/>
      <c r="H9146" s="24"/>
      <c r="J9146" s="24"/>
    </row>
    <row r="9147" spans="2:10" x14ac:dyDescent="0.2">
      <c r="B9147" s="24"/>
      <c r="D9147" s="24"/>
      <c r="F9147" s="24"/>
      <c r="H9147" s="24"/>
      <c r="J9147" s="24"/>
    </row>
    <row r="9148" spans="2:10" x14ac:dyDescent="0.2">
      <c r="B9148" s="24"/>
      <c r="D9148" s="24"/>
      <c r="F9148" s="24"/>
      <c r="H9148" s="24"/>
      <c r="J9148" s="24"/>
    </row>
    <row r="9149" spans="2:10" x14ac:dyDescent="0.2">
      <c r="B9149" s="24"/>
      <c r="D9149" s="24"/>
      <c r="F9149" s="24"/>
      <c r="H9149" s="24"/>
      <c r="J9149" s="24"/>
    </row>
    <row r="9150" spans="2:10" x14ac:dyDescent="0.2">
      <c r="B9150" s="24"/>
      <c r="D9150" s="24"/>
      <c r="F9150" s="24"/>
      <c r="H9150" s="24"/>
      <c r="J9150" s="24"/>
    </row>
    <row r="9151" spans="2:10" x14ac:dyDescent="0.2">
      <c r="B9151" s="24"/>
      <c r="D9151" s="24"/>
      <c r="F9151" s="24"/>
      <c r="H9151" s="24"/>
      <c r="J9151" s="24"/>
    </row>
    <row r="9152" spans="2:10" x14ac:dyDescent="0.2">
      <c r="B9152" s="24"/>
      <c r="D9152" s="24"/>
      <c r="F9152" s="24"/>
      <c r="H9152" s="24"/>
      <c r="J9152" s="24"/>
    </row>
    <row r="9153" spans="2:10" x14ac:dyDescent="0.2">
      <c r="B9153" s="24"/>
      <c r="D9153" s="24"/>
      <c r="F9153" s="24"/>
      <c r="H9153" s="24"/>
      <c r="J9153" s="24"/>
    </row>
    <row r="9154" spans="2:10" x14ac:dyDescent="0.2">
      <c r="B9154" s="24"/>
      <c r="D9154" s="24"/>
      <c r="F9154" s="24"/>
      <c r="H9154" s="24"/>
      <c r="J9154" s="24"/>
    </row>
    <row r="9155" spans="2:10" x14ac:dyDescent="0.2">
      <c r="B9155" s="24"/>
      <c r="D9155" s="24"/>
      <c r="F9155" s="24"/>
      <c r="H9155" s="24"/>
      <c r="J9155" s="24"/>
    </row>
    <row r="9156" spans="2:10" x14ac:dyDescent="0.2">
      <c r="B9156" s="24"/>
      <c r="D9156" s="24"/>
      <c r="F9156" s="24"/>
      <c r="H9156" s="24"/>
      <c r="J9156" s="24"/>
    </row>
    <row r="9157" spans="2:10" x14ac:dyDescent="0.2">
      <c r="B9157" s="24"/>
      <c r="D9157" s="24"/>
      <c r="F9157" s="24"/>
      <c r="H9157" s="24"/>
      <c r="J9157" s="24"/>
    </row>
    <row r="9158" spans="2:10" x14ac:dyDescent="0.2">
      <c r="B9158" s="24"/>
      <c r="D9158" s="24"/>
      <c r="F9158" s="24"/>
      <c r="H9158" s="24"/>
      <c r="J9158" s="24"/>
    </row>
    <row r="9159" spans="2:10" x14ac:dyDescent="0.2">
      <c r="B9159" s="24"/>
      <c r="D9159" s="24"/>
      <c r="F9159" s="24"/>
      <c r="H9159" s="24"/>
      <c r="J9159" s="24"/>
    </row>
    <row r="9160" spans="2:10" x14ac:dyDescent="0.2">
      <c r="B9160" s="24"/>
      <c r="D9160" s="24"/>
      <c r="F9160" s="24"/>
      <c r="H9160" s="24"/>
      <c r="J9160" s="24"/>
    </row>
    <row r="9161" spans="2:10" x14ac:dyDescent="0.2">
      <c r="B9161" s="24"/>
      <c r="D9161" s="24"/>
      <c r="F9161" s="24"/>
      <c r="H9161" s="24"/>
      <c r="J9161" s="24"/>
    </row>
    <row r="9162" spans="2:10" x14ac:dyDescent="0.2">
      <c r="B9162" s="24"/>
      <c r="D9162" s="24"/>
      <c r="F9162" s="24"/>
      <c r="H9162" s="24"/>
      <c r="J9162" s="24"/>
    </row>
    <row r="9163" spans="2:10" x14ac:dyDescent="0.2">
      <c r="B9163" s="24"/>
      <c r="D9163" s="24"/>
      <c r="F9163" s="24"/>
      <c r="H9163" s="24"/>
      <c r="J9163" s="24"/>
    </row>
    <row r="9164" spans="2:10" x14ac:dyDescent="0.2">
      <c r="B9164" s="24"/>
      <c r="D9164" s="24"/>
      <c r="F9164" s="24"/>
      <c r="H9164" s="24"/>
      <c r="J9164" s="24"/>
    </row>
    <row r="9165" spans="2:10" x14ac:dyDescent="0.2">
      <c r="B9165" s="24"/>
      <c r="D9165" s="24"/>
      <c r="F9165" s="24"/>
      <c r="H9165" s="24"/>
      <c r="J9165" s="24"/>
    </row>
    <row r="9166" spans="2:10" x14ac:dyDescent="0.2">
      <c r="B9166" s="24"/>
      <c r="D9166" s="24"/>
      <c r="F9166" s="24"/>
      <c r="H9166" s="24"/>
      <c r="J9166" s="24"/>
    </row>
    <row r="9167" spans="2:10" x14ac:dyDescent="0.2">
      <c r="B9167" s="24"/>
      <c r="D9167" s="24"/>
      <c r="F9167" s="24"/>
      <c r="H9167" s="24"/>
      <c r="J9167" s="24"/>
    </row>
    <row r="9168" spans="2:10" x14ac:dyDescent="0.2">
      <c r="B9168" s="24"/>
      <c r="D9168" s="24"/>
      <c r="F9168" s="24"/>
      <c r="H9168" s="24"/>
      <c r="J9168" s="24"/>
    </row>
    <row r="9169" spans="2:10" x14ac:dyDescent="0.2">
      <c r="B9169" s="24"/>
      <c r="D9169" s="24"/>
      <c r="F9169" s="24"/>
      <c r="H9169" s="24"/>
      <c r="J9169" s="24"/>
    </row>
    <row r="9170" spans="2:10" x14ac:dyDescent="0.2">
      <c r="B9170" s="24"/>
      <c r="D9170" s="24"/>
      <c r="F9170" s="24"/>
      <c r="H9170" s="24"/>
      <c r="J9170" s="24"/>
    </row>
    <row r="9171" spans="2:10" x14ac:dyDescent="0.2">
      <c r="B9171" s="24"/>
      <c r="D9171" s="24"/>
      <c r="F9171" s="24"/>
      <c r="H9171" s="24"/>
      <c r="J9171" s="24"/>
    </row>
    <row r="9172" spans="2:10" x14ac:dyDescent="0.2">
      <c r="B9172" s="24"/>
      <c r="D9172" s="24"/>
      <c r="F9172" s="24"/>
      <c r="H9172" s="24"/>
      <c r="J9172" s="24"/>
    </row>
    <row r="9173" spans="2:10" x14ac:dyDescent="0.2">
      <c r="B9173" s="24"/>
      <c r="D9173" s="24"/>
      <c r="F9173" s="24"/>
      <c r="H9173" s="24"/>
      <c r="J9173" s="24"/>
    </row>
    <row r="9174" spans="2:10" x14ac:dyDescent="0.2">
      <c r="B9174" s="24"/>
      <c r="D9174" s="24"/>
      <c r="F9174" s="24"/>
      <c r="H9174" s="24"/>
      <c r="J9174" s="24"/>
    </row>
    <row r="9175" spans="2:10" x14ac:dyDescent="0.2">
      <c r="B9175" s="24"/>
      <c r="D9175" s="24"/>
      <c r="F9175" s="24"/>
      <c r="H9175" s="24"/>
      <c r="J9175" s="24"/>
    </row>
    <row r="9176" spans="2:10" x14ac:dyDescent="0.2">
      <c r="B9176" s="24"/>
      <c r="D9176" s="24"/>
      <c r="F9176" s="24"/>
      <c r="H9176" s="24"/>
      <c r="J9176" s="24"/>
    </row>
    <row r="9177" spans="2:10" x14ac:dyDescent="0.2">
      <c r="B9177" s="24"/>
      <c r="D9177" s="24"/>
      <c r="F9177" s="24"/>
      <c r="H9177" s="24"/>
      <c r="J9177" s="24"/>
    </row>
    <row r="9178" spans="2:10" x14ac:dyDescent="0.2">
      <c r="B9178" s="24"/>
      <c r="D9178" s="24"/>
      <c r="F9178" s="24"/>
      <c r="H9178" s="24"/>
      <c r="J9178" s="24"/>
    </row>
    <row r="9179" spans="2:10" x14ac:dyDescent="0.2">
      <c r="B9179" s="24"/>
      <c r="D9179" s="24"/>
      <c r="F9179" s="24"/>
      <c r="H9179" s="24"/>
      <c r="J9179" s="24"/>
    </row>
    <row r="9180" spans="2:10" x14ac:dyDescent="0.2">
      <c r="B9180" s="24"/>
      <c r="D9180" s="24"/>
      <c r="F9180" s="24"/>
      <c r="H9180" s="24"/>
      <c r="J9180" s="24"/>
    </row>
    <row r="9181" spans="2:10" x14ac:dyDescent="0.2">
      <c r="B9181" s="24"/>
      <c r="D9181" s="24"/>
      <c r="F9181" s="24"/>
      <c r="H9181" s="24"/>
      <c r="J9181" s="24"/>
    </row>
    <row r="9182" spans="2:10" x14ac:dyDescent="0.2">
      <c r="B9182" s="24"/>
      <c r="D9182" s="24"/>
      <c r="F9182" s="24"/>
      <c r="H9182" s="24"/>
      <c r="J9182" s="24"/>
    </row>
    <row r="9183" spans="2:10" x14ac:dyDescent="0.2">
      <c r="B9183" s="24"/>
      <c r="D9183" s="24"/>
      <c r="F9183" s="24"/>
      <c r="H9183" s="24"/>
      <c r="J9183" s="24"/>
    </row>
    <row r="9184" spans="2:10" x14ac:dyDescent="0.2">
      <c r="B9184" s="24"/>
      <c r="D9184" s="24"/>
      <c r="F9184" s="24"/>
      <c r="H9184" s="24"/>
      <c r="J9184" s="24"/>
    </row>
    <row r="9185" spans="2:10" x14ac:dyDescent="0.2">
      <c r="B9185" s="24"/>
      <c r="D9185" s="24"/>
      <c r="F9185" s="24"/>
      <c r="H9185" s="24"/>
      <c r="J9185" s="24"/>
    </row>
    <row r="9186" spans="2:10" x14ac:dyDescent="0.2">
      <c r="B9186" s="24"/>
      <c r="D9186" s="24"/>
      <c r="F9186" s="24"/>
      <c r="H9186" s="24"/>
      <c r="J9186" s="24"/>
    </row>
    <row r="9187" spans="2:10" x14ac:dyDescent="0.2">
      <c r="B9187" s="24"/>
      <c r="D9187" s="24"/>
      <c r="F9187" s="24"/>
      <c r="H9187" s="24"/>
      <c r="J9187" s="24"/>
    </row>
    <row r="9188" spans="2:10" x14ac:dyDescent="0.2">
      <c r="B9188" s="24"/>
      <c r="D9188" s="24"/>
      <c r="F9188" s="24"/>
      <c r="H9188" s="24"/>
      <c r="J9188" s="24"/>
    </row>
    <row r="9189" spans="2:10" x14ac:dyDescent="0.2">
      <c r="B9189" s="24"/>
      <c r="D9189" s="24"/>
      <c r="F9189" s="24"/>
      <c r="H9189" s="24"/>
      <c r="J9189" s="24"/>
    </row>
    <row r="9190" spans="2:10" x14ac:dyDescent="0.2">
      <c r="B9190" s="24"/>
      <c r="D9190" s="24"/>
      <c r="F9190" s="24"/>
      <c r="H9190" s="24"/>
      <c r="J9190" s="24"/>
    </row>
    <row r="9191" spans="2:10" x14ac:dyDescent="0.2">
      <c r="B9191" s="24"/>
      <c r="D9191" s="24"/>
      <c r="F9191" s="24"/>
      <c r="H9191" s="24"/>
      <c r="J9191" s="24"/>
    </row>
    <row r="9192" spans="2:10" x14ac:dyDescent="0.2">
      <c r="B9192" s="24"/>
      <c r="D9192" s="24"/>
      <c r="F9192" s="24"/>
      <c r="H9192" s="24"/>
      <c r="J9192" s="24"/>
    </row>
    <row r="9193" spans="2:10" x14ac:dyDescent="0.2">
      <c r="B9193" s="24"/>
      <c r="D9193" s="24"/>
      <c r="F9193" s="24"/>
      <c r="H9193" s="24"/>
      <c r="J9193" s="24"/>
    </row>
    <row r="9194" spans="2:10" x14ac:dyDescent="0.2">
      <c r="B9194" s="24"/>
      <c r="D9194" s="24"/>
      <c r="F9194" s="24"/>
      <c r="H9194" s="24"/>
      <c r="J9194" s="24"/>
    </row>
    <row r="9195" spans="2:10" x14ac:dyDescent="0.2">
      <c r="B9195" s="24"/>
      <c r="D9195" s="24"/>
      <c r="F9195" s="24"/>
      <c r="H9195" s="24"/>
      <c r="J9195" s="24"/>
    </row>
    <row r="9196" spans="2:10" x14ac:dyDescent="0.2">
      <c r="B9196" s="24"/>
      <c r="D9196" s="24"/>
      <c r="F9196" s="24"/>
      <c r="H9196" s="24"/>
      <c r="J9196" s="24"/>
    </row>
    <row r="9197" spans="2:10" x14ac:dyDescent="0.2">
      <c r="B9197" s="24"/>
      <c r="D9197" s="24"/>
      <c r="F9197" s="24"/>
      <c r="H9197" s="24"/>
      <c r="J9197" s="24"/>
    </row>
    <row r="9198" spans="2:10" x14ac:dyDescent="0.2">
      <c r="B9198" s="24"/>
      <c r="D9198" s="24"/>
      <c r="F9198" s="24"/>
      <c r="H9198" s="24"/>
      <c r="J9198" s="24"/>
    </row>
    <row r="9199" spans="2:10" x14ac:dyDescent="0.2">
      <c r="B9199" s="24"/>
      <c r="D9199" s="24"/>
      <c r="F9199" s="24"/>
      <c r="H9199" s="24"/>
      <c r="J9199" s="24"/>
    </row>
    <row r="9200" spans="2:10" x14ac:dyDescent="0.2">
      <c r="B9200" s="24"/>
      <c r="D9200" s="24"/>
      <c r="F9200" s="24"/>
      <c r="H9200" s="24"/>
      <c r="J9200" s="24"/>
    </row>
    <row r="9201" spans="2:10" x14ac:dyDescent="0.2">
      <c r="B9201" s="24"/>
      <c r="D9201" s="24"/>
      <c r="F9201" s="24"/>
      <c r="H9201" s="24"/>
      <c r="J9201" s="24"/>
    </row>
    <row r="9202" spans="2:10" x14ac:dyDescent="0.2">
      <c r="B9202" s="24"/>
      <c r="D9202" s="24"/>
      <c r="F9202" s="24"/>
      <c r="H9202" s="24"/>
      <c r="J9202" s="24"/>
    </row>
    <row r="9203" spans="2:10" x14ac:dyDescent="0.2">
      <c r="B9203" s="24"/>
      <c r="D9203" s="24"/>
      <c r="F9203" s="24"/>
      <c r="H9203" s="24"/>
      <c r="J9203" s="24"/>
    </row>
    <row r="9204" spans="2:10" x14ac:dyDescent="0.2">
      <c r="B9204" s="24"/>
      <c r="D9204" s="24"/>
      <c r="F9204" s="24"/>
      <c r="H9204" s="24"/>
      <c r="J9204" s="24"/>
    </row>
    <row r="9205" spans="2:10" x14ac:dyDescent="0.2">
      <c r="B9205" s="24"/>
      <c r="D9205" s="24"/>
      <c r="F9205" s="24"/>
      <c r="H9205" s="24"/>
      <c r="J9205" s="24"/>
    </row>
    <row r="9206" spans="2:10" x14ac:dyDescent="0.2">
      <c r="B9206" s="24"/>
      <c r="D9206" s="24"/>
      <c r="F9206" s="24"/>
      <c r="H9206" s="24"/>
      <c r="J9206" s="24"/>
    </row>
    <row r="9207" spans="2:10" x14ac:dyDescent="0.2">
      <c r="B9207" s="24"/>
      <c r="D9207" s="24"/>
      <c r="F9207" s="24"/>
      <c r="H9207" s="24"/>
      <c r="J9207" s="24"/>
    </row>
    <row r="9208" spans="2:10" x14ac:dyDescent="0.2">
      <c r="B9208" s="24"/>
      <c r="D9208" s="24"/>
      <c r="F9208" s="24"/>
      <c r="H9208" s="24"/>
      <c r="J9208" s="24"/>
    </row>
    <row r="9209" spans="2:10" x14ac:dyDescent="0.2">
      <c r="B9209" s="24"/>
      <c r="D9209" s="24"/>
      <c r="F9209" s="24"/>
      <c r="H9209" s="24"/>
      <c r="J9209" s="24"/>
    </row>
    <row r="9210" spans="2:10" x14ac:dyDescent="0.2">
      <c r="B9210" s="24"/>
      <c r="D9210" s="24"/>
      <c r="F9210" s="24"/>
      <c r="H9210" s="24"/>
      <c r="J9210" s="24"/>
    </row>
    <row r="9211" spans="2:10" x14ac:dyDescent="0.2">
      <c r="B9211" s="24"/>
      <c r="D9211" s="24"/>
      <c r="F9211" s="24"/>
      <c r="H9211" s="24"/>
      <c r="J9211" s="24"/>
    </row>
    <row r="9212" spans="2:10" x14ac:dyDescent="0.2">
      <c r="B9212" s="24"/>
      <c r="D9212" s="24"/>
      <c r="F9212" s="24"/>
      <c r="H9212" s="24"/>
      <c r="J9212" s="24"/>
    </row>
    <row r="9213" spans="2:10" x14ac:dyDescent="0.2">
      <c r="B9213" s="24"/>
      <c r="D9213" s="24"/>
      <c r="F9213" s="24"/>
      <c r="H9213" s="24"/>
      <c r="J9213" s="24"/>
    </row>
    <row r="9214" spans="2:10" x14ac:dyDescent="0.2">
      <c r="B9214" s="24"/>
      <c r="D9214" s="24"/>
      <c r="F9214" s="24"/>
      <c r="H9214" s="24"/>
      <c r="J9214" s="24"/>
    </row>
    <row r="9215" spans="2:10" x14ac:dyDescent="0.2">
      <c r="B9215" s="24"/>
      <c r="D9215" s="24"/>
      <c r="F9215" s="24"/>
      <c r="H9215" s="24"/>
      <c r="J9215" s="24"/>
    </row>
    <row r="9216" spans="2:10" x14ac:dyDescent="0.2">
      <c r="B9216" s="24"/>
      <c r="D9216" s="24"/>
      <c r="F9216" s="24"/>
      <c r="H9216" s="24"/>
      <c r="J9216" s="24"/>
    </row>
    <row r="9217" spans="2:10" x14ac:dyDescent="0.2">
      <c r="B9217" s="24"/>
      <c r="D9217" s="24"/>
      <c r="F9217" s="24"/>
      <c r="H9217" s="24"/>
      <c r="J9217" s="24"/>
    </row>
    <row r="9218" spans="2:10" x14ac:dyDescent="0.2">
      <c r="B9218" s="24"/>
      <c r="D9218" s="24"/>
      <c r="F9218" s="24"/>
      <c r="H9218" s="24"/>
      <c r="J9218" s="24"/>
    </row>
    <row r="9219" spans="2:10" x14ac:dyDescent="0.2">
      <c r="B9219" s="24"/>
      <c r="D9219" s="24"/>
      <c r="F9219" s="24"/>
      <c r="H9219" s="24"/>
      <c r="J9219" s="24"/>
    </row>
    <row r="9220" spans="2:10" x14ac:dyDescent="0.2">
      <c r="B9220" s="24"/>
      <c r="D9220" s="24"/>
      <c r="F9220" s="24"/>
      <c r="H9220" s="24"/>
      <c r="J9220" s="24"/>
    </row>
    <row r="9221" spans="2:10" x14ac:dyDescent="0.2">
      <c r="B9221" s="24"/>
      <c r="D9221" s="24"/>
      <c r="F9221" s="24"/>
      <c r="H9221" s="24"/>
      <c r="J9221" s="24"/>
    </row>
    <row r="9222" spans="2:10" x14ac:dyDescent="0.2">
      <c r="B9222" s="24"/>
      <c r="D9222" s="24"/>
      <c r="F9222" s="24"/>
      <c r="H9222" s="24"/>
      <c r="J9222" s="24"/>
    </row>
    <row r="9223" spans="2:10" x14ac:dyDescent="0.2">
      <c r="B9223" s="24"/>
      <c r="D9223" s="24"/>
      <c r="F9223" s="24"/>
      <c r="H9223" s="24"/>
      <c r="J9223" s="24"/>
    </row>
    <row r="9224" spans="2:10" x14ac:dyDescent="0.2">
      <c r="B9224" s="24"/>
      <c r="D9224" s="24"/>
      <c r="F9224" s="24"/>
      <c r="H9224" s="24"/>
      <c r="J9224" s="24"/>
    </row>
    <row r="9225" spans="2:10" x14ac:dyDescent="0.2">
      <c r="B9225" s="24"/>
      <c r="D9225" s="24"/>
      <c r="F9225" s="24"/>
      <c r="H9225" s="24"/>
      <c r="J9225" s="24"/>
    </row>
    <row r="9226" spans="2:10" x14ac:dyDescent="0.2">
      <c r="B9226" s="24"/>
      <c r="D9226" s="24"/>
      <c r="F9226" s="24"/>
      <c r="H9226" s="24"/>
      <c r="J9226" s="24"/>
    </row>
    <row r="9227" spans="2:10" x14ac:dyDescent="0.2">
      <c r="B9227" s="24"/>
      <c r="D9227" s="24"/>
      <c r="F9227" s="24"/>
      <c r="H9227" s="24"/>
      <c r="J9227" s="24"/>
    </row>
    <row r="9228" spans="2:10" x14ac:dyDescent="0.2">
      <c r="B9228" s="24"/>
      <c r="D9228" s="24"/>
      <c r="F9228" s="24"/>
      <c r="H9228" s="24"/>
      <c r="J9228" s="24"/>
    </row>
    <row r="9229" spans="2:10" x14ac:dyDescent="0.2">
      <c r="B9229" s="24"/>
      <c r="D9229" s="24"/>
      <c r="F9229" s="24"/>
      <c r="H9229" s="24"/>
      <c r="J9229" s="24"/>
    </row>
    <row r="9230" spans="2:10" x14ac:dyDescent="0.2">
      <c r="B9230" s="24"/>
      <c r="D9230" s="24"/>
      <c r="F9230" s="24"/>
      <c r="H9230" s="24"/>
      <c r="J9230" s="24"/>
    </row>
    <row r="9231" spans="2:10" x14ac:dyDescent="0.2">
      <c r="B9231" s="24"/>
      <c r="D9231" s="24"/>
      <c r="F9231" s="24"/>
      <c r="H9231" s="24"/>
      <c r="J9231" s="24"/>
    </row>
    <row r="9232" spans="2:10" x14ac:dyDescent="0.2">
      <c r="B9232" s="24"/>
      <c r="D9232" s="24"/>
      <c r="F9232" s="24"/>
      <c r="H9232" s="24"/>
      <c r="J9232" s="24"/>
    </row>
    <row r="9233" spans="2:10" x14ac:dyDescent="0.2">
      <c r="B9233" s="24"/>
      <c r="D9233" s="24"/>
      <c r="F9233" s="24"/>
      <c r="H9233" s="24"/>
      <c r="J9233" s="24"/>
    </row>
    <row r="9234" spans="2:10" x14ac:dyDescent="0.2">
      <c r="B9234" s="24"/>
      <c r="D9234" s="24"/>
      <c r="F9234" s="24"/>
      <c r="H9234" s="24"/>
      <c r="J9234" s="24"/>
    </row>
    <row r="9235" spans="2:10" x14ac:dyDescent="0.2">
      <c r="B9235" s="24"/>
      <c r="D9235" s="24"/>
      <c r="F9235" s="24"/>
      <c r="H9235" s="24"/>
      <c r="J9235" s="24"/>
    </row>
    <row r="9236" spans="2:10" x14ac:dyDescent="0.2">
      <c r="B9236" s="24"/>
      <c r="D9236" s="24"/>
      <c r="F9236" s="24"/>
      <c r="H9236" s="24"/>
      <c r="J9236" s="24"/>
    </row>
    <row r="9237" spans="2:10" x14ac:dyDescent="0.2">
      <c r="B9237" s="24"/>
      <c r="D9237" s="24"/>
      <c r="F9237" s="24"/>
      <c r="H9237" s="24"/>
      <c r="J9237" s="24"/>
    </row>
    <row r="9238" spans="2:10" x14ac:dyDescent="0.2">
      <c r="B9238" s="24"/>
      <c r="D9238" s="24"/>
      <c r="F9238" s="24"/>
      <c r="H9238" s="24"/>
      <c r="J9238" s="24"/>
    </row>
    <row r="9239" spans="2:10" x14ac:dyDescent="0.2">
      <c r="B9239" s="24"/>
      <c r="D9239" s="24"/>
      <c r="F9239" s="24"/>
      <c r="H9239" s="24"/>
      <c r="J9239" s="24"/>
    </row>
    <row r="9240" spans="2:10" x14ac:dyDescent="0.2">
      <c r="B9240" s="24"/>
      <c r="D9240" s="24"/>
      <c r="F9240" s="24"/>
      <c r="H9240" s="24"/>
      <c r="J9240" s="24"/>
    </row>
    <row r="9241" spans="2:10" x14ac:dyDescent="0.2">
      <c r="B9241" s="24"/>
      <c r="D9241" s="24"/>
      <c r="F9241" s="24"/>
      <c r="H9241" s="24"/>
      <c r="J9241" s="24"/>
    </row>
    <row r="9242" spans="2:10" x14ac:dyDescent="0.2">
      <c r="B9242" s="24"/>
      <c r="D9242" s="24"/>
      <c r="F9242" s="24"/>
      <c r="H9242" s="24"/>
      <c r="J9242" s="24"/>
    </row>
    <row r="9243" spans="2:10" x14ac:dyDescent="0.2">
      <c r="B9243" s="24"/>
      <c r="D9243" s="24"/>
      <c r="F9243" s="24"/>
      <c r="H9243" s="24"/>
      <c r="J9243" s="24"/>
    </row>
    <row r="9244" spans="2:10" x14ac:dyDescent="0.2">
      <c r="B9244" s="24"/>
      <c r="D9244" s="24"/>
      <c r="F9244" s="24"/>
      <c r="H9244" s="24"/>
      <c r="J9244" s="24"/>
    </row>
    <row r="9245" spans="2:10" x14ac:dyDescent="0.2">
      <c r="B9245" s="24"/>
      <c r="D9245" s="24"/>
      <c r="F9245" s="24"/>
      <c r="H9245" s="24"/>
      <c r="J9245" s="24"/>
    </row>
    <row r="9246" spans="2:10" x14ac:dyDescent="0.2">
      <c r="B9246" s="24"/>
      <c r="D9246" s="24"/>
      <c r="F9246" s="24"/>
      <c r="H9246" s="24"/>
      <c r="J9246" s="24"/>
    </row>
    <row r="9247" spans="2:10" x14ac:dyDescent="0.2">
      <c r="B9247" s="24"/>
      <c r="D9247" s="24"/>
      <c r="F9247" s="24"/>
      <c r="H9247" s="24"/>
      <c r="J9247" s="24"/>
    </row>
    <row r="9248" spans="2:10" x14ac:dyDescent="0.2">
      <c r="B9248" s="24"/>
      <c r="D9248" s="24"/>
      <c r="F9248" s="24"/>
      <c r="H9248" s="24"/>
      <c r="J9248" s="24"/>
    </row>
    <row r="9249" spans="2:10" x14ac:dyDescent="0.2">
      <c r="B9249" s="24"/>
      <c r="D9249" s="24"/>
      <c r="F9249" s="24"/>
      <c r="H9249" s="24"/>
      <c r="J9249" s="24"/>
    </row>
    <row r="9250" spans="2:10" x14ac:dyDescent="0.2">
      <c r="B9250" s="24"/>
      <c r="D9250" s="24"/>
      <c r="F9250" s="24"/>
      <c r="H9250" s="24"/>
      <c r="J9250" s="24"/>
    </row>
    <row r="9251" spans="2:10" x14ac:dyDescent="0.2">
      <c r="B9251" s="24"/>
      <c r="D9251" s="24"/>
      <c r="F9251" s="24"/>
      <c r="H9251" s="24"/>
      <c r="J9251" s="24"/>
    </row>
    <row r="9252" spans="2:10" x14ac:dyDescent="0.2">
      <c r="B9252" s="24"/>
      <c r="D9252" s="24"/>
      <c r="F9252" s="24"/>
      <c r="H9252" s="24"/>
      <c r="J9252" s="24"/>
    </row>
    <row r="9253" spans="2:10" x14ac:dyDescent="0.2">
      <c r="B9253" s="24"/>
      <c r="D9253" s="24"/>
      <c r="F9253" s="24"/>
      <c r="H9253" s="24"/>
      <c r="J9253" s="24"/>
    </row>
    <row r="9254" spans="2:10" x14ac:dyDescent="0.2">
      <c r="B9254" s="24"/>
      <c r="D9254" s="24"/>
      <c r="F9254" s="24"/>
      <c r="H9254" s="24"/>
      <c r="J9254" s="24"/>
    </row>
    <row r="9255" spans="2:10" x14ac:dyDescent="0.2">
      <c r="B9255" s="24"/>
      <c r="D9255" s="24"/>
      <c r="F9255" s="24"/>
      <c r="H9255" s="24"/>
      <c r="J9255" s="24"/>
    </row>
    <row r="9256" spans="2:10" x14ac:dyDescent="0.2">
      <c r="B9256" s="24"/>
      <c r="D9256" s="24"/>
      <c r="F9256" s="24"/>
      <c r="H9256" s="24"/>
      <c r="J9256" s="24"/>
    </row>
    <row r="9257" spans="2:10" x14ac:dyDescent="0.2">
      <c r="B9257" s="24"/>
      <c r="D9257" s="24"/>
      <c r="F9257" s="24"/>
      <c r="H9257" s="24"/>
      <c r="J9257" s="24"/>
    </row>
    <row r="9258" spans="2:10" x14ac:dyDescent="0.2">
      <c r="B9258" s="24"/>
      <c r="D9258" s="24"/>
      <c r="F9258" s="24"/>
      <c r="H9258" s="24"/>
      <c r="J9258" s="24"/>
    </row>
    <row r="9259" spans="2:10" x14ac:dyDescent="0.2">
      <c r="B9259" s="24"/>
      <c r="D9259" s="24"/>
      <c r="F9259" s="24"/>
      <c r="H9259" s="24"/>
      <c r="J9259" s="24"/>
    </row>
    <row r="9260" spans="2:10" x14ac:dyDescent="0.2">
      <c r="B9260" s="24"/>
      <c r="D9260" s="24"/>
      <c r="F9260" s="24"/>
      <c r="H9260" s="24"/>
      <c r="J9260" s="24"/>
    </row>
    <row r="9261" spans="2:10" x14ac:dyDescent="0.2">
      <c r="B9261" s="24"/>
      <c r="D9261" s="24"/>
      <c r="F9261" s="24"/>
      <c r="H9261" s="24"/>
      <c r="J9261" s="24"/>
    </row>
    <row r="9262" spans="2:10" x14ac:dyDescent="0.2">
      <c r="B9262" s="24"/>
      <c r="D9262" s="24"/>
      <c r="F9262" s="24"/>
      <c r="H9262" s="24"/>
      <c r="J9262" s="24"/>
    </row>
    <row r="9263" spans="2:10" x14ac:dyDescent="0.2">
      <c r="B9263" s="24"/>
      <c r="D9263" s="24"/>
      <c r="F9263" s="24"/>
      <c r="H9263" s="24"/>
      <c r="J9263" s="24"/>
    </row>
    <row r="9264" spans="2:10" x14ac:dyDescent="0.2">
      <c r="B9264" s="24"/>
      <c r="D9264" s="24"/>
      <c r="F9264" s="24"/>
      <c r="H9264" s="24"/>
      <c r="J9264" s="24"/>
    </row>
    <row r="9265" spans="2:10" x14ac:dyDescent="0.2">
      <c r="B9265" s="24"/>
      <c r="D9265" s="24"/>
      <c r="F9265" s="24"/>
      <c r="H9265" s="24"/>
      <c r="J9265" s="24"/>
    </row>
    <row r="9266" spans="2:10" x14ac:dyDescent="0.2">
      <c r="B9266" s="24"/>
      <c r="D9266" s="24"/>
      <c r="F9266" s="24"/>
      <c r="H9266" s="24"/>
      <c r="J9266" s="24"/>
    </row>
    <row r="9267" spans="2:10" x14ac:dyDescent="0.2">
      <c r="B9267" s="24"/>
      <c r="D9267" s="24"/>
      <c r="F9267" s="24"/>
      <c r="H9267" s="24"/>
      <c r="J9267" s="24"/>
    </row>
    <row r="9268" spans="2:10" x14ac:dyDescent="0.2">
      <c r="B9268" s="24"/>
      <c r="D9268" s="24"/>
      <c r="F9268" s="24"/>
      <c r="H9268" s="24"/>
      <c r="J9268" s="24"/>
    </row>
    <row r="9269" spans="2:10" x14ac:dyDescent="0.2">
      <c r="B9269" s="24"/>
      <c r="D9269" s="24"/>
      <c r="F9269" s="24"/>
      <c r="H9269" s="24"/>
      <c r="J9269" s="24"/>
    </row>
    <row r="9270" spans="2:10" x14ac:dyDescent="0.2">
      <c r="B9270" s="24"/>
      <c r="D9270" s="24"/>
      <c r="F9270" s="24"/>
      <c r="H9270" s="24"/>
      <c r="J9270" s="24"/>
    </row>
    <row r="9271" spans="2:10" x14ac:dyDescent="0.2">
      <c r="B9271" s="24"/>
      <c r="D9271" s="24"/>
      <c r="F9271" s="24"/>
      <c r="H9271" s="24"/>
      <c r="J9271" s="24"/>
    </row>
    <row r="9272" spans="2:10" x14ac:dyDescent="0.2">
      <c r="B9272" s="24"/>
      <c r="D9272" s="24"/>
      <c r="F9272" s="24"/>
      <c r="H9272" s="24"/>
      <c r="J9272" s="24"/>
    </row>
    <row r="9273" spans="2:10" x14ac:dyDescent="0.2">
      <c r="B9273" s="24"/>
      <c r="D9273" s="24"/>
      <c r="F9273" s="24"/>
      <c r="H9273" s="24"/>
      <c r="J9273" s="24"/>
    </row>
    <row r="9274" spans="2:10" x14ac:dyDescent="0.2">
      <c r="B9274" s="24"/>
      <c r="D9274" s="24"/>
      <c r="F9274" s="24"/>
      <c r="H9274" s="24"/>
      <c r="J9274" s="24"/>
    </row>
    <row r="9275" spans="2:10" x14ac:dyDescent="0.2">
      <c r="B9275" s="24"/>
      <c r="D9275" s="24"/>
      <c r="F9275" s="24"/>
      <c r="H9275" s="24"/>
      <c r="J9275" s="24"/>
    </row>
    <row r="9276" spans="2:10" x14ac:dyDescent="0.2">
      <c r="B9276" s="24"/>
      <c r="D9276" s="24"/>
      <c r="F9276" s="24"/>
      <c r="H9276" s="24"/>
      <c r="J9276" s="24"/>
    </row>
    <row r="9277" spans="2:10" x14ac:dyDescent="0.2">
      <c r="B9277" s="24"/>
      <c r="D9277" s="24"/>
      <c r="F9277" s="24"/>
      <c r="H9277" s="24"/>
      <c r="J9277" s="24"/>
    </row>
    <row r="9278" spans="2:10" x14ac:dyDescent="0.2">
      <c r="B9278" s="24"/>
      <c r="D9278" s="24"/>
      <c r="F9278" s="24"/>
      <c r="H9278" s="24"/>
      <c r="J9278" s="24"/>
    </row>
    <row r="9279" spans="2:10" x14ac:dyDescent="0.2">
      <c r="B9279" s="24"/>
      <c r="D9279" s="24"/>
      <c r="F9279" s="24"/>
      <c r="H9279" s="24"/>
      <c r="J9279" s="24"/>
    </row>
    <row r="9280" spans="2:10" x14ac:dyDescent="0.2">
      <c r="B9280" s="24"/>
      <c r="D9280" s="24"/>
      <c r="F9280" s="24"/>
      <c r="H9280" s="24"/>
      <c r="J9280" s="24"/>
    </row>
    <row r="9281" spans="2:10" x14ac:dyDescent="0.2">
      <c r="B9281" s="24"/>
      <c r="D9281" s="24"/>
      <c r="F9281" s="24"/>
      <c r="H9281" s="24"/>
      <c r="J9281" s="24"/>
    </row>
    <row r="9282" spans="2:10" x14ac:dyDescent="0.2">
      <c r="B9282" s="24"/>
      <c r="D9282" s="24"/>
      <c r="F9282" s="24"/>
      <c r="H9282" s="24"/>
      <c r="J9282" s="24"/>
    </row>
    <row r="9283" spans="2:10" x14ac:dyDescent="0.2">
      <c r="B9283" s="24"/>
      <c r="D9283" s="24"/>
      <c r="F9283" s="24"/>
      <c r="H9283" s="24"/>
      <c r="J9283" s="24"/>
    </row>
    <row r="9284" spans="2:10" x14ac:dyDescent="0.2">
      <c r="B9284" s="24"/>
      <c r="D9284" s="24"/>
      <c r="F9284" s="24"/>
      <c r="H9284" s="24"/>
      <c r="J9284" s="24"/>
    </row>
    <row r="9285" spans="2:10" x14ac:dyDescent="0.2">
      <c r="B9285" s="24"/>
      <c r="D9285" s="24"/>
      <c r="F9285" s="24"/>
      <c r="H9285" s="24"/>
      <c r="J9285" s="24"/>
    </row>
    <row r="9286" spans="2:10" x14ac:dyDescent="0.2">
      <c r="B9286" s="24"/>
      <c r="D9286" s="24"/>
      <c r="F9286" s="24"/>
      <c r="H9286" s="24"/>
      <c r="J9286" s="24"/>
    </row>
    <row r="9287" spans="2:10" x14ac:dyDescent="0.2">
      <c r="B9287" s="24"/>
      <c r="D9287" s="24"/>
      <c r="F9287" s="24"/>
      <c r="H9287" s="24"/>
      <c r="J9287" s="24"/>
    </row>
    <row r="9288" spans="2:10" x14ac:dyDescent="0.2">
      <c r="B9288" s="24"/>
      <c r="D9288" s="24"/>
      <c r="F9288" s="24"/>
      <c r="H9288" s="24"/>
      <c r="J9288" s="24"/>
    </row>
    <row r="9289" spans="2:10" x14ac:dyDescent="0.2">
      <c r="B9289" s="24"/>
      <c r="D9289" s="24"/>
      <c r="F9289" s="24"/>
      <c r="H9289" s="24"/>
      <c r="J9289" s="24"/>
    </row>
    <row r="9290" spans="2:10" x14ac:dyDescent="0.2">
      <c r="B9290" s="24"/>
      <c r="D9290" s="24"/>
      <c r="F9290" s="24"/>
      <c r="H9290" s="24"/>
      <c r="J9290" s="24"/>
    </row>
    <row r="9291" spans="2:10" x14ac:dyDescent="0.2">
      <c r="B9291" s="24"/>
      <c r="D9291" s="24"/>
      <c r="F9291" s="24"/>
      <c r="H9291" s="24"/>
      <c r="J9291" s="24"/>
    </row>
    <row r="9292" spans="2:10" x14ac:dyDescent="0.2">
      <c r="B9292" s="24"/>
      <c r="D9292" s="24"/>
      <c r="F9292" s="24"/>
      <c r="H9292" s="24"/>
      <c r="J9292" s="24"/>
    </row>
    <row r="9293" spans="2:10" x14ac:dyDescent="0.2">
      <c r="B9293" s="24"/>
      <c r="D9293" s="24"/>
      <c r="F9293" s="24"/>
      <c r="H9293" s="24"/>
      <c r="J9293" s="24"/>
    </row>
    <row r="9294" spans="2:10" x14ac:dyDescent="0.2">
      <c r="B9294" s="24"/>
      <c r="D9294" s="24"/>
      <c r="F9294" s="24"/>
      <c r="H9294" s="24"/>
      <c r="J9294" s="24"/>
    </row>
    <row r="9295" spans="2:10" x14ac:dyDescent="0.2">
      <c r="B9295" s="24"/>
      <c r="D9295" s="24"/>
      <c r="F9295" s="24"/>
      <c r="H9295" s="24"/>
      <c r="J9295" s="24"/>
    </row>
    <row r="9296" spans="2:10" x14ac:dyDescent="0.2">
      <c r="B9296" s="24"/>
      <c r="D9296" s="24"/>
      <c r="F9296" s="24"/>
      <c r="H9296" s="24"/>
      <c r="J9296" s="24"/>
    </row>
    <row r="9297" spans="2:10" x14ac:dyDescent="0.2">
      <c r="B9297" s="24"/>
      <c r="D9297" s="24"/>
      <c r="F9297" s="24"/>
      <c r="H9297" s="24"/>
      <c r="J9297" s="24"/>
    </row>
    <row r="9298" spans="2:10" x14ac:dyDescent="0.2">
      <c r="B9298" s="24"/>
      <c r="D9298" s="24"/>
      <c r="F9298" s="24"/>
      <c r="H9298" s="24"/>
      <c r="J9298" s="24"/>
    </row>
    <row r="9299" spans="2:10" x14ac:dyDescent="0.2">
      <c r="B9299" s="24"/>
      <c r="D9299" s="24"/>
      <c r="F9299" s="24"/>
      <c r="H9299" s="24"/>
      <c r="J9299" s="24"/>
    </row>
    <row r="9300" spans="2:10" x14ac:dyDescent="0.2">
      <c r="B9300" s="24"/>
      <c r="D9300" s="24"/>
      <c r="F9300" s="24"/>
      <c r="H9300" s="24"/>
      <c r="J9300" s="24"/>
    </row>
    <row r="9301" spans="2:10" x14ac:dyDescent="0.2">
      <c r="B9301" s="24"/>
      <c r="D9301" s="24"/>
      <c r="F9301" s="24"/>
      <c r="H9301" s="24"/>
      <c r="J9301" s="24"/>
    </row>
    <row r="9302" spans="2:10" x14ac:dyDescent="0.2">
      <c r="B9302" s="24"/>
      <c r="D9302" s="24"/>
      <c r="F9302" s="24"/>
      <c r="H9302" s="24"/>
      <c r="J9302" s="24"/>
    </row>
    <row r="9303" spans="2:10" x14ac:dyDescent="0.2">
      <c r="B9303" s="24"/>
      <c r="D9303" s="24"/>
      <c r="F9303" s="24"/>
      <c r="H9303" s="24"/>
      <c r="J9303" s="24"/>
    </row>
    <row r="9304" spans="2:10" x14ac:dyDescent="0.2">
      <c r="B9304" s="24"/>
      <c r="D9304" s="24"/>
      <c r="F9304" s="24"/>
      <c r="H9304" s="24"/>
      <c r="J9304" s="24"/>
    </row>
    <row r="9305" spans="2:10" x14ac:dyDescent="0.2">
      <c r="B9305" s="24"/>
      <c r="D9305" s="24"/>
      <c r="F9305" s="24"/>
      <c r="H9305" s="24"/>
      <c r="J9305" s="24"/>
    </row>
    <row r="9306" spans="2:10" x14ac:dyDescent="0.2">
      <c r="B9306" s="24"/>
      <c r="D9306" s="24"/>
      <c r="F9306" s="24"/>
      <c r="H9306" s="24"/>
      <c r="J9306" s="24"/>
    </row>
    <row r="9307" spans="2:10" x14ac:dyDescent="0.2">
      <c r="B9307" s="24"/>
      <c r="D9307" s="24"/>
      <c r="F9307" s="24"/>
      <c r="H9307" s="24"/>
      <c r="J9307" s="24"/>
    </row>
    <row r="9308" spans="2:10" x14ac:dyDescent="0.2">
      <c r="B9308" s="24"/>
      <c r="D9308" s="24"/>
      <c r="F9308" s="24"/>
      <c r="H9308" s="24"/>
      <c r="J9308" s="24"/>
    </row>
    <row r="9309" spans="2:10" x14ac:dyDescent="0.2">
      <c r="B9309" s="24"/>
      <c r="D9309" s="24"/>
      <c r="F9309" s="24"/>
      <c r="H9309" s="24"/>
      <c r="J9309" s="24"/>
    </row>
    <row r="9310" spans="2:10" x14ac:dyDescent="0.2">
      <c r="B9310" s="24"/>
      <c r="D9310" s="24"/>
      <c r="F9310" s="24"/>
      <c r="H9310" s="24"/>
      <c r="J9310" s="24"/>
    </row>
    <row r="9311" spans="2:10" x14ac:dyDescent="0.2">
      <c r="B9311" s="24"/>
      <c r="D9311" s="24"/>
      <c r="F9311" s="24"/>
      <c r="H9311" s="24"/>
      <c r="J9311" s="24"/>
    </row>
    <row r="9312" spans="2:10" x14ac:dyDescent="0.2">
      <c r="B9312" s="24"/>
      <c r="D9312" s="24"/>
      <c r="F9312" s="24"/>
      <c r="H9312" s="24"/>
      <c r="J9312" s="24"/>
    </row>
    <row r="9313" spans="2:10" x14ac:dyDescent="0.2">
      <c r="B9313" s="24"/>
      <c r="D9313" s="24"/>
      <c r="F9313" s="24"/>
      <c r="H9313" s="24"/>
      <c r="J9313" s="24"/>
    </row>
    <row r="9314" spans="2:10" x14ac:dyDescent="0.2">
      <c r="B9314" s="24"/>
      <c r="D9314" s="24"/>
      <c r="F9314" s="24"/>
      <c r="H9314" s="24"/>
      <c r="J9314" s="24"/>
    </row>
    <row r="9315" spans="2:10" x14ac:dyDescent="0.2">
      <c r="B9315" s="24"/>
      <c r="D9315" s="24"/>
      <c r="F9315" s="24"/>
      <c r="H9315" s="24"/>
      <c r="J9315" s="24"/>
    </row>
    <row r="9316" spans="2:10" x14ac:dyDescent="0.2">
      <c r="B9316" s="24"/>
      <c r="D9316" s="24"/>
      <c r="F9316" s="24"/>
      <c r="H9316" s="24"/>
      <c r="J9316" s="24"/>
    </row>
    <row r="9317" spans="2:10" x14ac:dyDescent="0.2">
      <c r="B9317" s="24"/>
      <c r="D9317" s="24"/>
      <c r="F9317" s="24"/>
      <c r="H9317" s="24"/>
      <c r="J9317" s="24"/>
    </row>
    <row r="9318" spans="2:10" x14ac:dyDescent="0.2">
      <c r="B9318" s="24"/>
      <c r="D9318" s="24"/>
      <c r="F9318" s="24"/>
      <c r="H9318" s="24"/>
      <c r="J9318" s="24"/>
    </row>
    <row r="9319" spans="2:10" x14ac:dyDescent="0.2">
      <c r="B9319" s="24"/>
      <c r="D9319" s="24"/>
      <c r="F9319" s="24"/>
      <c r="H9319" s="24"/>
      <c r="J9319" s="24"/>
    </row>
    <row r="9320" spans="2:10" x14ac:dyDescent="0.2">
      <c r="B9320" s="24"/>
      <c r="D9320" s="24"/>
      <c r="F9320" s="24"/>
      <c r="H9320" s="24"/>
      <c r="J9320" s="24"/>
    </row>
    <row r="9321" spans="2:10" x14ac:dyDescent="0.2">
      <c r="B9321" s="24"/>
      <c r="D9321" s="24"/>
      <c r="F9321" s="24"/>
      <c r="H9321" s="24"/>
      <c r="J9321" s="24"/>
    </row>
    <row r="9322" spans="2:10" x14ac:dyDescent="0.2">
      <c r="B9322" s="24"/>
      <c r="D9322" s="24"/>
      <c r="F9322" s="24"/>
      <c r="H9322" s="24"/>
      <c r="J9322" s="24"/>
    </row>
    <row r="9323" spans="2:10" x14ac:dyDescent="0.2">
      <c r="B9323" s="24"/>
      <c r="D9323" s="24"/>
      <c r="F9323" s="24"/>
      <c r="H9323" s="24"/>
      <c r="J9323" s="24"/>
    </row>
    <row r="9324" spans="2:10" x14ac:dyDescent="0.2">
      <c r="B9324" s="24"/>
      <c r="D9324" s="24"/>
      <c r="F9324" s="24"/>
      <c r="H9324" s="24"/>
      <c r="J9324" s="24"/>
    </row>
    <row r="9325" spans="2:10" x14ac:dyDescent="0.2">
      <c r="B9325" s="24"/>
      <c r="D9325" s="24"/>
      <c r="F9325" s="24"/>
      <c r="H9325" s="24"/>
      <c r="J9325" s="24"/>
    </row>
    <row r="9326" spans="2:10" x14ac:dyDescent="0.2">
      <c r="B9326" s="24"/>
      <c r="D9326" s="24"/>
      <c r="F9326" s="24"/>
      <c r="H9326" s="24"/>
      <c r="J9326" s="24"/>
    </row>
    <row r="9327" spans="2:10" x14ac:dyDescent="0.2">
      <c r="B9327" s="24"/>
      <c r="D9327" s="24"/>
      <c r="F9327" s="24"/>
      <c r="H9327" s="24"/>
      <c r="J9327" s="24"/>
    </row>
    <row r="9328" spans="2:10" x14ac:dyDescent="0.2">
      <c r="B9328" s="24"/>
      <c r="D9328" s="24"/>
      <c r="F9328" s="24"/>
      <c r="H9328" s="24"/>
      <c r="J9328" s="24"/>
    </row>
    <row r="9329" spans="2:10" x14ac:dyDescent="0.2">
      <c r="B9329" s="24"/>
      <c r="D9329" s="24"/>
      <c r="F9329" s="24"/>
      <c r="H9329" s="24"/>
      <c r="J9329" s="24"/>
    </row>
    <row r="9330" spans="2:10" x14ac:dyDescent="0.2">
      <c r="B9330" s="24"/>
      <c r="D9330" s="24"/>
      <c r="F9330" s="24"/>
      <c r="H9330" s="24"/>
      <c r="J9330" s="24"/>
    </row>
    <row r="9331" spans="2:10" x14ac:dyDescent="0.2">
      <c r="B9331" s="24"/>
      <c r="D9331" s="24"/>
      <c r="F9331" s="24"/>
      <c r="H9331" s="24"/>
      <c r="J9331" s="24"/>
    </row>
    <row r="9332" spans="2:10" x14ac:dyDescent="0.2">
      <c r="B9332" s="24"/>
      <c r="D9332" s="24"/>
      <c r="F9332" s="24"/>
      <c r="H9332" s="24"/>
      <c r="J9332" s="24"/>
    </row>
    <row r="9333" spans="2:10" x14ac:dyDescent="0.2">
      <c r="B9333" s="24"/>
      <c r="D9333" s="24"/>
      <c r="F9333" s="24"/>
      <c r="H9333" s="24"/>
      <c r="J9333" s="24"/>
    </row>
    <row r="9334" spans="2:10" x14ac:dyDescent="0.2">
      <c r="B9334" s="24"/>
      <c r="D9334" s="24"/>
      <c r="F9334" s="24"/>
      <c r="H9334" s="24"/>
      <c r="J9334" s="24"/>
    </row>
    <row r="9335" spans="2:10" x14ac:dyDescent="0.2">
      <c r="B9335" s="24"/>
      <c r="D9335" s="24"/>
      <c r="F9335" s="24"/>
      <c r="H9335" s="24"/>
      <c r="J9335" s="24"/>
    </row>
    <row r="9336" spans="2:10" x14ac:dyDescent="0.2">
      <c r="B9336" s="24"/>
      <c r="D9336" s="24"/>
      <c r="F9336" s="24"/>
      <c r="H9336" s="24"/>
      <c r="J9336" s="24"/>
    </row>
    <row r="9337" spans="2:10" x14ac:dyDescent="0.2">
      <c r="B9337" s="24"/>
      <c r="D9337" s="24"/>
      <c r="F9337" s="24"/>
      <c r="H9337" s="24"/>
      <c r="J9337" s="24"/>
    </row>
    <row r="9338" spans="2:10" x14ac:dyDescent="0.2">
      <c r="B9338" s="24"/>
      <c r="D9338" s="24"/>
      <c r="F9338" s="24"/>
      <c r="H9338" s="24"/>
      <c r="J9338" s="24"/>
    </row>
    <row r="9339" spans="2:10" x14ac:dyDescent="0.2">
      <c r="B9339" s="24"/>
      <c r="D9339" s="24"/>
      <c r="F9339" s="24"/>
      <c r="H9339" s="24"/>
      <c r="J9339" s="24"/>
    </row>
    <row r="9340" spans="2:10" x14ac:dyDescent="0.2">
      <c r="B9340" s="24"/>
      <c r="D9340" s="24"/>
      <c r="F9340" s="24"/>
      <c r="H9340" s="24"/>
      <c r="J9340" s="24"/>
    </row>
    <row r="9341" spans="2:10" x14ac:dyDescent="0.2">
      <c r="B9341" s="24"/>
      <c r="D9341" s="24"/>
      <c r="F9341" s="24"/>
      <c r="H9341" s="24"/>
      <c r="J9341" s="24"/>
    </row>
    <row r="9342" spans="2:10" x14ac:dyDescent="0.2">
      <c r="B9342" s="24"/>
      <c r="D9342" s="24"/>
      <c r="F9342" s="24"/>
      <c r="H9342" s="24"/>
      <c r="J9342" s="24"/>
    </row>
    <row r="9343" spans="2:10" x14ac:dyDescent="0.2">
      <c r="B9343" s="24"/>
      <c r="D9343" s="24"/>
      <c r="F9343" s="24"/>
      <c r="H9343" s="24"/>
      <c r="J9343" s="24"/>
    </row>
    <row r="9344" spans="2:10" x14ac:dyDescent="0.2">
      <c r="B9344" s="24"/>
      <c r="D9344" s="24"/>
      <c r="F9344" s="24"/>
      <c r="H9344" s="24"/>
      <c r="J9344" s="24"/>
    </row>
    <row r="9345" spans="2:10" x14ac:dyDescent="0.2">
      <c r="B9345" s="24"/>
      <c r="D9345" s="24"/>
      <c r="F9345" s="24"/>
      <c r="H9345" s="24"/>
      <c r="J9345" s="24"/>
    </row>
    <row r="9346" spans="2:10" x14ac:dyDescent="0.2">
      <c r="B9346" s="24"/>
      <c r="D9346" s="24"/>
      <c r="F9346" s="24"/>
      <c r="H9346" s="24"/>
      <c r="J9346" s="24"/>
    </row>
    <row r="9347" spans="2:10" x14ac:dyDescent="0.2">
      <c r="B9347" s="24"/>
      <c r="D9347" s="24"/>
      <c r="F9347" s="24"/>
      <c r="H9347" s="24"/>
      <c r="J9347" s="24"/>
    </row>
    <row r="9348" spans="2:10" x14ac:dyDescent="0.2">
      <c r="B9348" s="24"/>
      <c r="D9348" s="24"/>
      <c r="F9348" s="24"/>
      <c r="H9348" s="24"/>
      <c r="J9348" s="24"/>
    </row>
    <row r="9349" spans="2:10" x14ac:dyDescent="0.2">
      <c r="B9349" s="24"/>
      <c r="D9349" s="24"/>
      <c r="F9349" s="24"/>
      <c r="H9349" s="24"/>
      <c r="J9349" s="24"/>
    </row>
    <row r="9350" spans="2:10" x14ac:dyDescent="0.2">
      <c r="B9350" s="24"/>
      <c r="D9350" s="24"/>
      <c r="F9350" s="24"/>
      <c r="H9350" s="24"/>
      <c r="J9350" s="24"/>
    </row>
    <row r="9351" spans="2:10" x14ac:dyDescent="0.2">
      <c r="B9351" s="24"/>
      <c r="D9351" s="24"/>
      <c r="F9351" s="24"/>
      <c r="H9351" s="24"/>
      <c r="J9351" s="24"/>
    </row>
    <row r="9352" spans="2:10" x14ac:dyDescent="0.2">
      <c r="B9352" s="24"/>
      <c r="D9352" s="24"/>
      <c r="F9352" s="24"/>
      <c r="H9352" s="24"/>
      <c r="J9352" s="24"/>
    </row>
    <row r="9353" spans="2:10" x14ac:dyDescent="0.2">
      <c r="B9353" s="24"/>
      <c r="D9353" s="24"/>
      <c r="F9353" s="24"/>
      <c r="H9353" s="24"/>
      <c r="J9353" s="24"/>
    </row>
    <row r="9354" spans="2:10" x14ac:dyDescent="0.2">
      <c r="B9354" s="24"/>
      <c r="D9354" s="24"/>
      <c r="F9354" s="24"/>
      <c r="H9354" s="24"/>
      <c r="J9354" s="24"/>
    </row>
    <row r="9355" spans="2:10" x14ac:dyDescent="0.2">
      <c r="B9355" s="24"/>
      <c r="D9355" s="24"/>
      <c r="F9355" s="24"/>
      <c r="H9355" s="24"/>
      <c r="J9355" s="24"/>
    </row>
    <row r="9356" spans="2:10" x14ac:dyDescent="0.2">
      <c r="B9356" s="24"/>
      <c r="D9356" s="24"/>
      <c r="F9356" s="24"/>
      <c r="H9356" s="24"/>
      <c r="J9356" s="24"/>
    </row>
    <row r="9357" spans="2:10" x14ac:dyDescent="0.2">
      <c r="B9357" s="24"/>
      <c r="D9357" s="24"/>
      <c r="F9357" s="24"/>
      <c r="H9357" s="24"/>
      <c r="J9357" s="24"/>
    </row>
    <row r="9358" spans="2:10" x14ac:dyDescent="0.2">
      <c r="B9358" s="24"/>
      <c r="D9358" s="24"/>
      <c r="F9358" s="24"/>
      <c r="H9358" s="24"/>
      <c r="J9358" s="24"/>
    </row>
    <row r="9359" spans="2:10" x14ac:dyDescent="0.2">
      <c r="B9359" s="24"/>
      <c r="D9359" s="24"/>
      <c r="F9359" s="24"/>
      <c r="H9359" s="24"/>
      <c r="J9359" s="24"/>
    </row>
    <row r="9360" spans="2:10" x14ac:dyDescent="0.2">
      <c r="B9360" s="24"/>
      <c r="D9360" s="24"/>
      <c r="F9360" s="24"/>
      <c r="H9360" s="24"/>
      <c r="J9360" s="24"/>
    </row>
    <row r="9361" spans="2:10" x14ac:dyDescent="0.2">
      <c r="B9361" s="24"/>
      <c r="D9361" s="24"/>
      <c r="F9361" s="24"/>
      <c r="H9361" s="24"/>
      <c r="J9361" s="24"/>
    </row>
    <row r="9362" spans="2:10" x14ac:dyDescent="0.2">
      <c r="B9362" s="24"/>
      <c r="D9362" s="24"/>
      <c r="F9362" s="24"/>
      <c r="H9362" s="24"/>
      <c r="J9362" s="24"/>
    </row>
    <row r="9363" spans="2:10" x14ac:dyDescent="0.2">
      <c r="B9363" s="24"/>
      <c r="D9363" s="24"/>
      <c r="F9363" s="24"/>
      <c r="H9363" s="24"/>
      <c r="J9363" s="24"/>
    </row>
    <row r="9364" spans="2:10" x14ac:dyDescent="0.2">
      <c r="B9364" s="24"/>
      <c r="D9364" s="24"/>
      <c r="F9364" s="24"/>
      <c r="H9364" s="24"/>
      <c r="J9364" s="24"/>
    </row>
    <row r="9365" spans="2:10" x14ac:dyDescent="0.2">
      <c r="B9365" s="24"/>
      <c r="D9365" s="24"/>
      <c r="F9365" s="24"/>
      <c r="H9365" s="24"/>
      <c r="J9365" s="24"/>
    </row>
    <row r="9366" spans="2:10" x14ac:dyDescent="0.2">
      <c r="B9366" s="24"/>
      <c r="D9366" s="24"/>
      <c r="F9366" s="24"/>
      <c r="H9366" s="24"/>
      <c r="J9366" s="24"/>
    </row>
    <row r="9367" spans="2:10" x14ac:dyDescent="0.2">
      <c r="B9367" s="24"/>
      <c r="D9367" s="24"/>
      <c r="F9367" s="24"/>
      <c r="H9367" s="24"/>
      <c r="J9367" s="24"/>
    </row>
    <row r="9368" spans="2:10" x14ac:dyDescent="0.2">
      <c r="B9368" s="24"/>
      <c r="D9368" s="24"/>
      <c r="F9368" s="24"/>
      <c r="H9368" s="24"/>
      <c r="J9368" s="24"/>
    </row>
    <row r="9369" spans="2:10" x14ac:dyDescent="0.2">
      <c r="B9369" s="24"/>
      <c r="D9369" s="24"/>
      <c r="F9369" s="24"/>
      <c r="H9369" s="24"/>
      <c r="J9369" s="24"/>
    </row>
    <row r="9370" spans="2:10" x14ac:dyDescent="0.2">
      <c r="B9370" s="24"/>
      <c r="D9370" s="24"/>
      <c r="F9370" s="24"/>
      <c r="H9370" s="24"/>
      <c r="J9370" s="24"/>
    </row>
    <row r="9371" spans="2:10" x14ac:dyDescent="0.2">
      <c r="B9371" s="24"/>
      <c r="D9371" s="24"/>
      <c r="F9371" s="24"/>
      <c r="H9371" s="24"/>
      <c r="J9371" s="24"/>
    </row>
    <row r="9372" spans="2:10" x14ac:dyDescent="0.2">
      <c r="B9372" s="24"/>
      <c r="D9372" s="24"/>
      <c r="F9372" s="24"/>
      <c r="H9372" s="24"/>
      <c r="J9372" s="24"/>
    </row>
    <row r="9373" spans="2:10" x14ac:dyDescent="0.2">
      <c r="B9373" s="24"/>
      <c r="D9373" s="24"/>
      <c r="F9373" s="24"/>
      <c r="H9373" s="24"/>
      <c r="J9373" s="24"/>
    </row>
    <row r="9374" spans="2:10" x14ac:dyDescent="0.2">
      <c r="B9374" s="24"/>
      <c r="D9374" s="24"/>
      <c r="F9374" s="24"/>
      <c r="H9374" s="24"/>
      <c r="J9374" s="24"/>
    </row>
    <row r="9375" spans="2:10" x14ac:dyDescent="0.2">
      <c r="B9375" s="24"/>
      <c r="D9375" s="24"/>
      <c r="F9375" s="24"/>
      <c r="H9375" s="24"/>
      <c r="J9375" s="24"/>
    </row>
    <row r="9376" spans="2:10" x14ac:dyDescent="0.2">
      <c r="B9376" s="24"/>
      <c r="D9376" s="24"/>
      <c r="F9376" s="24"/>
      <c r="H9376" s="24"/>
      <c r="J9376" s="24"/>
    </row>
    <row r="9377" spans="2:10" x14ac:dyDescent="0.2">
      <c r="B9377" s="24"/>
      <c r="D9377" s="24"/>
      <c r="F9377" s="24"/>
      <c r="H9377" s="24"/>
      <c r="J9377" s="24"/>
    </row>
    <row r="9378" spans="2:10" x14ac:dyDescent="0.2">
      <c r="B9378" s="24"/>
      <c r="D9378" s="24"/>
      <c r="F9378" s="24"/>
      <c r="H9378" s="24"/>
      <c r="J9378" s="24"/>
    </row>
    <row r="9379" spans="2:10" x14ac:dyDescent="0.2">
      <c r="B9379" s="24"/>
      <c r="D9379" s="24"/>
      <c r="F9379" s="24"/>
      <c r="H9379" s="24"/>
      <c r="J9379" s="24"/>
    </row>
    <row r="9380" spans="2:10" x14ac:dyDescent="0.2">
      <c r="B9380" s="24"/>
      <c r="D9380" s="24"/>
      <c r="F9380" s="24"/>
      <c r="H9380" s="24"/>
      <c r="J9380" s="24"/>
    </row>
    <row r="9381" spans="2:10" x14ac:dyDescent="0.2">
      <c r="B9381" s="24"/>
      <c r="D9381" s="24"/>
      <c r="F9381" s="24"/>
      <c r="H9381" s="24"/>
      <c r="J9381" s="24"/>
    </row>
    <row r="9382" spans="2:10" x14ac:dyDescent="0.2">
      <c r="B9382" s="24"/>
      <c r="D9382" s="24"/>
      <c r="F9382" s="24"/>
      <c r="H9382" s="24"/>
      <c r="J9382" s="24"/>
    </row>
    <row r="9383" spans="2:10" x14ac:dyDescent="0.2">
      <c r="B9383" s="24"/>
      <c r="D9383" s="24"/>
      <c r="F9383" s="24"/>
      <c r="H9383" s="24"/>
      <c r="J9383" s="24"/>
    </row>
    <row r="9384" spans="2:10" x14ac:dyDescent="0.2">
      <c r="B9384" s="24"/>
      <c r="D9384" s="24"/>
      <c r="F9384" s="24"/>
      <c r="H9384" s="24"/>
      <c r="J9384" s="24"/>
    </row>
    <row r="9385" spans="2:10" x14ac:dyDescent="0.2">
      <c r="B9385" s="24"/>
      <c r="D9385" s="24"/>
      <c r="F9385" s="24"/>
      <c r="H9385" s="24"/>
      <c r="J9385" s="24"/>
    </row>
    <row r="9386" spans="2:10" x14ac:dyDescent="0.2">
      <c r="B9386" s="24"/>
      <c r="D9386" s="24"/>
      <c r="F9386" s="24"/>
      <c r="H9386" s="24"/>
      <c r="J9386" s="24"/>
    </row>
    <row r="9387" spans="2:10" x14ac:dyDescent="0.2">
      <c r="B9387" s="24"/>
      <c r="D9387" s="24"/>
      <c r="F9387" s="24"/>
      <c r="H9387" s="24"/>
      <c r="J9387" s="24"/>
    </row>
    <row r="9388" spans="2:10" x14ac:dyDescent="0.2">
      <c r="B9388" s="24"/>
      <c r="D9388" s="24"/>
      <c r="F9388" s="24"/>
      <c r="H9388" s="24"/>
      <c r="J9388" s="24"/>
    </row>
    <row r="9389" spans="2:10" x14ac:dyDescent="0.2">
      <c r="B9389" s="24"/>
      <c r="D9389" s="24"/>
      <c r="F9389" s="24"/>
      <c r="H9389" s="24"/>
      <c r="J9389" s="24"/>
    </row>
    <row r="9390" spans="2:10" x14ac:dyDescent="0.2">
      <c r="B9390" s="24"/>
      <c r="D9390" s="24"/>
      <c r="F9390" s="24"/>
      <c r="H9390" s="24"/>
      <c r="J9390" s="24"/>
    </row>
    <row r="9391" spans="2:10" x14ac:dyDescent="0.2">
      <c r="B9391" s="24"/>
      <c r="D9391" s="24"/>
      <c r="F9391" s="24"/>
      <c r="H9391" s="24"/>
      <c r="J9391" s="24"/>
    </row>
    <row r="9392" spans="2:10" x14ac:dyDescent="0.2">
      <c r="B9392" s="24"/>
      <c r="D9392" s="24"/>
      <c r="F9392" s="24"/>
      <c r="H9392" s="24"/>
      <c r="J9392" s="24"/>
    </row>
    <row r="9393" spans="2:10" x14ac:dyDescent="0.2">
      <c r="B9393" s="24"/>
      <c r="D9393" s="24"/>
      <c r="F9393" s="24"/>
      <c r="H9393" s="24"/>
      <c r="J9393" s="24"/>
    </row>
    <row r="9394" spans="2:10" x14ac:dyDescent="0.2">
      <c r="B9394" s="24"/>
      <c r="D9394" s="24"/>
      <c r="F9394" s="24"/>
      <c r="H9394" s="24"/>
      <c r="J9394" s="24"/>
    </row>
    <row r="9395" spans="2:10" x14ac:dyDescent="0.2">
      <c r="B9395" s="24"/>
      <c r="D9395" s="24"/>
      <c r="F9395" s="24"/>
      <c r="H9395" s="24"/>
      <c r="J9395" s="24"/>
    </row>
    <row r="9396" spans="2:10" x14ac:dyDescent="0.2">
      <c r="B9396" s="24"/>
      <c r="D9396" s="24"/>
      <c r="F9396" s="24"/>
      <c r="H9396" s="24"/>
      <c r="J9396" s="24"/>
    </row>
    <row r="9397" spans="2:10" x14ac:dyDescent="0.2">
      <c r="B9397" s="24"/>
      <c r="D9397" s="24"/>
      <c r="F9397" s="24"/>
      <c r="H9397" s="24"/>
      <c r="J9397" s="24"/>
    </row>
    <row r="9398" spans="2:10" x14ac:dyDescent="0.2">
      <c r="B9398" s="24"/>
      <c r="D9398" s="24"/>
      <c r="F9398" s="24"/>
      <c r="H9398" s="24"/>
      <c r="J9398" s="24"/>
    </row>
    <row r="9399" spans="2:10" x14ac:dyDescent="0.2">
      <c r="B9399" s="24"/>
      <c r="D9399" s="24"/>
      <c r="F9399" s="24"/>
      <c r="H9399" s="24"/>
      <c r="J9399" s="24"/>
    </row>
    <row r="9400" spans="2:10" x14ac:dyDescent="0.2">
      <c r="B9400" s="24"/>
      <c r="D9400" s="24"/>
      <c r="F9400" s="24"/>
      <c r="H9400" s="24"/>
      <c r="J9400" s="24"/>
    </row>
    <row r="9401" spans="2:10" x14ac:dyDescent="0.2">
      <c r="B9401" s="24"/>
      <c r="D9401" s="24"/>
      <c r="F9401" s="24"/>
      <c r="H9401" s="24"/>
      <c r="J9401" s="24"/>
    </row>
    <row r="9402" spans="2:10" x14ac:dyDescent="0.2">
      <c r="B9402" s="24"/>
      <c r="D9402" s="24"/>
      <c r="F9402" s="24"/>
      <c r="H9402" s="24"/>
      <c r="J9402" s="24"/>
    </row>
    <row r="9403" spans="2:10" x14ac:dyDescent="0.2">
      <c r="B9403" s="24"/>
      <c r="D9403" s="24"/>
      <c r="F9403" s="24"/>
      <c r="H9403" s="24"/>
      <c r="J9403" s="24"/>
    </row>
    <row r="9404" spans="2:10" x14ac:dyDescent="0.2">
      <c r="B9404" s="24"/>
      <c r="D9404" s="24"/>
      <c r="F9404" s="24"/>
      <c r="H9404" s="24"/>
      <c r="J9404" s="24"/>
    </row>
    <row r="9405" spans="2:10" x14ac:dyDescent="0.2">
      <c r="B9405" s="24"/>
      <c r="D9405" s="24"/>
      <c r="F9405" s="24"/>
      <c r="H9405" s="24"/>
      <c r="J9405" s="24"/>
    </row>
    <row r="9406" spans="2:10" x14ac:dyDescent="0.2">
      <c r="B9406" s="24"/>
      <c r="D9406" s="24"/>
      <c r="F9406" s="24"/>
      <c r="H9406" s="24"/>
      <c r="J9406" s="24"/>
    </row>
    <row r="9407" spans="2:10" x14ac:dyDescent="0.2">
      <c r="B9407" s="24"/>
      <c r="D9407" s="24"/>
      <c r="F9407" s="24"/>
      <c r="H9407" s="24"/>
      <c r="J9407" s="24"/>
    </row>
    <row r="9408" spans="2:10" x14ac:dyDescent="0.2">
      <c r="B9408" s="24"/>
      <c r="D9408" s="24"/>
      <c r="F9408" s="24"/>
      <c r="H9408" s="24"/>
      <c r="J9408" s="24"/>
    </row>
    <row r="9409" spans="2:10" x14ac:dyDescent="0.2">
      <c r="B9409" s="24"/>
      <c r="D9409" s="24"/>
      <c r="F9409" s="24"/>
      <c r="H9409" s="24"/>
      <c r="J9409" s="24"/>
    </row>
    <row r="9410" spans="2:10" x14ac:dyDescent="0.2">
      <c r="B9410" s="24"/>
      <c r="D9410" s="24"/>
      <c r="F9410" s="24"/>
      <c r="H9410" s="24"/>
      <c r="J9410" s="24"/>
    </row>
    <row r="9411" spans="2:10" x14ac:dyDescent="0.2">
      <c r="B9411" s="24"/>
      <c r="D9411" s="24"/>
      <c r="F9411" s="24"/>
      <c r="H9411" s="24"/>
      <c r="J9411" s="24"/>
    </row>
    <row r="9412" spans="2:10" x14ac:dyDescent="0.2">
      <c r="B9412" s="24"/>
      <c r="D9412" s="24"/>
      <c r="F9412" s="24"/>
      <c r="H9412" s="24"/>
      <c r="J9412" s="24"/>
    </row>
    <row r="9413" spans="2:10" x14ac:dyDescent="0.2">
      <c r="B9413" s="24"/>
      <c r="D9413" s="24"/>
      <c r="F9413" s="24"/>
      <c r="H9413" s="24"/>
      <c r="J9413" s="24"/>
    </row>
    <row r="9414" spans="2:10" x14ac:dyDescent="0.2">
      <c r="B9414" s="24"/>
      <c r="D9414" s="24"/>
      <c r="F9414" s="24"/>
      <c r="H9414" s="24"/>
      <c r="J9414" s="24"/>
    </row>
    <row r="9415" spans="2:10" x14ac:dyDescent="0.2">
      <c r="B9415" s="24"/>
      <c r="D9415" s="24"/>
      <c r="F9415" s="24"/>
      <c r="H9415" s="24"/>
      <c r="J9415" s="24"/>
    </row>
    <row r="9416" spans="2:10" x14ac:dyDescent="0.2">
      <c r="B9416" s="24"/>
      <c r="D9416" s="24"/>
      <c r="F9416" s="24"/>
      <c r="H9416" s="24"/>
      <c r="J9416" s="24"/>
    </row>
    <row r="9417" spans="2:10" x14ac:dyDescent="0.2">
      <c r="B9417" s="24"/>
      <c r="D9417" s="24"/>
      <c r="F9417" s="24"/>
      <c r="H9417" s="24"/>
      <c r="J9417" s="24"/>
    </row>
    <row r="9418" spans="2:10" x14ac:dyDescent="0.2">
      <c r="B9418" s="24"/>
      <c r="D9418" s="24"/>
      <c r="F9418" s="24"/>
      <c r="H9418" s="24"/>
      <c r="J9418" s="24"/>
    </row>
    <row r="9419" spans="2:10" x14ac:dyDescent="0.2">
      <c r="B9419" s="24"/>
      <c r="D9419" s="24"/>
      <c r="F9419" s="24"/>
      <c r="H9419" s="24"/>
      <c r="J9419" s="24"/>
    </row>
    <row r="9420" spans="2:10" x14ac:dyDescent="0.2">
      <c r="B9420" s="24"/>
      <c r="D9420" s="24"/>
      <c r="F9420" s="24"/>
      <c r="H9420" s="24"/>
      <c r="J9420" s="24"/>
    </row>
    <row r="9421" spans="2:10" x14ac:dyDescent="0.2">
      <c r="B9421" s="24"/>
      <c r="D9421" s="24"/>
      <c r="F9421" s="24"/>
      <c r="H9421" s="24"/>
      <c r="J9421" s="24"/>
    </row>
    <row r="9422" spans="2:10" x14ac:dyDescent="0.2">
      <c r="B9422" s="24"/>
      <c r="D9422" s="24"/>
      <c r="F9422" s="24"/>
      <c r="H9422" s="24"/>
      <c r="J9422" s="24"/>
    </row>
    <row r="9423" spans="2:10" x14ac:dyDescent="0.2">
      <c r="B9423" s="24"/>
      <c r="D9423" s="24"/>
      <c r="F9423" s="24"/>
      <c r="H9423" s="24"/>
      <c r="J9423" s="24"/>
    </row>
    <row r="9424" spans="2:10" x14ac:dyDescent="0.2">
      <c r="B9424" s="24"/>
      <c r="D9424" s="24"/>
      <c r="F9424" s="24"/>
      <c r="H9424" s="24"/>
      <c r="J9424" s="24"/>
    </row>
    <row r="9425" spans="2:10" x14ac:dyDescent="0.2">
      <c r="B9425" s="24"/>
      <c r="D9425" s="24"/>
      <c r="F9425" s="24"/>
      <c r="H9425" s="24"/>
      <c r="J9425" s="24"/>
    </row>
    <row r="9426" spans="2:10" x14ac:dyDescent="0.2">
      <c r="B9426" s="24"/>
      <c r="D9426" s="24"/>
      <c r="F9426" s="24"/>
      <c r="H9426" s="24"/>
      <c r="J9426" s="24"/>
    </row>
    <row r="9427" spans="2:10" x14ac:dyDescent="0.2">
      <c r="B9427" s="24"/>
      <c r="D9427" s="24"/>
      <c r="F9427" s="24"/>
      <c r="H9427" s="24"/>
      <c r="J9427" s="24"/>
    </row>
    <row r="9428" spans="2:10" x14ac:dyDescent="0.2">
      <c r="B9428" s="24"/>
      <c r="D9428" s="24"/>
      <c r="F9428" s="24"/>
      <c r="H9428" s="24"/>
      <c r="J9428" s="24"/>
    </row>
    <row r="9429" spans="2:10" x14ac:dyDescent="0.2">
      <c r="B9429" s="24"/>
      <c r="D9429" s="24"/>
      <c r="F9429" s="24"/>
      <c r="H9429" s="24"/>
      <c r="J9429" s="24"/>
    </row>
    <row r="9430" spans="2:10" x14ac:dyDescent="0.2">
      <c r="B9430" s="24"/>
      <c r="D9430" s="24"/>
      <c r="F9430" s="24"/>
      <c r="H9430" s="24"/>
      <c r="J9430" s="24"/>
    </row>
    <row r="9431" spans="2:10" x14ac:dyDescent="0.2">
      <c r="B9431" s="24"/>
      <c r="D9431" s="24"/>
      <c r="F9431" s="24"/>
      <c r="H9431" s="24"/>
      <c r="J9431" s="24"/>
    </row>
    <row r="9432" spans="2:10" x14ac:dyDescent="0.2">
      <c r="B9432" s="24"/>
      <c r="D9432" s="24"/>
      <c r="F9432" s="24"/>
      <c r="H9432" s="24"/>
      <c r="J9432" s="24"/>
    </row>
    <row r="9433" spans="2:10" x14ac:dyDescent="0.2">
      <c r="B9433" s="24"/>
      <c r="D9433" s="24"/>
      <c r="F9433" s="24"/>
      <c r="H9433" s="24"/>
      <c r="J9433" s="24"/>
    </row>
    <row r="9434" spans="2:10" x14ac:dyDescent="0.2">
      <c r="B9434" s="24"/>
      <c r="D9434" s="24"/>
      <c r="F9434" s="24"/>
      <c r="H9434" s="24"/>
      <c r="J9434" s="24"/>
    </row>
    <row r="9435" spans="2:10" x14ac:dyDescent="0.2">
      <c r="B9435" s="24"/>
      <c r="D9435" s="24"/>
      <c r="F9435" s="24"/>
      <c r="H9435" s="24"/>
      <c r="J9435" s="24"/>
    </row>
    <row r="9436" spans="2:10" x14ac:dyDescent="0.2">
      <c r="B9436" s="24"/>
      <c r="D9436" s="24"/>
      <c r="F9436" s="24"/>
      <c r="H9436" s="24"/>
      <c r="J9436" s="24"/>
    </row>
    <row r="9437" spans="2:10" x14ac:dyDescent="0.2">
      <c r="B9437" s="24"/>
      <c r="D9437" s="24"/>
      <c r="F9437" s="24"/>
      <c r="H9437" s="24"/>
      <c r="J9437" s="24"/>
    </row>
    <row r="9438" spans="2:10" x14ac:dyDescent="0.2">
      <c r="B9438" s="24"/>
      <c r="D9438" s="24"/>
      <c r="F9438" s="24"/>
      <c r="H9438" s="24"/>
      <c r="J9438" s="24"/>
    </row>
    <row r="9439" spans="2:10" x14ac:dyDescent="0.2">
      <c r="B9439" s="24"/>
      <c r="D9439" s="24"/>
      <c r="F9439" s="24"/>
      <c r="H9439" s="24"/>
      <c r="J9439" s="24"/>
    </row>
    <row r="9440" spans="2:10" x14ac:dyDescent="0.2">
      <c r="B9440" s="24"/>
      <c r="D9440" s="24"/>
      <c r="F9440" s="24"/>
      <c r="H9440" s="24"/>
      <c r="J9440" s="24"/>
    </row>
    <row r="9441" spans="2:10" x14ac:dyDescent="0.2">
      <c r="B9441" s="24"/>
      <c r="D9441" s="24"/>
      <c r="F9441" s="24"/>
      <c r="H9441" s="24"/>
      <c r="J9441" s="24"/>
    </row>
    <row r="9442" spans="2:10" x14ac:dyDescent="0.2">
      <c r="B9442" s="24"/>
      <c r="D9442" s="24"/>
      <c r="F9442" s="24"/>
      <c r="H9442" s="24"/>
      <c r="J9442" s="24"/>
    </row>
    <row r="9443" spans="2:10" x14ac:dyDescent="0.2">
      <c r="B9443" s="24"/>
      <c r="D9443" s="24"/>
      <c r="F9443" s="24"/>
      <c r="H9443" s="24"/>
      <c r="J9443" s="24"/>
    </row>
    <row r="9444" spans="2:10" x14ac:dyDescent="0.2">
      <c r="B9444" s="24"/>
      <c r="D9444" s="24"/>
      <c r="F9444" s="24"/>
      <c r="H9444" s="24"/>
      <c r="J9444" s="24"/>
    </row>
    <row r="9445" spans="2:10" x14ac:dyDescent="0.2">
      <c r="B9445" s="24"/>
      <c r="D9445" s="24"/>
      <c r="F9445" s="24"/>
      <c r="H9445" s="24"/>
      <c r="J9445" s="24"/>
    </row>
    <row r="9446" spans="2:10" x14ac:dyDescent="0.2">
      <c r="B9446" s="24"/>
      <c r="D9446" s="24"/>
      <c r="F9446" s="24"/>
      <c r="H9446" s="24"/>
      <c r="J9446" s="24"/>
    </row>
    <row r="9447" spans="2:10" x14ac:dyDescent="0.2">
      <c r="B9447" s="24"/>
      <c r="D9447" s="24"/>
      <c r="F9447" s="24"/>
      <c r="H9447" s="24"/>
      <c r="J9447" s="24"/>
    </row>
    <row r="9448" spans="2:10" x14ac:dyDescent="0.2">
      <c r="B9448" s="24"/>
      <c r="D9448" s="24"/>
      <c r="F9448" s="24"/>
      <c r="H9448" s="24"/>
      <c r="J9448" s="24"/>
    </row>
    <row r="9449" spans="2:10" x14ac:dyDescent="0.2">
      <c r="B9449" s="24"/>
      <c r="D9449" s="24"/>
      <c r="F9449" s="24"/>
      <c r="H9449" s="24"/>
      <c r="J9449" s="24"/>
    </row>
    <row r="9450" spans="2:10" x14ac:dyDescent="0.2">
      <c r="B9450" s="24"/>
      <c r="D9450" s="24"/>
      <c r="F9450" s="24"/>
      <c r="H9450" s="24"/>
      <c r="J9450" s="24"/>
    </row>
    <row r="9451" spans="2:10" x14ac:dyDescent="0.2">
      <c r="B9451" s="24"/>
      <c r="D9451" s="24"/>
      <c r="F9451" s="24"/>
      <c r="H9451" s="24"/>
      <c r="J9451" s="24"/>
    </row>
    <row r="9452" spans="2:10" x14ac:dyDescent="0.2">
      <c r="B9452" s="24"/>
      <c r="D9452" s="24"/>
      <c r="F9452" s="24"/>
      <c r="H9452" s="24"/>
      <c r="J9452" s="24"/>
    </row>
    <row r="9453" spans="2:10" x14ac:dyDescent="0.2">
      <c r="B9453" s="24"/>
      <c r="D9453" s="24"/>
      <c r="F9453" s="24"/>
      <c r="H9453" s="24"/>
      <c r="J9453" s="24"/>
    </row>
    <row r="9454" spans="2:10" x14ac:dyDescent="0.2">
      <c r="B9454" s="24"/>
      <c r="D9454" s="24"/>
      <c r="F9454" s="24"/>
      <c r="H9454" s="24"/>
      <c r="J9454" s="24"/>
    </row>
    <row r="9455" spans="2:10" x14ac:dyDescent="0.2">
      <c r="B9455" s="24"/>
      <c r="D9455" s="24"/>
      <c r="F9455" s="24"/>
      <c r="H9455" s="24"/>
      <c r="J9455" s="24"/>
    </row>
    <row r="9456" spans="2:10" x14ac:dyDescent="0.2">
      <c r="B9456" s="24"/>
      <c r="D9456" s="24"/>
      <c r="F9456" s="24"/>
      <c r="H9456" s="24"/>
      <c r="J9456" s="24"/>
    </row>
    <row r="9457" spans="2:10" x14ac:dyDescent="0.2">
      <c r="B9457" s="24"/>
      <c r="D9457" s="24"/>
      <c r="F9457" s="24"/>
      <c r="H9457" s="24"/>
      <c r="J9457" s="24"/>
    </row>
    <row r="9458" spans="2:10" x14ac:dyDescent="0.2">
      <c r="B9458" s="24"/>
      <c r="D9458" s="24"/>
      <c r="F9458" s="24"/>
      <c r="H9458" s="24"/>
      <c r="J9458" s="24"/>
    </row>
    <row r="9459" spans="2:10" x14ac:dyDescent="0.2">
      <c r="B9459" s="24"/>
      <c r="D9459" s="24"/>
      <c r="F9459" s="24"/>
      <c r="H9459" s="24"/>
      <c r="J9459" s="24"/>
    </row>
    <row r="9460" spans="2:10" x14ac:dyDescent="0.2">
      <c r="B9460" s="24"/>
      <c r="D9460" s="24"/>
      <c r="F9460" s="24"/>
      <c r="H9460" s="24"/>
      <c r="J9460" s="24"/>
    </row>
    <row r="9461" spans="2:10" x14ac:dyDescent="0.2">
      <c r="B9461" s="24"/>
      <c r="D9461" s="24"/>
      <c r="F9461" s="24"/>
      <c r="H9461" s="24"/>
      <c r="J9461" s="24"/>
    </row>
    <row r="9462" spans="2:10" x14ac:dyDescent="0.2">
      <c r="B9462" s="24"/>
      <c r="D9462" s="24"/>
      <c r="F9462" s="24"/>
      <c r="H9462" s="24"/>
      <c r="J9462" s="24"/>
    </row>
    <row r="9463" spans="2:10" x14ac:dyDescent="0.2">
      <c r="B9463" s="24"/>
      <c r="D9463" s="24"/>
      <c r="F9463" s="24"/>
      <c r="H9463" s="24"/>
      <c r="J9463" s="24"/>
    </row>
    <row r="9464" spans="2:10" x14ac:dyDescent="0.2">
      <c r="B9464" s="24"/>
      <c r="D9464" s="24"/>
      <c r="F9464" s="24"/>
      <c r="H9464" s="24"/>
      <c r="J9464" s="24"/>
    </row>
    <row r="9465" spans="2:10" x14ac:dyDescent="0.2">
      <c r="B9465" s="24"/>
      <c r="D9465" s="24"/>
      <c r="F9465" s="24"/>
      <c r="H9465" s="24"/>
      <c r="J9465" s="24"/>
    </row>
    <row r="9466" spans="2:10" x14ac:dyDescent="0.2">
      <c r="B9466" s="24"/>
      <c r="D9466" s="24"/>
      <c r="F9466" s="24"/>
      <c r="H9466" s="24"/>
      <c r="J9466" s="24"/>
    </row>
    <row r="9467" spans="2:10" x14ac:dyDescent="0.2">
      <c r="B9467" s="24"/>
      <c r="D9467" s="24"/>
      <c r="F9467" s="24"/>
      <c r="H9467" s="24"/>
      <c r="J9467" s="24"/>
    </row>
    <row r="9468" spans="2:10" x14ac:dyDescent="0.2">
      <c r="B9468" s="24"/>
      <c r="D9468" s="24"/>
      <c r="F9468" s="24"/>
      <c r="H9468" s="24"/>
      <c r="J9468" s="24"/>
    </row>
    <row r="9469" spans="2:10" x14ac:dyDescent="0.2">
      <c r="B9469" s="24"/>
      <c r="D9469" s="24"/>
      <c r="F9469" s="24"/>
      <c r="H9469" s="24"/>
      <c r="J9469" s="24"/>
    </row>
    <row r="9470" spans="2:10" x14ac:dyDescent="0.2">
      <c r="B9470" s="24"/>
      <c r="D9470" s="24"/>
      <c r="F9470" s="24"/>
      <c r="H9470" s="24"/>
      <c r="J9470" s="24"/>
    </row>
    <row r="9471" spans="2:10" x14ac:dyDescent="0.2">
      <c r="B9471" s="24"/>
      <c r="D9471" s="24"/>
      <c r="F9471" s="24"/>
      <c r="H9471" s="24"/>
      <c r="J9471" s="24"/>
    </row>
    <row r="9472" spans="2:10" x14ac:dyDescent="0.2">
      <c r="B9472" s="24"/>
      <c r="D9472" s="24"/>
      <c r="F9472" s="24"/>
      <c r="H9472" s="24"/>
      <c r="J9472" s="24"/>
    </row>
    <row r="9473" spans="2:10" x14ac:dyDescent="0.2">
      <c r="B9473" s="24"/>
      <c r="D9473" s="24"/>
      <c r="F9473" s="24"/>
      <c r="H9473" s="24"/>
      <c r="J9473" s="24"/>
    </row>
    <row r="9474" spans="2:10" x14ac:dyDescent="0.2">
      <c r="B9474" s="24"/>
      <c r="D9474" s="24"/>
      <c r="F9474" s="24"/>
      <c r="H9474" s="24"/>
      <c r="J9474" s="24"/>
    </row>
    <row r="9475" spans="2:10" x14ac:dyDescent="0.2">
      <c r="B9475" s="24"/>
      <c r="D9475" s="24"/>
      <c r="F9475" s="24"/>
      <c r="H9475" s="24"/>
      <c r="J9475" s="24"/>
    </row>
    <row r="9476" spans="2:10" x14ac:dyDescent="0.2">
      <c r="B9476" s="24"/>
      <c r="D9476" s="24"/>
      <c r="F9476" s="24"/>
      <c r="H9476" s="24"/>
      <c r="J9476" s="24"/>
    </row>
    <row r="9477" spans="2:10" x14ac:dyDescent="0.2">
      <c r="B9477" s="24"/>
      <c r="D9477" s="24"/>
      <c r="F9477" s="24"/>
      <c r="H9477" s="24"/>
      <c r="J9477" s="24"/>
    </row>
    <row r="9478" spans="2:10" x14ac:dyDescent="0.2">
      <c r="B9478" s="24"/>
      <c r="D9478" s="24"/>
      <c r="F9478" s="24"/>
      <c r="H9478" s="24"/>
      <c r="J9478" s="24"/>
    </row>
    <row r="9479" spans="2:10" x14ac:dyDescent="0.2">
      <c r="B9479" s="24"/>
      <c r="D9479" s="24"/>
      <c r="F9479" s="24"/>
      <c r="H9479" s="24"/>
      <c r="J9479" s="24"/>
    </row>
    <row r="9480" spans="2:10" x14ac:dyDescent="0.2">
      <c r="B9480" s="24"/>
      <c r="D9480" s="24"/>
      <c r="F9480" s="24"/>
      <c r="H9480" s="24"/>
      <c r="J9480" s="24"/>
    </row>
    <row r="9481" spans="2:10" x14ac:dyDescent="0.2">
      <c r="B9481" s="24"/>
      <c r="D9481" s="24"/>
      <c r="F9481" s="24"/>
      <c r="H9481" s="24"/>
      <c r="J9481" s="24"/>
    </row>
    <row r="9482" spans="2:10" x14ac:dyDescent="0.2">
      <c r="B9482" s="24"/>
      <c r="D9482" s="24"/>
      <c r="F9482" s="24"/>
      <c r="H9482" s="24"/>
      <c r="J9482" s="24"/>
    </row>
    <row r="9483" spans="2:10" x14ac:dyDescent="0.2">
      <c r="B9483" s="24"/>
      <c r="D9483" s="24"/>
      <c r="F9483" s="24"/>
      <c r="H9483" s="24"/>
      <c r="J9483" s="24"/>
    </row>
    <row r="9484" spans="2:10" x14ac:dyDescent="0.2">
      <c r="B9484" s="24"/>
      <c r="D9484" s="24"/>
      <c r="F9484" s="24"/>
      <c r="H9484" s="24"/>
      <c r="J9484" s="24"/>
    </row>
    <row r="9485" spans="2:10" x14ac:dyDescent="0.2">
      <c r="B9485" s="24"/>
      <c r="D9485" s="24"/>
      <c r="F9485" s="24"/>
      <c r="H9485" s="24"/>
      <c r="J9485" s="24"/>
    </row>
    <row r="9486" spans="2:10" x14ac:dyDescent="0.2">
      <c r="B9486" s="24"/>
      <c r="D9486" s="24"/>
      <c r="F9486" s="24"/>
      <c r="H9486" s="24"/>
      <c r="J9486" s="24"/>
    </row>
    <row r="9487" spans="2:10" x14ac:dyDescent="0.2">
      <c r="B9487" s="24"/>
      <c r="D9487" s="24"/>
      <c r="F9487" s="24"/>
      <c r="H9487" s="24"/>
      <c r="J9487" s="24"/>
    </row>
    <row r="9488" spans="2:10" x14ac:dyDescent="0.2">
      <c r="B9488" s="24"/>
      <c r="D9488" s="24"/>
      <c r="F9488" s="24"/>
      <c r="H9488" s="24"/>
      <c r="J9488" s="24"/>
    </row>
    <row r="9489" spans="2:10" x14ac:dyDescent="0.2">
      <c r="B9489" s="24"/>
      <c r="D9489" s="24"/>
      <c r="F9489" s="24"/>
      <c r="H9489" s="24"/>
      <c r="J9489" s="24"/>
    </row>
    <row r="9490" spans="2:10" x14ac:dyDescent="0.2">
      <c r="B9490" s="24"/>
      <c r="D9490" s="24"/>
      <c r="F9490" s="24"/>
      <c r="H9490" s="24"/>
      <c r="J9490" s="24"/>
    </row>
    <row r="9491" spans="2:10" x14ac:dyDescent="0.2">
      <c r="B9491" s="24"/>
      <c r="D9491" s="24"/>
      <c r="F9491" s="24"/>
      <c r="H9491" s="24"/>
      <c r="J9491" s="24"/>
    </row>
    <row r="9492" spans="2:10" x14ac:dyDescent="0.2">
      <c r="B9492" s="24"/>
      <c r="D9492" s="24"/>
      <c r="F9492" s="24"/>
      <c r="H9492" s="24"/>
      <c r="J9492" s="24"/>
    </row>
    <row r="9493" spans="2:10" x14ac:dyDescent="0.2">
      <c r="B9493" s="24"/>
      <c r="D9493" s="24"/>
      <c r="F9493" s="24"/>
      <c r="H9493" s="24"/>
      <c r="J9493" s="24"/>
    </row>
    <row r="9494" spans="2:10" x14ac:dyDescent="0.2">
      <c r="B9494" s="24"/>
      <c r="D9494" s="24"/>
      <c r="F9494" s="24"/>
      <c r="H9494" s="24"/>
      <c r="J9494" s="24"/>
    </row>
    <row r="9495" spans="2:10" x14ac:dyDescent="0.2">
      <c r="B9495" s="24"/>
      <c r="D9495" s="24"/>
      <c r="F9495" s="24"/>
      <c r="H9495" s="24"/>
      <c r="J9495" s="24"/>
    </row>
    <row r="9496" spans="2:10" x14ac:dyDescent="0.2">
      <c r="B9496" s="24"/>
      <c r="D9496" s="24"/>
      <c r="F9496" s="24"/>
      <c r="H9496" s="24"/>
      <c r="J9496" s="24"/>
    </row>
    <row r="9497" spans="2:10" x14ac:dyDescent="0.2">
      <c r="B9497" s="24"/>
      <c r="D9497" s="24"/>
      <c r="F9497" s="24"/>
      <c r="H9497" s="24"/>
      <c r="J9497" s="24"/>
    </row>
    <row r="9498" spans="2:10" x14ac:dyDescent="0.2">
      <c r="B9498" s="24"/>
      <c r="D9498" s="24"/>
      <c r="F9498" s="24"/>
      <c r="H9498" s="24"/>
      <c r="J9498" s="24"/>
    </row>
    <row r="9499" spans="2:10" x14ac:dyDescent="0.2">
      <c r="B9499" s="24"/>
      <c r="D9499" s="24"/>
      <c r="F9499" s="24"/>
      <c r="H9499" s="24"/>
      <c r="J9499" s="24"/>
    </row>
    <row r="9500" spans="2:10" x14ac:dyDescent="0.2">
      <c r="B9500" s="24"/>
      <c r="D9500" s="24"/>
      <c r="F9500" s="24"/>
      <c r="H9500" s="24"/>
      <c r="J9500" s="24"/>
    </row>
    <row r="9501" spans="2:10" x14ac:dyDescent="0.2">
      <c r="B9501" s="24"/>
      <c r="D9501" s="24"/>
      <c r="F9501" s="24"/>
      <c r="H9501" s="24"/>
      <c r="J9501" s="24"/>
    </row>
    <row r="9502" spans="2:10" x14ac:dyDescent="0.2">
      <c r="B9502" s="24"/>
      <c r="D9502" s="24"/>
      <c r="F9502" s="24"/>
      <c r="H9502" s="24"/>
      <c r="J9502" s="24"/>
    </row>
    <row r="9503" spans="2:10" x14ac:dyDescent="0.2">
      <c r="B9503" s="24"/>
      <c r="D9503" s="24"/>
      <c r="F9503" s="24"/>
      <c r="H9503" s="24"/>
      <c r="J9503" s="24"/>
    </row>
    <row r="9504" spans="2:10" x14ac:dyDescent="0.2">
      <c r="B9504" s="24"/>
      <c r="D9504" s="24"/>
      <c r="F9504" s="24"/>
      <c r="H9504" s="24"/>
      <c r="J9504" s="24"/>
    </row>
    <row r="9505" spans="2:10" x14ac:dyDescent="0.2">
      <c r="B9505" s="24"/>
      <c r="D9505" s="24"/>
      <c r="F9505" s="24"/>
      <c r="H9505" s="24"/>
      <c r="J9505" s="24"/>
    </row>
    <row r="9506" spans="2:10" x14ac:dyDescent="0.2">
      <c r="B9506" s="24"/>
      <c r="D9506" s="24"/>
      <c r="F9506" s="24"/>
      <c r="H9506" s="24"/>
      <c r="J9506" s="24"/>
    </row>
    <row r="9507" spans="2:10" x14ac:dyDescent="0.2">
      <c r="B9507" s="24"/>
      <c r="D9507" s="24"/>
      <c r="F9507" s="24"/>
      <c r="H9507" s="24"/>
      <c r="J9507" s="24"/>
    </row>
    <row r="9508" spans="2:10" x14ac:dyDescent="0.2">
      <c r="B9508" s="24"/>
      <c r="D9508" s="24"/>
      <c r="F9508" s="24"/>
      <c r="H9508" s="24"/>
      <c r="J9508" s="24"/>
    </row>
    <row r="9509" spans="2:10" x14ac:dyDescent="0.2">
      <c r="B9509" s="24"/>
      <c r="D9509" s="24"/>
      <c r="F9509" s="24"/>
      <c r="H9509" s="24"/>
      <c r="J9509" s="24"/>
    </row>
    <row r="9510" spans="2:10" x14ac:dyDescent="0.2">
      <c r="B9510" s="24"/>
      <c r="D9510" s="24"/>
      <c r="F9510" s="24"/>
      <c r="H9510" s="24"/>
      <c r="J9510" s="24"/>
    </row>
    <row r="9511" spans="2:10" x14ac:dyDescent="0.2">
      <c r="B9511" s="24"/>
      <c r="D9511" s="24"/>
      <c r="F9511" s="24"/>
      <c r="H9511" s="24"/>
      <c r="J9511" s="24"/>
    </row>
    <row r="9512" spans="2:10" x14ac:dyDescent="0.2">
      <c r="B9512" s="24"/>
      <c r="D9512" s="24"/>
      <c r="F9512" s="24"/>
      <c r="H9512" s="24"/>
      <c r="J9512" s="24"/>
    </row>
    <row r="9513" spans="2:10" x14ac:dyDescent="0.2">
      <c r="B9513" s="24"/>
      <c r="D9513" s="24"/>
      <c r="F9513" s="24"/>
      <c r="H9513" s="24"/>
      <c r="J9513" s="24"/>
    </row>
    <row r="9514" spans="2:10" x14ac:dyDescent="0.2">
      <c r="B9514" s="24"/>
      <c r="D9514" s="24"/>
      <c r="F9514" s="24"/>
      <c r="H9514" s="24"/>
      <c r="J9514" s="24"/>
    </row>
    <row r="9515" spans="2:10" x14ac:dyDescent="0.2">
      <c r="B9515" s="24"/>
      <c r="D9515" s="24"/>
      <c r="F9515" s="24"/>
      <c r="H9515" s="24"/>
      <c r="J9515" s="24"/>
    </row>
    <row r="9516" spans="2:10" x14ac:dyDescent="0.2">
      <c r="B9516" s="24"/>
      <c r="D9516" s="24"/>
      <c r="F9516" s="24"/>
      <c r="H9516" s="24"/>
      <c r="J9516" s="24"/>
    </row>
    <row r="9517" spans="2:10" x14ac:dyDescent="0.2">
      <c r="B9517" s="24"/>
      <c r="D9517" s="24"/>
      <c r="F9517" s="24"/>
      <c r="H9517" s="24"/>
      <c r="J9517" s="24"/>
    </row>
    <row r="9518" spans="2:10" x14ac:dyDescent="0.2">
      <c r="B9518" s="24"/>
      <c r="D9518" s="24"/>
      <c r="F9518" s="24"/>
      <c r="H9518" s="24"/>
      <c r="J9518" s="24"/>
    </row>
    <row r="9519" spans="2:10" x14ac:dyDescent="0.2">
      <c r="B9519" s="24"/>
      <c r="D9519" s="24"/>
      <c r="F9519" s="24"/>
      <c r="H9519" s="24"/>
      <c r="J9519" s="24"/>
    </row>
    <row r="9520" spans="2:10" x14ac:dyDescent="0.2">
      <c r="B9520" s="24"/>
      <c r="D9520" s="24"/>
      <c r="F9520" s="24"/>
      <c r="H9520" s="24"/>
      <c r="J9520" s="24"/>
    </row>
    <row r="9521" spans="2:10" x14ac:dyDescent="0.2">
      <c r="B9521" s="24"/>
      <c r="D9521" s="24"/>
      <c r="F9521" s="24"/>
      <c r="H9521" s="24"/>
      <c r="J9521" s="24"/>
    </row>
    <row r="9522" spans="2:10" x14ac:dyDescent="0.2">
      <c r="B9522" s="24"/>
      <c r="D9522" s="24"/>
      <c r="F9522" s="24"/>
      <c r="H9522" s="24"/>
      <c r="J9522" s="24"/>
    </row>
    <row r="9523" spans="2:10" x14ac:dyDescent="0.2">
      <c r="B9523" s="24"/>
      <c r="D9523" s="24"/>
      <c r="F9523" s="24"/>
      <c r="H9523" s="24"/>
      <c r="J9523" s="24"/>
    </row>
    <row r="9524" spans="2:10" x14ac:dyDescent="0.2">
      <c r="B9524" s="24"/>
      <c r="D9524" s="24"/>
      <c r="F9524" s="24"/>
      <c r="H9524" s="24"/>
      <c r="J9524" s="24"/>
    </row>
    <row r="9525" spans="2:10" x14ac:dyDescent="0.2">
      <c r="B9525" s="24"/>
      <c r="D9525" s="24"/>
      <c r="F9525" s="24"/>
      <c r="H9525" s="24"/>
      <c r="J9525" s="24"/>
    </row>
    <row r="9526" spans="2:10" x14ac:dyDescent="0.2">
      <c r="B9526" s="24"/>
      <c r="D9526" s="24"/>
      <c r="F9526" s="24"/>
      <c r="H9526" s="24"/>
      <c r="J9526" s="24"/>
    </row>
    <row r="9527" spans="2:10" x14ac:dyDescent="0.2">
      <c r="B9527" s="24"/>
      <c r="D9527" s="24"/>
      <c r="F9527" s="24"/>
      <c r="H9527" s="24"/>
      <c r="J9527" s="24"/>
    </row>
    <row r="9528" spans="2:10" x14ac:dyDescent="0.2">
      <c r="B9528" s="24"/>
      <c r="D9528" s="24"/>
      <c r="F9528" s="24"/>
      <c r="H9528" s="24"/>
      <c r="J9528" s="24"/>
    </row>
    <row r="9529" spans="2:10" x14ac:dyDescent="0.2">
      <c r="B9529" s="24"/>
      <c r="D9529" s="24"/>
      <c r="F9529" s="24"/>
      <c r="H9529" s="24"/>
      <c r="J9529" s="24"/>
    </row>
    <row r="9530" spans="2:10" x14ac:dyDescent="0.2">
      <c r="B9530" s="24"/>
      <c r="D9530" s="24"/>
      <c r="F9530" s="24"/>
      <c r="H9530" s="24"/>
      <c r="J9530" s="24"/>
    </row>
    <row r="9531" spans="2:10" x14ac:dyDescent="0.2">
      <c r="B9531" s="24"/>
      <c r="D9531" s="24"/>
      <c r="F9531" s="24"/>
      <c r="H9531" s="24"/>
      <c r="J9531" s="24"/>
    </row>
    <row r="9532" spans="2:10" x14ac:dyDescent="0.2">
      <c r="B9532" s="24"/>
      <c r="D9532" s="24"/>
      <c r="F9532" s="24"/>
      <c r="H9532" s="24"/>
      <c r="J9532" s="24"/>
    </row>
    <row r="9533" spans="2:10" x14ac:dyDescent="0.2">
      <c r="B9533" s="24"/>
      <c r="D9533" s="24"/>
      <c r="F9533" s="24"/>
      <c r="H9533" s="24"/>
      <c r="J9533" s="24"/>
    </row>
    <row r="9534" spans="2:10" x14ac:dyDescent="0.2">
      <c r="B9534" s="24"/>
      <c r="D9534" s="24"/>
      <c r="F9534" s="24"/>
      <c r="H9534" s="24"/>
      <c r="J9534" s="24"/>
    </row>
    <row r="9535" spans="2:10" x14ac:dyDescent="0.2">
      <c r="B9535" s="24"/>
      <c r="D9535" s="24"/>
      <c r="F9535" s="24"/>
      <c r="H9535" s="24"/>
      <c r="J9535" s="24"/>
    </row>
    <row r="9536" spans="2:10" x14ac:dyDescent="0.2">
      <c r="B9536" s="24"/>
      <c r="D9536" s="24"/>
      <c r="F9536" s="24"/>
      <c r="H9536" s="24"/>
      <c r="J9536" s="24"/>
    </row>
    <row r="9537" spans="2:10" x14ac:dyDescent="0.2">
      <c r="B9537" s="24"/>
      <c r="D9537" s="24"/>
      <c r="F9537" s="24"/>
      <c r="H9537" s="24"/>
      <c r="J9537" s="24"/>
    </row>
    <row r="9538" spans="2:10" x14ac:dyDescent="0.2">
      <c r="B9538" s="24"/>
      <c r="D9538" s="24"/>
      <c r="F9538" s="24"/>
      <c r="H9538" s="24"/>
      <c r="J9538" s="24"/>
    </row>
    <row r="9539" spans="2:10" x14ac:dyDescent="0.2">
      <c r="B9539" s="24"/>
      <c r="D9539" s="24"/>
      <c r="F9539" s="24"/>
      <c r="H9539" s="24"/>
      <c r="J9539" s="24"/>
    </row>
    <row r="9540" spans="2:10" x14ac:dyDescent="0.2">
      <c r="B9540" s="24"/>
      <c r="D9540" s="24"/>
      <c r="F9540" s="24"/>
      <c r="H9540" s="24"/>
      <c r="J9540" s="24"/>
    </row>
    <row r="9541" spans="2:10" x14ac:dyDescent="0.2">
      <c r="B9541" s="24"/>
      <c r="D9541" s="24"/>
      <c r="F9541" s="24"/>
      <c r="H9541" s="24"/>
      <c r="J9541" s="24"/>
    </row>
    <row r="9542" spans="2:10" x14ac:dyDescent="0.2">
      <c r="B9542" s="24"/>
      <c r="D9542" s="24"/>
      <c r="F9542" s="24"/>
      <c r="H9542" s="24"/>
      <c r="J9542" s="24"/>
    </row>
    <row r="9543" spans="2:10" x14ac:dyDescent="0.2">
      <c r="B9543" s="24"/>
      <c r="D9543" s="24"/>
      <c r="F9543" s="24"/>
      <c r="H9543" s="24"/>
      <c r="J9543" s="24"/>
    </row>
    <row r="9544" spans="2:10" x14ac:dyDescent="0.2">
      <c r="B9544" s="24"/>
      <c r="D9544" s="24"/>
      <c r="F9544" s="24"/>
      <c r="H9544" s="24"/>
      <c r="J9544" s="24"/>
    </row>
    <row r="9545" spans="2:10" x14ac:dyDescent="0.2">
      <c r="B9545" s="24"/>
      <c r="D9545" s="24"/>
      <c r="F9545" s="24"/>
      <c r="H9545" s="24"/>
      <c r="J9545" s="24"/>
    </row>
    <row r="9546" spans="2:10" x14ac:dyDescent="0.2">
      <c r="B9546" s="24"/>
      <c r="D9546" s="24"/>
      <c r="F9546" s="24"/>
      <c r="H9546" s="24"/>
      <c r="J9546" s="24"/>
    </row>
    <row r="9547" spans="2:10" x14ac:dyDescent="0.2">
      <c r="B9547" s="24"/>
      <c r="D9547" s="24"/>
      <c r="F9547" s="24"/>
      <c r="H9547" s="24"/>
      <c r="J9547" s="24"/>
    </row>
    <row r="9548" spans="2:10" x14ac:dyDescent="0.2">
      <c r="B9548" s="24"/>
      <c r="D9548" s="24"/>
      <c r="F9548" s="24"/>
      <c r="H9548" s="24"/>
      <c r="J9548" s="24"/>
    </row>
    <row r="9549" spans="2:10" x14ac:dyDescent="0.2">
      <c r="B9549" s="24"/>
      <c r="D9549" s="24"/>
      <c r="F9549" s="24"/>
      <c r="H9549" s="24"/>
      <c r="J9549" s="24"/>
    </row>
    <row r="9550" spans="2:10" x14ac:dyDescent="0.2">
      <c r="B9550" s="24"/>
      <c r="D9550" s="24"/>
      <c r="F9550" s="24"/>
      <c r="H9550" s="24"/>
      <c r="J9550" s="24"/>
    </row>
    <row r="9551" spans="2:10" x14ac:dyDescent="0.2">
      <c r="B9551" s="24"/>
      <c r="D9551" s="24"/>
      <c r="F9551" s="24"/>
      <c r="H9551" s="24"/>
      <c r="J9551" s="24"/>
    </row>
    <row r="9552" spans="2:10" x14ac:dyDescent="0.2">
      <c r="B9552" s="24"/>
      <c r="D9552" s="24"/>
      <c r="F9552" s="24"/>
      <c r="H9552" s="24"/>
      <c r="J9552" s="24"/>
    </row>
    <row r="9553" spans="2:10" x14ac:dyDescent="0.2">
      <c r="B9553" s="24"/>
      <c r="D9553" s="24"/>
      <c r="F9553" s="24"/>
      <c r="H9553" s="24"/>
      <c r="J9553" s="24"/>
    </row>
    <row r="9554" spans="2:10" x14ac:dyDescent="0.2">
      <c r="B9554" s="24"/>
      <c r="D9554" s="24"/>
      <c r="F9554" s="24"/>
      <c r="H9554" s="24"/>
      <c r="J9554" s="24"/>
    </row>
    <row r="9555" spans="2:10" x14ac:dyDescent="0.2">
      <c r="B9555" s="24"/>
      <c r="D9555" s="24"/>
      <c r="F9555" s="24"/>
      <c r="H9555" s="24"/>
      <c r="J9555" s="24"/>
    </row>
    <row r="9556" spans="2:10" x14ac:dyDescent="0.2">
      <c r="B9556" s="24"/>
      <c r="D9556" s="24"/>
      <c r="F9556" s="24"/>
      <c r="H9556" s="24"/>
      <c r="J9556" s="24"/>
    </row>
    <row r="9557" spans="2:10" x14ac:dyDescent="0.2">
      <c r="B9557" s="24"/>
      <c r="D9557" s="24"/>
      <c r="F9557" s="24"/>
      <c r="H9557" s="24"/>
      <c r="J9557" s="24"/>
    </row>
    <row r="9558" spans="2:10" x14ac:dyDescent="0.2">
      <c r="B9558" s="24"/>
      <c r="D9558" s="24"/>
      <c r="F9558" s="24"/>
      <c r="H9558" s="24"/>
      <c r="J9558" s="24"/>
    </row>
    <row r="9559" spans="2:10" x14ac:dyDescent="0.2">
      <c r="B9559" s="24"/>
      <c r="D9559" s="24"/>
      <c r="F9559" s="24"/>
      <c r="H9559" s="24"/>
      <c r="J9559" s="24"/>
    </row>
    <row r="9560" spans="2:10" x14ac:dyDescent="0.2">
      <c r="B9560" s="24"/>
      <c r="D9560" s="24"/>
      <c r="F9560" s="24"/>
      <c r="H9560" s="24"/>
      <c r="J9560" s="24"/>
    </row>
    <row r="9561" spans="2:10" x14ac:dyDescent="0.2">
      <c r="B9561" s="24"/>
      <c r="D9561" s="24"/>
      <c r="F9561" s="24"/>
      <c r="H9561" s="24"/>
      <c r="J9561" s="24"/>
    </row>
    <row r="9562" spans="2:10" x14ac:dyDescent="0.2">
      <c r="B9562" s="24"/>
      <c r="D9562" s="24"/>
      <c r="F9562" s="24"/>
      <c r="H9562" s="24"/>
      <c r="J9562" s="24"/>
    </row>
    <row r="9563" spans="2:10" x14ac:dyDescent="0.2">
      <c r="B9563" s="24"/>
      <c r="D9563" s="24"/>
      <c r="F9563" s="24"/>
      <c r="H9563" s="24"/>
      <c r="J9563" s="24"/>
    </row>
    <row r="9564" spans="2:10" x14ac:dyDescent="0.2">
      <c r="B9564" s="24"/>
      <c r="D9564" s="24"/>
      <c r="F9564" s="24"/>
      <c r="H9564" s="24"/>
      <c r="J9564" s="24"/>
    </row>
    <row r="9565" spans="2:10" x14ac:dyDescent="0.2">
      <c r="B9565" s="24"/>
      <c r="D9565" s="24"/>
      <c r="F9565" s="24"/>
      <c r="H9565" s="24"/>
      <c r="J9565" s="24"/>
    </row>
    <row r="9566" spans="2:10" x14ac:dyDescent="0.2">
      <c r="B9566" s="24"/>
      <c r="D9566" s="24"/>
      <c r="F9566" s="24"/>
      <c r="H9566" s="24"/>
      <c r="J9566" s="24"/>
    </row>
    <row r="9567" spans="2:10" x14ac:dyDescent="0.2">
      <c r="B9567" s="24"/>
      <c r="D9567" s="24"/>
      <c r="F9567" s="24"/>
      <c r="H9567" s="24"/>
      <c r="J9567" s="24"/>
    </row>
    <row r="9568" spans="2:10" x14ac:dyDescent="0.2">
      <c r="B9568" s="24"/>
      <c r="D9568" s="24"/>
      <c r="F9568" s="24"/>
      <c r="H9568" s="24"/>
      <c r="J9568" s="24"/>
    </row>
    <row r="9569" spans="2:10" x14ac:dyDescent="0.2">
      <c r="B9569" s="24"/>
      <c r="D9569" s="24"/>
      <c r="F9569" s="24"/>
      <c r="H9569" s="24"/>
      <c r="J9569" s="24"/>
    </row>
    <row r="9570" spans="2:10" x14ac:dyDescent="0.2">
      <c r="B9570" s="24"/>
      <c r="D9570" s="24"/>
      <c r="F9570" s="24"/>
      <c r="H9570" s="24"/>
      <c r="J9570" s="24"/>
    </row>
    <row r="9571" spans="2:10" x14ac:dyDescent="0.2">
      <c r="B9571" s="24"/>
      <c r="D9571" s="24"/>
      <c r="F9571" s="24"/>
      <c r="H9571" s="24"/>
      <c r="J9571" s="24"/>
    </row>
    <row r="9572" spans="2:10" x14ac:dyDescent="0.2">
      <c r="B9572" s="24"/>
      <c r="D9572" s="24"/>
      <c r="F9572" s="24"/>
      <c r="H9572" s="24"/>
      <c r="J9572" s="24"/>
    </row>
    <row r="9573" spans="2:10" x14ac:dyDescent="0.2">
      <c r="B9573" s="24"/>
      <c r="D9573" s="24"/>
      <c r="F9573" s="24"/>
      <c r="H9573" s="24"/>
      <c r="J9573" s="24"/>
    </row>
    <row r="9574" spans="2:10" x14ac:dyDescent="0.2">
      <c r="B9574" s="24"/>
      <c r="D9574" s="24"/>
      <c r="F9574" s="24"/>
      <c r="H9574" s="24"/>
      <c r="J9574" s="24"/>
    </row>
    <row r="9575" spans="2:10" x14ac:dyDescent="0.2">
      <c r="B9575" s="24"/>
      <c r="D9575" s="24"/>
      <c r="F9575" s="24"/>
      <c r="H9575" s="24"/>
      <c r="J9575" s="24"/>
    </row>
    <row r="9576" spans="2:10" x14ac:dyDescent="0.2">
      <c r="B9576" s="24"/>
      <c r="D9576" s="24"/>
      <c r="F9576" s="24"/>
      <c r="H9576" s="24"/>
      <c r="J9576" s="24"/>
    </row>
    <row r="9577" spans="2:10" x14ac:dyDescent="0.2">
      <c r="B9577" s="24"/>
      <c r="D9577" s="24"/>
      <c r="F9577" s="24"/>
      <c r="H9577" s="24"/>
      <c r="J9577" s="24"/>
    </row>
    <row r="9578" spans="2:10" x14ac:dyDescent="0.2">
      <c r="B9578" s="24"/>
      <c r="D9578" s="24"/>
      <c r="F9578" s="24"/>
      <c r="H9578" s="24"/>
      <c r="J9578" s="24"/>
    </row>
    <row r="9579" spans="2:10" x14ac:dyDescent="0.2">
      <c r="B9579" s="24"/>
      <c r="D9579" s="24"/>
      <c r="F9579" s="24"/>
      <c r="H9579" s="24"/>
      <c r="J9579" s="24"/>
    </row>
    <row r="9580" spans="2:10" x14ac:dyDescent="0.2">
      <c r="B9580" s="24"/>
      <c r="D9580" s="24"/>
      <c r="F9580" s="24"/>
      <c r="H9580" s="24"/>
      <c r="J9580" s="24"/>
    </row>
    <row r="9581" spans="2:10" x14ac:dyDescent="0.2">
      <c r="B9581" s="24"/>
      <c r="D9581" s="24"/>
      <c r="F9581" s="24"/>
      <c r="H9581" s="24"/>
      <c r="J9581" s="24"/>
    </row>
    <row r="9582" spans="2:10" x14ac:dyDescent="0.2">
      <c r="B9582" s="24"/>
      <c r="D9582" s="24"/>
      <c r="F9582" s="24"/>
      <c r="H9582" s="24"/>
      <c r="J9582" s="24"/>
    </row>
    <row r="9583" spans="2:10" x14ac:dyDescent="0.2">
      <c r="B9583" s="24"/>
      <c r="D9583" s="24"/>
      <c r="F9583" s="24"/>
      <c r="H9583" s="24"/>
      <c r="J9583" s="24"/>
    </row>
    <row r="9584" spans="2:10" x14ac:dyDescent="0.2">
      <c r="B9584" s="24"/>
      <c r="D9584" s="24"/>
      <c r="F9584" s="24"/>
      <c r="H9584" s="24"/>
      <c r="J9584" s="24"/>
    </row>
    <row r="9585" spans="2:10" x14ac:dyDescent="0.2">
      <c r="B9585" s="24"/>
      <c r="D9585" s="24"/>
      <c r="F9585" s="24"/>
      <c r="H9585" s="24"/>
      <c r="J9585" s="24"/>
    </row>
    <row r="9586" spans="2:10" x14ac:dyDescent="0.2">
      <c r="B9586" s="24"/>
      <c r="D9586" s="24"/>
      <c r="F9586" s="24"/>
      <c r="H9586" s="24"/>
      <c r="J9586" s="24"/>
    </row>
    <row r="9587" spans="2:10" x14ac:dyDescent="0.2">
      <c r="B9587" s="24"/>
      <c r="D9587" s="24"/>
      <c r="F9587" s="24"/>
      <c r="H9587" s="24"/>
      <c r="J9587" s="24"/>
    </row>
    <row r="9588" spans="2:10" x14ac:dyDescent="0.2">
      <c r="B9588" s="24"/>
      <c r="D9588" s="24"/>
      <c r="F9588" s="24"/>
      <c r="H9588" s="24"/>
      <c r="J9588" s="24"/>
    </row>
    <row r="9589" spans="2:10" x14ac:dyDescent="0.2">
      <c r="B9589" s="24"/>
      <c r="D9589" s="24"/>
      <c r="F9589" s="24"/>
      <c r="H9589" s="24"/>
      <c r="J9589" s="24"/>
    </row>
    <row r="9590" spans="2:10" x14ac:dyDescent="0.2">
      <c r="B9590" s="24"/>
      <c r="D9590" s="24"/>
      <c r="F9590" s="24"/>
      <c r="H9590" s="24"/>
      <c r="J9590" s="24"/>
    </row>
    <row r="9591" spans="2:10" x14ac:dyDescent="0.2">
      <c r="B9591" s="24"/>
      <c r="D9591" s="24"/>
      <c r="F9591" s="24"/>
      <c r="H9591" s="24"/>
      <c r="J9591" s="24"/>
    </row>
    <row r="9592" spans="2:10" x14ac:dyDescent="0.2">
      <c r="B9592" s="24"/>
      <c r="D9592" s="24"/>
      <c r="F9592" s="24"/>
      <c r="H9592" s="24"/>
      <c r="J9592" s="24"/>
    </row>
    <row r="9593" spans="2:10" x14ac:dyDescent="0.2">
      <c r="B9593" s="24"/>
      <c r="D9593" s="24"/>
      <c r="F9593" s="24"/>
      <c r="H9593" s="24"/>
      <c r="J9593" s="24"/>
    </row>
    <row r="9594" spans="2:10" x14ac:dyDescent="0.2">
      <c r="B9594" s="24"/>
      <c r="D9594" s="24"/>
      <c r="F9594" s="24"/>
      <c r="H9594" s="24"/>
      <c r="J9594" s="24"/>
    </row>
    <row r="9595" spans="2:10" x14ac:dyDescent="0.2">
      <c r="B9595" s="24"/>
      <c r="D9595" s="24"/>
      <c r="F9595" s="24"/>
      <c r="H9595" s="24"/>
      <c r="J9595" s="24"/>
    </row>
    <row r="9596" spans="2:10" x14ac:dyDescent="0.2">
      <c r="B9596" s="24"/>
      <c r="D9596" s="24"/>
      <c r="F9596" s="24"/>
      <c r="H9596" s="24"/>
      <c r="J9596" s="24"/>
    </row>
    <row r="9597" spans="2:10" x14ac:dyDescent="0.2">
      <c r="B9597" s="24"/>
      <c r="D9597" s="24"/>
      <c r="F9597" s="24"/>
      <c r="H9597" s="24"/>
      <c r="J9597" s="24"/>
    </row>
    <row r="9598" spans="2:10" x14ac:dyDescent="0.2">
      <c r="B9598" s="24"/>
      <c r="D9598" s="24"/>
      <c r="F9598" s="24"/>
      <c r="H9598" s="24"/>
      <c r="J9598" s="24"/>
    </row>
    <row r="9599" spans="2:10" x14ac:dyDescent="0.2">
      <c r="B9599" s="24"/>
      <c r="D9599" s="24"/>
      <c r="F9599" s="24"/>
      <c r="H9599" s="24"/>
      <c r="J9599" s="24"/>
    </row>
    <row r="9600" spans="2:10" x14ac:dyDescent="0.2">
      <c r="B9600" s="24"/>
      <c r="D9600" s="24"/>
      <c r="F9600" s="24"/>
      <c r="H9600" s="24"/>
      <c r="J9600" s="24"/>
    </row>
    <row r="9601" spans="2:10" x14ac:dyDescent="0.2">
      <c r="B9601" s="24"/>
      <c r="D9601" s="24"/>
      <c r="F9601" s="24"/>
      <c r="H9601" s="24"/>
      <c r="J9601" s="24"/>
    </row>
    <row r="9602" spans="2:10" x14ac:dyDescent="0.2">
      <c r="B9602" s="24"/>
      <c r="D9602" s="24"/>
      <c r="F9602" s="24"/>
      <c r="H9602" s="24"/>
      <c r="J9602" s="24"/>
    </row>
    <row r="9603" spans="2:10" x14ac:dyDescent="0.2">
      <c r="B9603" s="24"/>
      <c r="D9603" s="24"/>
      <c r="F9603" s="24"/>
      <c r="H9603" s="24"/>
      <c r="J9603" s="24"/>
    </row>
    <row r="9604" spans="2:10" x14ac:dyDescent="0.2">
      <c r="B9604" s="24"/>
      <c r="D9604" s="24"/>
      <c r="F9604" s="24"/>
      <c r="H9604" s="24"/>
      <c r="J9604" s="24"/>
    </row>
    <row r="9605" spans="2:10" x14ac:dyDescent="0.2">
      <c r="B9605" s="24"/>
      <c r="D9605" s="24"/>
      <c r="F9605" s="24"/>
      <c r="H9605" s="24"/>
      <c r="J9605" s="24"/>
    </row>
    <row r="9606" spans="2:10" x14ac:dyDescent="0.2">
      <c r="B9606" s="24"/>
      <c r="D9606" s="24"/>
      <c r="F9606" s="24"/>
      <c r="H9606" s="24"/>
      <c r="J9606" s="24"/>
    </row>
    <row r="9607" spans="2:10" x14ac:dyDescent="0.2">
      <c r="B9607" s="24"/>
      <c r="D9607" s="24"/>
      <c r="F9607" s="24"/>
      <c r="H9607" s="24"/>
      <c r="J9607" s="24"/>
    </row>
    <row r="9608" spans="2:10" x14ac:dyDescent="0.2">
      <c r="B9608" s="24"/>
      <c r="D9608" s="24"/>
      <c r="F9608" s="24"/>
      <c r="H9608" s="24"/>
      <c r="J9608" s="24"/>
    </row>
    <row r="9609" spans="2:10" x14ac:dyDescent="0.2">
      <c r="B9609" s="24"/>
      <c r="D9609" s="24"/>
      <c r="F9609" s="24"/>
      <c r="H9609" s="24"/>
      <c r="J9609" s="24"/>
    </row>
    <row r="9610" spans="2:10" x14ac:dyDescent="0.2">
      <c r="B9610" s="24"/>
      <c r="D9610" s="24"/>
      <c r="F9610" s="24"/>
      <c r="H9610" s="24"/>
      <c r="J9610" s="24"/>
    </row>
    <row r="9611" spans="2:10" x14ac:dyDescent="0.2">
      <c r="B9611" s="24"/>
      <c r="D9611" s="24"/>
      <c r="F9611" s="24"/>
      <c r="H9611" s="24"/>
      <c r="J9611" s="24"/>
    </row>
    <row r="9612" spans="2:10" x14ac:dyDescent="0.2">
      <c r="B9612" s="24"/>
      <c r="D9612" s="24"/>
      <c r="F9612" s="24"/>
      <c r="H9612" s="24"/>
      <c r="J9612" s="24"/>
    </row>
    <row r="9613" spans="2:10" x14ac:dyDescent="0.2">
      <c r="B9613" s="24"/>
      <c r="D9613" s="24"/>
      <c r="F9613" s="24"/>
      <c r="H9613" s="24"/>
      <c r="J9613" s="24"/>
    </row>
    <row r="9614" spans="2:10" x14ac:dyDescent="0.2">
      <c r="B9614" s="24"/>
      <c r="D9614" s="24"/>
      <c r="F9614" s="24"/>
      <c r="H9614" s="24"/>
      <c r="J9614" s="24"/>
    </row>
    <row r="9615" spans="2:10" x14ac:dyDescent="0.2">
      <c r="B9615" s="24"/>
      <c r="D9615" s="24"/>
      <c r="F9615" s="24"/>
      <c r="H9615" s="24"/>
      <c r="J9615" s="24"/>
    </row>
    <row r="9616" spans="2:10" x14ac:dyDescent="0.2">
      <c r="B9616" s="24"/>
      <c r="D9616" s="24"/>
      <c r="F9616" s="24"/>
      <c r="H9616" s="24"/>
      <c r="J9616" s="24"/>
    </row>
    <row r="9617" spans="2:10" x14ac:dyDescent="0.2">
      <c r="B9617" s="24"/>
      <c r="D9617" s="24"/>
      <c r="F9617" s="24"/>
      <c r="H9617" s="24"/>
      <c r="J9617" s="24"/>
    </row>
    <row r="9618" spans="2:10" x14ac:dyDescent="0.2">
      <c r="B9618" s="24"/>
      <c r="D9618" s="24"/>
      <c r="F9618" s="24"/>
      <c r="H9618" s="24"/>
      <c r="J9618" s="24"/>
    </row>
    <row r="9619" spans="2:10" x14ac:dyDescent="0.2">
      <c r="B9619" s="24"/>
      <c r="D9619" s="24"/>
      <c r="F9619" s="24"/>
      <c r="H9619" s="24"/>
      <c r="J9619" s="24"/>
    </row>
    <row r="9620" spans="2:10" x14ac:dyDescent="0.2">
      <c r="B9620" s="24"/>
      <c r="D9620" s="24"/>
      <c r="F9620" s="24"/>
      <c r="H9620" s="24"/>
      <c r="J9620" s="24"/>
    </row>
    <row r="9621" spans="2:10" x14ac:dyDescent="0.2">
      <c r="B9621" s="24"/>
      <c r="D9621" s="24"/>
      <c r="F9621" s="24"/>
      <c r="H9621" s="24"/>
      <c r="J9621" s="24"/>
    </row>
    <row r="9622" spans="2:10" x14ac:dyDescent="0.2">
      <c r="B9622" s="24"/>
      <c r="D9622" s="24"/>
      <c r="F9622" s="24"/>
      <c r="H9622" s="24"/>
      <c r="J9622" s="24"/>
    </row>
    <row r="9623" spans="2:10" x14ac:dyDescent="0.2">
      <c r="B9623" s="24"/>
      <c r="D9623" s="24"/>
      <c r="F9623" s="24"/>
      <c r="H9623" s="24"/>
      <c r="J9623" s="24"/>
    </row>
    <row r="9624" spans="2:10" x14ac:dyDescent="0.2">
      <c r="B9624" s="24"/>
      <c r="D9624" s="24"/>
      <c r="F9624" s="24"/>
      <c r="H9624" s="24"/>
      <c r="J9624" s="24"/>
    </row>
    <row r="9625" spans="2:10" x14ac:dyDescent="0.2">
      <c r="B9625" s="24"/>
      <c r="D9625" s="24"/>
      <c r="F9625" s="24"/>
      <c r="H9625" s="24"/>
      <c r="J9625" s="24"/>
    </row>
    <row r="9626" spans="2:10" x14ac:dyDescent="0.2">
      <c r="B9626" s="24"/>
      <c r="D9626" s="24"/>
      <c r="F9626" s="24"/>
      <c r="H9626" s="24"/>
      <c r="J9626" s="24"/>
    </row>
    <row r="9627" spans="2:10" x14ac:dyDescent="0.2">
      <c r="B9627" s="24"/>
      <c r="D9627" s="24"/>
      <c r="F9627" s="24"/>
      <c r="H9627" s="24"/>
      <c r="J9627" s="24"/>
    </row>
    <row r="9628" spans="2:10" x14ac:dyDescent="0.2">
      <c r="B9628" s="24"/>
      <c r="D9628" s="24"/>
      <c r="F9628" s="24"/>
      <c r="H9628" s="24"/>
      <c r="J9628" s="24"/>
    </row>
    <row r="9629" spans="2:10" x14ac:dyDescent="0.2">
      <c r="B9629" s="24"/>
      <c r="D9629" s="24"/>
      <c r="F9629" s="24"/>
      <c r="H9629" s="24"/>
      <c r="J9629" s="24"/>
    </row>
    <row r="9630" spans="2:10" x14ac:dyDescent="0.2">
      <c r="B9630" s="24"/>
      <c r="D9630" s="24"/>
      <c r="F9630" s="24"/>
      <c r="H9630" s="24"/>
      <c r="J9630" s="24"/>
    </row>
    <row r="9631" spans="2:10" x14ac:dyDescent="0.2">
      <c r="B9631" s="24"/>
      <c r="D9631" s="24"/>
      <c r="F9631" s="24"/>
      <c r="H9631" s="24"/>
      <c r="J9631" s="24"/>
    </row>
    <row r="9632" spans="2:10" x14ac:dyDescent="0.2">
      <c r="B9632" s="24"/>
      <c r="D9632" s="24"/>
      <c r="F9632" s="24"/>
      <c r="H9632" s="24"/>
      <c r="J9632" s="24"/>
    </row>
    <row r="9633" spans="2:10" x14ac:dyDescent="0.2">
      <c r="B9633" s="24"/>
      <c r="D9633" s="24"/>
      <c r="F9633" s="24"/>
      <c r="H9633" s="24"/>
      <c r="J9633" s="24"/>
    </row>
    <row r="9634" spans="2:10" x14ac:dyDescent="0.2">
      <c r="B9634" s="24"/>
      <c r="D9634" s="24"/>
      <c r="F9634" s="24"/>
      <c r="H9634" s="24"/>
      <c r="J9634" s="24"/>
    </row>
    <row r="9635" spans="2:10" x14ac:dyDescent="0.2">
      <c r="B9635" s="24"/>
      <c r="D9635" s="24"/>
      <c r="F9635" s="24"/>
      <c r="H9635" s="24"/>
      <c r="J9635" s="24"/>
    </row>
    <row r="9636" spans="2:10" x14ac:dyDescent="0.2">
      <c r="B9636" s="24"/>
      <c r="D9636" s="24"/>
      <c r="F9636" s="24"/>
      <c r="H9636" s="24"/>
      <c r="J9636" s="24"/>
    </row>
    <row r="9637" spans="2:10" x14ac:dyDescent="0.2">
      <c r="B9637" s="24"/>
      <c r="D9637" s="24"/>
      <c r="F9637" s="24"/>
      <c r="H9637" s="24"/>
      <c r="J9637" s="24"/>
    </row>
    <row r="9638" spans="2:10" x14ac:dyDescent="0.2">
      <c r="B9638" s="24"/>
      <c r="D9638" s="24"/>
      <c r="F9638" s="24"/>
      <c r="H9638" s="24"/>
      <c r="J9638" s="24"/>
    </row>
    <row r="9639" spans="2:10" x14ac:dyDescent="0.2">
      <c r="B9639" s="24"/>
      <c r="D9639" s="24"/>
      <c r="F9639" s="24"/>
      <c r="H9639" s="24"/>
      <c r="J9639" s="24"/>
    </row>
    <row r="9640" spans="2:10" x14ac:dyDescent="0.2">
      <c r="B9640" s="24"/>
      <c r="D9640" s="24"/>
      <c r="F9640" s="24"/>
      <c r="H9640" s="24"/>
      <c r="J9640" s="24"/>
    </row>
    <row r="9641" spans="2:10" x14ac:dyDescent="0.2">
      <c r="B9641" s="24"/>
      <c r="D9641" s="24"/>
      <c r="F9641" s="24"/>
      <c r="H9641" s="24"/>
      <c r="J9641" s="24"/>
    </row>
    <row r="9642" spans="2:10" x14ac:dyDescent="0.2">
      <c r="B9642" s="24"/>
      <c r="D9642" s="24"/>
      <c r="F9642" s="24"/>
      <c r="H9642" s="24"/>
      <c r="J9642" s="24"/>
    </row>
    <row r="9643" spans="2:10" x14ac:dyDescent="0.2">
      <c r="B9643" s="24"/>
      <c r="D9643" s="24"/>
      <c r="F9643" s="24"/>
      <c r="H9643" s="24"/>
      <c r="J9643" s="24"/>
    </row>
    <row r="9644" spans="2:10" x14ac:dyDescent="0.2">
      <c r="B9644" s="24"/>
      <c r="D9644" s="24"/>
      <c r="F9644" s="24"/>
      <c r="H9644" s="24"/>
      <c r="J9644" s="24"/>
    </row>
    <row r="9645" spans="2:10" x14ac:dyDescent="0.2">
      <c r="B9645" s="24"/>
      <c r="D9645" s="24"/>
      <c r="F9645" s="24"/>
      <c r="H9645" s="24"/>
      <c r="J9645" s="24"/>
    </row>
    <row r="9646" spans="2:10" x14ac:dyDescent="0.2">
      <c r="B9646" s="24"/>
      <c r="D9646" s="24"/>
      <c r="F9646" s="24"/>
      <c r="H9646" s="24"/>
      <c r="J9646" s="24"/>
    </row>
    <row r="9647" spans="2:10" x14ac:dyDescent="0.2">
      <c r="B9647" s="24"/>
      <c r="D9647" s="24"/>
      <c r="F9647" s="24"/>
      <c r="H9647" s="24"/>
      <c r="J9647" s="24"/>
    </row>
    <row r="9648" spans="2:10" x14ac:dyDescent="0.2">
      <c r="B9648" s="24"/>
      <c r="D9648" s="24"/>
      <c r="F9648" s="24"/>
      <c r="H9648" s="24"/>
      <c r="J9648" s="24"/>
    </row>
    <row r="9649" spans="2:10" x14ac:dyDescent="0.2">
      <c r="B9649" s="24"/>
      <c r="D9649" s="24"/>
      <c r="F9649" s="24"/>
      <c r="H9649" s="24"/>
      <c r="J9649" s="24"/>
    </row>
    <row r="9650" spans="2:10" x14ac:dyDescent="0.2">
      <c r="B9650" s="24"/>
      <c r="D9650" s="24"/>
      <c r="F9650" s="24"/>
      <c r="H9650" s="24"/>
      <c r="J9650" s="24"/>
    </row>
    <row r="9651" spans="2:10" x14ac:dyDescent="0.2">
      <c r="B9651" s="24"/>
      <c r="D9651" s="24"/>
      <c r="F9651" s="24"/>
      <c r="H9651" s="24"/>
      <c r="J9651" s="24"/>
    </row>
    <row r="9652" spans="2:10" x14ac:dyDescent="0.2">
      <c r="B9652" s="24"/>
      <c r="D9652" s="24"/>
      <c r="F9652" s="24"/>
      <c r="H9652" s="24"/>
      <c r="J9652" s="24"/>
    </row>
    <row r="9653" spans="2:10" x14ac:dyDescent="0.2">
      <c r="B9653" s="24"/>
      <c r="D9653" s="24"/>
      <c r="F9653" s="24"/>
      <c r="H9653" s="24"/>
      <c r="J9653" s="24"/>
    </row>
    <row r="9654" spans="2:10" x14ac:dyDescent="0.2">
      <c r="B9654" s="24"/>
      <c r="D9654" s="24"/>
      <c r="F9654" s="24"/>
      <c r="H9654" s="24"/>
      <c r="J9654" s="24"/>
    </row>
    <row r="9655" spans="2:10" x14ac:dyDescent="0.2">
      <c r="B9655" s="24"/>
      <c r="D9655" s="24"/>
      <c r="F9655" s="24"/>
      <c r="H9655" s="24"/>
      <c r="J9655" s="24"/>
    </row>
    <row r="9656" spans="2:10" x14ac:dyDescent="0.2">
      <c r="B9656" s="24"/>
      <c r="D9656" s="24"/>
      <c r="F9656" s="24"/>
      <c r="H9656" s="24"/>
      <c r="J9656" s="24"/>
    </row>
    <row r="9657" spans="2:10" x14ac:dyDescent="0.2">
      <c r="B9657" s="24"/>
      <c r="D9657" s="24"/>
      <c r="F9657" s="24"/>
      <c r="H9657" s="24"/>
      <c r="J9657" s="24"/>
    </row>
    <row r="9658" spans="2:10" x14ac:dyDescent="0.2">
      <c r="B9658" s="24"/>
      <c r="D9658" s="24"/>
      <c r="F9658" s="24"/>
      <c r="H9658" s="24"/>
      <c r="J9658" s="24"/>
    </row>
    <row r="9659" spans="2:10" x14ac:dyDescent="0.2">
      <c r="B9659" s="24"/>
      <c r="D9659" s="24"/>
      <c r="F9659" s="24"/>
      <c r="H9659" s="24"/>
      <c r="J9659" s="24"/>
    </row>
    <row r="9660" spans="2:10" x14ac:dyDescent="0.2">
      <c r="B9660" s="24"/>
      <c r="D9660" s="24"/>
      <c r="F9660" s="24"/>
      <c r="H9660" s="24"/>
      <c r="J9660" s="24"/>
    </row>
    <row r="9661" spans="2:10" x14ac:dyDescent="0.2">
      <c r="B9661" s="24"/>
      <c r="D9661" s="24"/>
      <c r="F9661" s="24"/>
      <c r="H9661" s="24"/>
      <c r="J9661" s="24"/>
    </row>
    <row r="9662" spans="2:10" x14ac:dyDescent="0.2">
      <c r="B9662" s="24"/>
      <c r="D9662" s="24"/>
      <c r="F9662" s="24"/>
      <c r="H9662" s="24"/>
      <c r="J9662" s="24"/>
    </row>
    <row r="9663" spans="2:10" x14ac:dyDescent="0.2">
      <c r="B9663" s="24"/>
      <c r="D9663" s="24"/>
      <c r="F9663" s="24"/>
      <c r="H9663" s="24"/>
      <c r="J9663" s="24"/>
    </row>
    <row r="9664" spans="2:10" x14ac:dyDescent="0.2">
      <c r="B9664" s="24"/>
      <c r="D9664" s="24"/>
      <c r="F9664" s="24"/>
      <c r="H9664" s="24"/>
      <c r="J9664" s="24"/>
    </row>
    <row r="9665" spans="2:10" x14ac:dyDescent="0.2">
      <c r="B9665" s="24"/>
      <c r="D9665" s="24"/>
      <c r="F9665" s="24"/>
      <c r="H9665" s="24"/>
      <c r="J9665" s="24"/>
    </row>
    <row r="9666" spans="2:10" x14ac:dyDescent="0.2">
      <c r="B9666" s="24"/>
      <c r="D9666" s="24"/>
      <c r="F9666" s="24"/>
      <c r="H9666" s="24"/>
      <c r="J9666" s="24"/>
    </row>
    <row r="9667" spans="2:10" x14ac:dyDescent="0.2">
      <c r="B9667" s="24"/>
      <c r="D9667" s="24"/>
      <c r="F9667" s="24"/>
      <c r="H9667" s="24"/>
      <c r="J9667" s="24"/>
    </row>
    <row r="9668" spans="2:10" x14ac:dyDescent="0.2">
      <c r="B9668" s="24"/>
      <c r="D9668" s="24"/>
      <c r="F9668" s="24"/>
      <c r="H9668" s="24"/>
      <c r="J9668" s="24"/>
    </row>
    <row r="9669" spans="2:10" x14ac:dyDescent="0.2">
      <c r="B9669" s="24"/>
      <c r="D9669" s="24"/>
      <c r="F9669" s="24"/>
      <c r="H9669" s="24"/>
      <c r="J9669" s="24"/>
    </row>
    <row r="9670" spans="2:10" x14ac:dyDescent="0.2">
      <c r="B9670" s="24"/>
      <c r="D9670" s="24"/>
      <c r="F9670" s="24"/>
      <c r="H9670" s="24"/>
      <c r="J9670" s="24"/>
    </row>
    <row r="9671" spans="2:10" x14ac:dyDescent="0.2">
      <c r="B9671" s="24"/>
      <c r="D9671" s="24"/>
      <c r="F9671" s="24"/>
      <c r="H9671" s="24"/>
      <c r="J9671" s="24"/>
    </row>
    <row r="9672" spans="2:10" x14ac:dyDescent="0.2">
      <c r="B9672" s="24"/>
      <c r="D9672" s="24"/>
      <c r="F9672" s="24"/>
      <c r="H9672" s="24"/>
      <c r="J9672" s="24"/>
    </row>
    <row r="9673" spans="2:10" x14ac:dyDescent="0.2">
      <c r="B9673" s="24"/>
      <c r="D9673" s="24"/>
      <c r="F9673" s="24"/>
      <c r="H9673" s="24"/>
      <c r="J9673" s="24"/>
    </row>
    <row r="9674" spans="2:10" x14ac:dyDescent="0.2">
      <c r="B9674" s="24"/>
      <c r="D9674" s="24"/>
      <c r="F9674" s="24"/>
      <c r="H9674" s="24"/>
      <c r="J9674" s="24"/>
    </row>
    <row r="9675" spans="2:10" x14ac:dyDescent="0.2">
      <c r="B9675" s="24"/>
      <c r="D9675" s="24"/>
      <c r="F9675" s="24"/>
      <c r="H9675" s="24"/>
      <c r="J9675" s="24"/>
    </row>
    <row r="9676" spans="2:10" x14ac:dyDescent="0.2">
      <c r="B9676" s="24"/>
      <c r="D9676" s="24"/>
      <c r="F9676" s="24"/>
      <c r="H9676" s="24"/>
      <c r="J9676" s="24"/>
    </row>
    <row r="9677" spans="2:10" x14ac:dyDescent="0.2">
      <c r="B9677" s="24"/>
      <c r="D9677" s="24"/>
      <c r="F9677" s="24"/>
      <c r="H9677" s="24"/>
      <c r="J9677" s="24"/>
    </row>
    <row r="9678" spans="2:10" x14ac:dyDescent="0.2">
      <c r="B9678" s="24"/>
      <c r="D9678" s="24"/>
      <c r="F9678" s="24"/>
      <c r="H9678" s="24"/>
      <c r="J9678" s="24"/>
    </row>
    <row r="9679" spans="2:10" x14ac:dyDescent="0.2">
      <c r="B9679" s="24"/>
      <c r="D9679" s="24"/>
      <c r="F9679" s="24"/>
      <c r="H9679" s="24"/>
      <c r="J9679" s="24"/>
    </row>
    <row r="9680" spans="2:10" x14ac:dyDescent="0.2">
      <c r="B9680" s="24"/>
      <c r="D9680" s="24"/>
      <c r="F9680" s="24"/>
      <c r="H9680" s="24"/>
      <c r="J9680" s="24"/>
    </row>
    <row r="9681" spans="2:10" x14ac:dyDescent="0.2">
      <c r="B9681" s="24"/>
      <c r="D9681" s="24"/>
      <c r="F9681" s="24"/>
      <c r="H9681" s="24"/>
      <c r="J9681" s="24"/>
    </row>
    <row r="9682" spans="2:10" x14ac:dyDescent="0.2">
      <c r="B9682" s="24"/>
      <c r="D9682" s="24"/>
      <c r="F9682" s="24"/>
      <c r="H9682" s="24"/>
      <c r="J9682" s="24"/>
    </row>
    <row r="9683" spans="2:10" x14ac:dyDescent="0.2">
      <c r="B9683" s="24"/>
      <c r="D9683" s="24"/>
      <c r="F9683" s="24"/>
      <c r="H9683" s="24"/>
      <c r="J9683" s="24"/>
    </row>
    <row r="9684" spans="2:10" x14ac:dyDescent="0.2">
      <c r="B9684" s="24"/>
      <c r="D9684" s="24"/>
      <c r="F9684" s="24"/>
      <c r="H9684" s="24"/>
      <c r="J9684" s="24"/>
    </row>
    <row r="9685" spans="2:10" x14ac:dyDescent="0.2">
      <c r="B9685" s="24"/>
      <c r="D9685" s="24"/>
      <c r="F9685" s="24"/>
      <c r="H9685" s="24"/>
      <c r="J9685" s="24"/>
    </row>
    <row r="9686" spans="2:10" x14ac:dyDescent="0.2">
      <c r="B9686" s="24"/>
      <c r="D9686" s="24"/>
      <c r="F9686" s="24"/>
      <c r="H9686" s="24"/>
      <c r="J9686" s="24"/>
    </row>
    <row r="9687" spans="2:10" x14ac:dyDescent="0.2">
      <c r="B9687" s="24"/>
      <c r="D9687" s="24"/>
      <c r="F9687" s="24"/>
      <c r="H9687" s="24"/>
      <c r="J9687" s="24"/>
    </row>
    <row r="9688" spans="2:10" x14ac:dyDescent="0.2">
      <c r="B9688" s="24"/>
      <c r="D9688" s="24"/>
      <c r="F9688" s="24"/>
      <c r="H9688" s="24"/>
      <c r="J9688" s="24"/>
    </row>
    <row r="9689" spans="2:10" x14ac:dyDescent="0.2">
      <c r="B9689" s="24"/>
      <c r="D9689" s="24"/>
      <c r="F9689" s="24"/>
      <c r="H9689" s="24"/>
      <c r="J9689" s="24"/>
    </row>
    <row r="9690" spans="2:10" x14ac:dyDescent="0.2">
      <c r="B9690" s="24"/>
      <c r="D9690" s="24"/>
      <c r="F9690" s="24"/>
      <c r="H9690" s="24"/>
      <c r="J9690" s="24"/>
    </row>
    <row r="9691" spans="2:10" x14ac:dyDescent="0.2">
      <c r="B9691" s="24"/>
      <c r="D9691" s="24"/>
      <c r="F9691" s="24"/>
      <c r="H9691" s="24"/>
      <c r="J9691" s="24"/>
    </row>
    <row r="9692" spans="2:10" x14ac:dyDescent="0.2">
      <c r="B9692" s="24"/>
      <c r="D9692" s="24"/>
      <c r="F9692" s="24"/>
      <c r="H9692" s="24"/>
      <c r="J9692" s="24"/>
    </row>
    <row r="9693" spans="2:10" x14ac:dyDescent="0.2">
      <c r="B9693" s="24"/>
      <c r="D9693" s="24"/>
      <c r="F9693" s="24"/>
      <c r="H9693" s="24"/>
      <c r="J9693" s="24"/>
    </row>
    <row r="9694" spans="2:10" x14ac:dyDescent="0.2">
      <c r="B9694" s="24"/>
      <c r="D9694" s="24"/>
      <c r="F9694" s="24"/>
      <c r="H9694" s="24"/>
      <c r="J9694" s="24"/>
    </row>
    <row r="9695" spans="2:10" x14ac:dyDescent="0.2">
      <c r="B9695" s="24"/>
      <c r="D9695" s="24"/>
      <c r="F9695" s="24"/>
      <c r="H9695" s="24"/>
      <c r="J9695" s="24"/>
    </row>
    <row r="9696" spans="2:10" x14ac:dyDescent="0.2">
      <c r="B9696" s="24"/>
      <c r="D9696" s="24"/>
      <c r="F9696" s="24"/>
      <c r="H9696" s="24"/>
      <c r="J9696" s="24"/>
    </row>
    <row r="9697" spans="2:10" x14ac:dyDescent="0.2">
      <c r="B9697" s="24"/>
      <c r="D9697" s="24"/>
      <c r="F9697" s="24"/>
      <c r="H9697" s="24"/>
      <c r="J9697" s="24"/>
    </row>
    <row r="9698" spans="2:10" x14ac:dyDescent="0.2">
      <c r="B9698" s="24"/>
      <c r="D9698" s="24"/>
      <c r="F9698" s="24"/>
      <c r="H9698" s="24"/>
      <c r="J9698" s="24"/>
    </row>
    <row r="9699" spans="2:10" x14ac:dyDescent="0.2">
      <c r="B9699" s="24"/>
      <c r="D9699" s="24"/>
      <c r="F9699" s="24"/>
      <c r="H9699" s="24"/>
      <c r="J9699" s="24"/>
    </row>
    <row r="9700" spans="2:10" x14ac:dyDescent="0.2">
      <c r="B9700" s="24"/>
      <c r="D9700" s="24"/>
      <c r="F9700" s="24"/>
      <c r="H9700" s="24"/>
      <c r="J9700" s="24"/>
    </row>
    <row r="9701" spans="2:10" x14ac:dyDescent="0.2">
      <c r="B9701" s="24"/>
      <c r="D9701" s="24"/>
      <c r="F9701" s="24"/>
      <c r="H9701" s="24"/>
      <c r="J9701" s="24"/>
    </row>
    <row r="9702" spans="2:10" x14ac:dyDescent="0.2">
      <c r="B9702" s="24"/>
      <c r="D9702" s="24"/>
      <c r="F9702" s="24"/>
      <c r="H9702" s="24"/>
      <c r="J9702" s="24"/>
    </row>
    <row r="9703" spans="2:10" x14ac:dyDescent="0.2">
      <c r="B9703" s="24"/>
      <c r="D9703" s="24"/>
      <c r="F9703" s="24"/>
      <c r="H9703" s="24"/>
      <c r="J9703" s="24"/>
    </row>
    <row r="9704" spans="2:10" x14ac:dyDescent="0.2">
      <c r="B9704" s="24"/>
      <c r="D9704" s="24"/>
      <c r="F9704" s="24"/>
      <c r="H9704" s="24"/>
      <c r="J9704" s="24"/>
    </row>
    <row r="9705" spans="2:10" x14ac:dyDescent="0.2">
      <c r="B9705" s="24"/>
      <c r="D9705" s="24"/>
      <c r="F9705" s="24"/>
      <c r="H9705" s="24"/>
      <c r="J9705" s="24"/>
    </row>
    <row r="9706" spans="2:10" x14ac:dyDescent="0.2">
      <c r="B9706" s="24"/>
      <c r="D9706" s="24"/>
      <c r="F9706" s="24"/>
      <c r="H9706" s="24"/>
      <c r="J9706" s="24"/>
    </row>
    <row r="9707" spans="2:10" x14ac:dyDescent="0.2">
      <c r="B9707" s="24"/>
      <c r="D9707" s="24"/>
      <c r="F9707" s="24"/>
      <c r="H9707" s="24"/>
      <c r="J9707" s="24"/>
    </row>
    <row r="9708" spans="2:10" x14ac:dyDescent="0.2">
      <c r="B9708" s="24"/>
      <c r="D9708" s="24"/>
      <c r="F9708" s="24"/>
      <c r="H9708" s="24"/>
      <c r="J9708" s="24"/>
    </row>
    <row r="9709" spans="2:10" x14ac:dyDescent="0.2">
      <c r="B9709" s="24"/>
      <c r="D9709" s="24"/>
      <c r="F9709" s="24"/>
      <c r="H9709" s="24"/>
      <c r="J9709" s="24"/>
    </row>
    <row r="9710" spans="2:10" x14ac:dyDescent="0.2">
      <c r="B9710" s="24"/>
      <c r="D9710" s="24"/>
      <c r="F9710" s="24"/>
      <c r="H9710" s="24"/>
      <c r="J9710" s="24"/>
    </row>
    <row r="9711" spans="2:10" x14ac:dyDescent="0.2">
      <c r="B9711" s="24"/>
      <c r="D9711" s="24"/>
      <c r="F9711" s="24"/>
      <c r="H9711" s="24"/>
      <c r="J9711" s="24"/>
    </row>
    <row r="9712" spans="2:10" x14ac:dyDescent="0.2">
      <c r="B9712" s="24"/>
      <c r="D9712" s="24"/>
      <c r="F9712" s="24"/>
      <c r="H9712" s="24"/>
      <c r="J9712" s="24"/>
    </row>
    <row r="9713" spans="2:10" x14ac:dyDescent="0.2">
      <c r="B9713" s="24"/>
      <c r="D9713" s="24"/>
      <c r="F9713" s="24"/>
      <c r="H9713" s="24"/>
      <c r="J9713" s="24"/>
    </row>
    <row r="9714" spans="2:10" x14ac:dyDescent="0.2">
      <c r="B9714" s="24"/>
      <c r="D9714" s="24"/>
      <c r="F9714" s="24"/>
      <c r="H9714" s="24"/>
      <c r="J9714" s="24"/>
    </row>
    <row r="9715" spans="2:10" x14ac:dyDescent="0.2">
      <c r="B9715" s="24"/>
      <c r="D9715" s="24"/>
      <c r="F9715" s="24"/>
      <c r="H9715" s="24"/>
      <c r="J9715" s="24"/>
    </row>
    <row r="9716" spans="2:10" x14ac:dyDescent="0.2">
      <c r="B9716" s="24"/>
      <c r="D9716" s="24"/>
      <c r="F9716" s="24"/>
      <c r="H9716" s="24"/>
      <c r="J9716" s="24"/>
    </row>
    <row r="9717" spans="2:10" x14ac:dyDescent="0.2">
      <c r="B9717" s="24"/>
      <c r="D9717" s="24"/>
      <c r="F9717" s="24"/>
      <c r="H9717" s="24"/>
      <c r="J9717" s="24"/>
    </row>
    <row r="9718" spans="2:10" x14ac:dyDescent="0.2">
      <c r="B9718" s="24"/>
      <c r="D9718" s="24"/>
      <c r="F9718" s="24"/>
      <c r="H9718" s="24"/>
      <c r="J9718" s="24"/>
    </row>
    <row r="9719" spans="2:10" x14ac:dyDescent="0.2">
      <c r="B9719" s="24"/>
      <c r="D9719" s="24"/>
      <c r="F9719" s="24"/>
      <c r="H9719" s="24"/>
      <c r="J9719" s="24"/>
    </row>
    <row r="9720" spans="2:10" x14ac:dyDescent="0.2">
      <c r="B9720" s="24"/>
      <c r="D9720" s="24"/>
      <c r="F9720" s="24"/>
      <c r="H9720" s="24"/>
      <c r="J9720" s="24"/>
    </row>
    <row r="9721" spans="2:10" x14ac:dyDescent="0.2">
      <c r="B9721" s="24"/>
      <c r="D9721" s="24"/>
      <c r="F9721" s="24"/>
      <c r="H9721" s="24"/>
      <c r="J9721" s="24"/>
    </row>
    <row r="9722" spans="2:10" x14ac:dyDescent="0.2">
      <c r="B9722" s="24"/>
      <c r="D9722" s="24"/>
      <c r="F9722" s="24"/>
      <c r="H9722" s="24"/>
      <c r="J9722" s="24"/>
    </row>
    <row r="9723" spans="2:10" x14ac:dyDescent="0.2">
      <c r="B9723" s="24"/>
      <c r="D9723" s="24"/>
      <c r="F9723" s="24"/>
      <c r="H9723" s="24"/>
      <c r="J9723" s="24"/>
    </row>
    <row r="9724" spans="2:10" x14ac:dyDescent="0.2">
      <c r="B9724" s="24"/>
      <c r="D9724" s="24"/>
      <c r="F9724" s="24"/>
      <c r="H9724" s="24"/>
      <c r="J9724" s="24"/>
    </row>
    <row r="9725" spans="2:10" x14ac:dyDescent="0.2">
      <c r="B9725" s="24"/>
      <c r="D9725" s="24"/>
      <c r="F9725" s="24"/>
      <c r="H9725" s="24"/>
      <c r="J9725" s="24"/>
    </row>
    <row r="9726" spans="2:10" x14ac:dyDescent="0.2">
      <c r="B9726" s="24"/>
      <c r="D9726" s="24"/>
      <c r="F9726" s="24"/>
      <c r="H9726" s="24"/>
      <c r="J9726" s="24"/>
    </row>
    <row r="9727" spans="2:10" x14ac:dyDescent="0.2">
      <c r="B9727" s="24"/>
      <c r="D9727" s="24"/>
      <c r="F9727" s="24"/>
      <c r="H9727" s="24"/>
      <c r="J9727" s="24"/>
    </row>
    <row r="9728" spans="2:10" x14ac:dyDescent="0.2">
      <c r="B9728" s="24"/>
      <c r="D9728" s="24"/>
      <c r="F9728" s="24"/>
      <c r="H9728" s="24"/>
      <c r="J9728" s="24"/>
    </row>
    <row r="9729" spans="2:10" x14ac:dyDescent="0.2">
      <c r="B9729" s="24"/>
      <c r="D9729" s="24"/>
      <c r="F9729" s="24"/>
      <c r="H9729" s="24"/>
      <c r="J9729" s="24"/>
    </row>
    <row r="9730" spans="2:10" x14ac:dyDescent="0.2">
      <c r="B9730" s="24"/>
      <c r="D9730" s="24"/>
      <c r="F9730" s="24"/>
      <c r="H9730" s="24"/>
      <c r="J9730" s="24"/>
    </row>
    <row r="9731" spans="2:10" x14ac:dyDescent="0.2">
      <c r="B9731" s="24"/>
      <c r="D9731" s="24"/>
      <c r="F9731" s="24"/>
      <c r="H9731" s="24"/>
      <c r="J9731" s="24"/>
    </row>
    <row r="9732" spans="2:10" x14ac:dyDescent="0.2">
      <c r="B9732" s="24"/>
      <c r="D9732" s="24"/>
      <c r="F9732" s="24"/>
      <c r="H9732" s="24"/>
      <c r="J9732" s="24"/>
    </row>
    <row r="9733" spans="2:10" x14ac:dyDescent="0.2">
      <c r="B9733" s="24"/>
      <c r="D9733" s="24"/>
      <c r="F9733" s="24"/>
      <c r="H9733" s="24"/>
      <c r="J9733" s="24"/>
    </row>
    <row r="9734" spans="2:10" x14ac:dyDescent="0.2">
      <c r="B9734" s="24"/>
      <c r="D9734" s="24"/>
      <c r="F9734" s="24"/>
      <c r="H9734" s="24"/>
      <c r="J9734" s="24"/>
    </row>
    <row r="9735" spans="2:10" x14ac:dyDescent="0.2">
      <c r="B9735" s="24"/>
      <c r="D9735" s="24"/>
      <c r="F9735" s="24"/>
      <c r="H9735" s="24"/>
      <c r="J9735" s="24"/>
    </row>
    <row r="9736" spans="2:10" x14ac:dyDescent="0.2">
      <c r="B9736" s="24"/>
      <c r="D9736" s="24"/>
      <c r="F9736" s="24"/>
      <c r="H9736" s="24"/>
      <c r="J9736" s="24"/>
    </row>
    <row r="9737" spans="2:10" x14ac:dyDescent="0.2">
      <c r="B9737" s="24"/>
      <c r="D9737" s="24"/>
      <c r="F9737" s="24"/>
      <c r="H9737" s="24"/>
      <c r="J9737" s="24"/>
    </row>
    <row r="9738" spans="2:10" x14ac:dyDescent="0.2">
      <c r="B9738" s="24"/>
      <c r="D9738" s="24"/>
      <c r="F9738" s="24"/>
      <c r="H9738" s="24"/>
      <c r="J9738" s="24"/>
    </row>
    <row r="9739" spans="2:10" x14ac:dyDescent="0.2">
      <c r="B9739" s="24"/>
      <c r="D9739" s="24"/>
      <c r="F9739" s="24"/>
      <c r="H9739" s="24"/>
      <c r="J9739" s="24"/>
    </row>
    <row r="9740" spans="2:10" x14ac:dyDescent="0.2">
      <c r="B9740" s="24"/>
      <c r="D9740" s="24"/>
      <c r="F9740" s="24"/>
      <c r="H9740" s="24"/>
      <c r="J9740" s="24"/>
    </row>
    <row r="9741" spans="2:10" x14ac:dyDescent="0.2">
      <c r="B9741" s="24"/>
      <c r="D9741" s="24"/>
      <c r="F9741" s="24"/>
      <c r="H9741" s="24"/>
      <c r="J9741" s="24"/>
    </row>
    <row r="9742" spans="2:10" x14ac:dyDescent="0.2">
      <c r="B9742" s="24"/>
      <c r="D9742" s="24"/>
      <c r="F9742" s="24"/>
      <c r="H9742" s="24"/>
      <c r="J9742" s="24"/>
    </row>
    <row r="9743" spans="2:10" x14ac:dyDescent="0.2">
      <c r="B9743" s="24"/>
      <c r="D9743" s="24"/>
      <c r="F9743" s="24"/>
      <c r="H9743" s="24"/>
      <c r="J9743" s="24"/>
    </row>
    <row r="9744" spans="2:10" x14ac:dyDescent="0.2">
      <c r="B9744" s="24"/>
      <c r="D9744" s="24"/>
      <c r="F9744" s="24"/>
      <c r="H9744" s="24"/>
      <c r="J9744" s="24"/>
    </row>
    <row r="9745" spans="2:10" x14ac:dyDescent="0.2">
      <c r="B9745" s="24"/>
      <c r="D9745" s="24"/>
      <c r="F9745" s="24"/>
      <c r="H9745" s="24"/>
      <c r="J9745" s="24"/>
    </row>
    <row r="9746" spans="2:10" x14ac:dyDescent="0.2">
      <c r="B9746" s="24"/>
      <c r="D9746" s="24"/>
      <c r="F9746" s="24"/>
      <c r="H9746" s="24"/>
      <c r="J9746" s="24"/>
    </row>
    <row r="9747" spans="2:10" x14ac:dyDescent="0.2">
      <c r="B9747" s="24"/>
      <c r="D9747" s="24"/>
      <c r="F9747" s="24"/>
      <c r="H9747" s="24"/>
      <c r="J9747" s="24"/>
    </row>
    <row r="9748" spans="2:10" x14ac:dyDescent="0.2">
      <c r="B9748" s="24"/>
      <c r="D9748" s="24"/>
      <c r="F9748" s="24"/>
      <c r="H9748" s="24"/>
      <c r="J9748" s="24"/>
    </row>
    <row r="9749" spans="2:10" x14ac:dyDescent="0.2">
      <c r="B9749" s="24"/>
      <c r="D9749" s="24"/>
      <c r="F9749" s="24"/>
      <c r="H9749" s="24"/>
      <c r="J9749" s="24"/>
    </row>
    <row r="9750" spans="2:10" x14ac:dyDescent="0.2">
      <c r="B9750" s="24"/>
      <c r="D9750" s="24"/>
      <c r="F9750" s="24"/>
      <c r="H9750" s="24"/>
      <c r="J9750" s="24"/>
    </row>
    <row r="9751" spans="2:10" x14ac:dyDescent="0.2">
      <c r="B9751" s="24"/>
      <c r="D9751" s="24"/>
      <c r="F9751" s="24"/>
      <c r="H9751" s="24"/>
      <c r="J9751" s="24"/>
    </row>
    <row r="9752" spans="2:10" x14ac:dyDescent="0.2">
      <c r="B9752" s="24"/>
      <c r="D9752" s="24"/>
      <c r="F9752" s="24"/>
      <c r="H9752" s="24"/>
      <c r="J9752" s="24"/>
    </row>
    <row r="9753" spans="2:10" x14ac:dyDescent="0.2">
      <c r="B9753" s="24"/>
      <c r="D9753" s="24"/>
      <c r="F9753" s="24"/>
      <c r="H9753" s="24"/>
      <c r="J9753" s="24"/>
    </row>
    <row r="9754" spans="2:10" x14ac:dyDescent="0.2">
      <c r="B9754" s="24"/>
      <c r="D9754" s="24"/>
      <c r="F9754" s="24"/>
      <c r="H9754" s="24"/>
      <c r="J9754" s="24"/>
    </row>
    <row r="9755" spans="2:10" x14ac:dyDescent="0.2">
      <c r="B9755" s="24"/>
      <c r="D9755" s="24"/>
      <c r="F9755" s="24"/>
      <c r="H9755" s="24"/>
      <c r="J9755" s="24"/>
    </row>
    <row r="9756" spans="2:10" x14ac:dyDescent="0.2">
      <c r="B9756" s="24"/>
      <c r="D9756" s="24"/>
      <c r="F9756" s="24"/>
      <c r="H9756" s="24"/>
      <c r="J9756" s="24"/>
    </row>
    <row r="9757" spans="2:10" x14ac:dyDescent="0.2">
      <c r="B9757" s="24"/>
      <c r="D9757" s="24"/>
      <c r="F9757" s="24"/>
      <c r="H9757" s="24"/>
      <c r="J9757" s="24"/>
    </row>
    <row r="9758" spans="2:10" x14ac:dyDescent="0.2">
      <c r="B9758" s="24"/>
      <c r="D9758" s="24"/>
      <c r="F9758" s="24"/>
      <c r="H9758" s="24"/>
      <c r="J9758" s="24"/>
    </row>
    <row r="9759" spans="2:10" x14ac:dyDescent="0.2">
      <c r="B9759" s="24"/>
      <c r="D9759" s="24"/>
      <c r="F9759" s="24"/>
      <c r="H9759" s="24"/>
      <c r="J9759" s="24"/>
    </row>
    <row r="9760" spans="2:10" x14ac:dyDescent="0.2">
      <c r="B9760" s="24"/>
      <c r="D9760" s="24"/>
      <c r="F9760" s="24"/>
      <c r="H9760" s="24"/>
      <c r="J9760" s="24"/>
    </row>
    <row r="9761" spans="2:10" x14ac:dyDescent="0.2">
      <c r="B9761" s="24"/>
      <c r="D9761" s="24"/>
      <c r="F9761" s="24"/>
      <c r="H9761" s="24"/>
      <c r="J9761" s="24"/>
    </row>
    <row r="9762" spans="2:10" x14ac:dyDescent="0.2">
      <c r="B9762" s="24"/>
      <c r="D9762" s="24"/>
      <c r="F9762" s="24"/>
      <c r="H9762" s="24"/>
      <c r="J9762" s="24"/>
    </row>
    <row r="9763" spans="2:10" x14ac:dyDescent="0.2">
      <c r="B9763" s="24"/>
      <c r="D9763" s="24"/>
      <c r="F9763" s="24"/>
      <c r="H9763" s="24"/>
      <c r="J9763" s="24"/>
    </row>
    <row r="9764" spans="2:10" x14ac:dyDescent="0.2">
      <c r="B9764" s="24"/>
      <c r="D9764" s="24"/>
      <c r="F9764" s="24"/>
      <c r="H9764" s="24"/>
      <c r="J9764" s="24"/>
    </row>
    <row r="9765" spans="2:10" x14ac:dyDescent="0.2">
      <c r="B9765" s="24"/>
      <c r="D9765" s="24"/>
      <c r="F9765" s="24"/>
      <c r="H9765" s="24"/>
      <c r="J9765" s="24"/>
    </row>
    <row r="9766" spans="2:10" x14ac:dyDescent="0.2">
      <c r="B9766" s="24"/>
      <c r="D9766" s="24"/>
      <c r="F9766" s="24"/>
      <c r="H9766" s="24"/>
      <c r="J9766" s="24"/>
    </row>
    <row r="9767" spans="2:10" x14ac:dyDescent="0.2">
      <c r="B9767" s="24"/>
      <c r="D9767" s="24"/>
      <c r="F9767" s="24"/>
      <c r="H9767" s="24"/>
      <c r="J9767" s="24"/>
    </row>
    <row r="9768" spans="2:10" x14ac:dyDescent="0.2">
      <c r="B9768" s="24"/>
      <c r="D9768" s="24"/>
      <c r="F9768" s="24"/>
      <c r="H9768" s="24"/>
      <c r="J9768" s="24"/>
    </row>
    <row r="9769" spans="2:10" x14ac:dyDescent="0.2">
      <c r="B9769" s="24"/>
      <c r="D9769" s="24"/>
      <c r="F9769" s="24"/>
      <c r="H9769" s="24"/>
      <c r="J9769" s="24"/>
    </row>
    <row r="9770" spans="2:10" x14ac:dyDescent="0.2">
      <c r="B9770" s="24"/>
      <c r="D9770" s="24"/>
      <c r="F9770" s="24"/>
      <c r="H9770" s="24"/>
      <c r="J9770" s="24"/>
    </row>
    <row r="9771" spans="2:10" x14ac:dyDescent="0.2">
      <c r="B9771" s="24"/>
      <c r="D9771" s="24"/>
      <c r="F9771" s="24"/>
      <c r="H9771" s="24"/>
      <c r="J9771" s="24"/>
    </row>
    <row r="9772" spans="2:10" x14ac:dyDescent="0.2">
      <c r="B9772" s="24"/>
      <c r="D9772" s="24"/>
      <c r="F9772" s="24"/>
      <c r="H9772" s="24"/>
      <c r="J9772" s="24"/>
    </row>
    <row r="9773" spans="2:10" x14ac:dyDescent="0.2">
      <c r="B9773" s="24"/>
      <c r="D9773" s="24"/>
      <c r="F9773" s="24"/>
      <c r="H9773" s="24"/>
      <c r="J9773" s="24"/>
    </row>
    <row r="9774" spans="2:10" x14ac:dyDescent="0.2">
      <c r="B9774" s="24"/>
      <c r="D9774" s="24"/>
      <c r="F9774" s="24"/>
      <c r="H9774" s="24"/>
      <c r="J9774" s="24"/>
    </row>
    <row r="9775" spans="2:10" x14ac:dyDescent="0.2">
      <c r="B9775" s="24"/>
      <c r="D9775" s="24"/>
      <c r="F9775" s="24"/>
      <c r="H9775" s="24"/>
      <c r="J9775" s="24"/>
    </row>
    <row r="9776" spans="2:10" x14ac:dyDescent="0.2">
      <c r="B9776" s="24"/>
      <c r="D9776" s="24"/>
      <c r="F9776" s="24"/>
      <c r="H9776" s="24"/>
      <c r="J9776" s="24"/>
    </row>
    <row r="9777" spans="2:10" x14ac:dyDescent="0.2">
      <c r="B9777" s="24"/>
      <c r="D9777" s="24"/>
      <c r="F9777" s="24"/>
      <c r="H9777" s="24"/>
      <c r="J9777" s="24"/>
    </row>
    <row r="9778" spans="2:10" x14ac:dyDescent="0.2">
      <c r="B9778" s="24"/>
      <c r="D9778" s="24"/>
      <c r="F9778" s="24"/>
      <c r="H9778" s="24"/>
      <c r="J9778" s="24"/>
    </row>
    <row r="9779" spans="2:10" x14ac:dyDescent="0.2">
      <c r="B9779" s="24"/>
      <c r="D9779" s="24"/>
      <c r="F9779" s="24"/>
      <c r="H9779" s="24"/>
      <c r="J9779" s="24"/>
    </row>
    <row r="9780" spans="2:10" x14ac:dyDescent="0.2">
      <c r="B9780" s="24"/>
      <c r="D9780" s="24"/>
      <c r="F9780" s="24"/>
      <c r="H9780" s="24"/>
      <c r="J9780" s="24"/>
    </row>
    <row r="9781" spans="2:10" x14ac:dyDescent="0.2">
      <c r="B9781" s="24"/>
      <c r="D9781" s="24"/>
      <c r="F9781" s="24"/>
      <c r="H9781" s="24"/>
      <c r="J9781" s="24"/>
    </row>
    <row r="9782" spans="2:10" x14ac:dyDescent="0.2">
      <c r="B9782" s="24"/>
      <c r="D9782" s="24"/>
      <c r="F9782" s="24"/>
      <c r="H9782" s="24"/>
      <c r="J9782" s="24"/>
    </row>
    <row r="9783" spans="2:10" x14ac:dyDescent="0.2">
      <c r="B9783" s="24"/>
      <c r="D9783" s="24"/>
      <c r="F9783" s="24"/>
      <c r="H9783" s="24"/>
      <c r="J9783" s="24"/>
    </row>
    <row r="9784" spans="2:10" x14ac:dyDescent="0.2">
      <c r="B9784" s="24"/>
      <c r="D9784" s="24"/>
      <c r="F9784" s="24"/>
      <c r="H9784" s="24"/>
      <c r="J9784" s="24"/>
    </row>
    <row r="9785" spans="2:10" x14ac:dyDescent="0.2">
      <c r="B9785" s="24"/>
      <c r="D9785" s="24"/>
      <c r="F9785" s="24"/>
      <c r="H9785" s="24"/>
      <c r="J9785" s="24"/>
    </row>
    <row r="9786" spans="2:10" x14ac:dyDescent="0.2">
      <c r="B9786" s="24"/>
      <c r="D9786" s="24"/>
      <c r="F9786" s="24"/>
      <c r="H9786" s="24"/>
      <c r="J9786" s="24"/>
    </row>
    <row r="9787" spans="2:10" x14ac:dyDescent="0.2">
      <c r="B9787" s="24"/>
      <c r="D9787" s="24"/>
      <c r="F9787" s="24"/>
      <c r="H9787" s="24"/>
      <c r="J9787" s="24"/>
    </row>
    <row r="9788" spans="2:10" x14ac:dyDescent="0.2">
      <c r="B9788" s="24"/>
      <c r="D9788" s="24"/>
      <c r="F9788" s="24"/>
      <c r="H9788" s="24"/>
      <c r="J9788" s="24"/>
    </row>
    <row r="9789" spans="2:10" x14ac:dyDescent="0.2">
      <c r="B9789" s="24"/>
      <c r="D9789" s="24"/>
      <c r="F9789" s="24"/>
      <c r="H9789" s="24"/>
      <c r="J9789" s="24"/>
    </row>
    <row r="9790" spans="2:10" x14ac:dyDescent="0.2">
      <c r="B9790" s="24"/>
      <c r="D9790" s="24"/>
      <c r="F9790" s="24"/>
      <c r="H9790" s="24"/>
      <c r="J9790" s="24"/>
    </row>
    <row r="9791" spans="2:10" x14ac:dyDescent="0.2">
      <c r="B9791" s="24"/>
      <c r="D9791" s="24"/>
      <c r="F9791" s="24"/>
      <c r="H9791" s="24"/>
      <c r="J9791" s="24"/>
    </row>
    <row r="9792" spans="2:10" x14ac:dyDescent="0.2">
      <c r="B9792" s="24"/>
      <c r="D9792" s="24"/>
      <c r="F9792" s="24"/>
      <c r="H9792" s="24"/>
      <c r="J9792" s="24"/>
    </row>
    <row r="9793" spans="2:10" x14ac:dyDescent="0.2">
      <c r="B9793" s="24"/>
      <c r="D9793" s="24"/>
      <c r="F9793" s="24"/>
      <c r="H9793" s="24"/>
      <c r="J9793" s="24"/>
    </row>
    <row r="9794" spans="2:10" x14ac:dyDescent="0.2">
      <c r="B9794" s="24"/>
      <c r="D9794" s="24"/>
      <c r="F9794" s="24"/>
      <c r="H9794" s="24"/>
      <c r="J9794" s="24"/>
    </row>
    <row r="9795" spans="2:10" x14ac:dyDescent="0.2">
      <c r="B9795" s="24"/>
      <c r="D9795" s="24"/>
      <c r="F9795" s="24"/>
      <c r="H9795" s="24"/>
      <c r="J9795" s="24"/>
    </row>
    <row r="9796" spans="2:10" x14ac:dyDescent="0.2">
      <c r="B9796" s="24"/>
      <c r="D9796" s="24"/>
      <c r="F9796" s="24"/>
      <c r="H9796" s="24"/>
      <c r="J9796" s="24"/>
    </row>
    <row r="9797" spans="2:10" x14ac:dyDescent="0.2">
      <c r="B9797" s="24"/>
      <c r="D9797" s="24"/>
      <c r="F9797" s="24"/>
      <c r="H9797" s="24"/>
      <c r="J9797" s="24"/>
    </row>
    <row r="9798" spans="2:10" x14ac:dyDescent="0.2">
      <c r="B9798" s="24"/>
      <c r="D9798" s="24"/>
      <c r="F9798" s="24"/>
      <c r="H9798" s="24"/>
      <c r="J9798" s="24"/>
    </row>
    <row r="9799" spans="2:10" x14ac:dyDescent="0.2">
      <c r="B9799" s="24"/>
      <c r="D9799" s="24"/>
      <c r="F9799" s="24"/>
      <c r="H9799" s="24"/>
      <c r="J9799" s="24"/>
    </row>
    <row r="9800" spans="2:10" x14ac:dyDescent="0.2">
      <c r="B9800" s="24"/>
      <c r="D9800" s="24"/>
      <c r="F9800" s="24"/>
      <c r="H9800" s="24"/>
      <c r="J9800" s="24"/>
    </row>
    <row r="9801" spans="2:10" x14ac:dyDescent="0.2">
      <c r="B9801" s="24"/>
      <c r="D9801" s="24"/>
      <c r="F9801" s="24"/>
      <c r="H9801" s="24"/>
      <c r="J9801" s="24"/>
    </row>
    <row r="9802" spans="2:10" x14ac:dyDescent="0.2">
      <c r="B9802" s="24"/>
      <c r="D9802" s="24"/>
      <c r="F9802" s="24"/>
      <c r="H9802" s="24"/>
      <c r="J9802" s="24"/>
    </row>
    <row r="9803" spans="2:10" x14ac:dyDescent="0.2">
      <c r="B9803" s="24"/>
      <c r="D9803" s="24"/>
      <c r="F9803" s="24"/>
      <c r="H9803" s="24"/>
      <c r="J9803" s="24"/>
    </row>
    <row r="9804" spans="2:10" x14ac:dyDescent="0.2">
      <c r="B9804" s="24"/>
      <c r="D9804" s="24"/>
      <c r="F9804" s="24"/>
      <c r="H9804" s="24"/>
      <c r="J9804" s="24"/>
    </row>
    <row r="9805" spans="2:10" x14ac:dyDescent="0.2">
      <c r="B9805" s="24"/>
      <c r="D9805" s="24"/>
      <c r="F9805" s="24"/>
      <c r="H9805" s="24"/>
      <c r="J9805" s="24"/>
    </row>
    <row r="9806" spans="2:10" x14ac:dyDescent="0.2">
      <c r="B9806" s="24"/>
      <c r="D9806" s="24"/>
      <c r="F9806" s="24"/>
      <c r="H9806" s="24"/>
      <c r="J9806" s="24"/>
    </row>
    <row r="9807" spans="2:10" x14ac:dyDescent="0.2">
      <c r="B9807" s="24"/>
      <c r="D9807" s="24"/>
      <c r="F9807" s="24"/>
      <c r="H9807" s="24"/>
      <c r="J9807" s="24"/>
    </row>
    <row r="9808" spans="2:10" x14ac:dyDescent="0.2">
      <c r="B9808" s="24"/>
      <c r="D9808" s="24"/>
      <c r="F9808" s="24"/>
      <c r="H9808" s="24"/>
      <c r="J9808" s="24"/>
    </row>
    <row r="9809" spans="2:10" x14ac:dyDescent="0.2">
      <c r="B9809" s="24"/>
      <c r="D9809" s="24"/>
      <c r="F9809" s="24"/>
      <c r="H9809" s="24"/>
      <c r="J9809" s="24"/>
    </row>
    <row r="9810" spans="2:10" x14ac:dyDescent="0.2">
      <c r="B9810" s="24"/>
      <c r="D9810" s="24"/>
      <c r="F9810" s="24"/>
      <c r="H9810" s="24"/>
      <c r="J9810" s="24"/>
    </row>
    <row r="9811" spans="2:10" x14ac:dyDescent="0.2">
      <c r="B9811" s="24"/>
      <c r="D9811" s="24"/>
      <c r="F9811" s="24"/>
      <c r="H9811" s="24"/>
      <c r="J9811" s="24"/>
    </row>
    <row r="9812" spans="2:10" x14ac:dyDescent="0.2">
      <c r="B9812" s="24"/>
      <c r="D9812" s="24"/>
      <c r="F9812" s="24"/>
      <c r="H9812" s="24"/>
      <c r="J9812" s="24"/>
    </row>
    <row r="9813" spans="2:10" x14ac:dyDescent="0.2">
      <c r="B9813" s="24"/>
      <c r="D9813" s="24"/>
      <c r="F9813" s="24"/>
      <c r="H9813" s="24"/>
      <c r="J9813" s="24"/>
    </row>
    <row r="9814" spans="2:10" x14ac:dyDescent="0.2">
      <c r="B9814" s="24"/>
      <c r="D9814" s="24"/>
      <c r="F9814" s="24"/>
      <c r="H9814" s="24"/>
      <c r="J9814" s="24"/>
    </row>
    <row r="9815" spans="2:10" x14ac:dyDescent="0.2">
      <c r="B9815" s="24"/>
      <c r="D9815" s="24"/>
      <c r="F9815" s="24"/>
      <c r="H9815" s="24"/>
      <c r="J9815" s="24"/>
    </row>
    <row r="9816" spans="2:10" x14ac:dyDescent="0.2">
      <c r="B9816" s="24"/>
      <c r="D9816" s="24"/>
      <c r="F9816" s="24"/>
      <c r="H9816" s="24"/>
      <c r="J9816" s="24"/>
    </row>
    <row r="9817" spans="2:10" x14ac:dyDescent="0.2">
      <c r="B9817" s="24"/>
      <c r="D9817" s="24"/>
      <c r="F9817" s="24"/>
      <c r="H9817" s="24"/>
      <c r="J9817" s="24"/>
    </row>
    <row r="9818" spans="2:10" x14ac:dyDescent="0.2">
      <c r="B9818" s="24"/>
      <c r="D9818" s="24"/>
      <c r="F9818" s="24"/>
      <c r="H9818" s="24"/>
      <c r="J9818" s="24"/>
    </row>
    <row r="9819" spans="2:10" x14ac:dyDescent="0.2">
      <c r="B9819" s="24"/>
      <c r="D9819" s="24"/>
      <c r="F9819" s="24"/>
      <c r="H9819" s="24"/>
      <c r="J9819" s="24"/>
    </row>
    <row r="9820" spans="2:10" x14ac:dyDescent="0.2">
      <c r="B9820" s="24"/>
      <c r="D9820" s="24"/>
      <c r="F9820" s="24"/>
      <c r="H9820" s="24"/>
      <c r="J9820" s="24"/>
    </row>
    <row r="9821" spans="2:10" x14ac:dyDescent="0.2">
      <c r="B9821" s="24"/>
      <c r="D9821" s="24"/>
      <c r="F9821" s="24"/>
      <c r="H9821" s="24"/>
      <c r="J9821" s="24"/>
    </row>
    <row r="9822" spans="2:10" x14ac:dyDescent="0.2">
      <c r="B9822" s="24"/>
      <c r="D9822" s="24"/>
      <c r="F9822" s="24"/>
      <c r="H9822" s="24"/>
      <c r="J9822" s="24"/>
    </row>
    <row r="9823" spans="2:10" x14ac:dyDescent="0.2">
      <c r="B9823" s="24"/>
      <c r="D9823" s="24"/>
      <c r="F9823" s="24"/>
      <c r="H9823" s="24"/>
      <c r="J9823" s="24"/>
    </row>
    <row r="9824" spans="2:10" x14ac:dyDescent="0.2">
      <c r="B9824" s="24"/>
      <c r="D9824" s="24"/>
      <c r="F9824" s="24"/>
      <c r="H9824" s="24"/>
      <c r="J9824" s="24"/>
    </row>
    <row r="9825" spans="2:10" x14ac:dyDescent="0.2">
      <c r="B9825" s="24"/>
      <c r="D9825" s="24"/>
      <c r="F9825" s="24"/>
      <c r="H9825" s="24"/>
      <c r="J9825" s="24"/>
    </row>
    <row r="9826" spans="2:10" x14ac:dyDescent="0.2">
      <c r="B9826" s="24"/>
      <c r="D9826" s="24"/>
      <c r="F9826" s="24"/>
      <c r="H9826" s="24"/>
      <c r="J9826" s="24"/>
    </row>
    <row r="9827" spans="2:10" x14ac:dyDescent="0.2">
      <c r="B9827" s="24"/>
      <c r="D9827" s="24"/>
      <c r="F9827" s="24"/>
      <c r="H9827" s="24"/>
      <c r="J9827" s="24"/>
    </row>
    <row r="9828" spans="2:10" x14ac:dyDescent="0.2">
      <c r="B9828" s="24"/>
      <c r="D9828" s="24"/>
      <c r="F9828" s="24"/>
      <c r="H9828" s="24"/>
      <c r="J9828" s="24"/>
    </row>
    <row r="9829" spans="2:10" x14ac:dyDescent="0.2">
      <c r="B9829" s="24"/>
      <c r="D9829" s="24"/>
      <c r="F9829" s="24"/>
      <c r="H9829" s="24"/>
      <c r="J9829" s="24"/>
    </row>
    <row r="9830" spans="2:10" x14ac:dyDescent="0.2">
      <c r="B9830" s="24"/>
      <c r="D9830" s="24"/>
      <c r="F9830" s="24"/>
      <c r="H9830" s="24"/>
      <c r="J9830" s="24"/>
    </row>
    <row r="9831" spans="2:10" x14ac:dyDescent="0.2">
      <c r="B9831" s="24"/>
      <c r="D9831" s="24"/>
      <c r="F9831" s="24"/>
      <c r="H9831" s="24"/>
      <c r="J9831" s="24"/>
    </row>
    <row r="9832" spans="2:10" x14ac:dyDescent="0.2">
      <c r="B9832" s="24"/>
      <c r="D9832" s="24"/>
      <c r="F9832" s="24"/>
      <c r="H9832" s="24"/>
      <c r="J9832" s="24"/>
    </row>
    <row r="9833" spans="2:10" x14ac:dyDescent="0.2">
      <c r="B9833" s="24"/>
      <c r="D9833" s="24"/>
      <c r="F9833" s="24"/>
      <c r="H9833" s="24"/>
      <c r="J9833" s="24"/>
    </row>
    <row r="9834" spans="2:10" x14ac:dyDescent="0.2">
      <c r="B9834" s="24"/>
      <c r="D9834" s="24"/>
      <c r="F9834" s="24"/>
      <c r="H9834" s="24"/>
      <c r="J9834" s="24"/>
    </row>
    <row r="9835" spans="2:10" x14ac:dyDescent="0.2">
      <c r="B9835" s="24"/>
      <c r="D9835" s="24"/>
      <c r="F9835" s="24"/>
      <c r="H9835" s="24"/>
      <c r="J9835" s="24"/>
    </row>
    <row r="9836" spans="2:10" x14ac:dyDescent="0.2">
      <c r="B9836" s="24"/>
      <c r="D9836" s="24"/>
      <c r="F9836" s="24"/>
      <c r="H9836" s="24"/>
      <c r="J9836" s="24"/>
    </row>
    <row r="9837" spans="2:10" x14ac:dyDescent="0.2">
      <c r="B9837" s="24"/>
      <c r="D9837" s="24"/>
      <c r="F9837" s="24"/>
      <c r="H9837" s="24"/>
      <c r="J9837" s="24"/>
    </row>
    <row r="9838" spans="2:10" x14ac:dyDescent="0.2">
      <c r="B9838" s="24"/>
      <c r="D9838" s="24"/>
      <c r="F9838" s="24"/>
      <c r="H9838" s="24"/>
      <c r="J9838" s="24"/>
    </row>
    <row r="9839" spans="2:10" x14ac:dyDescent="0.2">
      <c r="B9839" s="24"/>
      <c r="D9839" s="24"/>
      <c r="F9839" s="24"/>
      <c r="H9839" s="24"/>
      <c r="J9839" s="24"/>
    </row>
    <row r="9840" spans="2:10" x14ac:dyDescent="0.2">
      <c r="B9840" s="24"/>
      <c r="D9840" s="24"/>
      <c r="F9840" s="24"/>
      <c r="H9840" s="24"/>
      <c r="J9840" s="24"/>
    </row>
    <row r="9841" spans="2:10" x14ac:dyDescent="0.2">
      <c r="B9841" s="24"/>
      <c r="D9841" s="24"/>
      <c r="F9841" s="24"/>
      <c r="H9841" s="24"/>
      <c r="J9841" s="24"/>
    </row>
    <row r="9842" spans="2:10" x14ac:dyDescent="0.2">
      <c r="B9842" s="24"/>
      <c r="D9842" s="24"/>
      <c r="F9842" s="24"/>
      <c r="H9842" s="24"/>
      <c r="J9842" s="24"/>
    </row>
    <row r="9843" spans="2:10" x14ac:dyDescent="0.2">
      <c r="B9843" s="24"/>
      <c r="D9843" s="24"/>
      <c r="F9843" s="24"/>
      <c r="H9843" s="24"/>
      <c r="J9843" s="24"/>
    </row>
    <row r="9844" spans="2:10" x14ac:dyDescent="0.2">
      <c r="B9844" s="24"/>
      <c r="D9844" s="24"/>
      <c r="F9844" s="24"/>
      <c r="H9844" s="24"/>
      <c r="J9844" s="24"/>
    </row>
    <row r="9845" spans="2:10" x14ac:dyDescent="0.2">
      <c r="B9845" s="24"/>
      <c r="D9845" s="24"/>
      <c r="F9845" s="24"/>
      <c r="H9845" s="24"/>
      <c r="J9845" s="24"/>
    </row>
    <row r="9846" spans="2:10" x14ac:dyDescent="0.2">
      <c r="B9846" s="24"/>
      <c r="D9846" s="24"/>
      <c r="F9846" s="24"/>
      <c r="H9846" s="24"/>
      <c r="J9846" s="24"/>
    </row>
    <row r="9847" spans="2:10" x14ac:dyDescent="0.2">
      <c r="B9847" s="24"/>
      <c r="D9847" s="24"/>
      <c r="F9847" s="24"/>
      <c r="H9847" s="24"/>
      <c r="J9847" s="24"/>
    </row>
    <row r="9848" spans="2:10" x14ac:dyDescent="0.2">
      <c r="B9848" s="24"/>
      <c r="D9848" s="24"/>
      <c r="F9848" s="24"/>
      <c r="H9848" s="24"/>
      <c r="J9848" s="24"/>
    </row>
    <row r="9849" spans="2:10" x14ac:dyDescent="0.2">
      <c r="B9849" s="24"/>
      <c r="D9849" s="24"/>
      <c r="F9849" s="24"/>
      <c r="H9849" s="24"/>
      <c r="J9849" s="24"/>
    </row>
    <row r="9850" spans="2:10" x14ac:dyDescent="0.2">
      <c r="B9850" s="24"/>
      <c r="D9850" s="24"/>
      <c r="F9850" s="24"/>
      <c r="H9850" s="24"/>
      <c r="J9850" s="24"/>
    </row>
    <row r="9851" spans="2:10" x14ac:dyDescent="0.2">
      <c r="B9851" s="24"/>
      <c r="D9851" s="24"/>
      <c r="F9851" s="24"/>
      <c r="H9851" s="24"/>
      <c r="J9851" s="24"/>
    </row>
    <row r="9852" spans="2:10" x14ac:dyDescent="0.2">
      <c r="B9852" s="24"/>
      <c r="D9852" s="24"/>
      <c r="F9852" s="24"/>
      <c r="H9852" s="24"/>
      <c r="J9852" s="24"/>
    </row>
    <row r="9853" spans="2:10" x14ac:dyDescent="0.2">
      <c r="B9853" s="24"/>
      <c r="D9853" s="24"/>
      <c r="F9853" s="24"/>
      <c r="H9853" s="24"/>
      <c r="J9853" s="24"/>
    </row>
    <row r="9854" spans="2:10" x14ac:dyDescent="0.2">
      <c r="B9854" s="24"/>
      <c r="D9854" s="24"/>
      <c r="F9854" s="24"/>
      <c r="H9854" s="24"/>
      <c r="J9854" s="24"/>
    </row>
    <row r="9855" spans="2:10" x14ac:dyDescent="0.2">
      <c r="B9855" s="24"/>
      <c r="D9855" s="24"/>
      <c r="F9855" s="24"/>
      <c r="H9855" s="24"/>
      <c r="J9855" s="24"/>
    </row>
    <row r="9856" spans="2:10" x14ac:dyDescent="0.2">
      <c r="B9856" s="24"/>
      <c r="D9856" s="24"/>
      <c r="F9856" s="24"/>
      <c r="H9856" s="24"/>
      <c r="J9856" s="24"/>
    </row>
    <row r="9857" spans="2:10" x14ac:dyDescent="0.2">
      <c r="B9857" s="24"/>
      <c r="D9857" s="24"/>
      <c r="F9857" s="24"/>
      <c r="H9857" s="24"/>
      <c r="J9857" s="24"/>
    </row>
    <row r="9858" spans="2:10" x14ac:dyDescent="0.2">
      <c r="B9858" s="24"/>
      <c r="D9858" s="24"/>
      <c r="F9858" s="24"/>
      <c r="H9858" s="24"/>
      <c r="J9858" s="24"/>
    </row>
    <row r="9859" spans="2:10" x14ac:dyDescent="0.2">
      <c r="B9859" s="24"/>
      <c r="D9859" s="24"/>
      <c r="F9859" s="24"/>
      <c r="H9859" s="24"/>
      <c r="J9859" s="24"/>
    </row>
    <row r="9860" spans="2:10" x14ac:dyDescent="0.2">
      <c r="B9860" s="24"/>
      <c r="D9860" s="24"/>
      <c r="F9860" s="24"/>
      <c r="H9860" s="24"/>
      <c r="J9860" s="24"/>
    </row>
    <row r="9861" spans="2:10" x14ac:dyDescent="0.2">
      <c r="B9861" s="24"/>
      <c r="D9861" s="24"/>
      <c r="F9861" s="24"/>
      <c r="H9861" s="24"/>
      <c r="J9861" s="24"/>
    </row>
    <row r="9862" spans="2:10" x14ac:dyDescent="0.2">
      <c r="B9862" s="24"/>
      <c r="D9862" s="24"/>
      <c r="F9862" s="24"/>
      <c r="H9862" s="24"/>
      <c r="J9862" s="24"/>
    </row>
    <row r="9863" spans="2:10" x14ac:dyDescent="0.2">
      <c r="B9863" s="24"/>
      <c r="D9863" s="24"/>
      <c r="F9863" s="24"/>
      <c r="H9863" s="24"/>
      <c r="J9863" s="24"/>
    </row>
    <row r="9864" spans="2:10" x14ac:dyDescent="0.2">
      <c r="B9864" s="24"/>
      <c r="D9864" s="24"/>
      <c r="F9864" s="24"/>
      <c r="H9864" s="24"/>
      <c r="J9864" s="24"/>
    </row>
    <row r="9865" spans="2:10" x14ac:dyDescent="0.2">
      <c r="B9865" s="24"/>
      <c r="D9865" s="24"/>
      <c r="F9865" s="24"/>
      <c r="H9865" s="24"/>
      <c r="J9865" s="24"/>
    </row>
    <row r="9866" spans="2:10" x14ac:dyDescent="0.2">
      <c r="B9866" s="24"/>
      <c r="D9866" s="24"/>
      <c r="F9866" s="24"/>
      <c r="H9866" s="24"/>
      <c r="J9866" s="24"/>
    </row>
    <row r="9867" spans="2:10" x14ac:dyDescent="0.2">
      <c r="B9867" s="24"/>
      <c r="D9867" s="24"/>
      <c r="F9867" s="24"/>
      <c r="H9867" s="24"/>
      <c r="J9867" s="24"/>
    </row>
    <row r="9868" spans="2:10" x14ac:dyDescent="0.2">
      <c r="B9868" s="24"/>
      <c r="D9868" s="24"/>
      <c r="F9868" s="24"/>
      <c r="H9868" s="24"/>
      <c r="J9868" s="24"/>
    </row>
    <row r="9869" spans="2:10" x14ac:dyDescent="0.2">
      <c r="B9869" s="24"/>
      <c r="D9869" s="24"/>
      <c r="F9869" s="24"/>
      <c r="H9869" s="24"/>
      <c r="J9869" s="24"/>
    </row>
    <row r="9870" spans="2:10" x14ac:dyDescent="0.2">
      <c r="B9870" s="24"/>
      <c r="D9870" s="24"/>
      <c r="F9870" s="24"/>
      <c r="H9870" s="24"/>
      <c r="J9870" s="24"/>
    </row>
    <row r="9871" spans="2:10" x14ac:dyDescent="0.2">
      <c r="B9871" s="24"/>
      <c r="D9871" s="24"/>
      <c r="F9871" s="24"/>
      <c r="H9871" s="24"/>
      <c r="J9871" s="24"/>
    </row>
    <row r="9872" spans="2:10" x14ac:dyDescent="0.2">
      <c r="B9872" s="24"/>
      <c r="D9872" s="24"/>
      <c r="F9872" s="24"/>
      <c r="H9872" s="24"/>
      <c r="J9872" s="24"/>
    </row>
    <row r="9873" spans="2:10" x14ac:dyDescent="0.2">
      <c r="B9873" s="24"/>
      <c r="D9873" s="24"/>
      <c r="F9873" s="24"/>
      <c r="H9873" s="24"/>
      <c r="J9873" s="24"/>
    </row>
    <row r="9874" spans="2:10" x14ac:dyDescent="0.2">
      <c r="B9874" s="24"/>
      <c r="D9874" s="24"/>
      <c r="F9874" s="24"/>
      <c r="H9874" s="24"/>
      <c r="J9874" s="24"/>
    </row>
    <row r="9875" spans="2:10" x14ac:dyDescent="0.2">
      <c r="B9875" s="24"/>
      <c r="D9875" s="24"/>
      <c r="F9875" s="24"/>
      <c r="H9875" s="24"/>
      <c r="J9875" s="24"/>
    </row>
    <row r="9876" spans="2:10" x14ac:dyDescent="0.2">
      <c r="B9876" s="24"/>
      <c r="D9876" s="24"/>
      <c r="F9876" s="24"/>
      <c r="H9876" s="24"/>
      <c r="J9876" s="24"/>
    </row>
    <row r="9877" spans="2:10" x14ac:dyDescent="0.2">
      <c r="B9877" s="24"/>
      <c r="D9877" s="24"/>
      <c r="F9877" s="24"/>
      <c r="H9877" s="24"/>
      <c r="J9877" s="24"/>
    </row>
    <row r="9878" spans="2:10" x14ac:dyDescent="0.2">
      <c r="B9878" s="24"/>
      <c r="D9878" s="24"/>
      <c r="F9878" s="24"/>
      <c r="H9878" s="24"/>
      <c r="J9878" s="24"/>
    </row>
    <row r="9879" spans="2:10" x14ac:dyDescent="0.2">
      <c r="B9879" s="24"/>
      <c r="D9879" s="24"/>
      <c r="F9879" s="24"/>
      <c r="H9879" s="24"/>
      <c r="J9879" s="24"/>
    </row>
    <row r="9880" spans="2:10" x14ac:dyDescent="0.2">
      <c r="B9880" s="24"/>
      <c r="D9880" s="24"/>
      <c r="F9880" s="24"/>
      <c r="H9880" s="24"/>
      <c r="J9880" s="24"/>
    </row>
    <row r="9881" spans="2:10" x14ac:dyDescent="0.2">
      <c r="B9881" s="24"/>
      <c r="D9881" s="24"/>
      <c r="F9881" s="24"/>
      <c r="H9881" s="24"/>
      <c r="J9881" s="24"/>
    </row>
    <row r="9882" spans="2:10" x14ac:dyDescent="0.2">
      <c r="B9882" s="24"/>
      <c r="D9882" s="24"/>
      <c r="F9882" s="24"/>
      <c r="H9882" s="24"/>
      <c r="J9882" s="24"/>
    </row>
    <row r="9883" spans="2:10" x14ac:dyDescent="0.2">
      <c r="B9883" s="24"/>
      <c r="D9883" s="24"/>
      <c r="F9883" s="24"/>
      <c r="H9883" s="24"/>
      <c r="J9883" s="24"/>
    </row>
    <row r="9884" spans="2:10" x14ac:dyDescent="0.2">
      <c r="B9884" s="24"/>
      <c r="D9884" s="24"/>
      <c r="F9884" s="24"/>
      <c r="H9884" s="24"/>
      <c r="J9884" s="24"/>
    </row>
    <row r="9885" spans="2:10" x14ac:dyDescent="0.2">
      <c r="B9885" s="24"/>
      <c r="D9885" s="24"/>
      <c r="F9885" s="24"/>
      <c r="H9885" s="24"/>
      <c r="J9885" s="24"/>
    </row>
    <row r="9886" spans="2:10" x14ac:dyDescent="0.2">
      <c r="B9886" s="24"/>
      <c r="D9886" s="24"/>
      <c r="F9886" s="24"/>
      <c r="H9886" s="24"/>
      <c r="J9886" s="24"/>
    </row>
    <row r="9887" spans="2:10" x14ac:dyDescent="0.2">
      <c r="B9887" s="24"/>
      <c r="D9887" s="24"/>
      <c r="F9887" s="24"/>
      <c r="H9887" s="24"/>
      <c r="J9887" s="24"/>
    </row>
    <row r="9888" spans="2:10" x14ac:dyDescent="0.2">
      <c r="B9888" s="24"/>
      <c r="D9888" s="24"/>
      <c r="F9888" s="24"/>
      <c r="H9888" s="24"/>
      <c r="J9888" s="24"/>
    </row>
    <row r="9889" spans="2:10" x14ac:dyDescent="0.2">
      <c r="B9889" s="24"/>
      <c r="D9889" s="24"/>
      <c r="F9889" s="24"/>
      <c r="H9889" s="24"/>
      <c r="J9889" s="24"/>
    </row>
    <row r="9890" spans="2:10" x14ac:dyDescent="0.2">
      <c r="B9890" s="24"/>
      <c r="D9890" s="24"/>
      <c r="F9890" s="24"/>
      <c r="H9890" s="24"/>
      <c r="J9890" s="24"/>
    </row>
    <row r="9891" spans="2:10" x14ac:dyDescent="0.2">
      <c r="B9891" s="24"/>
      <c r="D9891" s="24"/>
      <c r="F9891" s="24"/>
      <c r="H9891" s="24"/>
      <c r="J9891" s="24"/>
    </row>
    <row r="9892" spans="2:10" x14ac:dyDescent="0.2">
      <c r="B9892" s="24"/>
      <c r="D9892" s="24"/>
      <c r="F9892" s="24"/>
      <c r="H9892" s="24"/>
      <c r="J9892" s="24"/>
    </row>
    <row r="9893" spans="2:10" x14ac:dyDescent="0.2">
      <c r="B9893" s="24"/>
      <c r="D9893" s="24"/>
      <c r="F9893" s="24"/>
      <c r="H9893" s="24"/>
      <c r="J9893" s="24"/>
    </row>
    <row r="9894" spans="2:10" x14ac:dyDescent="0.2">
      <c r="B9894" s="24"/>
      <c r="D9894" s="24"/>
      <c r="F9894" s="24"/>
      <c r="H9894" s="24"/>
      <c r="J9894" s="24"/>
    </row>
    <row r="9895" spans="2:10" x14ac:dyDescent="0.2">
      <c r="B9895" s="24"/>
      <c r="D9895" s="24"/>
      <c r="F9895" s="24"/>
      <c r="H9895" s="24"/>
      <c r="J9895" s="24"/>
    </row>
    <row r="9896" spans="2:10" x14ac:dyDescent="0.2">
      <c r="B9896" s="24"/>
      <c r="D9896" s="24"/>
      <c r="F9896" s="24"/>
      <c r="H9896" s="24"/>
      <c r="J9896" s="24"/>
    </row>
    <row r="9897" spans="2:10" x14ac:dyDescent="0.2">
      <c r="B9897" s="24"/>
      <c r="D9897" s="24"/>
      <c r="F9897" s="24"/>
      <c r="H9897" s="24"/>
      <c r="J9897" s="24"/>
    </row>
    <row r="9898" spans="2:10" x14ac:dyDescent="0.2">
      <c r="B9898" s="24"/>
      <c r="D9898" s="24"/>
      <c r="F9898" s="24"/>
      <c r="H9898" s="24"/>
      <c r="J9898" s="24"/>
    </row>
    <row r="9899" spans="2:10" x14ac:dyDescent="0.2">
      <c r="B9899" s="24"/>
      <c r="D9899" s="24"/>
      <c r="F9899" s="24"/>
      <c r="H9899" s="24"/>
      <c r="J9899" s="24"/>
    </row>
    <row r="9900" spans="2:10" x14ac:dyDescent="0.2">
      <c r="B9900" s="24"/>
      <c r="D9900" s="24"/>
      <c r="F9900" s="24"/>
      <c r="H9900" s="24"/>
      <c r="J9900" s="24"/>
    </row>
    <row r="9901" spans="2:10" x14ac:dyDescent="0.2">
      <c r="B9901" s="24"/>
      <c r="D9901" s="24"/>
      <c r="F9901" s="24"/>
      <c r="H9901" s="24"/>
      <c r="J9901" s="24"/>
    </row>
    <row r="9902" spans="2:10" x14ac:dyDescent="0.2">
      <c r="B9902" s="24"/>
      <c r="D9902" s="24"/>
      <c r="F9902" s="24"/>
      <c r="H9902" s="24"/>
      <c r="J9902" s="24"/>
    </row>
    <row r="9903" spans="2:10" x14ac:dyDescent="0.2">
      <c r="B9903" s="24"/>
      <c r="D9903" s="24"/>
      <c r="F9903" s="24"/>
      <c r="H9903" s="24"/>
      <c r="J9903" s="24"/>
    </row>
    <row r="9904" spans="2:10" x14ac:dyDescent="0.2">
      <c r="B9904" s="24"/>
      <c r="D9904" s="24"/>
      <c r="F9904" s="24"/>
      <c r="H9904" s="24"/>
      <c r="J9904" s="24"/>
    </row>
    <row r="9905" spans="2:10" x14ac:dyDescent="0.2">
      <c r="B9905" s="24"/>
      <c r="D9905" s="24"/>
      <c r="F9905" s="24"/>
      <c r="H9905" s="24"/>
      <c r="J9905" s="24"/>
    </row>
    <row r="9906" spans="2:10" x14ac:dyDescent="0.2">
      <c r="B9906" s="24"/>
      <c r="D9906" s="24"/>
      <c r="F9906" s="24"/>
      <c r="H9906" s="24"/>
      <c r="J9906" s="24"/>
    </row>
    <row r="9907" spans="2:10" x14ac:dyDescent="0.2">
      <c r="B9907" s="24"/>
      <c r="D9907" s="24"/>
      <c r="F9907" s="24"/>
      <c r="H9907" s="24"/>
      <c r="J9907" s="24"/>
    </row>
    <row r="9908" spans="2:10" x14ac:dyDescent="0.2">
      <c r="B9908" s="24"/>
      <c r="D9908" s="24"/>
      <c r="F9908" s="24"/>
      <c r="H9908" s="24"/>
      <c r="J9908" s="24"/>
    </row>
    <row r="9909" spans="2:10" x14ac:dyDescent="0.2">
      <c r="B9909" s="24"/>
      <c r="D9909" s="24"/>
      <c r="F9909" s="24"/>
      <c r="H9909" s="24"/>
      <c r="J9909" s="24"/>
    </row>
    <row r="9910" spans="2:10" x14ac:dyDescent="0.2">
      <c r="B9910" s="24"/>
      <c r="D9910" s="24"/>
      <c r="F9910" s="24"/>
      <c r="H9910" s="24"/>
      <c r="J9910" s="24"/>
    </row>
    <row r="9911" spans="2:10" x14ac:dyDescent="0.2">
      <c r="B9911" s="24"/>
      <c r="D9911" s="24"/>
      <c r="F9911" s="24"/>
      <c r="H9911" s="24"/>
      <c r="J9911" s="24"/>
    </row>
    <row r="9912" spans="2:10" x14ac:dyDescent="0.2">
      <c r="B9912" s="24"/>
      <c r="D9912" s="24"/>
      <c r="F9912" s="24"/>
      <c r="H9912" s="24"/>
      <c r="J9912" s="24"/>
    </row>
    <row r="9913" spans="2:10" x14ac:dyDescent="0.2">
      <c r="B9913" s="24"/>
      <c r="D9913" s="24"/>
      <c r="F9913" s="24"/>
      <c r="H9913" s="24"/>
      <c r="J9913" s="24"/>
    </row>
    <row r="9914" spans="2:10" x14ac:dyDescent="0.2">
      <c r="B9914" s="24"/>
      <c r="D9914" s="24"/>
      <c r="F9914" s="24"/>
      <c r="H9914" s="24"/>
      <c r="J9914" s="24"/>
    </row>
    <row r="9915" spans="2:10" x14ac:dyDescent="0.2">
      <c r="B9915" s="24"/>
      <c r="D9915" s="24"/>
      <c r="F9915" s="24"/>
      <c r="H9915" s="24"/>
      <c r="J9915" s="24"/>
    </row>
    <row r="9916" spans="2:10" x14ac:dyDescent="0.2">
      <c r="B9916" s="24"/>
      <c r="D9916" s="24"/>
      <c r="F9916" s="24"/>
      <c r="H9916" s="24"/>
      <c r="J9916" s="24"/>
    </row>
    <row r="9917" spans="2:10" x14ac:dyDescent="0.2">
      <c r="B9917" s="24"/>
      <c r="D9917" s="24"/>
      <c r="F9917" s="24"/>
      <c r="H9917" s="24"/>
      <c r="J9917" s="24"/>
    </row>
    <row r="9918" spans="2:10" x14ac:dyDescent="0.2">
      <c r="B9918" s="24"/>
      <c r="D9918" s="24"/>
      <c r="F9918" s="24"/>
      <c r="H9918" s="24"/>
      <c r="J9918" s="24"/>
    </row>
    <row r="9919" spans="2:10" x14ac:dyDescent="0.2">
      <c r="B9919" s="24"/>
      <c r="D9919" s="24"/>
      <c r="F9919" s="24"/>
      <c r="H9919" s="24"/>
      <c r="J9919" s="24"/>
    </row>
    <row r="9920" spans="2:10" x14ac:dyDescent="0.2">
      <c r="B9920" s="24"/>
      <c r="D9920" s="24"/>
      <c r="F9920" s="24"/>
      <c r="H9920" s="24"/>
      <c r="J9920" s="24"/>
    </row>
    <row r="9921" spans="2:10" x14ac:dyDescent="0.2">
      <c r="B9921" s="24"/>
      <c r="D9921" s="24"/>
      <c r="F9921" s="24"/>
      <c r="H9921" s="24"/>
      <c r="J9921" s="24"/>
    </row>
    <row r="9922" spans="2:10" x14ac:dyDescent="0.2">
      <c r="B9922" s="24"/>
      <c r="D9922" s="24"/>
      <c r="F9922" s="24"/>
      <c r="H9922" s="24"/>
      <c r="J9922" s="24"/>
    </row>
    <row r="9923" spans="2:10" x14ac:dyDescent="0.2">
      <c r="B9923" s="24"/>
      <c r="D9923" s="24"/>
      <c r="F9923" s="24"/>
      <c r="H9923" s="24"/>
      <c r="J9923" s="24"/>
    </row>
    <row r="9924" spans="2:10" x14ac:dyDescent="0.2">
      <c r="B9924" s="24"/>
      <c r="D9924" s="24"/>
      <c r="F9924" s="24"/>
      <c r="H9924" s="24"/>
      <c r="J9924" s="24"/>
    </row>
    <row r="9925" spans="2:10" x14ac:dyDescent="0.2">
      <c r="B9925" s="24"/>
      <c r="D9925" s="24"/>
      <c r="F9925" s="24"/>
      <c r="H9925" s="24"/>
      <c r="J9925" s="24"/>
    </row>
    <row r="9926" spans="2:10" x14ac:dyDescent="0.2">
      <c r="B9926" s="24"/>
      <c r="D9926" s="24"/>
      <c r="F9926" s="24"/>
      <c r="H9926" s="24"/>
      <c r="J9926" s="24"/>
    </row>
    <row r="9927" spans="2:10" x14ac:dyDescent="0.2">
      <c r="B9927" s="24"/>
      <c r="D9927" s="24"/>
      <c r="F9927" s="24"/>
      <c r="H9927" s="24"/>
      <c r="J9927" s="24"/>
    </row>
    <row r="9928" spans="2:10" x14ac:dyDescent="0.2">
      <c r="B9928" s="24"/>
      <c r="D9928" s="24"/>
      <c r="F9928" s="24"/>
      <c r="H9928" s="24"/>
      <c r="J9928" s="24"/>
    </row>
    <row r="9929" spans="2:10" x14ac:dyDescent="0.2">
      <c r="B9929" s="24"/>
      <c r="D9929" s="24"/>
      <c r="F9929" s="24"/>
      <c r="H9929" s="24"/>
      <c r="J9929" s="24"/>
    </row>
    <row r="9930" spans="2:10" x14ac:dyDescent="0.2">
      <c r="B9930" s="24"/>
      <c r="D9930" s="24"/>
      <c r="F9930" s="24"/>
      <c r="H9930" s="24"/>
      <c r="J9930" s="24"/>
    </row>
    <row r="9931" spans="2:10" x14ac:dyDescent="0.2">
      <c r="B9931" s="24"/>
      <c r="D9931" s="24"/>
      <c r="F9931" s="24"/>
      <c r="H9931" s="24"/>
      <c r="J9931" s="24"/>
    </row>
    <row r="9932" spans="2:10" x14ac:dyDescent="0.2">
      <c r="B9932" s="24"/>
      <c r="D9932" s="24"/>
      <c r="F9932" s="24"/>
      <c r="H9932" s="24"/>
      <c r="J9932" s="24"/>
    </row>
    <row r="9933" spans="2:10" x14ac:dyDescent="0.2">
      <c r="B9933" s="24"/>
      <c r="D9933" s="24"/>
      <c r="F9933" s="24"/>
      <c r="H9933" s="24"/>
      <c r="J9933" s="24"/>
    </row>
    <row r="9934" spans="2:10" x14ac:dyDescent="0.2">
      <c r="B9934" s="24"/>
      <c r="D9934" s="24"/>
      <c r="F9934" s="24"/>
      <c r="H9934" s="24"/>
      <c r="J9934" s="24"/>
    </row>
    <row r="9935" spans="2:10" x14ac:dyDescent="0.2">
      <c r="B9935" s="24"/>
      <c r="D9935" s="24"/>
      <c r="F9935" s="24"/>
      <c r="H9935" s="24"/>
      <c r="J9935" s="24"/>
    </row>
    <row r="9936" spans="2:10" x14ac:dyDescent="0.2">
      <c r="B9936" s="24"/>
      <c r="D9936" s="24"/>
      <c r="F9936" s="24"/>
      <c r="H9936" s="24"/>
      <c r="J9936" s="24"/>
    </row>
    <row r="9937" spans="2:10" x14ac:dyDescent="0.2">
      <c r="B9937" s="24"/>
      <c r="D9937" s="24"/>
      <c r="F9937" s="24"/>
      <c r="H9937" s="24"/>
      <c r="J9937" s="24"/>
    </row>
    <row r="9938" spans="2:10" x14ac:dyDescent="0.2">
      <c r="B9938" s="24"/>
      <c r="D9938" s="24"/>
      <c r="F9938" s="24"/>
      <c r="H9938" s="24"/>
      <c r="J9938" s="24"/>
    </row>
    <row r="9939" spans="2:10" x14ac:dyDescent="0.2">
      <c r="B9939" s="24"/>
      <c r="D9939" s="24"/>
      <c r="F9939" s="24"/>
      <c r="H9939" s="24"/>
      <c r="J9939" s="24"/>
    </row>
    <row r="9940" spans="2:10" x14ac:dyDescent="0.2">
      <c r="B9940" s="24"/>
      <c r="D9940" s="24"/>
      <c r="F9940" s="24"/>
      <c r="H9940" s="24"/>
      <c r="J9940" s="24"/>
    </row>
    <row r="9941" spans="2:10" x14ac:dyDescent="0.2">
      <c r="B9941" s="24"/>
      <c r="D9941" s="24"/>
      <c r="F9941" s="24"/>
      <c r="H9941" s="24"/>
      <c r="J9941" s="24"/>
    </row>
    <row r="9942" spans="2:10" x14ac:dyDescent="0.2">
      <c r="B9942" s="24"/>
      <c r="D9942" s="24"/>
      <c r="F9942" s="24"/>
      <c r="H9942" s="24"/>
      <c r="J9942" s="24"/>
    </row>
    <row r="9943" spans="2:10" x14ac:dyDescent="0.2">
      <c r="B9943" s="24"/>
      <c r="D9943" s="24"/>
      <c r="F9943" s="24"/>
      <c r="H9943" s="24"/>
      <c r="J9943" s="24"/>
    </row>
    <row r="9944" spans="2:10" x14ac:dyDescent="0.2">
      <c r="B9944" s="24"/>
      <c r="D9944" s="24"/>
      <c r="F9944" s="24"/>
      <c r="H9944" s="24"/>
      <c r="J9944" s="24"/>
    </row>
    <row r="9945" spans="2:10" x14ac:dyDescent="0.2">
      <c r="B9945" s="24"/>
      <c r="D9945" s="24"/>
      <c r="F9945" s="24"/>
      <c r="H9945" s="24"/>
      <c r="J9945" s="24"/>
    </row>
    <row r="9946" spans="2:10" x14ac:dyDescent="0.2">
      <c r="B9946" s="24"/>
      <c r="D9946" s="24"/>
      <c r="F9946" s="24"/>
      <c r="H9946" s="24"/>
      <c r="J9946" s="24"/>
    </row>
    <row r="9947" spans="2:10" x14ac:dyDescent="0.2">
      <c r="B9947" s="24"/>
      <c r="D9947" s="24"/>
      <c r="F9947" s="24"/>
      <c r="H9947" s="24"/>
      <c r="J9947" s="24"/>
    </row>
    <row r="9948" spans="2:10" x14ac:dyDescent="0.2">
      <c r="B9948" s="24"/>
      <c r="D9948" s="24"/>
      <c r="F9948" s="24"/>
      <c r="H9948" s="24"/>
      <c r="J9948" s="24"/>
    </row>
    <row r="9949" spans="2:10" x14ac:dyDescent="0.2">
      <c r="B9949" s="24"/>
      <c r="D9949" s="24"/>
      <c r="F9949" s="24"/>
      <c r="H9949" s="24"/>
      <c r="J9949" s="24"/>
    </row>
    <row r="9950" spans="2:10" x14ac:dyDescent="0.2">
      <c r="B9950" s="24"/>
      <c r="D9950" s="24"/>
      <c r="F9950" s="24"/>
      <c r="H9950" s="24"/>
      <c r="J9950" s="24"/>
    </row>
    <row r="9951" spans="2:10" x14ac:dyDescent="0.2">
      <c r="B9951" s="24"/>
      <c r="D9951" s="24"/>
      <c r="F9951" s="24"/>
      <c r="H9951" s="24"/>
      <c r="J9951" s="24"/>
    </row>
    <row r="9952" spans="2:10" x14ac:dyDescent="0.2">
      <c r="B9952" s="24"/>
      <c r="D9952" s="24"/>
      <c r="F9952" s="24"/>
      <c r="H9952" s="24"/>
      <c r="J9952" s="24"/>
    </row>
    <row r="9953" spans="2:10" x14ac:dyDescent="0.2">
      <c r="B9953" s="24"/>
      <c r="D9953" s="24"/>
      <c r="F9953" s="24"/>
      <c r="H9953" s="24"/>
      <c r="J9953" s="24"/>
    </row>
    <row r="9954" spans="2:10" x14ac:dyDescent="0.2">
      <c r="B9954" s="24"/>
      <c r="D9954" s="24"/>
      <c r="F9954" s="24"/>
      <c r="H9954" s="24"/>
      <c r="J9954" s="24"/>
    </row>
    <row r="9955" spans="2:10" x14ac:dyDescent="0.2">
      <c r="B9955" s="24"/>
      <c r="D9955" s="24"/>
      <c r="F9955" s="24"/>
      <c r="H9955" s="24"/>
      <c r="J9955" s="24"/>
    </row>
    <row r="9956" spans="2:10" x14ac:dyDescent="0.2">
      <c r="B9956" s="24"/>
      <c r="D9956" s="24"/>
      <c r="F9956" s="24"/>
      <c r="H9956" s="24"/>
      <c r="J9956" s="24"/>
    </row>
    <row r="9957" spans="2:10" x14ac:dyDescent="0.2">
      <c r="B9957" s="24"/>
      <c r="D9957" s="24"/>
      <c r="F9957" s="24"/>
      <c r="H9957" s="24"/>
      <c r="J9957" s="24"/>
    </row>
    <row r="9958" spans="2:10" x14ac:dyDescent="0.2">
      <c r="B9958" s="24"/>
      <c r="D9958" s="24"/>
      <c r="F9958" s="24"/>
      <c r="H9958" s="24"/>
      <c r="J9958" s="24"/>
    </row>
    <row r="9959" spans="2:10" x14ac:dyDescent="0.2">
      <c r="B9959" s="24"/>
      <c r="D9959" s="24"/>
      <c r="F9959" s="24"/>
      <c r="H9959" s="24"/>
      <c r="J9959" s="24"/>
    </row>
    <row r="9960" spans="2:10" x14ac:dyDescent="0.2">
      <c r="B9960" s="24"/>
      <c r="D9960" s="24"/>
      <c r="F9960" s="24"/>
      <c r="H9960" s="24"/>
      <c r="J9960" s="24"/>
    </row>
    <row r="9961" spans="2:10" x14ac:dyDescent="0.2">
      <c r="B9961" s="24"/>
      <c r="D9961" s="24"/>
      <c r="F9961" s="24"/>
      <c r="H9961" s="24"/>
      <c r="J9961" s="24"/>
    </row>
    <row r="9962" spans="2:10" x14ac:dyDescent="0.2">
      <c r="B9962" s="24"/>
      <c r="D9962" s="24"/>
      <c r="F9962" s="24"/>
      <c r="H9962" s="24"/>
      <c r="J9962" s="24"/>
    </row>
    <row r="9963" spans="2:10" x14ac:dyDescent="0.2">
      <c r="B9963" s="24"/>
      <c r="D9963" s="24"/>
      <c r="F9963" s="24"/>
      <c r="H9963" s="24"/>
      <c r="J9963" s="24"/>
    </row>
    <row r="9964" spans="2:10" x14ac:dyDescent="0.2">
      <c r="B9964" s="24"/>
      <c r="D9964" s="24"/>
      <c r="F9964" s="24"/>
      <c r="H9964" s="24"/>
      <c r="J9964" s="24"/>
    </row>
    <row r="9965" spans="2:10" x14ac:dyDescent="0.2">
      <c r="B9965" s="24"/>
      <c r="D9965" s="24"/>
      <c r="F9965" s="24"/>
      <c r="H9965" s="24"/>
      <c r="J9965" s="24"/>
    </row>
    <row r="9966" spans="2:10" x14ac:dyDescent="0.2">
      <c r="B9966" s="24"/>
      <c r="D9966" s="24"/>
      <c r="F9966" s="24"/>
      <c r="H9966" s="24"/>
      <c r="J9966" s="24"/>
    </row>
    <row r="9967" spans="2:10" x14ac:dyDescent="0.2">
      <c r="B9967" s="24"/>
      <c r="D9967" s="24"/>
      <c r="F9967" s="24"/>
      <c r="H9967" s="24"/>
      <c r="J9967" s="24"/>
    </row>
    <row r="9968" spans="2:10" x14ac:dyDescent="0.2">
      <c r="B9968" s="24"/>
      <c r="D9968" s="24"/>
      <c r="F9968" s="24"/>
      <c r="H9968" s="24"/>
      <c r="J9968" s="24"/>
    </row>
    <row r="9969" spans="2:10" x14ac:dyDescent="0.2">
      <c r="B9969" s="24"/>
      <c r="D9969" s="24"/>
      <c r="F9969" s="24"/>
      <c r="H9969" s="24"/>
      <c r="J9969" s="24"/>
    </row>
    <row r="9970" spans="2:10" x14ac:dyDescent="0.2">
      <c r="B9970" s="24"/>
      <c r="D9970" s="24"/>
      <c r="F9970" s="24"/>
      <c r="H9970" s="24"/>
      <c r="J9970" s="24"/>
    </row>
    <row r="9971" spans="2:10" x14ac:dyDescent="0.2">
      <c r="B9971" s="24"/>
      <c r="D9971" s="24"/>
      <c r="F9971" s="24"/>
      <c r="H9971" s="24"/>
      <c r="J9971" s="24"/>
    </row>
    <row r="9972" spans="2:10" x14ac:dyDescent="0.2">
      <c r="B9972" s="24"/>
      <c r="D9972" s="24"/>
      <c r="F9972" s="24"/>
      <c r="H9972" s="24"/>
      <c r="J9972" s="24"/>
    </row>
    <row r="9973" spans="2:10" x14ac:dyDescent="0.2">
      <c r="B9973" s="24"/>
      <c r="D9973" s="24"/>
      <c r="F9973" s="24"/>
      <c r="H9973" s="24"/>
      <c r="J9973" s="24"/>
    </row>
    <row r="9974" spans="2:10" x14ac:dyDescent="0.2">
      <c r="B9974" s="24"/>
      <c r="D9974" s="24"/>
      <c r="F9974" s="24"/>
      <c r="H9974" s="24"/>
      <c r="J9974" s="24"/>
    </row>
    <row r="9975" spans="2:10" x14ac:dyDescent="0.2">
      <c r="B9975" s="24"/>
      <c r="D9975" s="24"/>
      <c r="F9975" s="24"/>
      <c r="H9975" s="24"/>
      <c r="J9975" s="24"/>
    </row>
    <row r="9976" spans="2:10" x14ac:dyDescent="0.2">
      <c r="B9976" s="24"/>
      <c r="D9976" s="24"/>
      <c r="F9976" s="24"/>
      <c r="H9976" s="24"/>
      <c r="J9976" s="24"/>
    </row>
    <row r="9977" spans="2:10" x14ac:dyDescent="0.2">
      <c r="B9977" s="24"/>
      <c r="D9977" s="24"/>
      <c r="F9977" s="24"/>
      <c r="H9977" s="24"/>
      <c r="J9977" s="24"/>
    </row>
    <row r="9978" spans="2:10" x14ac:dyDescent="0.2">
      <c r="B9978" s="24"/>
      <c r="D9978" s="24"/>
      <c r="F9978" s="24"/>
      <c r="H9978" s="24"/>
      <c r="J9978" s="24"/>
    </row>
    <row r="9979" spans="2:10" x14ac:dyDescent="0.2">
      <c r="B9979" s="24"/>
      <c r="D9979" s="24"/>
      <c r="F9979" s="24"/>
      <c r="H9979" s="24"/>
      <c r="J9979" s="24"/>
    </row>
    <row r="9980" spans="2:10" x14ac:dyDescent="0.2">
      <c r="B9980" s="24"/>
      <c r="D9980" s="24"/>
      <c r="F9980" s="24"/>
      <c r="H9980" s="24"/>
      <c r="J9980" s="24"/>
    </row>
    <row r="9981" spans="2:10" x14ac:dyDescent="0.2">
      <c r="B9981" s="24"/>
      <c r="D9981" s="24"/>
      <c r="F9981" s="24"/>
      <c r="H9981" s="24"/>
      <c r="J9981" s="24"/>
    </row>
    <row r="9982" spans="2:10" x14ac:dyDescent="0.2">
      <c r="B9982" s="24"/>
      <c r="D9982" s="24"/>
      <c r="F9982" s="24"/>
      <c r="H9982" s="24"/>
      <c r="J9982" s="24"/>
    </row>
    <row r="9983" spans="2:10" x14ac:dyDescent="0.2">
      <c r="B9983" s="24"/>
      <c r="D9983" s="24"/>
      <c r="F9983" s="24"/>
      <c r="H9983" s="24"/>
      <c r="J9983" s="24"/>
    </row>
    <row r="9984" spans="2:10" x14ac:dyDescent="0.2">
      <c r="B9984" s="24"/>
      <c r="D9984" s="24"/>
      <c r="F9984" s="24"/>
      <c r="H9984" s="24"/>
      <c r="J9984" s="24"/>
    </row>
    <row r="9985" spans="2:10" x14ac:dyDescent="0.2">
      <c r="B9985" s="24"/>
      <c r="D9985" s="24"/>
      <c r="F9985" s="24"/>
      <c r="H9985" s="24"/>
      <c r="J9985" s="24"/>
    </row>
    <row r="9986" spans="2:10" x14ac:dyDescent="0.2">
      <c r="B9986" s="24"/>
      <c r="D9986" s="24"/>
      <c r="F9986" s="24"/>
      <c r="H9986" s="24"/>
      <c r="J9986" s="24"/>
    </row>
    <row r="9987" spans="2:10" x14ac:dyDescent="0.2">
      <c r="B9987" s="24"/>
      <c r="D9987" s="24"/>
      <c r="F9987" s="24"/>
      <c r="H9987" s="24"/>
      <c r="J9987" s="24"/>
    </row>
    <row r="9988" spans="2:10" x14ac:dyDescent="0.2">
      <c r="B9988" s="24"/>
      <c r="D9988" s="24"/>
      <c r="F9988" s="24"/>
      <c r="H9988" s="24"/>
      <c r="J9988" s="24"/>
    </row>
    <row r="9989" spans="2:10" x14ac:dyDescent="0.2">
      <c r="B9989" s="24"/>
      <c r="D9989" s="24"/>
      <c r="F9989" s="24"/>
      <c r="H9989" s="24"/>
      <c r="J9989" s="24"/>
    </row>
    <row r="9990" spans="2:10" x14ac:dyDescent="0.2">
      <c r="B9990" s="24"/>
      <c r="D9990" s="24"/>
      <c r="F9990" s="24"/>
      <c r="H9990" s="24"/>
      <c r="J9990" s="24"/>
    </row>
    <row r="9991" spans="2:10" x14ac:dyDescent="0.2">
      <c r="B9991" s="24"/>
      <c r="D9991" s="24"/>
      <c r="F9991" s="24"/>
      <c r="H9991" s="24"/>
      <c r="J9991" s="24"/>
    </row>
    <row r="9992" spans="2:10" x14ac:dyDescent="0.2">
      <c r="B9992" s="24"/>
      <c r="D9992" s="24"/>
      <c r="F9992" s="24"/>
      <c r="H9992" s="24"/>
      <c r="J9992" s="24"/>
    </row>
    <row r="9993" spans="2:10" x14ac:dyDescent="0.2">
      <c r="B9993" s="24"/>
      <c r="D9993" s="24"/>
      <c r="F9993" s="24"/>
      <c r="H9993" s="24"/>
      <c r="J9993" s="24"/>
    </row>
    <row r="9994" spans="2:10" x14ac:dyDescent="0.2">
      <c r="B9994" s="24"/>
      <c r="D9994" s="24"/>
      <c r="F9994" s="24"/>
      <c r="H9994" s="24"/>
      <c r="J9994" s="24"/>
    </row>
    <row r="9995" spans="2:10" x14ac:dyDescent="0.2">
      <c r="B9995" s="24"/>
      <c r="D9995" s="24"/>
      <c r="F9995" s="24"/>
      <c r="H9995" s="24"/>
      <c r="J9995" s="24"/>
    </row>
    <row r="9996" spans="2:10" x14ac:dyDescent="0.2">
      <c r="B9996" s="24"/>
      <c r="D9996" s="24"/>
      <c r="F9996" s="24"/>
      <c r="H9996" s="24"/>
      <c r="J9996" s="24"/>
    </row>
    <row r="9997" spans="2:10" x14ac:dyDescent="0.2">
      <c r="B9997" s="24"/>
      <c r="D9997" s="24"/>
      <c r="F9997" s="24"/>
      <c r="H9997" s="24"/>
      <c r="J9997" s="24"/>
    </row>
    <row r="9998" spans="2:10" x14ac:dyDescent="0.2">
      <c r="B9998" s="24"/>
      <c r="D9998" s="24"/>
      <c r="F9998" s="24"/>
      <c r="H9998" s="24"/>
      <c r="J9998" s="24"/>
    </row>
    <row r="9999" spans="2:10" x14ac:dyDescent="0.2">
      <c r="B9999" s="24"/>
      <c r="D9999" s="24"/>
      <c r="F9999" s="24"/>
      <c r="H9999" s="24"/>
      <c r="J9999" s="24"/>
    </row>
    <row r="10000" spans="2:10" x14ac:dyDescent="0.2">
      <c r="B10000" s="24"/>
      <c r="D10000" s="24"/>
      <c r="F10000" s="24"/>
      <c r="H10000" s="24"/>
      <c r="J10000" s="24"/>
    </row>
    <row r="10001" spans="2:10" x14ac:dyDescent="0.2">
      <c r="B10001" s="24"/>
      <c r="D10001" s="24"/>
      <c r="F10001" s="24"/>
      <c r="H10001" s="24"/>
      <c r="J10001" s="24"/>
    </row>
    <row r="10002" spans="2:10" x14ac:dyDescent="0.2">
      <c r="B10002" s="24"/>
      <c r="D10002" s="24"/>
      <c r="F10002" s="24"/>
      <c r="H10002" s="24"/>
      <c r="J10002" s="24"/>
    </row>
    <row r="10003" spans="2:10" x14ac:dyDescent="0.2">
      <c r="B10003" s="24"/>
      <c r="D10003" s="24"/>
      <c r="F10003" s="24"/>
      <c r="H10003" s="24"/>
      <c r="J10003" s="24"/>
    </row>
    <row r="10004" spans="2:10" x14ac:dyDescent="0.2">
      <c r="B10004" s="24"/>
      <c r="D10004" s="24"/>
      <c r="F10004" s="24"/>
      <c r="H10004" s="24"/>
      <c r="J10004" s="24"/>
    </row>
    <row r="10005" spans="2:10" x14ac:dyDescent="0.2">
      <c r="B10005" s="24"/>
      <c r="D10005" s="24"/>
      <c r="F10005" s="24"/>
      <c r="H10005" s="24"/>
      <c r="J10005" s="24"/>
    </row>
    <row r="10006" spans="2:10" x14ac:dyDescent="0.2">
      <c r="B10006" s="24"/>
      <c r="D10006" s="24"/>
      <c r="F10006" s="24"/>
      <c r="H10006" s="24"/>
      <c r="J10006" s="24"/>
    </row>
    <row r="10007" spans="2:10" x14ac:dyDescent="0.2">
      <c r="B10007" s="24"/>
      <c r="D10007" s="24"/>
      <c r="F10007" s="24"/>
      <c r="H10007" s="24"/>
      <c r="J10007" s="24"/>
    </row>
    <row r="10008" spans="2:10" x14ac:dyDescent="0.2">
      <c r="B10008" s="24"/>
      <c r="D10008" s="24"/>
      <c r="F10008" s="24"/>
      <c r="H10008" s="24"/>
      <c r="J10008" s="24"/>
    </row>
    <row r="10009" spans="2:10" x14ac:dyDescent="0.2">
      <c r="B10009" s="24"/>
      <c r="D10009" s="24"/>
      <c r="F10009" s="24"/>
      <c r="H10009" s="24"/>
      <c r="J10009" s="24"/>
    </row>
    <row r="10010" spans="2:10" x14ac:dyDescent="0.2">
      <c r="B10010" s="24"/>
      <c r="D10010" s="24"/>
      <c r="F10010" s="24"/>
      <c r="H10010" s="24"/>
      <c r="J10010" s="24"/>
    </row>
    <row r="10011" spans="2:10" x14ac:dyDescent="0.2">
      <c r="B10011" s="24"/>
      <c r="D10011" s="24"/>
      <c r="F10011" s="24"/>
      <c r="H10011" s="24"/>
      <c r="J10011" s="24"/>
    </row>
    <row r="10012" spans="2:10" x14ac:dyDescent="0.2">
      <c r="B10012" s="24"/>
      <c r="D10012" s="24"/>
      <c r="F10012" s="24"/>
      <c r="H10012" s="24"/>
      <c r="J10012" s="24"/>
    </row>
    <row r="10013" spans="2:10" x14ac:dyDescent="0.2">
      <c r="B10013" s="24"/>
      <c r="D10013" s="24"/>
      <c r="F10013" s="24"/>
      <c r="H10013" s="24"/>
      <c r="J10013" s="24"/>
    </row>
    <row r="10014" spans="2:10" x14ac:dyDescent="0.2">
      <c r="B10014" s="24"/>
      <c r="D10014" s="24"/>
      <c r="F10014" s="24"/>
      <c r="H10014" s="24"/>
      <c r="J10014" s="24"/>
    </row>
    <row r="10015" spans="2:10" x14ac:dyDescent="0.2">
      <c r="B10015" s="24"/>
      <c r="D10015" s="24"/>
      <c r="F10015" s="24"/>
      <c r="H10015" s="24"/>
      <c r="J10015" s="24"/>
    </row>
    <row r="10016" spans="2:10" x14ac:dyDescent="0.2">
      <c r="B10016" s="24"/>
      <c r="D10016" s="24"/>
      <c r="F10016" s="24"/>
      <c r="H10016" s="24"/>
      <c r="J10016" s="24"/>
    </row>
    <row r="10017" spans="2:10" x14ac:dyDescent="0.2">
      <c r="B10017" s="24"/>
      <c r="D10017" s="24"/>
      <c r="F10017" s="24"/>
      <c r="H10017" s="24"/>
      <c r="J10017" s="24"/>
    </row>
    <row r="10018" spans="2:10" x14ac:dyDescent="0.2">
      <c r="B10018" s="24"/>
      <c r="D10018" s="24"/>
      <c r="F10018" s="24"/>
      <c r="H10018" s="24"/>
      <c r="J10018" s="24"/>
    </row>
    <row r="10019" spans="2:10" x14ac:dyDescent="0.2">
      <c r="B10019" s="24"/>
      <c r="D10019" s="24"/>
      <c r="F10019" s="24"/>
      <c r="H10019" s="24"/>
      <c r="J10019" s="24"/>
    </row>
    <row r="10020" spans="2:10" x14ac:dyDescent="0.2">
      <c r="B10020" s="24"/>
      <c r="D10020" s="24"/>
      <c r="F10020" s="24"/>
      <c r="H10020" s="24"/>
      <c r="J10020" s="24"/>
    </row>
    <row r="10021" spans="2:10" x14ac:dyDescent="0.2">
      <c r="B10021" s="24"/>
      <c r="D10021" s="24"/>
      <c r="F10021" s="24"/>
      <c r="H10021" s="24"/>
      <c r="J10021" s="24"/>
    </row>
    <row r="10022" spans="2:10" x14ac:dyDescent="0.2">
      <c r="B10022" s="24"/>
      <c r="D10022" s="24"/>
      <c r="F10022" s="24"/>
      <c r="H10022" s="24"/>
      <c r="J10022" s="24"/>
    </row>
    <row r="10023" spans="2:10" x14ac:dyDescent="0.2">
      <c r="B10023" s="24"/>
      <c r="D10023" s="24"/>
      <c r="F10023" s="24"/>
      <c r="H10023" s="24"/>
      <c r="J10023" s="24"/>
    </row>
    <row r="10024" spans="2:10" x14ac:dyDescent="0.2">
      <c r="B10024" s="24"/>
      <c r="D10024" s="24"/>
      <c r="F10024" s="24"/>
      <c r="H10024" s="24"/>
      <c r="J10024" s="24"/>
    </row>
    <row r="10025" spans="2:10" x14ac:dyDescent="0.2">
      <c r="B10025" s="24"/>
      <c r="D10025" s="24"/>
      <c r="F10025" s="24"/>
      <c r="H10025" s="24"/>
      <c r="J10025" s="24"/>
    </row>
    <row r="10026" spans="2:10" x14ac:dyDescent="0.2">
      <c r="B10026" s="24"/>
      <c r="D10026" s="24"/>
      <c r="F10026" s="24"/>
      <c r="H10026" s="24"/>
      <c r="J10026" s="24"/>
    </row>
    <row r="10027" spans="2:10" x14ac:dyDescent="0.2">
      <c r="B10027" s="24"/>
      <c r="D10027" s="24"/>
      <c r="F10027" s="24"/>
      <c r="H10027" s="24"/>
      <c r="J10027" s="24"/>
    </row>
    <row r="10028" spans="2:10" x14ac:dyDescent="0.2">
      <c r="B10028" s="24"/>
      <c r="D10028" s="24"/>
      <c r="F10028" s="24"/>
      <c r="H10028" s="24"/>
      <c r="J10028" s="24"/>
    </row>
    <row r="10029" spans="2:10" x14ac:dyDescent="0.2">
      <c r="B10029" s="24"/>
      <c r="D10029" s="24"/>
      <c r="F10029" s="24"/>
      <c r="H10029" s="24"/>
      <c r="J10029" s="24"/>
    </row>
    <row r="10030" spans="2:10" x14ac:dyDescent="0.2">
      <c r="B10030" s="24"/>
      <c r="D10030" s="24"/>
      <c r="F10030" s="24"/>
      <c r="H10030" s="24"/>
      <c r="J10030" s="24"/>
    </row>
    <row r="10031" spans="2:10" x14ac:dyDescent="0.2">
      <c r="B10031" s="24"/>
      <c r="D10031" s="24"/>
      <c r="F10031" s="24"/>
      <c r="H10031" s="24"/>
      <c r="J10031" s="24"/>
    </row>
    <row r="10032" spans="2:10" x14ac:dyDescent="0.2">
      <c r="B10032" s="24"/>
      <c r="D10032" s="24"/>
      <c r="F10032" s="24"/>
      <c r="H10032" s="24"/>
      <c r="J10032" s="24"/>
    </row>
    <row r="10033" spans="2:10" x14ac:dyDescent="0.2">
      <c r="B10033" s="24"/>
      <c r="D10033" s="24"/>
      <c r="F10033" s="24"/>
      <c r="H10033" s="24"/>
      <c r="J10033" s="24"/>
    </row>
    <row r="10034" spans="2:10" x14ac:dyDescent="0.2">
      <c r="B10034" s="24"/>
      <c r="D10034" s="24"/>
      <c r="F10034" s="24"/>
      <c r="H10034" s="24"/>
      <c r="J10034" s="24"/>
    </row>
    <row r="10035" spans="2:10" x14ac:dyDescent="0.2">
      <c r="B10035" s="24"/>
      <c r="D10035" s="24"/>
      <c r="F10035" s="24"/>
      <c r="H10035" s="24"/>
      <c r="J10035" s="24"/>
    </row>
    <row r="10036" spans="2:10" x14ac:dyDescent="0.2">
      <c r="B10036" s="24"/>
      <c r="D10036" s="24"/>
      <c r="F10036" s="24"/>
      <c r="H10036" s="24"/>
      <c r="J10036" s="24"/>
    </row>
    <row r="10037" spans="2:10" x14ac:dyDescent="0.2">
      <c r="B10037" s="24"/>
      <c r="D10037" s="24"/>
      <c r="F10037" s="24"/>
      <c r="H10037" s="24"/>
      <c r="J10037" s="24"/>
    </row>
    <row r="10038" spans="2:10" x14ac:dyDescent="0.2">
      <c r="B10038" s="24"/>
      <c r="D10038" s="24"/>
      <c r="F10038" s="24"/>
      <c r="H10038" s="24"/>
      <c r="J10038" s="24"/>
    </row>
    <row r="10039" spans="2:10" x14ac:dyDescent="0.2">
      <c r="B10039" s="24"/>
      <c r="D10039" s="24"/>
      <c r="F10039" s="24"/>
      <c r="H10039" s="24"/>
      <c r="J10039" s="24"/>
    </row>
    <row r="10040" spans="2:10" x14ac:dyDescent="0.2">
      <c r="B10040" s="24"/>
      <c r="D10040" s="24"/>
      <c r="F10040" s="24"/>
      <c r="H10040" s="24"/>
      <c r="J10040" s="24"/>
    </row>
    <row r="10041" spans="2:10" x14ac:dyDescent="0.2">
      <c r="B10041" s="24"/>
      <c r="D10041" s="24"/>
      <c r="F10041" s="24"/>
      <c r="H10041" s="24"/>
      <c r="J10041" s="24"/>
    </row>
    <row r="10042" spans="2:10" x14ac:dyDescent="0.2">
      <c r="B10042" s="24"/>
      <c r="D10042" s="24"/>
      <c r="F10042" s="24"/>
      <c r="H10042" s="24"/>
      <c r="J10042" s="24"/>
    </row>
    <row r="10043" spans="2:10" x14ac:dyDescent="0.2">
      <c r="B10043" s="24"/>
      <c r="D10043" s="24"/>
      <c r="F10043" s="24"/>
      <c r="H10043" s="24"/>
      <c r="J10043" s="24"/>
    </row>
    <row r="10044" spans="2:10" x14ac:dyDescent="0.2">
      <c r="B10044" s="24"/>
      <c r="D10044" s="24"/>
      <c r="F10044" s="24"/>
      <c r="H10044" s="24"/>
      <c r="J10044" s="24"/>
    </row>
    <row r="10045" spans="2:10" x14ac:dyDescent="0.2">
      <c r="B10045" s="24"/>
      <c r="D10045" s="24"/>
      <c r="F10045" s="24"/>
      <c r="H10045" s="24"/>
      <c r="J10045" s="24"/>
    </row>
    <row r="10046" spans="2:10" x14ac:dyDescent="0.2">
      <c r="B10046" s="24"/>
      <c r="D10046" s="24"/>
      <c r="F10046" s="24"/>
      <c r="H10046" s="24"/>
      <c r="J10046" s="24"/>
    </row>
    <row r="10047" spans="2:10" x14ac:dyDescent="0.2">
      <c r="B10047" s="24"/>
      <c r="D10047" s="24"/>
      <c r="F10047" s="24"/>
      <c r="H10047" s="24"/>
      <c r="J10047" s="24"/>
    </row>
    <row r="10048" spans="2:10" x14ac:dyDescent="0.2">
      <c r="B10048" s="24"/>
      <c r="D10048" s="24"/>
      <c r="F10048" s="24"/>
      <c r="H10048" s="24"/>
      <c r="J10048" s="24"/>
    </row>
    <row r="10049" spans="2:10" x14ac:dyDescent="0.2">
      <c r="B10049" s="24"/>
      <c r="D10049" s="24"/>
      <c r="F10049" s="24"/>
      <c r="H10049" s="24"/>
      <c r="J10049" s="24"/>
    </row>
    <row r="10050" spans="2:10" x14ac:dyDescent="0.2">
      <c r="B10050" s="24"/>
      <c r="D10050" s="24"/>
      <c r="F10050" s="24"/>
      <c r="H10050" s="24"/>
      <c r="J10050" s="24"/>
    </row>
    <row r="10051" spans="2:10" x14ac:dyDescent="0.2">
      <c r="B10051" s="24"/>
      <c r="D10051" s="24"/>
      <c r="F10051" s="24"/>
      <c r="H10051" s="24"/>
      <c r="J10051" s="24"/>
    </row>
    <row r="10052" spans="2:10" x14ac:dyDescent="0.2">
      <c r="B10052" s="24"/>
      <c r="D10052" s="24"/>
      <c r="F10052" s="24"/>
      <c r="H10052" s="24"/>
      <c r="J10052" s="24"/>
    </row>
    <row r="10053" spans="2:10" x14ac:dyDescent="0.2">
      <c r="B10053" s="24"/>
      <c r="D10053" s="24"/>
      <c r="F10053" s="24"/>
      <c r="H10053" s="24"/>
      <c r="J10053" s="24"/>
    </row>
    <row r="10054" spans="2:10" x14ac:dyDescent="0.2">
      <c r="B10054" s="24"/>
      <c r="D10054" s="24"/>
      <c r="F10054" s="24"/>
      <c r="H10054" s="24"/>
      <c r="J10054" s="24"/>
    </row>
    <row r="10055" spans="2:10" x14ac:dyDescent="0.2">
      <c r="B10055" s="24"/>
      <c r="D10055" s="24"/>
      <c r="F10055" s="24"/>
      <c r="H10055" s="24"/>
      <c r="J10055" s="24"/>
    </row>
    <row r="10056" spans="2:10" x14ac:dyDescent="0.2">
      <c r="B10056" s="24"/>
      <c r="D10056" s="24"/>
      <c r="F10056" s="24"/>
      <c r="H10056" s="24"/>
      <c r="J10056" s="24"/>
    </row>
    <row r="10057" spans="2:10" x14ac:dyDescent="0.2">
      <c r="B10057" s="24"/>
      <c r="D10057" s="24"/>
      <c r="F10057" s="24"/>
      <c r="H10057" s="24"/>
      <c r="J10057" s="24"/>
    </row>
    <row r="10058" spans="2:10" x14ac:dyDescent="0.2">
      <c r="B10058" s="24"/>
      <c r="D10058" s="24"/>
      <c r="F10058" s="24"/>
      <c r="H10058" s="24"/>
      <c r="J10058" s="24"/>
    </row>
    <row r="10059" spans="2:10" x14ac:dyDescent="0.2">
      <c r="B10059" s="24"/>
      <c r="D10059" s="24"/>
      <c r="F10059" s="24"/>
      <c r="H10059" s="24"/>
      <c r="J10059" s="24"/>
    </row>
    <row r="10060" spans="2:10" x14ac:dyDescent="0.2">
      <c r="B10060" s="24"/>
      <c r="D10060" s="24"/>
      <c r="F10060" s="24"/>
      <c r="H10060" s="24"/>
      <c r="J10060" s="24"/>
    </row>
    <row r="10061" spans="2:10" x14ac:dyDescent="0.2">
      <c r="B10061" s="24"/>
      <c r="D10061" s="24"/>
      <c r="F10061" s="24"/>
      <c r="H10061" s="24"/>
      <c r="J10061" s="24"/>
    </row>
    <row r="10062" spans="2:10" x14ac:dyDescent="0.2">
      <c r="B10062" s="24"/>
      <c r="D10062" s="24"/>
      <c r="F10062" s="24"/>
      <c r="H10062" s="24"/>
      <c r="J10062" s="24"/>
    </row>
    <row r="10063" spans="2:10" x14ac:dyDescent="0.2">
      <c r="B10063" s="24"/>
      <c r="D10063" s="24"/>
      <c r="F10063" s="24"/>
      <c r="H10063" s="24"/>
      <c r="J10063" s="24"/>
    </row>
    <row r="10064" spans="2:10" x14ac:dyDescent="0.2">
      <c r="B10064" s="24"/>
      <c r="D10064" s="24"/>
      <c r="F10064" s="24"/>
      <c r="H10064" s="24"/>
      <c r="J10064" s="24"/>
    </row>
    <row r="10065" spans="2:10" x14ac:dyDescent="0.2">
      <c r="B10065" s="24"/>
      <c r="D10065" s="24"/>
      <c r="F10065" s="24"/>
      <c r="H10065" s="24"/>
      <c r="J10065" s="24"/>
    </row>
    <row r="10066" spans="2:10" x14ac:dyDescent="0.2">
      <c r="B10066" s="24"/>
      <c r="D10066" s="24"/>
      <c r="F10066" s="24"/>
      <c r="H10066" s="24"/>
      <c r="J10066" s="24"/>
    </row>
    <row r="10067" spans="2:10" x14ac:dyDescent="0.2">
      <c r="B10067" s="24"/>
      <c r="D10067" s="24"/>
      <c r="F10067" s="24"/>
      <c r="H10067" s="24"/>
      <c r="J10067" s="24"/>
    </row>
    <row r="10068" spans="2:10" x14ac:dyDescent="0.2">
      <c r="B10068" s="24"/>
      <c r="D10068" s="24"/>
      <c r="F10068" s="24"/>
      <c r="H10068" s="24"/>
      <c r="J10068" s="24"/>
    </row>
    <row r="10069" spans="2:10" x14ac:dyDescent="0.2">
      <c r="B10069" s="24"/>
      <c r="D10069" s="24"/>
      <c r="F10069" s="24"/>
      <c r="H10069" s="24"/>
      <c r="J10069" s="24"/>
    </row>
    <row r="10070" spans="2:10" x14ac:dyDescent="0.2">
      <c r="B10070" s="24"/>
      <c r="D10070" s="24"/>
      <c r="F10070" s="24"/>
      <c r="H10070" s="24"/>
      <c r="J10070" s="24"/>
    </row>
    <row r="10071" spans="2:10" x14ac:dyDescent="0.2">
      <c r="B10071" s="24"/>
      <c r="D10071" s="24"/>
      <c r="F10071" s="24"/>
      <c r="H10071" s="24"/>
      <c r="J10071" s="24"/>
    </row>
    <row r="10072" spans="2:10" x14ac:dyDescent="0.2">
      <c r="B10072" s="24"/>
      <c r="D10072" s="24"/>
      <c r="F10072" s="24"/>
      <c r="H10072" s="24"/>
      <c r="J10072" s="24"/>
    </row>
    <row r="10073" spans="2:10" x14ac:dyDescent="0.2">
      <c r="B10073" s="24"/>
      <c r="D10073" s="24"/>
      <c r="F10073" s="24"/>
      <c r="H10073" s="24"/>
      <c r="J10073" s="24"/>
    </row>
    <row r="10074" spans="2:10" x14ac:dyDescent="0.2">
      <c r="B10074" s="24"/>
      <c r="D10074" s="24"/>
      <c r="F10074" s="24"/>
      <c r="H10074" s="24"/>
      <c r="J10074" s="24"/>
    </row>
    <row r="10075" spans="2:10" x14ac:dyDescent="0.2">
      <c r="B10075" s="24"/>
      <c r="D10075" s="24"/>
      <c r="F10075" s="24"/>
      <c r="H10075" s="24"/>
      <c r="J10075" s="24"/>
    </row>
    <row r="10076" spans="2:10" x14ac:dyDescent="0.2">
      <c r="B10076" s="24"/>
      <c r="D10076" s="24"/>
      <c r="F10076" s="24"/>
      <c r="H10076" s="24"/>
      <c r="J10076" s="24"/>
    </row>
    <row r="10077" spans="2:10" x14ac:dyDescent="0.2">
      <c r="B10077" s="24"/>
      <c r="D10077" s="24"/>
      <c r="F10077" s="24"/>
      <c r="H10077" s="24"/>
      <c r="J10077" s="24"/>
    </row>
    <row r="10078" spans="2:10" x14ac:dyDescent="0.2">
      <c r="B10078" s="24"/>
      <c r="D10078" s="24"/>
      <c r="F10078" s="24"/>
      <c r="H10078" s="24"/>
      <c r="J10078" s="24"/>
    </row>
    <row r="10079" spans="2:10" x14ac:dyDescent="0.2">
      <c r="B10079" s="24"/>
      <c r="D10079" s="24"/>
      <c r="F10079" s="24"/>
      <c r="H10079" s="24"/>
      <c r="J10079" s="24"/>
    </row>
    <row r="10080" spans="2:10" x14ac:dyDescent="0.2">
      <c r="B10080" s="24"/>
      <c r="D10080" s="24"/>
      <c r="F10080" s="24"/>
      <c r="H10080" s="24"/>
      <c r="J10080" s="24"/>
    </row>
    <row r="10081" spans="2:10" x14ac:dyDescent="0.2">
      <c r="B10081" s="24"/>
      <c r="D10081" s="24"/>
      <c r="F10081" s="24"/>
      <c r="H10081" s="24"/>
      <c r="J10081" s="24"/>
    </row>
    <row r="10082" spans="2:10" x14ac:dyDescent="0.2">
      <c r="B10082" s="24"/>
      <c r="D10082" s="24"/>
      <c r="F10082" s="24"/>
      <c r="H10082" s="24"/>
      <c r="J10082" s="24"/>
    </row>
    <row r="10083" spans="2:10" x14ac:dyDescent="0.2">
      <c r="B10083" s="24"/>
      <c r="D10083" s="24"/>
      <c r="F10083" s="24"/>
      <c r="H10083" s="24"/>
      <c r="J10083" s="24"/>
    </row>
    <row r="10084" spans="2:10" x14ac:dyDescent="0.2">
      <c r="B10084" s="24"/>
      <c r="D10084" s="24"/>
      <c r="F10084" s="24"/>
      <c r="H10084" s="24"/>
      <c r="J10084" s="24"/>
    </row>
    <row r="10085" spans="2:10" x14ac:dyDescent="0.2">
      <c r="B10085" s="24"/>
      <c r="D10085" s="24"/>
      <c r="F10085" s="24"/>
      <c r="H10085" s="24"/>
      <c r="J10085" s="24"/>
    </row>
    <row r="10086" spans="2:10" x14ac:dyDescent="0.2">
      <c r="B10086" s="24"/>
      <c r="D10086" s="24"/>
      <c r="F10086" s="24"/>
      <c r="H10086" s="24"/>
      <c r="J10086" s="24"/>
    </row>
    <row r="10087" spans="2:10" x14ac:dyDescent="0.2">
      <c r="B10087" s="24"/>
      <c r="D10087" s="24"/>
      <c r="F10087" s="24"/>
      <c r="H10087" s="24"/>
      <c r="J10087" s="24"/>
    </row>
    <row r="10088" spans="2:10" x14ac:dyDescent="0.2">
      <c r="B10088" s="24"/>
      <c r="D10088" s="24"/>
      <c r="F10088" s="24"/>
      <c r="H10088" s="24"/>
      <c r="J10088" s="24"/>
    </row>
    <row r="10089" spans="2:10" x14ac:dyDescent="0.2">
      <c r="B10089" s="24"/>
      <c r="D10089" s="24"/>
      <c r="F10089" s="24"/>
      <c r="H10089" s="24"/>
      <c r="J10089" s="24"/>
    </row>
    <row r="10090" spans="2:10" x14ac:dyDescent="0.2">
      <c r="B10090" s="24"/>
      <c r="D10090" s="24"/>
      <c r="F10090" s="24"/>
      <c r="H10090" s="24"/>
      <c r="J10090" s="24"/>
    </row>
    <row r="10091" spans="2:10" x14ac:dyDescent="0.2">
      <c r="B10091" s="24"/>
      <c r="D10091" s="24"/>
      <c r="F10091" s="24"/>
      <c r="H10091" s="24"/>
      <c r="J10091" s="24"/>
    </row>
    <row r="10092" spans="2:10" x14ac:dyDescent="0.2">
      <c r="B10092" s="24"/>
      <c r="D10092" s="24"/>
      <c r="F10092" s="24"/>
      <c r="H10092" s="24"/>
      <c r="J10092" s="24"/>
    </row>
    <row r="10093" spans="2:10" x14ac:dyDescent="0.2">
      <c r="B10093" s="24"/>
      <c r="D10093" s="24"/>
      <c r="F10093" s="24"/>
      <c r="H10093" s="24"/>
      <c r="J10093" s="24"/>
    </row>
    <row r="10094" spans="2:10" x14ac:dyDescent="0.2">
      <c r="B10094" s="24"/>
      <c r="D10094" s="24"/>
      <c r="F10094" s="24"/>
      <c r="H10094" s="24"/>
      <c r="J10094" s="24"/>
    </row>
    <row r="10095" spans="2:10" x14ac:dyDescent="0.2">
      <c r="B10095" s="24"/>
      <c r="D10095" s="24"/>
      <c r="F10095" s="24"/>
      <c r="H10095" s="24"/>
      <c r="J10095" s="24"/>
    </row>
    <row r="10096" spans="2:10" x14ac:dyDescent="0.2">
      <c r="B10096" s="24"/>
      <c r="D10096" s="24"/>
      <c r="F10096" s="24"/>
      <c r="H10096" s="24"/>
      <c r="J10096" s="24"/>
    </row>
    <row r="10097" spans="2:10" x14ac:dyDescent="0.2">
      <c r="B10097" s="24"/>
      <c r="D10097" s="24"/>
      <c r="F10097" s="24"/>
      <c r="H10097" s="24"/>
      <c r="J10097" s="24"/>
    </row>
    <row r="10098" spans="2:10" x14ac:dyDescent="0.2">
      <c r="B10098" s="24"/>
      <c r="D10098" s="24"/>
      <c r="F10098" s="24"/>
      <c r="H10098" s="24"/>
      <c r="J10098" s="24"/>
    </row>
    <row r="10099" spans="2:10" x14ac:dyDescent="0.2">
      <c r="B10099" s="24"/>
      <c r="D10099" s="24"/>
      <c r="F10099" s="24"/>
      <c r="H10099" s="24"/>
      <c r="J10099" s="24"/>
    </row>
    <row r="10100" spans="2:10" x14ac:dyDescent="0.2">
      <c r="B10100" s="24"/>
      <c r="D10100" s="24"/>
      <c r="F10100" s="24"/>
      <c r="H10100" s="24"/>
      <c r="J10100" s="24"/>
    </row>
    <row r="10101" spans="2:10" x14ac:dyDescent="0.2">
      <c r="B10101" s="24"/>
      <c r="D10101" s="24"/>
      <c r="F10101" s="24"/>
      <c r="H10101" s="24"/>
      <c r="J10101" s="24"/>
    </row>
    <row r="10102" spans="2:10" x14ac:dyDescent="0.2">
      <c r="B10102" s="24"/>
      <c r="D10102" s="24"/>
      <c r="F10102" s="24"/>
      <c r="H10102" s="24"/>
      <c r="J10102" s="24"/>
    </row>
    <row r="10103" spans="2:10" x14ac:dyDescent="0.2">
      <c r="B10103" s="24"/>
      <c r="D10103" s="24"/>
      <c r="F10103" s="24"/>
      <c r="H10103" s="24"/>
      <c r="J10103" s="24"/>
    </row>
    <row r="10104" spans="2:10" x14ac:dyDescent="0.2">
      <c r="B10104" s="24"/>
      <c r="D10104" s="24"/>
      <c r="F10104" s="24"/>
      <c r="H10104" s="24"/>
      <c r="J10104" s="24"/>
    </row>
    <row r="10105" spans="2:10" x14ac:dyDescent="0.2">
      <c r="B10105" s="24"/>
      <c r="D10105" s="24"/>
      <c r="F10105" s="24"/>
      <c r="H10105" s="24"/>
      <c r="J10105" s="24"/>
    </row>
    <row r="10106" spans="2:10" x14ac:dyDescent="0.2">
      <c r="B10106" s="24"/>
      <c r="D10106" s="24"/>
      <c r="F10106" s="24"/>
      <c r="H10106" s="24"/>
      <c r="J10106" s="24"/>
    </row>
    <row r="10107" spans="2:10" x14ac:dyDescent="0.2">
      <c r="B10107" s="24"/>
      <c r="D10107" s="24"/>
      <c r="F10107" s="24"/>
      <c r="H10107" s="24"/>
      <c r="J10107" s="24"/>
    </row>
    <row r="10108" spans="2:10" x14ac:dyDescent="0.2">
      <c r="B10108" s="24"/>
      <c r="D10108" s="24"/>
      <c r="F10108" s="24"/>
      <c r="H10108" s="24"/>
      <c r="J10108" s="24"/>
    </row>
    <row r="10109" spans="2:10" x14ac:dyDescent="0.2">
      <c r="B10109" s="24"/>
      <c r="D10109" s="24"/>
      <c r="F10109" s="24"/>
      <c r="H10109" s="24"/>
      <c r="J10109" s="24"/>
    </row>
    <row r="10110" spans="2:10" x14ac:dyDescent="0.2">
      <c r="B10110" s="24"/>
      <c r="D10110" s="24"/>
      <c r="F10110" s="24"/>
      <c r="H10110" s="24"/>
      <c r="J10110" s="24"/>
    </row>
    <row r="10111" spans="2:10" x14ac:dyDescent="0.2">
      <c r="B10111" s="24"/>
      <c r="D10111" s="24"/>
      <c r="F10111" s="24"/>
      <c r="H10111" s="24"/>
      <c r="J10111" s="24"/>
    </row>
    <row r="10112" spans="2:10" x14ac:dyDescent="0.2">
      <c r="B10112" s="24"/>
      <c r="D10112" s="24"/>
      <c r="F10112" s="24"/>
      <c r="H10112" s="24"/>
      <c r="J10112" s="24"/>
    </row>
    <row r="10113" spans="2:10" x14ac:dyDescent="0.2">
      <c r="B10113" s="24"/>
      <c r="D10113" s="24"/>
      <c r="F10113" s="24"/>
      <c r="H10113" s="24"/>
      <c r="J10113" s="24"/>
    </row>
    <row r="10114" spans="2:10" x14ac:dyDescent="0.2">
      <c r="B10114" s="24"/>
      <c r="D10114" s="24"/>
      <c r="F10114" s="24"/>
      <c r="H10114" s="24"/>
      <c r="J10114" s="24"/>
    </row>
    <row r="10115" spans="2:10" x14ac:dyDescent="0.2">
      <c r="B10115" s="24"/>
      <c r="D10115" s="24"/>
      <c r="F10115" s="24"/>
      <c r="H10115" s="24"/>
      <c r="J10115" s="24"/>
    </row>
    <row r="10116" spans="2:10" x14ac:dyDescent="0.2">
      <c r="B10116" s="24"/>
      <c r="D10116" s="24"/>
      <c r="F10116" s="24"/>
      <c r="H10116" s="24"/>
      <c r="J10116" s="24"/>
    </row>
    <row r="10117" spans="2:10" x14ac:dyDescent="0.2">
      <c r="B10117" s="24"/>
      <c r="D10117" s="24"/>
      <c r="F10117" s="24"/>
      <c r="H10117" s="24"/>
      <c r="J10117" s="24"/>
    </row>
    <row r="10118" spans="2:10" x14ac:dyDescent="0.2">
      <c r="B10118" s="24"/>
      <c r="D10118" s="24"/>
      <c r="F10118" s="24"/>
      <c r="H10118" s="24"/>
      <c r="J10118" s="24"/>
    </row>
    <row r="10119" spans="2:10" x14ac:dyDescent="0.2">
      <c r="B10119" s="24"/>
      <c r="D10119" s="24"/>
      <c r="F10119" s="24"/>
      <c r="H10119" s="24"/>
      <c r="J10119" s="24"/>
    </row>
    <row r="10120" spans="2:10" x14ac:dyDescent="0.2">
      <c r="B10120" s="24"/>
      <c r="D10120" s="24"/>
      <c r="F10120" s="24"/>
      <c r="H10120" s="24"/>
      <c r="J10120" s="24"/>
    </row>
    <row r="10121" spans="2:10" x14ac:dyDescent="0.2">
      <c r="B10121" s="24"/>
      <c r="D10121" s="24"/>
      <c r="F10121" s="24"/>
      <c r="H10121" s="24"/>
      <c r="J10121" s="24"/>
    </row>
    <row r="10122" spans="2:10" x14ac:dyDescent="0.2">
      <c r="B10122" s="24"/>
      <c r="D10122" s="24"/>
      <c r="F10122" s="24"/>
      <c r="H10122" s="24"/>
      <c r="J10122" s="24"/>
    </row>
    <row r="10123" spans="2:10" x14ac:dyDescent="0.2">
      <c r="B10123" s="24"/>
      <c r="D10123" s="24"/>
      <c r="F10123" s="24"/>
      <c r="H10123" s="24"/>
      <c r="J10123" s="24"/>
    </row>
    <row r="10124" spans="2:10" x14ac:dyDescent="0.2">
      <c r="B10124" s="24"/>
      <c r="D10124" s="24"/>
      <c r="F10124" s="24"/>
      <c r="H10124" s="24"/>
      <c r="J10124" s="24"/>
    </row>
    <row r="10125" spans="2:10" x14ac:dyDescent="0.2">
      <c r="B10125" s="24"/>
      <c r="D10125" s="24"/>
      <c r="F10125" s="24"/>
      <c r="H10125" s="24"/>
      <c r="J10125" s="24"/>
    </row>
    <row r="10126" spans="2:10" x14ac:dyDescent="0.2">
      <c r="B10126" s="24"/>
      <c r="D10126" s="24"/>
      <c r="F10126" s="24"/>
      <c r="H10126" s="24"/>
      <c r="J10126" s="24"/>
    </row>
    <row r="10127" spans="2:10" x14ac:dyDescent="0.2">
      <c r="B10127" s="24"/>
      <c r="D10127" s="24"/>
      <c r="F10127" s="24"/>
      <c r="H10127" s="24"/>
      <c r="J10127" s="24"/>
    </row>
    <row r="10128" spans="2:10" x14ac:dyDescent="0.2">
      <c r="B10128" s="24"/>
      <c r="D10128" s="24"/>
      <c r="F10128" s="24"/>
      <c r="H10128" s="24"/>
      <c r="J10128" s="24"/>
    </row>
    <row r="10129" spans="2:10" x14ac:dyDescent="0.2">
      <c r="B10129" s="24"/>
      <c r="D10129" s="24"/>
      <c r="F10129" s="24"/>
      <c r="H10129" s="24"/>
      <c r="J10129" s="24"/>
    </row>
    <row r="10130" spans="2:10" x14ac:dyDescent="0.2">
      <c r="B10130" s="24"/>
      <c r="D10130" s="24"/>
      <c r="F10130" s="24"/>
      <c r="H10130" s="24"/>
      <c r="J10130" s="24"/>
    </row>
    <row r="10131" spans="2:10" x14ac:dyDescent="0.2">
      <c r="B10131" s="24"/>
      <c r="D10131" s="24"/>
      <c r="F10131" s="24"/>
      <c r="H10131" s="24"/>
      <c r="J10131" s="24"/>
    </row>
    <row r="10132" spans="2:10" x14ac:dyDescent="0.2">
      <c r="B10132" s="24"/>
      <c r="D10132" s="24"/>
      <c r="F10132" s="24"/>
      <c r="H10132" s="24"/>
      <c r="J10132" s="24"/>
    </row>
    <row r="10133" spans="2:10" x14ac:dyDescent="0.2">
      <c r="B10133" s="24"/>
      <c r="D10133" s="24"/>
      <c r="F10133" s="24"/>
      <c r="H10133" s="24"/>
      <c r="J10133" s="24"/>
    </row>
    <row r="10134" spans="2:10" x14ac:dyDescent="0.2">
      <c r="B10134" s="24"/>
      <c r="D10134" s="24"/>
      <c r="F10134" s="24"/>
      <c r="H10134" s="24"/>
      <c r="J10134" s="24"/>
    </row>
    <row r="10135" spans="2:10" x14ac:dyDescent="0.2">
      <c r="B10135" s="24"/>
      <c r="D10135" s="24"/>
      <c r="F10135" s="24"/>
      <c r="H10135" s="24"/>
      <c r="J10135" s="24"/>
    </row>
    <row r="10136" spans="2:10" x14ac:dyDescent="0.2">
      <c r="B10136" s="24"/>
      <c r="D10136" s="24"/>
      <c r="F10136" s="24"/>
      <c r="H10136" s="24"/>
      <c r="J10136" s="24"/>
    </row>
    <row r="10137" spans="2:10" x14ac:dyDescent="0.2">
      <c r="B10137" s="24"/>
      <c r="D10137" s="24"/>
      <c r="F10137" s="24"/>
      <c r="H10137" s="24"/>
      <c r="J10137" s="24"/>
    </row>
    <row r="10138" spans="2:10" x14ac:dyDescent="0.2">
      <c r="B10138" s="24"/>
      <c r="D10138" s="24"/>
      <c r="F10138" s="24"/>
      <c r="H10138" s="24"/>
      <c r="J10138" s="24"/>
    </row>
    <row r="10139" spans="2:10" x14ac:dyDescent="0.2">
      <c r="B10139" s="24"/>
      <c r="D10139" s="24"/>
      <c r="F10139" s="24"/>
      <c r="H10139" s="24"/>
      <c r="J10139" s="24"/>
    </row>
    <row r="10140" spans="2:10" x14ac:dyDescent="0.2">
      <c r="B10140" s="24"/>
      <c r="D10140" s="24"/>
      <c r="F10140" s="24"/>
      <c r="H10140" s="24"/>
      <c r="J10140" s="24"/>
    </row>
    <row r="10141" spans="2:10" x14ac:dyDescent="0.2">
      <c r="B10141" s="24"/>
      <c r="D10141" s="24"/>
      <c r="F10141" s="24"/>
      <c r="H10141" s="24"/>
      <c r="J10141" s="24"/>
    </row>
    <row r="10142" spans="2:10" x14ac:dyDescent="0.2">
      <c r="B10142" s="24"/>
      <c r="D10142" s="24"/>
      <c r="F10142" s="24"/>
      <c r="H10142" s="24"/>
      <c r="J10142" s="24"/>
    </row>
    <row r="10143" spans="2:10" x14ac:dyDescent="0.2">
      <c r="B10143" s="24"/>
      <c r="D10143" s="24"/>
      <c r="F10143" s="24"/>
      <c r="H10143" s="24"/>
      <c r="J10143" s="24"/>
    </row>
    <row r="10144" spans="2:10" x14ac:dyDescent="0.2">
      <c r="B10144" s="24"/>
      <c r="D10144" s="24"/>
      <c r="F10144" s="24"/>
      <c r="H10144" s="24"/>
      <c r="J10144" s="24"/>
    </row>
    <row r="10145" spans="2:10" x14ac:dyDescent="0.2">
      <c r="B10145" s="24"/>
      <c r="D10145" s="24"/>
      <c r="F10145" s="24"/>
      <c r="H10145" s="24"/>
      <c r="J10145" s="24"/>
    </row>
    <row r="10146" spans="2:10" x14ac:dyDescent="0.2">
      <c r="B10146" s="24"/>
      <c r="D10146" s="24"/>
      <c r="F10146" s="24"/>
      <c r="H10146" s="24"/>
      <c r="J10146" s="24"/>
    </row>
    <row r="10147" spans="2:10" x14ac:dyDescent="0.2">
      <c r="B10147" s="24"/>
      <c r="D10147" s="24"/>
      <c r="F10147" s="24"/>
      <c r="H10147" s="24"/>
      <c r="J10147" s="24"/>
    </row>
    <row r="10148" spans="2:10" x14ac:dyDescent="0.2">
      <c r="B10148" s="24"/>
      <c r="D10148" s="24"/>
      <c r="F10148" s="24"/>
      <c r="H10148" s="24"/>
      <c r="J10148" s="24"/>
    </row>
    <row r="10149" spans="2:10" x14ac:dyDescent="0.2">
      <c r="B10149" s="24"/>
      <c r="D10149" s="24"/>
      <c r="F10149" s="24"/>
      <c r="H10149" s="24"/>
      <c r="J10149" s="24"/>
    </row>
    <row r="10150" spans="2:10" x14ac:dyDescent="0.2">
      <c r="B10150" s="24"/>
      <c r="D10150" s="24"/>
      <c r="F10150" s="24"/>
      <c r="H10150" s="24"/>
      <c r="J10150" s="24"/>
    </row>
    <row r="10151" spans="2:10" x14ac:dyDescent="0.2">
      <c r="B10151" s="24"/>
      <c r="D10151" s="24"/>
      <c r="F10151" s="24"/>
      <c r="H10151" s="24"/>
      <c r="J10151" s="24"/>
    </row>
    <row r="10152" spans="2:10" x14ac:dyDescent="0.2">
      <c r="B10152" s="24"/>
      <c r="D10152" s="24"/>
      <c r="F10152" s="24"/>
      <c r="H10152" s="24"/>
      <c r="J10152" s="24"/>
    </row>
    <row r="10153" spans="2:10" x14ac:dyDescent="0.2">
      <c r="B10153" s="24"/>
      <c r="D10153" s="24"/>
      <c r="F10153" s="24"/>
      <c r="H10153" s="24"/>
      <c r="J10153" s="24"/>
    </row>
    <row r="10154" spans="2:10" x14ac:dyDescent="0.2">
      <c r="B10154" s="24"/>
      <c r="D10154" s="24"/>
      <c r="F10154" s="24"/>
      <c r="H10154" s="24"/>
      <c r="J10154" s="24"/>
    </row>
    <row r="10155" spans="2:10" x14ac:dyDescent="0.2">
      <c r="B10155" s="24"/>
      <c r="D10155" s="24"/>
      <c r="F10155" s="24"/>
      <c r="H10155" s="24"/>
      <c r="J10155" s="24"/>
    </row>
    <row r="10156" spans="2:10" x14ac:dyDescent="0.2">
      <c r="B10156" s="24"/>
      <c r="D10156" s="24"/>
      <c r="F10156" s="24"/>
      <c r="H10156" s="24"/>
      <c r="J10156" s="24"/>
    </row>
    <row r="10157" spans="2:10" x14ac:dyDescent="0.2">
      <c r="B10157" s="24"/>
      <c r="D10157" s="24"/>
      <c r="F10157" s="24"/>
      <c r="H10157" s="24"/>
      <c r="J10157" s="24"/>
    </row>
    <row r="10158" spans="2:10" x14ac:dyDescent="0.2">
      <c r="B10158" s="24"/>
      <c r="D10158" s="24"/>
      <c r="F10158" s="24"/>
      <c r="H10158" s="24"/>
      <c r="J10158" s="24"/>
    </row>
    <row r="10159" spans="2:10" x14ac:dyDescent="0.2">
      <c r="B10159" s="24"/>
      <c r="D10159" s="24"/>
      <c r="F10159" s="24"/>
      <c r="H10159" s="24"/>
      <c r="J10159" s="24"/>
    </row>
    <row r="10160" spans="2:10" x14ac:dyDescent="0.2">
      <c r="B10160" s="24"/>
      <c r="D10160" s="24"/>
      <c r="F10160" s="24"/>
      <c r="H10160" s="24"/>
      <c r="J10160" s="24"/>
    </row>
    <row r="10161" spans="2:10" x14ac:dyDescent="0.2">
      <c r="B10161" s="24"/>
      <c r="D10161" s="24"/>
      <c r="F10161" s="24"/>
      <c r="H10161" s="24"/>
      <c r="J10161" s="24"/>
    </row>
    <row r="10162" spans="2:10" x14ac:dyDescent="0.2">
      <c r="B10162" s="24"/>
      <c r="D10162" s="24"/>
      <c r="F10162" s="24"/>
      <c r="H10162" s="24"/>
      <c r="J10162" s="24"/>
    </row>
    <row r="10163" spans="2:10" x14ac:dyDescent="0.2">
      <c r="B10163" s="24"/>
      <c r="D10163" s="24"/>
      <c r="F10163" s="24"/>
      <c r="H10163" s="24"/>
      <c r="J10163" s="24"/>
    </row>
    <row r="10164" spans="2:10" x14ac:dyDescent="0.2">
      <c r="B10164" s="24"/>
      <c r="D10164" s="24"/>
      <c r="F10164" s="24"/>
      <c r="H10164" s="24"/>
      <c r="J10164" s="24"/>
    </row>
    <row r="10165" spans="2:10" x14ac:dyDescent="0.2">
      <c r="B10165" s="24"/>
      <c r="D10165" s="24"/>
      <c r="F10165" s="24"/>
      <c r="H10165" s="24"/>
      <c r="J10165" s="24"/>
    </row>
    <row r="10166" spans="2:10" x14ac:dyDescent="0.2">
      <c r="B10166" s="24"/>
      <c r="D10166" s="24"/>
      <c r="F10166" s="24"/>
      <c r="H10166" s="24"/>
      <c r="J10166" s="24"/>
    </row>
    <row r="10167" spans="2:10" x14ac:dyDescent="0.2">
      <c r="B10167" s="24"/>
      <c r="D10167" s="24"/>
      <c r="F10167" s="24"/>
      <c r="H10167" s="24"/>
      <c r="J10167" s="24"/>
    </row>
    <row r="10168" spans="2:10" x14ac:dyDescent="0.2">
      <c r="B10168" s="24"/>
      <c r="D10168" s="24"/>
      <c r="F10168" s="24"/>
      <c r="H10168" s="24"/>
      <c r="J10168" s="24"/>
    </row>
    <row r="10169" spans="2:10" x14ac:dyDescent="0.2">
      <c r="B10169" s="24"/>
      <c r="D10169" s="24"/>
      <c r="F10169" s="24"/>
      <c r="H10169" s="24"/>
      <c r="J10169" s="24"/>
    </row>
    <row r="10170" spans="2:10" x14ac:dyDescent="0.2">
      <c r="B10170" s="24"/>
      <c r="D10170" s="24"/>
      <c r="F10170" s="24"/>
      <c r="H10170" s="24"/>
      <c r="J10170" s="24"/>
    </row>
    <row r="10171" spans="2:10" x14ac:dyDescent="0.2">
      <c r="B10171" s="24"/>
      <c r="D10171" s="24"/>
      <c r="F10171" s="24"/>
      <c r="H10171" s="24"/>
      <c r="J10171" s="24"/>
    </row>
    <row r="10172" spans="2:10" x14ac:dyDescent="0.2">
      <c r="B10172" s="24"/>
      <c r="D10172" s="24"/>
      <c r="F10172" s="24"/>
      <c r="H10172" s="24"/>
      <c r="J10172" s="24"/>
    </row>
    <row r="10173" spans="2:10" x14ac:dyDescent="0.2">
      <c r="B10173" s="24"/>
      <c r="D10173" s="24"/>
      <c r="F10173" s="24"/>
      <c r="H10173" s="24"/>
      <c r="J10173" s="24"/>
    </row>
    <row r="10174" spans="2:10" x14ac:dyDescent="0.2">
      <c r="B10174" s="24"/>
      <c r="D10174" s="24"/>
      <c r="F10174" s="24"/>
      <c r="H10174" s="24"/>
      <c r="J10174" s="24"/>
    </row>
    <row r="10175" spans="2:10" x14ac:dyDescent="0.2">
      <c r="B10175" s="24"/>
      <c r="D10175" s="24"/>
      <c r="F10175" s="24"/>
      <c r="H10175" s="24"/>
      <c r="J10175" s="24"/>
    </row>
    <row r="10176" spans="2:10" x14ac:dyDescent="0.2">
      <c r="B10176" s="24"/>
      <c r="D10176" s="24"/>
      <c r="F10176" s="24"/>
      <c r="H10176" s="24"/>
      <c r="J10176" s="24"/>
    </row>
    <row r="10177" spans="2:10" x14ac:dyDescent="0.2">
      <c r="B10177" s="24"/>
      <c r="D10177" s="24"/>
      <c r="F10177" s="24"/>
      <c r="H10177" s="24"/>
      <c r="J10177" s="24"/>
    </row>
    <row r="10178" spans="2:10" x14ac:dyDescent="0.2">
      <c r="B10178" s="24"/>
      <c r="D10178" s="24"/>
      <c r="F10178" s="24"/>
      <c r="H10178" s="24"/>
      <c r="J10178" s="24"/>
    </row>
    <row r="10179" spans="2:10" x14ac:dyDescent="0.2">
      <c r="B10179" s="24"/>
      <c r="D10179" s="24"/>
      <c r="F10179" s="24"/>
      <c r="H10179" s="24"/>
      <c r="J10179" s="24"/>
    </row>
    <row r="10180" spans="2:10" x14ac:dyDescent="0.2">
      <c r="B10180" s="24"/>
      <c r="D10180" s="24"/>
      <c r="F10180" s="24"/>
      <c r="H10180" s="24"/>
      <c r="J10180" s="24"/>
    </row>
    <row r="10181" spans="2:10" x14ac:dyDescent="0.2">
      <c r="B10181" s="24"/>
      <c r="D10181" s="24"/>
      <c r="F10181" s="24"/>
      <c r="H10181" s="24"/>
      <c r="J10181" s="24"/>
    </row>
    <row r="10182" spans="2:10" x14ac:dyDescent="0.2">
      <c r="B10182" s="24"/>
      <c r="D10182" s="24"/>
      <c r="F10182" s="24"/>
      <c r="H10182" s="24"/>
      <c r="J10182" s="24"/>
    </row>
    <row r="10183" spans="2:10" x14ac:dyDescent="0.2">
      <c r="B10183" s="24"/>
      <c r="D10183" s="24"/>
      <c r="F10183" s="24"/>
      <c r="H10183" s="24"/>
      <c r="J10183" s="24"/>
    </row>
    <row r="10184" spans="2:10" x14ac:dyDescent="0.2">
      <c r="B10184" s="24"/>
      <c r="D10184" s="24"/>
      <c r="F10184" s="24"/>
      <c r="H10184" s="24"/>
      <c r="J10184" s="24"/>
    </row>
    <row r="10185" spans="2:10" x14ac:dyDescent="0.2">
      <c r="B10185" s="24"/>
      <c r="D10185" s="24"/>
      <c r="F10185" s="24"/>
      <c r="H10185" s="24"/>
      <c r="J10185" s="24"/>
    </row>
    <row r="10186" spans="2:10" x14ac:dyDescent="0.2">
      <c r="B10186" s="24"/>
      <c r="D10186" s="24"/>
      <c r="F10186" s="24"/>
      <c r="H10186" s="24"/>
      <c r="J10186" s="24"/>
    </row>
    <row r="10187" spans="2:10" x14ac:dyDescent="0.2">
      <c r="B10187" s="24"/>
      <c r="D10187" s="24"/>
      <c r="F10187" s="24"/>
      <c r="H10187" s="24"/>
      <c r="J10187" s="24"/>
    </row>
    <row r="10188" spans="2:10" x14ac:dyDescent="0.2">
      <c r="B10188" s="24"/>
      <c r="D10188" s="24"/>
      <c r="F10188" s="24"/>
      <c r="H10188" s="24"/>
      <c r="J10188" s="24"/>
    </row>
    <row r="10189" spans="2:10" x14ac:dyDescent="0.2">
      <c r="B10189" s="24"/>
      <c r="D10189" s="24"/>
      <c r="F10189" s="24"/>
      <c r="H10189" s="24"/>
      <c r="J10189" s="24"/>
    </row>
    <row r="10190" spans="2:10" x14ac:dyDescent="0.2">
      <c r="B10190" s="24"/>
      <c r="D10190" s="24"/>
      <c r="F10190" s="24"/>
      <c r="H10190" s="24"/>
      <c r="J10190" s="24"/>
    </row>
    <row r="10191" spans="2:10" x14ac:dyDescent="0.2">
      <c r="B10191" s="24"/>
      <c r="D10191" s="24"/>
      <c r="F10191" s="24"/>
      <c r="H10191" s="24"/>
      <c r="J10191" s="24"/>
    </row>
    <row r="10192" spans="2:10" x14ac:dyDescent="0.2">
      <c r="B10192" s="24"/>
      <c r="D10192" s="24"/>
      <c r="F10192" s="24"/>
      <c r="H10192" s="24"/>
      <c r="J10192" s="24"/>
    </row>
    <row r="10193" spans="2:10" x14ac:dyDescent="0.2">
      <c r="B10193" s="24"/>
      <c r="D10193" s="24"/>
      <c r="F10193" s="24"/>
      <c r="H10193" s="24"/>
      <c r="J10193" s="24"/>
    </row>
    <row r="10194" spans="2:10" x14ac:dyDescent="0.2">
      <c r="B10194" s="24"/>
      <c r="D10194" s="24"/>
      <c r="F10194" s="24"/>
      <c r="H10194" s="24"/>
      <c r="J10194" s="24"/>
    </row>
    <row r="10195" spans="2:10" x14ac:dyDescent="0.2">
      <c r="B10195" s="24"/>
      <c r="D10195" s="24"/>
      <c r="F10195" s="24"/>
      <c r="H10195" s="24"/>
      <c r="J10195" s="24"/>
    </row>
    <row r="10196" spans="2:10" x14ac:dyDescent="0.2">
      <c r="B10196" s="24"/>
      <c r="D10196" s="24"/>
      <c r="F10196" s="24"/>
      <c r="H10196" s="24"/>
      <c r="J10196" s="24"/>
    </row>
    <row r="10197" spans="2:10" x14ac:dyDescent="0.2">
      <c r="B10197" s="24"/>
      <c r="D10197" s="24"/>
      <c r="F10197" s="24"/>
      <c r="H10197" s="24"/>
      <c r="J10197" s="24"/>
    </row>
    <row r="10198" spans="2:10" x14ac:dyDescent="0.2">
      <c r="B10198" s="24"/>
      <c r="D10198" s="24"/>
      <c r="F10198" s="24"/>
      <c r="H10198" s="24"/>
      <c r="J10198" s="24"/>
    </row>
    <row r="10199" spans="2:10" x14ac:dyDescent="0.2">
      <c r="B10199" s="24"/>
      <c r="D10199" s="24"/>
      <c r="F10199" s="24"/>
      <c r="H10199" s="24"/>
      <c r="J10199" s="24"/>
    </row>
    <row r="10200" spans="2:10" x14ac:dyDescent="0.2">
      <c r="B10200" s="24"/>
      <c r="D10200" s="24"/>
      <c r="F10200" s="24"/>
      <c r="H10200" s="24"/>
      <c r="J10200" s="24"/>
    </row>
    <row r="10201" spans="2:10" x14ac:dyDescent="0.2">
      <c r="B10201" s="24"/>
      <c r="D10201" s="24"/>
      <c r="F10201" s="24"/>
      <c r="H10201" s="24"/>
      <c r="J10201" s="24"/>
    </row>
    <row r="10202" spans="2:10" x14ac:dyDescent="0.2">
      <c r="B10202" s="24"/>
      <c r="D10202" s="24"/>
      <c r="F10202" s="24"/>
      <c r="H10202" s="24"/>
      <c r="J10202" s="24"/>
    </row>
    <row r="10203" spans="2:10" x14ac:dyDescent="0.2">
      <c r="B10203" s="24"/>
      <c r="D10203" s="24"/>
      <c r="F10203" s="24"/>
      <c r="H10203" s="24"/>
      <c r="J10203" s="24"/>
    </row>
    <row r="10204" spans="2:10" x14ac:dyDescent="0.2">
      <c r="B10204" s="24"/>
      <c r="D10204" s="24"/>
      <c r="F10204" s="24"/>
      <c r="H10204" s="24"/>
      <c r="J10204" s="24"/>
    </row>
    <row r="10205" spans="2:10" x14ac:dyDescent="0.2">
      <c r="B10205" s="24"/>
      <c r="D10205" s="24"/>
      <c r="F10205" s="24"/>
      <c r="H10205" s="24"/>
      <c r="J10205" s="24"/>
    </row>
    <row r="10206" spans="2:10" x14ac:dyDescent="0.2">
      <c r="B10206" s="24"/>
      <c r="D10206" s="24"/>
      <c r="F10206" s="24"/>
      <c r="H10206" s="24"/>
      <c r="J10206" s="24"/>
    </row>
    <row r="10207" spans="2:10" x14ac:dyDescent="0.2">
      <c r="B10207" s="24"/>
      <c r="D10207" s="24"/>
      <c r="F10207" s="24"/>
      <c r="H10207" s="24"/>
      <c r="J10207" s="24"/>
    </row>
    <row r="10208" spans="2:10" x14ac:dyDescent="0.2">
      <c r="B10208" s="24"/>
      <c r="D10208" s="24"/>
      <c r="F10208" s="24"/>
      <c r="H10208" s="24"/>
      <c r="J10208" s="24"/>
    </row>
    <row r="10209" spans="2:10" x14ac:dyDescent="0.2">
      <c r="B10209" s="24"/>
      <c r="D10209" s="24"/>
      <c r="F10209" s="24"/>
      <c r="H10209" s="24"/>
      <c r="J10209" s="24"/>
    </row>
    <row r="10210" spans="2:10" x14ac:dyDescent="0.2">
      <c r="B10210" s="24"/>
      <c r="D10210" s="24"/>
      <c r="F10210" s="24"/>
      <c r="H10210" s="24"/>
      <c r="J10210" s="24"/>
    </row>
    <row r="10211" spans="2:10" x14ac:dyDescent="0.2">
      <c r="B10211" s="24"/>
      <c r="D10211" s="24"/>
      <c r="F10211" s="24"/>
      <c r="H10211" s="24"/>
      <c r="J10211" s="24"/>
    </row>
    <row r="10212" spans="2:10" x14ac:dyDescent="0.2">
      <c r="B10212" s="24"/>
      <c r="D10212" s="24"/>
      <c r="F10212" s="24"/>
      <c r="H10212" s="24"/>
      <c r="J10212" s="24"/>
    </row>
    <row r="10213" spans="2:10" x14ac:dyDescent="0.2">
      <c r="B10213" s="24"/>
      <c r="D10213" s="24"/>
      <c r="F10213" s="24"/>
      <c r="H10213" s="24"/>
      <c r="J10213" s="24"/>
    </row>
    <row r="10214" spans="2:10" x14ac:dyDescent="0.2">
      <c r="B10214" s="24"/>
      <c r="D10214" s="24"/>
      <c r="F10214" s="24"/>
      <c r="H10214" s="24"/>
      <c r="J10214" s="24"/>
    </row>
    <row r="10215" spans="2:10" x14ac:dyDescent="0.2">
      <c r="B10215" s="24"/>
      <c r="D10215" s="24"/>
      <c r="F10215" s="24"/>
      <c r="H10215" s="24"/>
      <c r="J10215" s="24"/>
    </row>
    <row r="10216" spans="2:10" x14ac:dyDescent="0.2">
      <c r="B10216" s="24"/>
      <c r="D10216" s="24"/>
      <c r="F10216" s="24"/>
      <c r="H10216" s="24"/>
      <c r="J10216" s="24"/>
    </row>
    <row r="10217" spans="2:10" x14ac:dyDescent="0.2">
      <c r="B10217" s="24"/>
      <c r="D10217" s="24"/>
      <c r="F10217" s="24"/>
      <c r="H10217" s="24"/>
      <c r="J10217" s="24"/>
    </row>
    <row r="10218" spans="2:10" x14ac:dyDescent="0.2">
      <c r="B10218" s="24"/>
      <c r="D10218" s="24"/>
      <c r="F10218" s="24"/>
      <c r="H10218" s="24"/>
      <c r="J10218" s="24"/>
    </row>
    <row r="10219" spans="2:10" x14ac:dyDescent="0.2">
      <c r="B10219" s="24"/>
      <c r="D10219" s="24"/>
      <c r="F10219" s="24"/>
      <c r="H10219" s="24"/>
      <c r="J10219" s="24"/>
    </row>
    <row r="10220" spans="2:10" x14ac:dyDescent="0.2">
      <c r="B10220" s="24"/>
      <c r="D10220" s="24"/>
      <c r="F10220" s="24"/>
      <c r="H10220" s="24"/>
      <c r="J10220" s="24"/>
    </row>
    <row r="10221" spans="2:10" x14ac:dyDescent="0.2">
      <c r="B10221" s="24"/>
      <c r="D10221" s="24"/>
      <c r="F10221" s="24"/>
      <c r="H10221" s="24"/>
      <c r="J10221" s="24"/>
    </row>
    <row r="10222" spans="2:10" x14ac:dyDescent="0.2">
      <c r="B10222" s="24"/>
      <c r="D10222" s="24"/>
      <c r="F10222" s="24"/>
      <c r="H10222" s="24"/>
      <c r="J10222" s="24"/>
    </row>
    <row r="10223" spans="2:10" x14ac:dyDescent="0.2">
      <c r="B10223" s="24"/>
      <c r="D10223" s="24"/>
      <c r="F10223" s="24"/>
      <c r="H10223" s="24"/>
      <c r="J10223" s="24"/>
    </row>
    <row r="10224" spans="2:10" x14ac:dyDescent="0.2">
      <c r="B10224" s="24"/>
      <c r="D10224" s="24"/>
      <c r="F10224" s="24"/>
      <c r="H10224" s="24"/>
      <c r="J10224" s="24"/>
    </row>
    <row r="10225" spans="2:10" x14ac:dyDescent="0.2">
      <c r="B10225" s="24"/>
      <c r="D10225" s="24"/>
      <c r="F10225" s="24"/>
      <c r="H10225" s="24"/>
      <c r="J10225" s="24"/>
    </row>
    <row r="10226" spans="2:10" x14ac:dyDescent="0.2">
      <c r="B10226" s="24"/>
      <c r="D10226" s="24"/>
      <c r="F10226" s="24"/>
      <c r="H10226" s="24"/>
      <c r="J10226" s="24"/>
    </row>
    <row r="10227" spans="2:10" x14ac:dyDescent="0.2">
      <c r="B10227" s="24"/>
      <c r="D10227" s="24"/>
      <c r="F10227" s="24"/>
      <c r="H10227" s="24"/>
      <c r="J10227" s="24"/>
    </row>
    <row r="10228" spans="2:10" x14ac:dyDescent="0.2">
      <c r="B10228" s="24"/>
      <c r="D10228" s="24"/>
      <c r="F10228" s="24"/>
      <c r="H10228" s="24"/>
      <c r="J10228" s="24"/>
    </row>
    <row r="10229" spans="2:10" x14ac:dyDescent="0.2">
      <c r="B10229" s="24"/>
      <c r="D10229" s="24"/>
      <c r="F10229" s="24"/>
      <c r="H10229" s="24"/>
      <c r="J10229" s="24"/>
    </row>
    <row r="10230" spans="2:10" x14ac:dyDescent="0.2">
      <c r="B10230" s="24"/>
      <c r="D10230" s="24"/>
      <c r="F10230" s="24"/>
      <c r="H10230" s="24"/>
      <c r="J10230" s="24"/>
    </row>
    <row r="10231" spans="2:10" x14ac:dyDescent="0.2">
      <c r="B10231" s="24"/>
      <c r="D10231" s="24"/>
      <c r="F10231" s="24"/>
      <c r="H10231" s="24"/>
      <c r="J10231" s="24"/>
    </row>
    <row r="10232" spans="2:10" x14ac:dyDescent="0.2">
      <c r="B10232" s="24"/>
      <c r="D10232" s="24"/>
      <c r="F10232" s="24"/>
      <c r="H10232" s="24"/>
      <c r="J10232" s="24"/>
    </row>
    <row r="10233" spans="2:10" x14ac:dyDescent="0.2">
      <c r="B10233" s="24"/>
      <c r="D10233" s="24"/>
      <c r="F10233" s="24"/>
      <c r="H10233" s="24"/>
      <c r="J10233" s="24"/>
    </row>
    <row r="10234" spans="2:10" x14ac:dyDescent="0.2">
      <c r="B10234" s="24"/>
      <c r="D10234" s="24"/>
      <c r="F10234" s="24"/>
      <c r="H10234" s="24"/>
      <c r="J10234" s="24"/>
    </row>
    <row r="10235" spans="2:10" x14ac:dyDescent="0.2">
      <c r="B10235" s="24"/>
      <c r="D10235" s="24"/>
      <c r="F10235" s="24"/>
      <c r="H10235" s="24"/>
      <c r="J10235" s="24"/>
    </row>
    <row r="10236" spans="2:10" x14ac:dyDescent="0.2">
      <c r="B10236" s="24"/>
      <c r="D10236" s="24"/>
      <c r="F10236" s="24"/>
      <c r="H10236" s="24"/>
      <c r="J10236" s="24"/>
    </row>
    <row r="10237" spans="2:10" x14ac:dyDescent="0.2">
      <c r="B10237" s="24"/>
      <c r="D10237" s="24"/>
      <c r="F10237" s="24"/>
      <c r="H10237" s="24"/>
      <c r="J10237" s="24"/>
    </row>
    <row r="10238" spans="2:10" x14ac:dyDescent="0.2">
      <c r="B10238" s="24"/>
      <c r="D10238" s="24"/>
      <c r="F10238" s="24"/>
      <c r="H10238" s="24"/>
      <c r="J10238" s="24"/>
    </row>
    <row r="10239" spans="2:10" x14ac:dyDescent="0.2">
      <c r="B10239" s="24"/>
      <c r="D10239" s="24"/>
      <c r="F10239" s="24"/>
      <c r="H10239" s="24"/>
      <c r="J10239" s="24"/>
    </row>
    <row r="10240" spans="2:10" x14ac:dyDescent="0.2">
      <c r="B10240" s="24"/>
      <c r="D10240" s="24"/>
      <c r="F10240" s="24"/>
      <c r="H10240" s="24"/>
      <c r="J10240" s="24"/>
    </row>
    <row r="10241" spans="2:10" x14ac:dyDescent="0.2">
      <c r="B10241" s="24"/>
      <c r="D10241" s="24"/>
      <c r="F10241" s="24"/>
      <c r="H10241" s="24"/>
      <c r="J10241" s="24"/>
    </row>
    <row r="10242" spans="2:10" x14ac:dyDescent="0.2">
      <c r="B10242" s="24"/>
      <c r="D10242" s="24"/>
      <c r="F10242" s="24"/>
      <c r="H10242" s="24"/>
      <c r="J10242" s="24"/>
    </row>
    <row r="10243" spans="2:10" x14ac:dyDescent="0.2">
      <c r="B10243" s="24"/>
      <c r="D10243" s="24"/>
      <c r="F10243" s="24"/>
      <c r="H10243" s="24"/>
      <c r="J10243" s="24"/>
    </row>
    <row r="10244" spans="2:10" x14ac:dyDescent="0.2">
      <c r="B10244" s="24"/>
      <c r="D10244" s="24"/>
      <c r="F10244" s="24"/>
      <c r="H10244" s="24"/>
      <c r="J10244" s="24"/>
    </row>
    <row r="10245" spans="2:10" x14ac:dyDescent="0.2">
      <c r="B10245" s="24"/>
      <c r="D10245" s="24"/>
      <c r="F10245" s="24"/>
      <c r="H10245" s="24"/>
      <c r="J10245" s="24"/>
    </row>
    <row r="10246" spans="2:10" x14ac:dyDescent="0.2">
      <c r="B10246" s="24"/>
      <c r="D10246" s="24"/>
      <c r="F10246" s="24"/>
      <c r="H10246" s="24"/>
      <c r="J10246" s="24"/>
    </row>
    <row r="10247" spans="2:10" x14ac:dyDescent="0.2">
      <c r="B10247" s="24"/>
      <c r="D10247" s="24"/>
      <c r="F10247" s="24"/>
      <c r="H10247" s="24"/>
      <c r="J10247" s="24"/>
    </row>
    <row r="10248" spans="2:10" x14ac:dyDescent="0.2">
      <c r="B10248" s="24"/>
      <c r="D10248" s="24"/>
      <c r="F10248" s="24"/>
      <c r="H10248" s="24"/>
      <c r="J10248" s="24"/>
    </row>
    <row r="10249" spans="2:10" x14ac:dyDescent="0.2">
      <c r="B10249" s="24"/>
      <c r="D10249" s="24"/>
      <c r="F10249" s="24"/>
      <c r="H10249" s="24"/>
      <c r="J10249" s="24"/>
    </row>
    <row r="10250" spans="2:10" x14ac:dyDescent="0.2">
      <c r="B10250" s="24"/>
      <c r="D10250" s="24"/>
      <c r="F10250" s="24"/>
      <c r="H10250" s="24"/>
      <c r="J10250" s="24"/>
    </row>
    <row r="10251" spans="2:10" x14ac:dyDescent="0.2">
      <c r="B10251" s="24"/>
      <c r="D10251" s="24"/>
      <c r="F10251" s="24"/>
      <c r="H10251" s="24"/>
      <c r="J10251" s="24"/>
    </row>
    <row r="10252" spans="2:10" x14ac:dyDescent="0.2">
      <c r="B10252" s="24"/>
      <c r="D10252" s="24"/>
      <c r="F10252" s="24"/>
      <c r="H10252" s="24"/>
      <c r="J10252" s="24"/>
    </row>
    <row r="10253" spans="2:10" x14ac:dyDescent="0.2">
      <c r="B10253" s="24"/>
      <c r="D10253" s="24"/>
      <c r="F10253" s="24"/>
      <c r="H10253" s="24"/>
      <c r="J10253" s="24"/>
    </row>
    <row r="10254" spans="2:10" x14ac:dyDescent="0.2">
      <c r="B10254" s="24"/>
      <c r="D10254" s="24"/>
      <c r="F10254" s="24"/>
      <c r="H10254" s="24"/>
      <c r="J10254" s="24"/>
    </row>
    <row r="10255" spans="2:10" x14ac:dyDescent="0.2">
      <c r="B10255" s="24"/>
      <c r="D10255" s="24"/>
      <c r="F10255" s="24"/>
      <c r="H10255" s="24"/>
      <c r="J10255" s="24"/>
    </row>
    <row r="10256" spans="2:10" x14ac:dyDescent="0.2">
      <c r="B10256" s="24"/>
      <c r="D10256" s="24"/>
      <c r="F10256" s="24"/>
      <c r="H10256" s="24"/>
      <c r="J10256" s="24"/>
    </row>
    <row r="10257" spans="2:10" x14ac:dyDescent="0.2">
      <c r="B10257" s="24"/>
      <c r="D10257" s="24"/>
      <c r="F10257" s="24"/>
      <c r="H10257" s="24"/>
      <c r="J10257" s="24"/>
    </row>
    <row r="10258" spans="2:10" x14ac:dyDescent="0.2">
      <c r="B10258" s="24"/>
      <c r="D10258" s="24"/>
      <c r="F10258" s="24"/>
      <c r="H10258" s="24"/>
      <c r="J10258" s="24"/>
    </row>
    <row r="10259" spans="2:10" x14ac:dyDescent="0.2">
      <c r="B10259" s="24"/>
      <c r="D10259" s="24"/>
      <c r="F10259" s="24"/>
      <c r="H10259" s="24"/>
      <c r="J10259" s="24"/>
    </row>
    <row r="10260" spans="2:10" x14ac:dyDescent="0.2">
      <c r="B10260" s="24"/>
      <c r="D10260" s="24"/>
      <c r="F10260" s="24"/>
      <c r="H10260" s="24"/>
      <c r="J10260" s="24"/>
    </row>
    <row r="10261" spans="2:10" x14ac:dyDescent="0.2">
      <c r="B10261" s="24"/>
      <c r="D10261" s="24"/>
      <c r="F10261" s="24"/>
      <c r="H10261" s="24"/>
      <c r="J10261" s="24"/>
    </row>
    <row r="10262" spans="2:10" x14ac:dyDescent="0.2">
      <c r="B10262" s="24"/>
      <c r="D10262" s="24"/>
      <c r="F10262" s="24"/>
      <c r="H10262" s="24"/>
      <c r="J10262" s="24"/>
    </row>
    <row r="10263" spans="2:10" x14ac:dyDescent="0.2">
      <c r="B10263" s="24"/>
      <c r="D10263" s="24"/>
      <c r="F10263" s="24"/>
      <c r="H10263" s="24"/>
      <c r="J10263" s="24"/>
    </row>
    <row r="10264" spans="2:10" x14ac:dyDescent="0.2">
      <c r="B10264" s="24"/>
      <c r="D10264" s="24"/>
      <c r="F10264" s="24"/>
      <c r="H10264" s="24"/>
      <c r="J10264" s="24"/>
    </row>
    <row r="10265" spans="2:10" x14ac:dyDescent="0.2">
      <c r="B10265" s="24"/>
      <c r="D10265" s="24"/>
      <c r="F10265" s="24"/>
      <c r="H10265" s="24"/>
      <c r="J10265" s="24"/>
    </row>
    <row r="10266" spans="2:10" x14ac:dyDescent="0.2">
      <c r="B10266" s="24"/>
      <c r="D10266" s="24"/>
      <c r="F10266" s="24"/>
      <c r="H10266" s="24"/>
      <c r="J10266" s="24"/>
    </row>
    <row r="10267" spans="2:10" x14ac:dyDescent="0.2">
      <c r="B10267" s="24"/>
      <c r="D10267" s="24"/>
      <c r="F10267" s="24"/>
      <c r="H10267" s="24"/>
      <c r="J10267" s="24"/>
    </row>
    <row r="10268" spans="2:10" x14ac:dyDescent="0.2">
      <c r="B10268" s="24"/>
      <c r="D10268" s="24"/>
      <c r="F10268" s="24"/>
      <c r="H10268" s="24"/>
      <c r="J10268" s="24"/>
    </row>
    <row r="10269" spans="2:10" x14ac:dyDescent="0.2">
      <c r="B10269" s="24"/>
      <c r="D10269" s="24"/>
      <c r="F10269" s="24"/>
      <c r="H10269" s="24"/>
      <c r="J10269" s="24"/>
    </row>
    <row r="10270" spans="2:10" x14ac:dyDescent="0.2">
      <c r="B10270" s="24"/>
      <c r="D10270" s="24"/>
      <c r="F10270" s="24"/>
      <c r="H10270" s="24"/>
      <c r="J10270" s="24"/>
    </row>
    <row r="10271" spans="2:10" x14ac:dyDescent="0.2">
      <c r="B10271" s="24"/>
      <c r="D10271" s="24"/>
      <c r="F10271" s="24"/>
      <c r="H10271" s="24"/>
      <c r="J10271" s="24"/>
    </row>
    <row r="10272" spans="2:10" x14ac:dyDescent="0.2">
      <c r="B10272" s="24"/>
      <c r="D10272" s="24"/>
      <c r="F10272" s="24"/>
      <c r="H10272" s="24"/>
      <c r="J10272" s="24"/>
    </row>
    <row r="10273" spans="2:10" x14ac:dyDescent="0.2">
      <c r="B10273" s="24"/>
      <c r="D10273" s="24"/>
      <c r="F10273" s="24"/>
      <c r="H10273" s="24"/>
      <c r="J10273" s="24"/>
    </row>
    <row r="10274" spans="2:10" x14ac:dyDescent="0.2">
      <c r="B10274" s="24"/>
      <c r="D10274" s="24"/>
      <c r="F10274" s="24"/>
      <c r="H10274" s="24"/>
      <c r="J10274" s="24"/>
    </row>
    <row r="10275" spans="2:10" x14ac:dyDescent="0.2">
      <c r="B10275" s="24"/>
      <c r="D10275" s="24"/>
      <c r="F10275" s="24"/>
      <c r="H10275" s="24"/>
      <c r="J10275" s="24"/>
    </row>
    <row r="10276" spans="2:10" x14ac:dyDescent="0.2">
      <c r="B10276" s="24"/>
      <c r="D10276" s="24"/>
      <c r="F10276" s="24"/>
      <c r="H10276" s="24"/>
      <c r="J10276" s="24"/>
    </row>
    <row r="10277" spans="2:10" x14ac:dyDescent="0.2">
      <c r="B10277" s="24"/>
      <c r="D10277" s="24"/>
      <c r="F10277" s="24"/>
      <c r="H10277" s="24"/>
      <c r="J10277" s="24"/>
    </row>
    <row r="10278" spans="2:10" x14ac:dyDescent="0.2">
      <c r="B10278" s="24"/>
      <c r="D10278" s="24"/>
      <c r="F10278" s="24"/>
      <c r="H10278" s="24"/>
      <c r="J10278" s="24"/>
    </row>
    <row r="10279" spans="2:10" x14ac:dyDescent="0.2">
      <c r="B10279" s="24"/>
      <c r="D10279" s="24"/>
      <c r="F10279" s="24"/>
      <c r="H10279" s="24"/>
      <c r="J10279" s="24"/>
    </row>
    <row r="10280" spans="2:10" x14ac:dyDescent="0.2">
      <c r="B10280" s="24"/>
      <c r="D10280" s="24"/>
      <c r="F10280" s="24"/>
      <c r="H10280" s="24"/>
      <c r="J10280" s="24"/>
    </row>
    <row r="10281" spans="2:10" x14ac:dyDescent="0.2">
      <c r="B10281" s="24"/>
      <c r="D10281" s="24"/>
      <c r="F10281" s="24"/>
      <c r="H10281" s="24"/>
      <c r="J10281" s="24"/>
    </row>
    <row r="10282" spans="2:10" x14ac:dyDescent="0.2">
      <c r="B10282" s="24"/>
      <c r="D10282" s="24"/>
      <c r="F10282" s="24"/>
      <c r="H10282" s="24"/>
      <c r="J10282" s="24"/>
    </row>
    <row r="10283" spans="2:10" x14ac:dyDescent="0.2">
      <c r="B10283" s="24"/>
      <c r="D10283" s="24"/>
      <c r="F10283" s="24"/>
      <c r="H10283" s="24"/>
      <c r="J10283" s="24"/>
    </row>
    <row r="10284" spans="2:10" x14ac:dyDescent="0.2">
      <c r="B10284" s="24"/>
      <c r="D10284" s="24"/>
      <c r="F10284" s="24"/>
      <c r="H10284" s="24"/>
      <c r="J10284" s="24"/>
    </row>
    <row r="10285" spans="2:10" x14ac:dyDescent="0.2">
      <c r="B10285" s="24"/>
      <c r="D10285" s="24"/>
      <c r="F10285" s="24"/>
      <c r="H10285" s="24"/>
      <c r="J10285" s="24"/>
    </row>
    <row r="10286" spans="2:10" x14ac:dyDescent="0.2">
      <c r="B10286" s="24"/>
      <c r="D10286" s="24"/>
      <c r="F10286" s="24"/>
      <c r="H10286" s="24"/>
      <c r="J10286" s="24"/>
    </row>
    <row r="10287" spans="2:10" x14ac:dyDescent="0.2">
      <c r="B10287" s="24"/>
      <c r="D10287" s="24"/>
      <c r="F10287" s="24"/>
      <c r="H10287" s="24"/>
      <c r="J10287" s="24"/>
    </row>
    <row r="10288" spans="2:10" x14ac:dyDescent="0.2">
      <c r="B10288" s="24"/>
      <c r="D10288" s="24"/>
      <c r="F10288" s="24"/>
      <c r="H10288" s="24"/>
      <c r="J10288" s="24"/>
    </row>
    <row r="10289" spans="2:10" x14ac:dyDescent="0.2">
      <c r="B10289" s="24"/>
      <c r="D10289" s="24"/>
      <c r="F10289" s="24"/>
      <c r="H10289" s="24"/>
      <c r="J10289" s="24"/>
    </row>
    <row r="10290" spans="2:10" x14ac:dyDescent="0.2">
      <c r="B10290" s="24"/>
      <c r="D10290" s="24"/>
      <c r="F10290" s="24"/>
      <c r="H10290" s="24"/>
      <c r="J10290" s="24"/>
    </row>
    <row r="10291" spans="2:10" x14ac:dyDescent="0.2">
      <c r="B10291" s="24"/>
      <c r="D10291" s="24"/>
      <c r="F10291" s="24"/>
      <c r="H10291" s="24"/>
      <c r="J10291" s="24"/>
    </row>
    <row r="10292" spans="2:10" x14ac:dyDescent="0.2">
      <c r="B10292" s="24"/>
      <c r="D10292" s="24"/>
      <c r="F10292" s="24"/>
      <c r="H10292" s="24"/>
      <c r="J10292" s="24"/>
    </row>
    <row r="10293" spans="2:10" x14ac:dyDescent="0.2">
      <c r="B10293" s="24"/>
      <c r="D10293" s="24"/>
      <c r="F10293" s="24"/>
      <c r="H10293" s="24"/>
      <c r="J10293" s="24"/>
    </row>
    <row r="10294" spans="2:10" x14ac:dyDescent="0.2">
      <c r="B10294" s="24"/>
      <c r="D10294" s="24"/>
      <c r="F10294" s="24"/>
      <c r="H10294" s="24"/>
      <c r="J10294" s="24"/>
    </row>
    <row r="10295" spans="2:10" x14ac:dyDescent="0.2">
      <c r="B10295" s="24"/>
      <c r="D10295" s="24"/>
      <c r="F10295" s="24"/>
      <c r="H10295" s="24"/>
      <c r="J10295" s="24"/>
    </row>
    <row r="10296" spans="2:10" x14ac:dyDescent="0.2">
      <c r="B10296" s="24"/>
      <c r="D10296" s="24"/>
      <c r="F10296" s="24"/>
      <c r="H10296" s="24"/>
      <c r="J10296" s="24"/>
    </row>
    <row r="10297" spans="2:10" x14ac:dyDescent="0.2">
      <c r="B10297" s="24"/>
      <c r="D10297" s="24"/>
      <c r="F10297" s="24"/>
      <c r="H10297" s="24"/>
      <c r="J10297" s="24"/>
    </row>
    <row r="10298" spans="2:10" x14ac:dyDescent="0.2">
      <c r="B10298" s="24"/>
      <c r="D10298" s="24"/>
      <c r="F10298" s="24"/>
      <c r="H10298" s="24"/>
      <c r="J10298" s="24"/>
    </row>
    <row r="10299" spans="2:10" x14ac:dyDescent="0.2">
      <c r="B10299" s="24"/>
      <c r="D10299" s="24"/>
      <c r="F10299" s="24"/>
      <c r="H10299" s="24"/>
      <c r="J10299" s="24"/>
    </row>
    <row r="10300" spans="2:10" x14ac:dyDescent="0.2">
      <c r="B10300" s="24"/>
      <c r="D10300" s="24"/>
      <c r="F10300" s="24"/>
      <c r="H10300" s="24"/>
      <c r="J10300" s="24"/>
    </row>
    <row r="10301" spans="2:10" x14ac:dyDescent="0.2">
      <c r="B10301" s="24"/>
      <c r="D10301" s="24"/>
      <c r="F10301" s="24"/>
      <c r="H10301" s="24"/>
      <c r="J10301" s="24"/>
    </row>
    <row r="10302" spans="2:10" x14ac:dyDescent="0.2">
      <c r="B10302" s="24"/>
      <c r="D10302" s="24"/>
      <c r="F10302" s="24"/>
      <c r="H10302" s="24"/>
      <c r="J10302" s="24"/>
    </row>
    <row r="10303" spans="2:10" x14ac:dyDescent="0.2">
      <c r="B10303" s="24"/>
      <c r="D10303" s="24"/>
      <c r="F10303" s="24"/>
      <c r="H10303" s="24"/>
      <c r="J10303" s="24"/>
    </row>
    <row r="10304" spans="2:10" x14ac:dyDescent="0.2">
      <c r="B10304" s="24"/>
      <c r="D10304" s="24"/>
      <c r="F10304" s="24"/>
      <c r="H10304" s="24"/>
      <c r="J10304" s="24"/>
    </row>
    <row r="10305" spans="2:10" x14ac:dyDescent="0.2">
      <c r="B10305" s="24"/>
      <c r="D10305" s="24"/>
      <c r="F10305" s="24"/>
      <c r="H10305" s="24"/>
      <c r="J10305" s="24"/>
    </row>
    <row r="10306" spans="2:10" x14ac:dyDescent="0.2">
      <c r="B10306" s="24"/>
      <c r="D10306" s="24"/>
      <c r="F10306" s="24"/>
      <c r="H10306" s="24"/>
      <c r="J10306" s="24"/>
    </row>
    <row r="10307" spans="2:10" x14ac:dyDescent="0.2">
      <c r="B10307" s="24"/>
      <c r="D10307" s="24"/>
      <c r="F10307" s="24"/>
      <c r="H10307" s="24"/>
      <c r="J10307" s="24"/>
    </row>
    <row r="10308" spans="2:10" x14ac:dyDescent="0.2">
      <c r="B10308" s="24"/>
      <c r="D10308" s="24"/>
      <c r="F10308" s="24"/>
      <c r="H10308" s="24"/>
      <c r="J10308" s="24"/>
    </row>
    <row r="10309" spans="2:10" x14ac:dyDescent="0.2">
      <c r="B10309" s="24"/>
      <c r="D10309" s="24"/>
      <c r="F10309" s="24"/>
      <c r="H10309" s="24"/>
      <c r="J10309" s="24"/>
    </row>
    <row r="10310" spans="2:10" x14ac:dyDescent="0.2">
      <c r="B10310" s="24"/>
      <c r="D10310" s="24"/>
      <c r="F10310" s="24"/>
      <c r="H10310" s="24"/>
      <c r="J10310" s="24"/>
    </row>
    <row r="10311" spans="2:10" x14ac:dyDescent="0.2">
      <c r="B10311" s="24"/>
      <c r="D10311" s="24"/>
      <c r="F10311" s="24"/>
      <c r="H10311" s="24"/>
      <c r="J10311" s="24"/>
    </row>
    <row r="10312" spans="2:10" x14ac:dyDescent="0.2">
      <c r="B10312" s="24"/>
      <c r="D10312" s="24"/>
      <c r="F10312" s="24"/>
      <c r="H10312" s="24"/>
      <c r="J10312" s="24"/>
    </row>
    <row r="10313" spans="2:10" x14ac:dyDescent="0.2">
      <c r="B10313" s="24"/>
      <c r="D10313" s="24"/>
      <c r="F10313" s="24"/>
      <c r="H10313" s="24"/>
      <c r="J10313" s="24"/>
    </row>
    <row r="10314" spans="2:10" x14ac:dyDescent="0.2">
      <c r="B10314" s="24"/>
      <c r="D10314" s="24"/>
      <c r="F10314" s="24"/>
      <c r="H10314" s="24"/>
      <c r="J10314" s="24"/>
    </row>
    <row r="10315" spans="2:10" x14ac:dyDescent="0.2">
      <c r="B10315" s="24"/>
      <c r="D10315" s="24"/>
      <c r="F10315" s="24"/>
      <c r="H10315" s="24"/>
      <c r="J10315" s="24"/>
    </row>
    <row r="10316" spans="2:10" x14ac:dyDescent="0.2">
      <c r="B10316" s="24"/>
      <c r="D10316" s="24"/>
      <c r="F10316" s="24"/>
      <c r="H10316" s="24"/>
      <c r="J10316" s="24"/>
    </row>
    <row r="10317" spans="2:10" x14ac:dyDescent="0.2">
      <c r="B10317" s="24"/>
      <c r="D10317" s="24"/>
      <c r="F10317" s="24"/>
      <c r="H10317" s="24"/>
      <c r="J10317" s="24"/>
    </row>
    <row r="10318" spans="2:10" x14ac:dyDescent="0.2">
      <c r="B10318" s="24"/>
      <c r="D10318" s="24"/>
      <c r="F10318" s="24"/>
      <c r="H10318" s="24"/>
      <c r="J10318" s="24"/>
    </row>
    <row r="10319" spans="2:10" x14ac:dyDescent="0.2">
      <c r="B10319" s="24"/>
      <c r="D10319" s="24"/>
      <c r="F10319" s="24"/>
      <c r="H10319" s="24"/>
      <c r="J10319" s="24"/>
    </row>
    <row r="10320" spans="2:10" x14ac:dyDescent="0.2">
      <c r="B10320" s="24"/>
      <c r="D10320" s="24"/>
      <c r="F10320" s="24"/>
      <c r="H10320" s="24"/>
      <c r="J10320" s="24"/>
    </row>
    <row r="10321" spans="2:10" x14ac:dyDescent="0.2">
      <c r="B10321" s="24"/>
      <c r="D10321" s="24"/>
      <c r="F10321" s="24"/>
      <c r="H10321" s="24"/>
      <c r="J10321" s="24"/>
    </row>
    <row r="10322" spans="2:10" x14ac:dyDescent="0.2">
      <c r="B10322" s="24"/>
      <c r="D10322" s="24"/>
      <c r="F10322" s="24"/>
      <c r="H10322" s="24"/>
      <c r="J10322" s="24"/>
    </row>
    <row r="10323" spans="2:10" x14ac:dyDescent="0.2">
      <c r="B10323" s="24"/>
      <c r="D10323" s="24"/>
      <c r="F10323" s="24"/>
      <c r="H10323" s="24"/>
      <c r="J10323" s="24"/>
    </row>
    <row r="10324" spans="2:10" x14ac:dyDescent="0.2">
      <c r="B10324" s="24"/>
      <c r="D10324" s="24"/>
      <c r="F10324" s="24"/>
      <c r="H10324" s="24"/>
      <c r="J10324" s="24"/>
    </row>
    <row r="10325" spans="2:10" x14ac:dyDescent="0.2">
      <c r="B10325" s="24"/>
      <c r="D10325" s="24"/>
      <c r="F10325" s="24"/>
      <c r="H10325" s="24"/>
      <c r="J10325" s="24"/>
    </row>
    <row r="10326" spans="2:10" x14ac:dyDescent="0.2">
      <c r="B10326" s="24"/>
      <c r="D10326" s="24"/>
      <c r="F10326" s="24"/>
      <c r="H10326" s="24"/>
      <c r="J10326" s="24"/>
    </row>
    <row r="10327" spans="2:10" x14ac:dyDescent="0.2">
      <c r="B10327" s="24"/>
      <c r="D10327" s="24"/>
      <c r="F10327" s="24"/>
      <c r="H10327" s="24"/>
      <c r="J10327" s="24"/>
    </row>
    <row r="10328" spans="2:10" x14ac:dyDescent="0.2">
      <c r="B10328" s="24"/>
      <c r="D10328" s="24"/>
      <c r="F10328" s="24"/>
      <c r="H10328" s="24"/>
      <c r="J10328" s="24"/>
    </row>
    <row r="10329" spans="2:10" x14ac:dyDescent="0.2">
      <c r="B10329" s="24"/>
      <c r="D10329" s="24"/>
      <c r="F10329" s="24"/>
      <c r="H10329" s="24"/>
      <c r="J10329" s="24"/>
    </row>
    <row r="10330" spans="2:10" x14ac:dyDescent="0.2">
      <c r="B10330" s="24"/>
      <c r="D10330" s="24"/>
      <c r="F10330" s="24"/>
      <c r="H10330" s="24"/>
      <c r="J10330" s="24"/>
    </row>
    <row r="10331" spans="2:10" x14ac:dyDescent="0.2">
      <c r="B10331" s="24"/>
      <c r="D10331" s="24"/>
      <c r="F10331" s="24"/>
      <c r="H10331" s="24"/>
      <c r="J10331" s="24"/>
    </row>
    <row r="10332" spans="2:10" x14ac:dyDescent="0.2">
      <c r="B10332" s="24"/>
      <c r="D10332" s="24"/>
      <c r="F10332" s="24"/>
      <c r="H10332" s="24"/>
      <c r="J10332" s="24"/>
    </row>
    <row r="10333" spans="2:10" x14ac:dyDescent="0.2">
      <c r="B10333" s="24"/>
      <c r="D10333" s="24"/>
      <c r="F10333" s="24"/>
      <c r="H10333" s="24"/>
      <c r="J10333" s="24"/>
    </row>
    <row r="10334" spans="2:10" x14ac:dyDescent="0.2">
      <c r="B10334" s="24"/>
      <c r="D10334" s="24"/>
      <c r="F10334" s="24"/>
      <c r="H10334" s="24"/>
      <c r="J10334" s="24"/>
    </row>
    <row r="10335" spans="2:10" x14ac:dyDescent="0.2">
      <c r="B10335" s="24"/>
      <c r="D10335" s="24"/>
      <c r="F10335" s="24"/>
      <c r="H10335" s="24"/>
      <c r="J10335" s="24"/>
    </row>
    <row r="10336" spans="2:10" x14ac:dyDescent="0.2">
      <c r="B10336" s="24"/>
      <c r="D10336" s="24"/>
      <c r="F10336" s="24"/>
      <c r="H10336" s="24"/>
      <c r="J10336" s="24"/>
    </row>
    <row r="10337" spans="2:10" x14ac:dyDescent="0.2">
      <c r="B10337" s="24"/>
      <c r="D10337" s="24"/>
      <c r="F10337" s="24"/>
      <c r="H10337" s="24"/>
      <c r="J10337" s="24"/>
    </row>
    <row r="10338" spans="2:10" x14ac:dyDescent="0.2">
      <c r="B10338" s="24"/>
      <c r="D10338" s="24"/>
      <c r="F10338" s="24"/>
      <c r="H10338" s="24"/>
      <c r="J10338" s="24"/>
    </row>
    <row r="10339" spans="2:10" x14ac:dyDescent="0.2">
      <c r="B10339" s="24"/>
      <c r="D10339" s="24"/>
      <c r="F10339" s="24"/>
      <c r="H10339" s="24"/>
      <c r="J10339" s="24"/>
    </row>
    <row r="10340" spans="2:10" x14ac:dyDescent="0.2">
      <c r="B10340" s="24"/>
      <c r="D10340" s="24"/>
      <c r="F10340" s="24"/>
      <c r="H10340" s="24"/>
      <c r="J10340" s="24"/>
    </row>
    <row r="10341" spans="2:10" x14ac:dyDescent="0.2">
      <c r="B10341" s="24"/>
      <c r="D10341" s="24"/>
      <c r="F10341" s="24"/>
      <c r="H10341" s="24"/>
      <c r="J10341" s="24"/>
    </row>
    <row r="10342" spans="2:10" x14ac:dyDescent="0.2">
      <c r="B10342" s="24"/>
      <c r="D10342" s="24"/>
      <c r="F10342" s="24"/>
      <c r="H10342" s="24"/>
      <c r="J10342" s="24"/>
    </row>
    <row r="10343" spans="2:10" x14ac:dyDescent="0.2">
      <c r="B10343" s="24"/>
      <c r="D10343" s="24"/>
      <c r="F10343" s="24"/>
      <c r="H10343" s="24"/>
      <c r="J10343" s="24"/>
    </row>
    <row r="10344" spans="2:10" x14ac:dyDescent="0.2">
      <c r="B10344" s="24"/>
      <c r="D10344" s="24"/>
      <c r="F10344" s="24"/>
      <c r="H10344" s="24"/>
      <c r="J10344" s="24"/>
    </row>
    <row r="10345" spans="2:10" x14ac:dyDescent="0.2">
      <c r="B10345" s="24"/>
      <c r="D10345" s="24"/>
      <c r="F10345" s="24"/>
      <c r="H10345" s="24"/>
      <c r="J10345" s="24"/>
    </row>
    <row r="10346" spans="2:10" x14ac:dyDescent="0.2">
      <c r="B10346" s="24"/>
      <c r="D10346" s="24"/>
      <c r="F10346" s="24"/>
      <c r="H10346" s="24"/>
      <c r="J10346" s="24"/>
    </row>
    <row r="10347" spans="2:10" x14ac:dyDescent="0.2">
      <c r="B10347" s="24"/>
      <c r="D10347" s="24"/>
      <c r="F10347" s="24"/>
      <c r="H10347" s="24"/>
      <c r="J10347" s="24"/>
    </row>
    <row r="10348" spans="2:10" x14ac:dyDescent="0.2">
      <c r="B10348" s="24"/>
      <c r="D10348" s="24"/>
      <c r="F10348" s="24"/>
      <c r="H10348" s="24"/>
      <c r="J10348" s="24"/>
    </row>
    <row r="10349" spans="2:10" x14ac:dyDescent="0.2">
      <c r="B10349" s="24"/>
      <c r="D10349" s="24"/>
      <c r="F10349" s="24"/>
      <c r="H10349" s="24"/>
      <c r="J10349" s="24"/>
    </row>
    <row r="10350" spans="2:10" x14ac:dyDescent="0.2">
      <c r="B10350" s="24"/>
      <c r="D10350" s="24"/>
      <c r="F10350" s="24"/>
      <c r="H10350" s="24"/>
      <c r="J10350" s="24"/>
    </row>
    <row r="10351" spans="2:10" x14ac:dyDescent="0.2">
      <c r="B10351" s="24"/>
      <c r="D10351" s="24"/>
      <c r="F10351" s="24"/>
      <c r="H10351" s="24"/>
      <c r="J10351" s="24"/>
    </row>
    <row r="10352" spans="2:10" x14ac:dyDescent="0.2">
      <c r="B10352" s="24"/>
      <c r="D10352" s="24"/>
      <c r="F10352" s="24"/>
      <c r="H10352" s="24"/>
      <c r="J10352" s="24"/>
    </row>
    <row r="10353" spans="2:10" x14ac:dyDescent="0.2">
      <c r="B10353" s="24"/>
      <c r="D10353" s="24"/>
      <c r="F10353" s="24"/>
      <c r="H10353" s="24"/>
      <c r="J10353" s="24"/>
    </row>
    <row r="10354" spans="2:10" x14ac:dyDescent="0.2">
      <c r="B10354" s="24"/>
      <c r="D10354" s="24"/>
      <c r="F10354" s="24"/>
      <c r="H10354" s="24"/>
      <c r="J10354" s="24"/>
    </row>
    <row r="10355" spans="2:10" x14ac:dyDescent="0.2">
      <c r="B10355" s="24"/>
      <c r="D10355" s="24"/>
      <c r="F10355" s="24"/>
      <c r="H10355" s="24"/>
      <c r="J10355" s="24"/>
    </row>
    <row r="10356" spans="2:10" x14ac:dyDescent="0.2">
      <c r="B10356" s="24"/>
      <c r="D10356" s="24"/>
      <c r="F10356" s="24"/>
      <c r="H10356" s="24"/>
      <c r="J10356" s="24"/>
    </row>
    <row r="10357" spans="2:10" x14ac:dyDescent="0.2">
      <c r="B10357" s="24"/>
      <c r="D10357" s="24"/>
      <c r="F10357" s="24"/>
      <c r="H10357" s="24"/>
      <c r="J10357" s="24"/>
    </row>
    <row r="10358" spans="2:10" x14ac:dyDescent="0.2">
      <c r="B10358" s="24"/>
      <c r="D10358" s="24"/>
      <c r="F10358" s="24"/>
      <c r="H10358" s="24"/>
      <c r="J10358" s="24"/>
    </row>
    <row r="10359" spans="2:10" x14ac:dyDescent="0.2">
      <c r="B10359" s="24"/>
      <c r="D10359" s="24"/>
      <c r="F10359" s="24"/>
      <c r="H10359" s="24"/>
      <c r="J10359" s="24"/>
    </row>
    <row r="10360" spans="2:10" x14ac:dyDescent="0.2">
      <c r="B10360" s="24"/>
      <c r="D10360" s="24"/>
      <c r="F10360" s="24"/>
      <c r="H10360" s="24"/>
      <c r="J10360" s="24"/>
    </row>
    <row r="10361" spans="2:10" x14ac:dyDescent="0.2">
      <c r="B10361" s="24"/>
      <c r="D10361" s="24"/>
      <c r="F10361" s="24"/>
      <c r="H10361" s="24"/>
      <c r="J10361" s="24"/>
    </row>
    <row r="10362" spans="2:10" x14ac:dyDescent="0.2">
      <c r="B10362" s="24"/>
      <c r="D10362" s="24"/>
      <c r="F10362" s="24"/>
      <c r="H10362" s="24"/>
      <c r="J10362" s="24"/>
    </row>
    <row r="10363" spans="2:10" x14ac:dyDescent="0.2">
      <c r="B10363" s="24"/>
      <c r="D10363" s="24"/>
      <c r="F10363" s="24"/>
      <c r="H10363" s="24"/>
      <c r="J10363" s="24"/>
    </row>
    <row r="10364" spans="2:10" x14ac:dyDescent="0.2">
      <c r="B10364" s="24"/>
      <c r="D10364" s="24"/>
      <c r="F10364" s="24"/>
      <c r="H10364" s="24"/>
      <c r="J10364" s="24"/>
    </row>
    <row r="10365" spans="2:10" x14ac:dyDescent="0.2">
      <c r="B10365" s="24"/>
      <c r="D10365" s="24"/>
      <c r="F10365" s="24"/>
      <c r="H10365" s="24"/>
      <c r="J10365" s="24"/>
    </row>
    <row r="10366" spans="2:10" x14ac:dyDescent="0.2">
      <c r="B10366" s="24"/>
      <c r="D10366" s="24"/>
      <c r="F10366" s="24"/>
      <c r="H10366" s="24"/>
      <c r="J10366" s="24"/>
    </row>
    <row r="10367" spans="2:10" x14ac:dyDescent="0.2">
      <c r="B10367" s="24"/>
      <c r="D10367" s="24"/>
      <c r="F10367" s="24"/>
      <c r="H10367" s="24"/>
      <c r="J10367" s="24"/>
    </row>
    <row r="10368" spans="2:10" x14ac:dyDescent="0.2">
      <c r="B10368" s="24"/>
      <c r="D10368" s="24"/>
      <c r="F10368" s="24"/>
      <c r="H10368" s="24"/>
      <c r="J10368" s="24"/>
    </row>
    <row r="10369" spans="2:10" x14ac:dyDescent="0.2">
      <c r="B10369" s="24"/>
      <c r="D10369" s="24"/>
      <c r="F10369" s="24"/>
      <c r="H10369" s="24"/>
      <c r="J10369" s="24"/>
    </row>
    <row r="10370" spans="2:10" x14ac:dyDescent="0.2">
      <c r="B10370" s="24"/>
      <c r="D10370" s="24"/>
      <c r="F10370" s="24"/>
      <c r="H10370" s="24"/>
      <c r="J10370" s="24"/>
    </row>
    <row r="10371" spans="2:10" x14ac:dyDescent="0.2">
      <c r="B10371" s="24"/>
      <c r="D10371" s="24"/>
      <c r="F10371" s="24"/>
      <c r="H10371" s="24"/>
      <c r="J10371" s="24"/>
    </row>
    <row r="10372" spans="2:10" x14ac:dyDescent="0.2">
      <c r="B10372" s="24"/>
      <c r="D10372" s="24"/>
      <c r="F10372" s="24"/>
      <c r="H10372" s="24"/>
      <c r="J10372" s="24"/>
    </row>
    <row r="10373" spans="2:10" x14ac:dyDescent="0.2">
      <c r="B10373" s="24"/>
      <c r="D10373" s="24"/>
      <c r="F10373" s="24"/>
      <c r="H10373" s="24"/>
      <c r="J10373" s="24"/>
    </row>
    <row r="10374" spans="2:10" x14ac:dyDescent="0.2">
      <c r="B10374" s="24"/>
      <c r="D10374" s="24"/>
      <c r="F10374" s="24"/>
      <c r="H10374" s="24"/>
      <c r="J10374" s="24"/>
    </row>
    <row r="10375" spans="2:10" x14ac:dyDescent="0.2">
      <c r="B10375" s="24"/>
      <c r="D10375" s="24"/>
      <c r="F10375" s="24"/>
      <c r="H10375" s="24"/>
      <c r="J10375" s="24"/>
    </row>
    <row r="10376" spans="2:10" x14ac:dyDescent="0.2">
      <c r="B10376" s="24"/>
      <c r="D10376" s="24"/>
      <c r="F10376" s="24"/>
      <c r="H10376" s="24"/>
      <c r="J10376" s="24"/>
    </row>
    <row r="10377" spans="2:10" x14ac:dyDescent="0.2">
      <c r="B10377" s="24"/>
      <c r="D10377" s="24"/>
      <c r="F10377" s="24"/>
      <c r="H10377" s="24"/>
      <c r="J10377" s="24"/>
    </row>
    <row r="10378" spans="2:10" x14ac:dyDescent="0.2">
      <c r="B10378" s="24"/>
      <c r="D10378" s="24"/>
      <c r="F10378" s="24"/>
      <c r="H10378" s="24"/>
      <c r="J10378" s="24"/>
    </row>
    <row r="10379" spans="2:10" x14ac:dyDescent="0.2">
      <c r="B10379" s="24"/>
      <c r="D10379" s="24"/>
      <c r="F10379" s="24"/>
      <c r="H10379" s="24"/>
      <c r="J10379" s="24"/>
    </row>
    <row r="10380" spans="2:10" x14ac:dyDescent="0.2">
      <c r="B10380" s="24"/>
      <c r="D10380" s="24"/>
      <c r="F10380" s="24"/>
      <c r="H10380" s="24"/>
      <c r="J10380" s="24"/>
    </row>
    <row r="10381" spans="2:10" x14ac:dyDescent="0.2">
      <c r="B10381" s="24"/>
      <c r="D10381" s="24"/>
      <c r="F10381" s="24"/>
      <c r="H10381" s="24"/>
      <c r="J10381" s="24"/>
    </row>
    <row r="10382" spans="2:10" x14ac:dyDescent="0.2">
      <c r="B10382" s="24"/>
      <c r="D10382" s="24"/>
      <c r="F10382" s="24"/>
      <c r="H10382" s="24"/>
      <c r="J10382" s="24"/>
    </row>
    <row r="10383" spans="2:10" x14ac:dyDescent="0.2">
      <c r="B10383" s="24"/>
      <c r="D10383" s="24"/>
      <c r="F10383" s="24"/>
      <c r="H10383" s="24"/>
      <c r="J10383" s="24"/>
    </row>
    <row r="10384" spans="2:10" x14ac:dyDescent="0.2">
      <c r="B10384" s="24"/>
      <c r="D10384" s="24"/>
      <c r="F10384" s="24"/>
      <c r="H10384" s="24"/>
      <c r="J10384" s="24"/>
    </row>
    <row r="10385" spans="2:10" x14ac:dyDescent="0.2">
      <c r="B10385" s="24"/>
      <c r="D10385" s="24"/>
      <c r="F10385" s="24"/>
      <c r="H10385" s="24"/>
      <c r="J10385" s="24"/>
    </row>
    <row r="10386" spans="2:10" x14ac:dyDescent="0.2">
      <c r="B10386" s="24"/>
      <c r="D10386" s="24"/>
      <c r="F10386" s="24"/>
      <c r="H10386" s="24"/>
      <c r="J10386" s="24"/>
    </row>
    <row r="10387" spans="2:10" x14ac:dyDescent="0.2">
      <c r="B10387" s="24"/>
      <c r="D10387" s="24"/>
      <c r="F10387" s="24"/>
      <c r="H10387" s="24"/>
      <c r="J10387" s="24"/>
    </row>
    <row r="10388" spans="2:10" x14ac:dyDescent="0.2">
      <c r="B10388" s="24"/>
      <c r="D10388" s="24"/>
      <c r="F10388" s="24"/>
      <c r="H10388" s="24"/>
      <c r="J10388" s="24"/>
    </row>
    <row r="10389" spans="2:10" x14ac:dyDescent="0.2">
      <c r="B10389" s="24"/>
      <c r="D10389" s="24"/>
      <c r="F10389" s="24"/>
      <c r="H10389" s="24"/>
      <c r="J10389" s="24"/>
    </row>
    <row r="10390" spans="2:10" x14ac:dyDescent="0.2">
      <c r="B10390" s="24"/>
      <c r="D10390" s="24"/>
      <c r="F10390" s="24"/>
      <c r="H10390" s="24"/>
      <c r="J10390" s="24"/>
    </row>
    <row r="10391" spans="2:10" x14ac:dyDescent="0.2">
      <c r="B10391" s="24"/>
      <c r="D10391" s="24"/>
      <c r="F10391" s="24"/>
      <c r="H10391" s="24"/>
      <c r="J10391" s="24"/>
    </row>
    <row r="10392" spans="2:10" x14ac:dyDescent="0.2">
      <c r="B10392" s="24"/>
      <c r="D10392" s="24"/>
      <c r="F10392" s="24"/>
      <c r="H10392" s="24"/>
      <c r="J10392" s="24"/>
    </row>
    <row r="10393" spans="2:10" x14ac:dyDescent="0.2">
      <c r="B10393" s="24"/>
      <c r="D10393" s="24"/>
      <c r="F10393" s="24"/>
      <c r="H10393" s="24"/>
      <c r="J10393" s="24"/>
    </row>
    <row r="10394" spans="2:10" x14ac:dyDescent="0.2">
      <c r="B10394" s="24"/>
      <c r="D10394" s="24"/>
      <c r="F10394" s="24"/>
      <c r="H10394" s="24"/>
      <c r="J10394" s="24"/>
    </row>
    <row r="10395" spans="2:10" x14ac:dyDescent="0.2">
      <c r="B10395" s="24"/>
      <c r="D10395" s="24"/>
      <c r="F10395" s="24"/>
      <c r="H10395" s="24"/>
      <c r="J10395" s="24"/>
    </row>
    <row r="10396" spans="2:10" x14ac:dyDescent="0.2">
      <c r="B10396" s="24"/>
      <c r="D10396" s="24"/>
      <c r="F10396" s="24"/>
      <c r="H10396" s="24"/>
      <c r="J10396" s="24"/>
    </row>
    <row r="10397" spans="2:10" x14ac:dyDescent="0.2">
      <c r="B10397" s="24"/>
      <c r="D10397" s="24"/>
      <c r="F10397" s="24"/>
      <c r="H10397" s="24"/>
      <c r="J10397" s="24"/>
    </row>
    <row r="10398" spans="2:10" x14ac:dyDescent="0.2">
      <c r="B10398" s="24"/>
      <c r="D10398" s="24"/>
      <c r="F10398" s="24"/>
      <c r="H10398" s="24"/>
      <c r="J10398" s="24"/>
    </row>
    <row r="10399" spans="2:10" x14ac:dyDescent="0.2">
      <c r="B10399" s="24"/>
      <c r="D10399" s="24"/>
      <c r="F10399" s="24"/>
      <c r="H10399" s="24"/>
      <c r="J10399" s="24"/>
    </row>
    <row r="10400" spans="2:10" x14ac:dyDescent="0.2">
      <c r="B10400" s="24"/>
      <c r="D10400" s="24"/>
      <c r="F10400" s="24"/>
      <c r="H10400" s="24"/>
      <c r="J10400" s="24"/>
    </row>
    <row r="10401" spans="2:10" x14ac:dyDescent="0.2">
      <c r="B10401" s="24"/>
      <c r="D10401" s="24"/>
      <c r="F10401" s="24"/>
      <c r="H10401" s="24"/>
      <c r="J10401" s="24"/>
    </row>
    <row r="10402" spans="2:10" x14ac:dyDescent="0.2">
      <c r="B10402" s="24"/>
      <c r="D10402" s="24"/>
      <c r="F10402" s="24"/>
      <c r="H10402" s="24"/>
      <c r="J10402" s="24"/>
    </row>
    <row r="10403" spans="2:10" x14ac:dyDescent="0.2">
      <c r="B10403" s="24"/>
      <c r="D10403" s="24"/>
      <c r="F10403" s="24"/>
      <c r="H10403" s="24"/>
      <c r="J10403" s="24"/>
    </row>
    <row r="10404" spans="2:10" x14ac:dyDescent="0.2">
      <c r="B10404" s="24"/>
      <c r="D10404" s="24"/>
      <c r="F10404" s="24"/>
      <c r="H10404" s="24"/>
      <c r="J10404" s="24"/>
    </row>
    <row r="10405" spans="2:10" x14ac:dyDescent="0.2">
      <c r="B10405" s="24"/>
      <c r="D10405" s="24"/>
      <c r="F10405" s="24"/>
      <c r="H10405" s="24"/>
      <c r="J10405" s="24"/>
    </row>
    <row r="10406" spans="2:10" x14ac:dyDescent="0.2">
      <c r="B10406" s="24"/>
      <c r="D10406" s="24"/>
      <c r="F10406" s="24"/>
      <c r="H10406" s="24"/>
      <c r="J10406" s="24"/>
    </row>
    <row r="10407" spans="2:10" x14ac:dyDescent="0.2">
      <c r="B10407" s="24"/>
      <c r="D10407" s="24"/>
      <c r="F10407" s="24"/>
      <c r="H10407" s="24"/>
      <c r="J10407" s="24"/>
    </row>
    <row r="10408" spans="2:10" x14ac:dyDescent="0.2">
      <c r="B10408" s="24"/>
      <c r="D10408" s="24"/>
      <c r="F10408" s="24"/>
      <c r="H10408" s="24"/>
      <c r="J10408" s="24"/>
    </row>
    <row r="10409" spans="2:10" x14ac:dyDescent="0.2">
      <c r="B10409" s="24"/>
      <c r="D10409" s="24"/>
      <c r="F10409" s="24"/>
      <c r="H10409" s="24"/>
      <c r="J10409" s="24"/>
    </row>
    <row r="10410" spans="2:10" x14ac:dyDescent="0.2">
      <c r="B10410" s="24"/>
      <c r="D10410" s="24"/>
      <c r="F10410" s="24"/>
      <c r="H10410" s="24"/>
      <c r="J10410" s="24"/>
    </row>
    <row r="10411" spans="2:10" x14ac:dyDescent="0.2">
      <c r="B10411" s="24"/>
      <c r="D10411" s="24"/>
      <c r="F10411" s="24"/>
      <c r="H10411" s="24"/>
      <c r="J10411" s="24"/>
    </row>
    <row r="10412" spans="2:10" x14ac:dyDescent="0.2">
      <c r="B10412" s="24"/>
      <c r="D10412" s="24"/>
      <c r="F10412" s="24"/>
      <c r="H10412" s="24"/>
      <c r="J10412" s="24"/>
    </row>
    <row r="10413" spans="2:10" x14ac:dyDescent="0.2">
      <c r="B10413" s="24"/>
      <c r="D10413" s="24"/>
      <c r="F10413" s="24"/>
      <c r="H10413" s="24"/>
      <c r="J10413" s="24"/>
    </row>
    <row r="10414" spans="2:10" x14ac:dyDescent="0.2">
      <c r="B10414" s="24"/>
      <c r="D10414" s="24"/>
      <c r="F10414" s="24"/>
      <c r="H10414" s="24"/>
      <c r="J10414" s="24"/>
    </row>
    <row r="10415" spans="2:10" x14ac:dyDescent="0.2">
      <c r="B10415" s="24"/>
      <c r="D10415" s="24"/>
      <c r="F10415" s="24"/>
      <c r="H10415" s="24"/>
      <c r="J10415" s="24"/>
    </row>
    <row r="10416" spans="2:10" x14ac:dyDescent="0.2">
      <c r="B10416" s="24"/>
      <c r="D10416" s="24"/>
      <c r="F10416" s="24"/>
      <c r="H10416" s="24"/>
      <c r="J10416" s="24"/>
    </row>
    <row r="10417" spans="2:10" x14ac:dyDescent="0.2">
      <c r="B10417" s="24"/>
      <c r="D10417" s="24"/>
      <c r="F10417" s="24"/>
      <c r="H10417" s="24"/>
      <c r="J10417" s="24"/>
    </row>
    <row r="10418" spans="2:10" x14ac:dyDescent="0.2">
      <c r="B10418" s="24"/>
      <c r="D10418" s="24"/>
      <c r="F10418" s="24"/>
      <c r="H10418" s="24"/>
      <c r="J10418" s="24"/>
    </row>
    <row r="10419" spans="2:10" x14ac:dyDescent="0.2">
      <c r="B10419" s="24"/>
      <c r="D10419" s="24"/>
      <c r="F10419" s="24"/>
      <c r="H10419" s="24"/>
      <c r="J10419" s="24"/>
    </row>
    <row r="10420" spans="2:10" x14ac:dyDescent="0.2">
      <c r="B10420" s="24"/>
      <c r="D10420" s="24"/>
      <c r="F10420" s="24"/>
      <c r="H10420" s="24"/>
      <c r="J10420" s="24"/>
    </row>
    <row r="10421" spans="2:10" x14ac:dyDescent="0.2">
      <c r="B10421" s="24"/>
      <c r="D10421" s="24"/>
      <c r="F10421" s="24"/>
      <c r="H10421" s="24"/>
      <c r="J10421" s="24"/>
    </row>
    <row r="10422" spans="2:10" x14ac:dyDescent="0.2">
      <c r="B10422" s="24"/>
      <c r="D10422" s="24"/>
      <c r="F10422" s="24"/>
      <c r="H10422" s="24"/>
      <c r="J10422" s="24"/>
    </row>
    <row r="10423" spans="2:10" x14ac:dyDescent="0.2">
      <c r="B10423" s="24"/>
      <c r="D10423" s="24"/>
      <c r="F10423" s="24"/>
      <c r="H10423" s="24"/>
      <c r="J10423" s="24"/>
    </row>
    <row r="10424" spans="2:10" x14ac:dyDescent="0.2">
      <c r="B10424" s="24"/>
      <c r="D10424" s="24"/>
      <c r="F10424" s="24"/>
      <c r="H10424" s="24"/>
      <c r="J10424" s="24"/>
    </row>
    <row r="10425" spans="2:10" x14ac:dyDescent="0.2">
      <c r="B10425" s="24"/>
      <c r="D10425" s="24"/>
      <c r="F10425" s="24"/>
      <c r="H10425" s="24"/>
      <c r="J10425" s="24"/>
    </row>
    <row r="10426" spans="2:10" x14ac:dyDescent="0.2">
      <c r="B10426" s="24"/>
      <c r="D10426" s="24"/>
      <c r="F10426" s="24"/>
      <c r="H10426" s="24"/>
      <c r="J10426" s="24"/>
    </row>
    <row r="10427" spans="2:10" x14ac:dyDescent="0.2">
      <c r="B10427" s="24"/>
      <c r="D10427" s="24"/>
      <c r="F10427" s="24"/>
      <c r="H10427" s="24"/>
      <c r="J10427" s="24"/>
    </row>
    <row r="10428" spans="2:10" x14ac:dyDescent="0.2">
      <c r="B10428" s="24"/>
      <c r="D10428" s="24"/>
      <c r="F10428" s="24"/>
      <c r="H10428" s="24"/>
      <c r="J10428" s="24"/>
    </row>
    <row r="10429" spans="2:10" x14ac:dyDescent="0.2">
      <c r="B10429" s="24"/>
      <c r="D10429" s="24"/>
      <c r="F10429" s="24"/>
      <c r="H10429" s="24"/>
      <c r="J10429" s="24"/>
    </row>
    <row r="10430" spans="2:10" x14ac:dyDescent="0.2">
      <c r="B10430" s="24"/>
      <c r="D10430" s="24"/>
      <c r="F10430" s="24"/>
      <c r="H10430" s="24"/>
      <c r="J10430" s="24"/>
    </row>
    <row r="10431" spans="2:10" x14ac:dyDescent="0.2">
      <c r="B10431" s="24"/>
      <c r="D10431" s="24"/>
      <c r="F10431" s="24"/>
      <c r="H10431" s="24"/>
      <c r="J10431" s="24"/>
    </row>
    <row r="10432" spans="2:10" x14ac:dyDescent="0.2">
      <c r="B10432" s="24"/>
      <c r="D10432" s="24"/>
      <c r="F10432" s="24"/>
      <c r="H10432" s="24"/>
      <c r="J10432" s="24"/>
    </row>
    <row r="10433" spans="2:10" x14ac:dyDescent="0.2">
      <c r="B10433" s="24"/>
      <c r="D10433" s="24"/>
      <c r="F10433" s="24"/>
      <c r="H10433" s="24"/>
      <c r="J10433" s="24"/>
    </row>
    <row r="10434" spans="2:10" x14ac:dyDescent="0.2">
      <c r="B10434" s="24"/>
      <c r="D10434" s="24"/>
      <c r="F10434" s="24"/>
      <c r="H10434" s="24"/>
      <c r="J10434" s="24"/>
    </row>
    <row r="10435" spans="2:10" x14ac:dyDescent="0.2">
      <c r="B10435" s="24"/>
      <c r="D10435" s="24"/>
      <c r="F10435" s="24"/>
      <c r="H10435" s="24"/>
      <c r="J10435" s="24"/>
    </row>
    <row r="10436" spans="2:10" x14ac:dyDescent="0.2">
      <c r="B10436" s="24"/>
      <c r="D10436" s="24"/>
      <c r="F10436" s="24"/>
      <c r="H10436" s="24"/>
      <c r="J10436" s="24"/>
    </row>
    <row r="10437" spans="2:10" x14ac:dyDescent="0.2">
      <c r="B10437" s="24"/>
      <c r="D10437" s="24"/>
      <c r="F10437" s="24"/>
      <c r="H10437" s="24"/>
      <c r="J10437" s="24"/>
    </row>
    <row r="10438" spans="2:10" x14ac:dyDescent="0.2">
      <c r="B10438" s="24"/>
      <c r="D10438" s="24"/>
      <c r="F10438" s="24"/>
      <c r="H10438" s="24"/>
      <c r="J10438" s="24"/>
    </row>
    <row r="10439" spans="2:10" x14ac:dyDescent="0.2">
      <c r="B10439" s="24"/>
      <c r="D10439" s="24"/>
      <c r="F10439" s="24"/>
      <c r="H10439" s="24"/>
      <c r="J10439" s="24"/>
    </row>
    <row r="10440" spans="2:10" x14ac:dyDescent="0.2">
      <c r="B10440" s="24"/>
      <c r="D10440" s="24"/>
      <c r="F10440" s="24"/>
      <c r="H10440" s="24"/>
      <c r="J10440" s="24"/>
    </row>
    <row r="10441" spans="2:10" x14ac:dyDescent="0.2">
      <c r="B10441" s="24"/>
      <c r="D10441" s="24"/>
      <c r="F10441" s="24"/>
      <c r="H10441" s="24"/>
      <c r="J10441" s="24"/>
    </row>
    <row r="10442" spans="2:10" x14ac:dyDescent="0.2">
      <c r="B10442" s="24"/>
      <c r="D10442" s="24"/>
      <c r="F10442" s="24"/>
      <c r="H10442" s="24"/>
      <c r="J10442" s="24"/>
    </row>
    <row r="10443" spans="2:10" x14ac:dyDescent="0.2">
      <c r="B10443" s="24"/>
      <c r="D10443" s="24"/>
      <c r="F10443" s="24"/>
      <c r="H10443" s="24"/>
      <c r="J10443" s="24"/>
    </row>
    <row r="10444" spans="2:10" x14ac:dyDescent="0.2">
      <c r="B10444" s="24"/>
      <c r="D10444" s="24"/>
      <c r="F10444" s="24"/>
      <c r="H10444" s="24"/>
      <c r="J10444" s="24"/>
    </row>
    <row r="10445" spans="2:10" x14ac:dyDescent="0.2">
      <c r="B10445" s="24"/>
      <c r="D10445" s="24"/>
      <c r="F10445" s="24"/>
      <c r="H10445" s="24"/>
      <c r="J10445" s="24"/>
    </row>
    <row r="10446" spans="2:10" x14ac:dyDescent="0.2">
      <c r="B10446" s="24"/>
      <c r="D10446" s="24"/>
      <c r="F10446" s="24"/>
      <c r="H10446" s="24"/>
      <c r="J10446" s="24"/>
    </row>
    <row r="10447" spans="2:10" x14ac:dyDescent="0.2">
      <c r="B10447" s="24"/>
      <c r="D10447" s="24"/>
      <c r="F10447" s="24"/>
      <c r="H10447" s="24"/>
      <c r="J10447" s="24"/>
    </row>
    <row r="10448" spans="2:10" x14ac:dyDescent="0.2">
      <c r="B10448" s="24"/>
      <c r="D10448" s="24"/>
      <c r="F10448" s="24"/>
      <c r="H10448" s="24"/>
      <c r="J10448" s="24"/>
    </row>
    <row r="10449" spans="2:10" x14ac:dyDescent="0.2">
      <c r="B10449" s="24"/>
      <c r="D10449" s="24"/>
      <c r="F10449" s="24"/>
      <c r="H10449" s="24"/>
      <c r="J10449" s="24"/>
    </row>
    <row r="10450" spans="2:10" x14ac:dyDescent="0.2">
      <c r="B10450" s="24"/>
      <c r="D10450" s="24"/>
      <c r="F10450" s="24"/>
      <c r="H10450" s="24"/>
      <c r="J10450" s="24"/>
    </row>
    <row r="10451" spans="2:10" x14ac:dyDescent="0.2">
      <c r="B10451" s="24"/>
      <c r="D10451" s="24"/>
      <c r="F10451" s="24"/>
      <c r="H10451" s="24"/>
      <c r="J10451" s="24"/>
    </row>
    <row r="10452" spans="2:10" x14ac:dyDescent="0.2">
      <c r="B10452" s="24"/>
      <c r="D10452" s="24"/>
      <c r="F10452" s="24"/>
      <c r="H10452" s="24"/>
      <c r="J10452" s="24"/>
    </row>
    <row r="10453" spans="2:10" x14ac:dyDescent="0.2">
      <c r="B10453" s="24"/>
      <c r="D10453" s="24"/>
      <c r="F10453" s="24"/>
      <c r="H10453" s="24"/>
      <c r="J10453" s="24"/>
    </row>
    <row r="10454" spans="2:10" x14ac:dyDescent="0.2">
      <c r="B10454" s="24"/>
      <c r="D10454" s="24"/>
      <c r="F10454" s="24"/>
      <c r="H10454" s="24"/>
      <c r="J10454" s="24"/>
    </row>
    <row r="10455" spans="2:10" x14ac:dyDescent="0.2">
      <c r="B10455" s="24"/>
      <c r="D10455" s="24"/>
      <c r="F10455" s="24"/>
      <c r="H10455" s="24"/>
      <c r="J10455" s="24"/>
    </row>
    <row r="10456" spans="2:10" x14ac:dyDescent="0.2">
      <c r="B10456" s="24"/>
      <c r="D10456" s="24"/>
      <c r="F10456" s="24"/>
      <c r="H10456" s="24"/>
      <c r="J10456" s="24"/>
    </row>
    <row r="10457" spans="2:10" x14ac:dyDescent="0.2">
      <c r="B10457" s="24"/>
      <c r="D10457" s="24"/>
      <c r="F10457" s="24"/>
      <c r="H10457" s="24"/>
      <c r="J10457" s="24"/>
    </row>
    <row r="10458" spans="2:10" x14ac:dyDescent="0.2">
      <c r="B10458" s="24"/>
      <c r="D10458" s="24"/>
      <c r="F10458" s="24"/>
      <c r="H10458" s="24"/>
      <c r="J10458" s="24"/>
    </row>
    <row r="10459" spans="2:10" x14ac:dyDescent="0.2">
      <c r="B10459" s="24"/>
      <c r="D10459" s="24"/>
      <c r="F10459" s="24"/>
      <c r="H10459" s="24"/>
      <c r="J10459" s="24"/>
    </row>
    <row r="10460" spans="2:10" x14ac:dyDescent="0.2">
      <c r="B10460" s="24"/>
      <c r="D10460" s="24"/>
      <c r="F10460" s="24"/>
      <c r="H10460" s="24"/>
      <c r="J10460" s="24"/>
    </row>
    <row r="10461" spans="2:10" x14ac:dyDescent="0.2">
      <c r="B10461" s="24"/>
      <c r="D10461" s="24"/>
      <c r="F10461" s="24"/>
      <c r="H10461" s="24"/>
      <c r="J10461" s="24"/>
    </row>
    <row r="10462" spans="2:10" x14ac:dyDescent="0.2">
      <c r="B10462" s="24"/>
      <c r="D10462" s="24"/>
      <c r="F10462" s="24"/>
      <c r="H10462" s="24"/>
      <c r="J10462" s="24"/>
    </row>
    <row r="10463" spans="2:10" x14ac:dyDescent="0.2">
      <c r="B10463" s="24"/>
      <c r="D10463" s="24"/>
      <c r="F10463" s="24"/>
      <c r="H10463" s="24"/>
      <c r="J10463" s="24"/>
    </row>
    <row r="10464" spans="2:10" x14ac:dyDescent="0.2">
      <c r="B10464" s="24"/>
      <c r="D10464" s="24"/>
      <c r="F10464" s="24"/>
      <c r="H10464" s="24"/>
      <c r="J10464" s="24"/>
    </row>
    <row r="10465" spans="2:10" x14ac:dyDescent="0.2">
      <c r="B10465" s="24"/>
      <c r="D10465" s="24"/>
      <c r="F10465" s="24"/>
      <c r="H10465" s="24"/>
      <c r="J10465" s="24"/>
    </row>
    <row r="10466" spans="2:10" x14ac:dyDescent="0.2">
      <c r="B10466" s="24"/>
      <c r="D10466" s="24"/>
      <c r="F10466" s="24"/>
      <c r="H10466" s="24"/>
      <c r="J10466" s="24"/>
    </row>
    <row r="10467" spans="2:10" x14ac:dyDescent="0.2">
      <c r="B10467" s="24"/>
      <c r="D10467" s="24"/>
      <c r="F10467" s="24"/>
      <c r="H10467" s="24"/>
      <c r="J10467" s="24"/>
    </row>
    <row r="10468" spans="2:10" x14ac:dyDescent="0.2">
      <c r="B10468" s="24"/>
      <c r="D10468" s="24"/>
      <c r="F10468" s="24"/>
      <c r="H10468" s="24"/>
      <c r="J10468" s="24"/>
    </row>
    <row r="10469" spans="2:10" x14ac:dyDescent="0.2">
      <c r="B10469" s="24"/>
      <c r="D10469" s="24"/>
      <c r="F10469" s="24"/>
      <c r="H10469" s="24"/>
      <c r="J10469" s="24"/>
    </row>
    <row r="10470" spans="2:10" x14ac:dyDescent="0.2">
      <c r="B10470" s="24"/>
      <c r="D10470" s="24"/>
      <c r="F10470" s="24"/>
      <c r="H10470" s="24"/>
      <c r="J10470" s="24"/>
    </row>
    <row r="10471" spans="2:10" x14ac:dyDescent="0.2">
      <c r="B10471" s="24"/>
      <c r="D10471" s="24"/>
      <c r="F10471" s="24"/>
      <c r="H10471" s="24"/>
      <c r="J10471" s="24"/>
    </row>
    <row r="10472" spans="2:10" x14ac:dyDescent="0.2">
      <c r="B10472" s="24"/>
      <c r="D10472" s="24"/>
      <c r="F10472" s="24"/>
      <c r="H10472" s="24"/>
      <c r="J10472" s="24"/>
    </row>
    <row r="10473" spans="2:10" x14ac:dyDescent="0.2">
      <c r="B10473" s="24"/>
      <c r="D10473" s="24"/>
      <c r="F10473" s="24"/>
      <c r="H10473" s="24"/>
      <c r="J10473" s="24"/>
    </row>
    <row r="10474" spans="2:10" x14ac:dyDescent="0.2">
      <c r="B10474" s="24"/>
      <c r="D10474" s="24"/>
      <c r="F10474" s="24"/>
      <c r="H10474" s="24"/>
      <c r="J10474" s="24"/>
    </row>
    <row r="10475" spans="2:10" x14ac:dyDescent="0.2">
      <c r="B10475" s="24"/>
      <c r="D10475" s="24"/>
      <c r="F10475" s="24"/>
      <c r="H10475" s="24"/>
      <c r="J10475" s="24"/>
    </row>
    <row r="10476" spans="2:10" x14ac:dyDescent="0.2">
      <c r="B10476" s="24"/>
      <c r="D10476" s="24"/>
      <c r="F10476" s="24"/>
      <c r="H10476" s="24"/>
      <c r="J10476" s="24"/>
    </row>
    <row r="10477" spans="2:10" x14ac:dyDescent="0.2">
      <c r="B10477" s="24"/>
      <c r="D10477" s="24"/>
      <c r="F10477" s="24"/>
      <c r="H10477" s="24"/>
      <c r="J10477" s="24"/>
    </row>
    <row r="10478" spans="2:10" x14ac:dyDescent="0.2">
      <c r="B10478" s="24"/>
      <c r="D10478" s="24"/>
      <c r="F10478" s="24"/>
      <c r="H10478" s="24"/>
      <c r="J10478" s="24"/>
    </row>
    <row r="10479" spans="2:10" x14ac:dyDescent="0.2">
      <c r="B10479" s="24"/>
      <c r="D10479" s="24"/>
      <c r="F10479" s="24"/>
      <c r="H10479" s="24"/>
      <c r="J10479" s="24"/>
    </row>
    <row r="10480" spans="2:10" x14ac:dyDescent="0.2">
      <c r="B10480" s="24"/>
      <c r="D10480" s="24"/>
      <c r="F10480" s="24"/>
      <c r="H10480" s="24"/>
      <c r="J10480" s="24"/>
    </row>
    <row r="10481" spans="2:10" x14ac:dyDescent="0.2">
      <c r="B10481" s="24"/>
      <c r="D10481" s="24"/>
      <c r="F10481" s="24"/>
      <c r="H10481" s="24"/>
      <c r="J10481" s="24"/>
    </row>
    <row r="10482" spans="2:10" x14ac:dyDescent="0.2">
      <c r="B10482" s="24"/>
      <c r="D10482" s="24"/>
      <c r="F10482" s="24"/>
      <c r="H10482" s="24"/>
      <c r="J10482" s="24"/>
    </row>
    <row r="10483" spans="2:10" x14ac:dyDescent="0.2">
      <c r="B10483" s="24"/>
      <c r="D10483" s="24"/>
      <c r="F10483" s="24"/>
      <c r="H10483" s="24"/>
      <c r="J10483" s="24"/>
    </row>
    <row r="10484" spans="2:10" x14ac:dyDescent="0.2">
      <c r="B10484" s="24"/>
      <c r="D10484" s="24"/>
      <c r="F10484" s="24"/>
      <c r="H10484" s="24"/>
      <c r="J10484" s="24"/>
    </row>
    <row r="10485" spans="2:10" x14ac:dyDescent="0.2">
      <c r="B10485" s="24"/>
      <c r="D10485" s="24"/>
      <c r="F10485" s="24"/>
      <c r="H10485" s="24"/>
      <c r="J10485" s="24"/>
    </row>
    <row r="10486" spans="2:10" x14ac:dyDescent="0.2">
      <c r="B10486" s="24"/>
      <c r="D10486" s="24"/>
      <c r="F10486" s="24"/>
      <c r="H10486" s="24"/>
      <c r="J10486" s="24"/>
    </row>
    <row r="10487" spans="2:10" x14ac:dyDescent="0.2">
      <c r="B10487" s="24"/>
      <c r="D10487" s="24"/>
      <c r="F10487" s="24"/>
      <c r="H10487" s="24"/>
      <c r="J10487" s="24"/>
    </row>
    <row r="10488" spans="2:10" x14ac:dyDescent="0.2">
      <c r="B10488" s="24"/>
      <c r="D10488" s="24"/>
      <c r="F10488" s="24"/>
      <c r="H10488" s="24"/>
      <c r="J10488" s="24"/>
    </row>
    <row r="10489" spans="2:10" x14ac:dyDescent="0.2">
      <c r="B10489" s="24"/>
      <c r="D10489" s="24"/>
      <c r="F10489" s="24"/>
      <c r="H10489" s="24"/>
      <c r="J10489" s="24"/>
    </row>
    <row r="10490" spans="2:10" x14ac:dyDescent="0.2">
      <c r="B10490" s="24"/>
      <c r="D10490" s="24"/>
      <c r="F10490" s="24"/>
      <c r="H10490" s="24"/>
      <c r="J10490" s="24"/>
    </row>
    <row r="10491" spans="2:10" x14ac:dyDescent="0.2">
      <c r="B10491" s="24"/>
      <c r="D10491" s="24"/>
      <c r="F10491" s="24"/>
      <c r="H10491" s="24"/>
      <c r="J10491" s="24"/>
    </row>
    <row r="10492" spans="2:10" x14ac:dyDescent="0.2">
      <c r="B10492" s="24"/>
      <c r="D10492" s="24"/>
      <c r="F10492" s="24"/>
      <c r="H10492" s="24"/>
      <c r="J10492" s="24"/>
    </row>
    <row r="10493" spans="2:10" x14ac:dyDescent="0.2">
      <c r="B10493" s="24"/>
      <c r="D10493" s="24"/>
      <c r="F10493" s="24"/>
      <c r="H10493" s="24"/>
      <c r="J10493" s="24"/>
    </row>
    <row r="10494" spans="2:10" x14ac:dyDescent="0.2">
      <c r="B10494" s="24"/>
      <c r="D10494" s="24"/>
      <c r="F10494" s="24"/>
      <c r="H10494" s="24"/>
      <c r="J10494" s="24"/>
    </row>
    <row r="10495" spans="2:10" x14ac:dyDescent="0.2">
      <c r="B10495" s="24"/>
      <c r="D10495" s="24"/>
      <c r="F10495" s="24"/>
      <c r="H10495" s="24"/>
      <c r="J10495" s="24"/>
    </row>
    <row r="10496" spans="2:10" x14ac:dyDescent="0.2">
      <c r="B10496" s="24"/>
      <c r="D10496" s="24"/>
      <c r="F10496" s="24"/>
      <c r="H10496" s="24"/>
      <c r="J10496" s="24"/>
    </row>
    <row r="10497" spans="2:10" x14ac:dyDescent="0.2">
      <c r="B10497" s="24"/>
      <c r="D10497" s="24"/>
      <c r="F10497" s="24"/>
      <c r="H10497" s="24"/>
      <c r="J10497" s="24"/>
    </row>
    <row r="10498" spans="2:10" x14ac:dyDescent="0.2">
      <c r="B10498" s="24"/>
      <c r="D10498" s="24"/>
      <c r="F10498" s="24"/>
      <c r="H10498" s="24"/>
      <c r="J10498" s="24"/>
    </row>
    <row r="10499" spans="2:10" x14ac:dyDescent="0.2">
      <c r="B10499" s="24"/>
      <c r="D10499" s="24"/>
      <c r="F10499" s="24"/>
      <c r="H10499" s="24"/>
      <c r="J10499" s="24"/>
    </row>
    <row r="10500" spans="2:10" x14ac:dyDescent="0.2">
      <c r="B10500" s="24"/>
      <c r="D10500" s="24"/>
      <c r="F10500" s="24"/>
      <c r="H10500" s="24"/>
      <c r="J10500" s="24"/>
    </row>
    <row r="10501" spans="2:10" x14ac:dyDescent="0.2">
      <c r="B10501" s="24"/>
      <c r="D10501" s="24"/>
      <c r="F10501" s="24"/>
      <c r="H10501" s="24"/>
      <c r="J10501" s="24"/>
    </row>
    <row r="10502" spans="2:10" x14ac:dyDescent="0.2">
      <c r="B10502" s="24"/>
      <c r="D10502" s="24"/>
      <c r="F10502" s="24"/>
      <c r="H10502" s="24"/>
      <c r="J10502" s="24"/>
    </row>
    <row r="10503" spans="2:10" x14ac:dyDescent="0.2">
      <c r="B10503" s="24"/>
      <c r="D10503" s="24"/>
      <c r="F10503" s="24"/>
      <c r="H10503" s="24"/>
      <c r="J10503" s="24"/>
    </row>
    <row r="10504" spans="2:10" x14ac:dyDescent="0.2">
      <c r="B10504" s="24"/>
      <c r="D10504" s="24"/>
      <c r="F10504" s="24"/>
      <c r="H10504" s="24"/>
      <c r="J10504" s="24"/>
    </row>
    <row r="10505" spans="2:10" x14ac:dyDescent="0.2">
      <c r="B10505" s="24"/>
      <c r="D10505" s="24"/>
      <c r="F10505" s="24"/>
      <c r="H10505" s="24"/>
      <c r="J10505" s="24"/>
    </row>
    <row r="10506" spans="2:10" x14ac:dyDescent="0.2">
      <c r="B10506" s="24"/>
      <c r="D10506" s="24"/>
      <c r="F10506" s="24"/>
      <c r="H10506" s="24"/>
      <c r="J10506" s="24"/>
    </row>
    <row r="10507" spans="2:10" x14ac:dyDescent="0.2">
      <c r="B10507" s="24"/>
      <c r="D10507" s="24"/>
      <c r="F10507" s="24"/>
      <c r="H10507" s="24"/>
      <c r="J10507" s="24"/>
    </row>
    <row r="10508" spans="2:10" x14ac:dyDescent="0.2">
      <c r="B10508" s="24"/>
      <c r="D10508" s="24"/>
      <c r="F10508" s="24"/>
      <c r="H10508" s="24"/>
      <c r="J10508" s="24"/>
    </row>
    <row r="10509" spans="2:10" x14ac:dyDescent="0.2">
      <c r="B10509" s="24"/>
      <c r="D10509" s="24"/>
      <c r="F10509" s="24"/>
      <c r="H10509" s="24"/>
      <c r="J10509" s="24"/>
    </row>
    <row r="10510" spans="2:10" x14ac:dyDescent="0.2">
      <c r="B10510" s="24"/>
      <c r="D10510" s="24"/>
      <c r="F10510" s="24"/>
      <c r="H10510" s="24"/>
      <c r="J10510" s="24"/>
    </row>
    <row r="10511" spans="2:10" x14ac:dyDescent="0.2">
      <c r="B10511" s="24"/>
      <c r="D10511" s="24"/>
      <c r="F10511" s="24"/>
      <c r="H10511" s="24"/>
      <c r="J10511" s="24"/>
    </row>
    <row r="10512" spans="2:10" x14ac:dyDescent="0.2">
      <c r="B10512" s="24"/>
      <c r="D10512" s="24"/>
      <c r="F10512" s="24"/>
      <c r="H10512" s="24"/>
      <c r="J10512" s="24"/>
    </row>
    <row r="10513" spans="2:10" x14ac:dyDescent="0.2">
      <c r="B10513" s="24"/>
      <c r="D10513" s="24"/>
      <c r="F10513" s="24"/>
      <c r="H10513" s="24"/>
      <c r="J10513" s="24"/>
    </row>
    <row r="10514" spans="2:10" x14ac:dyDescent="0.2">
      <c r="B10514" s="24"/>
      <c r="D10514" s="24"/>
      <c r="F10514" s="24"/>
      <c r="H10514" s="24"/>
      <c r="J10514" s="24"/>
    </row>
    <row r="10515" spans="2:10" x14ac:dyDescent="0.2">
      <c r="B10515" s="24"/>
      <c r="D10515" s="24"/>
      <c r="F10515" s="24"/>
      <c r="H10515" s="24"/>
      <c r="J10515" s="24"/>
    </row>
    <row r="10516" spans="2:10" x14ac:dyDescent="0.2">
      <c r="B10516" s="24"/>
      <c r="D10516" s="24"/>
      <c r="F10516" s="24"/>
      <c r="H10516" s="24"/>
      <c r="J10516" s="24"/>
    </row>
    <row r="10517" spans="2:10" x14ac:dyDescent="0.2">
      <c r="B10517" s="24"/>
      <c r="D10517" s="24"/>
      <c r="F10517" s="24"/>
      <c r="H10517" s="24"/>
      <c r="J10517" s="24"/>
    </row>
    <row r="10518" spans="2:10" x14ac:dyDescent="0.2">
      <c r="B10518" s="24"/>
      <c r="D10518" s="24"/>
      <c r="F10518" s="24"/>
      <c r="H10518" s="24"/>
      <c r="J10518" s="24"/>
    </row>
    <row r="10519" spans="2:10" x14ac:dyDescent="0.2">
      <c r="B10519" s="24"/>
      <c r="D10519" s="24"/>
      <c r="F10519" s="24"/>
      <c r="H10519" s="24"/>
      <c r="J10519" s="24"/>
    </row>
    <row r="10520" spans="2:10" x14ac:dyDescent="0.2">
      <c r="B10520" s="24"/>
      <c r="D10520" s="24"/>
      <c r="F10520" s="24"/>
      <c r="H10520" s="24"/>
      <c r="J10520" s="24"/>
    </row>
    <row r="10521" spans="2:10" x14ac:dyDescent="0.2">
      <c r="B10521" s="24"/>
      <c r="D10521" s="24"/>
      <c r="F10521" s="24"/>
      <c r="H10521" s="24"/>
      <c r="J10521" s="24"/>
    </row>
    <row r="10522" spans="2:10" x14ac:dyDescent="0.2">
      <c r="B10522" s="24"/>
      <c r="D10522" s="24"/>
      <c r="F10522" s="24"/>
      <c r="H10522" s="24"/>
      <c r="J10522" s="24"/>
    </row>
    <row r="10523" spans="2:10" x14ac:dyDescent="0.2">
      <c r="B10523" s="24"/>
      <c r="D10523" s="24"/>
      <c r="F10523" s="24"/>
      <c r="H10523" s="24"/>
      <c r="J10523" s="24"/>
    </row>
    <row r="10524" spans="2:10" x14ac:dyDescent="0.2">
      <c r="B10524" s="24"/>
      <c r="D10524" s="24"/>
      <c r="F10524" s="24"/>
      <c r="H10524" s="24"/>
      <c r="J10524" s="24"/>
    </row>
    <row r="10525" spans="2:10" x14ac:dyDescent="0.2">
      <c r="B10525" s="24"/>
      <c r="D10525" s="24"/>
      <c r="F10525" s="24"/>
      <c r="H10525" s="24"/>
      <c r="J10525" s="24"/>
    </row>
    <row r="10526" spans="2:10" x14ac:dyDescent="0.2">
      <c r="B10526" s="24"/>
      <c r="D10526" s="24"/>
      <c r="F10526" s="24"/>
      <c r="H10526" s="24"/>
      <c r="J10526" s="24"/>
    </row>
    <row r="10527" spans="2:10" x14ac:dyDescent="0.2">
      <c r="B10527" s="24"/>
      <c r="D10527" s="24"/>
      <c r="F10527" s="24"/>
      <c r="H10527" s="24"/>
      <c r="J10527" s="24"/>
    </row>
    <row r="10528" spans="2:10" x14ac:dyDescent="0.2">
      <c r="B10528" s="24"/>
      <c r="D10528" s="24"/>
      <c r="F10528" s="24"/>
      <c r="H10528" s="24"/>
      <c r="J10528" s="24"/>
    </row>
    <row r="10529" spans="2:10" x14ac:dyDescent="0.2">
      <c r="B10529" s="24"/>
      <c r="D10529" s="24"/>
      <c r="F10529" s="24"/>
      <c r="H10529" s="24"/>
      <c r="J10529" s="24"/>
    </row>
    <row r="10530" spans="2:10" x14ac:dyDescent="0.2">
      <c r="B10530" s="24"/>
      <c r="D10530" s="24"/>
      <c r="F10530" s="24"/>
      <c r="H10530" s="24"/>
      <c r="J10530" s="24"/>
    </row>
    <row r="10531" spans="2:10" x14ac:dyDescent="0.2">
      <c r="B10531" s="24"/>
      <c r="D10531" s="24"/>
      <c r="F10531" s="24"/>
      <c r="H10531" s="24"/>
      <c r="J10531" s="24"/>
    </row>
    <row r="10532" spans="2:10" x14ac:dyDescent="0.2">
      <c r="B10532" s="24"/>
      <c r="D10532" s="24"/>
      <c r="F10532" s="24"/>
      <c r="H10532" s="24"/>
      <c r="J10532" s="24"/>
    </row>
    <row r="10533" spans="2:10" x14ac:dyDescent="0.2">
      <c r="B10533" s="24"/>
      <c r="D10533" s="24"/>
      <c r="F10533" s="24"/>
      <c r="H10533" s="24"/>
      <c r="J10533" s="24"/>
    </row>
    <row r="10534" spans="2:10" x14ac:dyDescent="0.2">
      <c r="B10534" s="24"/>
      <c r="D10534" s="24"/>
      <c r="F10534" s="24"/>
      <c r="H10534" s="24"/>
      <c r="J10534" s="24"/>
    </row>
    <row r="10535" spans="2:10" x14ac:dyDescent="0.2">
      <c r="B10535" s="24"/>
      <c r="D10535" s="24"/>
      <c r="F10535" s="24"/>
      <c r="H10535" s="24"/>
      <c r="J10535" s="24"/>
    </row>
    <row r="10536" spans="2:10" x14ac:dyDescent="0.2">
      <c r="B10536" s="24"/>
      <c r="D10536" s="24"/>
      <c r="F10536" s="24"/>
      <c r="H10536" s="24"/>
      <c r="J10536" s="24"/>
    </row>
    <row r="10537" spans="2:10" x14ac:dyDescent="0.2">
      <c r="B10537" s="24"/>
      <c r="D10537" s="24"/>
      <c r="F10537" s="24"/>
      <c r="H10537" s="24"/>
      <c r="J10537" s="24"/>
    </row>
    <row r="10538" spans="2:10" x14ac:dyDescent="0.2">
      <c r="B10538" s="24"/>
      <c r="D10538" s="24"/>
      <c r="F10538" s="24"/>
      <c r="H10538" s="24"/>
      <c r="J10538" s="24"/>
    </row>
    <row r="10539" spans="2:10" x14ac:dyDescent="0.2">
      <c r="B10539" s="24"/>
      <c r="D10539" s="24"/>
      <c r="F10539" s="24"/>
      <c r="H10539" s="24"/>
      <c r="J10539" s="24"/>
    </row>
    <row r="10540" spans="2:10" x14ac:dyDescent="0.2">
      <c r="B10540" s="24"/>
      <c r="D10540" s="24"/>
      <c r="F10540" s="24"/>
      <c r="H10540" s="24"/>
      <c r="J10540" s="24"/>
    </row>
    <row r="10541" spans="2:10" x14ac:dyDescent="0.2">
      <c r="B10541" s="24"/>
      <c r="D10541" s="24"/>
      <c r="F10541" s="24"/>
      <c r="H10541" s="24"/>
      <c r="J10541" s="24"/>
    </row>
    <row r="10542" spans="2:10" x14ac:dyDescent="0.2">
      <c r="B10542" s="24"/>
      <c r="D10542" s="24"/>
      <c r="F10542" s="24"/>
      <c r="H10542" s="24"/>
      <c r="J10542" s="24"/>
    </row>
    <row r="10543" spans="2:10" x14ac:dyDescent="0.2">
      <c r="B10543" s="24"/>
      <c r="D10543" s="24"/>
      <c r="F10543" s="24"/>
      <c r="H10543" s="24"/>
      <c r="J10543" s="24"/>
    </row>
    <row r="10544" spans="2:10" x14ac:dyDescent="0.2">
      <c r="B10544" s="24"/>
      <c r="D10544" s="24"/>
      <c r="F10544" s="24"/>
      <c r="H10544" s="24"/>
      <c r="J10544" s="24"/>
    </row>
    <row r="10545" spans="2:10" x14ac:dyDescent="0.2">
      <c r="B10545" s="24"/>
      <c r="D10545" s="24"/>
      <c r="F10545" s="24"/>
      <c r="H10545" s="24"/>
      <c r="J10545" s="24"/>
    </row>
    <row r="10546" spans="2:10" x14ac:dyDescent="0.2">
      <c r="B10546" s="24"/>
      <c r="D10546" s="24"/>
      <c r="F10546" s="24"/>
      <c r="H10546" s="24"/>
      <c r="J10546" s="24"/>
    </row>
    <row r="10547" spans="2:10" x14ac:dyDescent="0.2">
      <c r="B10547" s="24"/>
      <c r="D10547" s="24"/>
      <c r="F10547" s="24"/>
      <c r="H10547" s="24"/>
      <c r="J10547" s="24"/>
    </row>
    <row r="10548" spans="2:10" x14ac:dyDescent="0.2">
      <c r="B10548" s="24"/>
      <c r="D10548" s="24"/>
      <c r="F10548" s="24"/>
      <c r="H10548" s="24"/>
      <c r="J10548" s="24"/>
    </row>
    <row r="10549" spans="2:10" x14ac:dyDescent="0.2">
      <c r="B10549" s="24"/>
      <c r="D10549" s="24"/>
      <c r="F10549" s="24"/>
      <c r="H10549" s="24"/>
      <c r="J10549" s="24"/>
    </row>
    <row r="10550" spans="2:10" x14ac:dyDescent="0.2">
      <c r="B10550" s="24"/>
      <c r="D10550" s="24"/>
      <c r="F10550" s="24"/>
      <c r="H10550" s="24"/>
      <c r="J10550" s="24"/>
    </row>
    <row r="10551" spans="2:10" x14ac:dyDescent="0.2">
      <c r="B10551" s="24"/>
      <c r="D10551" s="24"/>
      <c r="F10551" s="24"/>
      <c r="H10551" s="24"/>
      <c r="J10551" s="24"/>
    </row>
    <row r="10552" spans="2:10" x14ac:dyDescent="0.2">
      <c r="B10552" s="24"/>
      <c r="D10552" s="24"/>
      <c r="F10552" s="24"/>
      <c r="H10552" s="24"/>
      <c r="J10552" s="24"/>
    </row>
    <row r="10553" spans="2:10" x14ac:dyDescent="0.2">
      <c r="B10553" s="24"/>
      <c r="D10553" s="24"/>
      <c r="F10553" s="24"/>
      <c r="H10553" s="24"/>
      <c r="J10553" s="24"/>
    </row>
    <row r="10554" spans="2:10" x14ac:dyDescent="0.2">
      <c r="B10554" s="24"/>
      <c r="D10554" s="24"/>
      <c r="F10554" s="24"/>
      <c r="H10554" s="24"/>
      <c r="J10554" s="24"/>
    </row>
    <row r="10555" spans="2:10" x14ac:dyDescent="0.2">
      <c r="B10555" s="24"/>
      <c r="D10555" s="24"/>
      <c r="F10555" s="24"/>
      <c r="H10555" s="24"/>
      <c r="J10555" s="24"/>
    </row>
    <row r="10556" spans="2:10" x14ac:dyDescent="0.2">
      <c r="B10556" s="24"/>
      <c r="D10556" s="24"/>
      <c r="F10556" s="24"/>
      <c r="H10556" s="24"/>
      <c r="J10556" s="24"/>
    </row>
    <row r="10557" spans="2:10" x14ac:dyDescent="0.2">
      <c r="B10557" s="24"/>
      <c r="D10557" s="24"/>
      <c r="F10557" s="24"/>
      <c r="H10557" s="24"/>
      <c r="J10557" s="24"/>
    </row>
    <row r="10558" spans="2:10" x14ac:dyDescent="0.2">
      <c r="B10558" s="24"/>
      <c r="D10558" s="24"/>
      <c r="F10558" s="24"/>
      <c r="H10558" s="24"/>
      <c r="J10558" s="24"/>
    </row>
    <row r="10559" spans="2:10" x14ac:dyDescent="0.2">
      <c r="B10559" s="24"/>
      <c r="D10559" s="24"/>
      <c r="F10559" s="24"/>
      <c r="H10559" s="24"/>
      <c r="J10559" s="24"/>
    </row>
    <row r="10560" spans="2:10" x14ac:dyDescent="0.2">
      <c r="B10560" s="24"/>
      <c r="D10560" s="24"/>
      <c r="F10560" s="24"/>
      <c r="H10560" s="24"/>
      <c r="J10560" s="24"/>
    </row>
    <row r="10561" spans="2:10" x14ac:dyDescent="0.2">
      <c r="B10561" s="24"/>
      <c r="D10561" s="24"/>
      <c r="F10561" s="24"/>
      <c r="H10561" s="24"/>
      <c r="J10561" s="24"/>
    </row>
    <row r="10562" spans="2:10" x14ac:dyDescent="0.2">
      <c r="B10562" s="24"/>
      <c r="D10562" s="24"/>
      <c r="F10562" s="24"/>
      <c r="H10562" s="24"/>
      <c r="J10562" s="24"/>
    </row>
    <row r="10563" spans="2:10" x14ac:dyDescent="0.2">
      <c r="B10563" s="24"/>
      <c r="D10563" s="24"/>
      <c r="F10563" s="24"/>
      <c r="H10563" s="24"/>
      <c r="J10563" s="24"/>
    </row>
    <row r="10564" spans="2:10" x14ac:dyDescent="0.2">
      <c r="B10564" s="24"/>
      <c r="D10564" s="24"/>
      <c r="F10564" s="24"/>
      <c r="H10564" s="24"/>
      <c r="J10564" s="24"/>
    </row>
    <row r="10565" spans="2:10" x14ac:dyDescent="0.2">
      <c r="B10565" s="24"/>
      <c r="D10565" s="24"/>
      <c r="F10565" s="24"/>
      <c r="H10565" s="24"/>
      <c r="J10565" s="24"/>
    </row>
    <row r="10566" spans="2:10" x14ac:dyDescent="0.2">
      <c r="B10566" s="24"/>
      <c r="D10566" s="24"/>
      <c r="F10566" s="24"/>
      <c r="H10566" s="24"/>
      <c r="J10566" s="24"/>
    </row>
    <row r="10567" spans="2:10" x14ac:dyDescent="0.2">
      <c r="B10567" s="24"/>
      <c r="D10567" s="24"/>
      <c r="F10567" s="24"/>
      <c r="H10567" s="24"/>
      <c r="J10567" s="24"/>
    </row>
    <row r="10568" spans="2:10" x14ac:dyDescent="0.2">
      <c r="B10568" s="24"/>
      <c r="D10568" s="24"/>
      <c r="F10568" s="24"/>
      <c r="H10568" s="24"/>
      <c r="J10568" s="24"/>
    </row>
    <row r="10569" spans="2:10" x14ac:dyDescent="0.2">
      <c r="B10569" s="24"/>
      <c r="D10569" s="24"/>
      <c r="F10569" s="24"/>
      <c r="H10569" s="24"/>
      <c r="J10569" s="24"/>
    </row>
    <row r="10570" spans="2:10" x14ac:dyDescent="0.2">
      <c r="B10570" s="24"/>
      <c r="D10570" s="24"/>
      <c r="F10570" s="24"/>
      <c r="H10570" s="24"/>
      <c r="J10570" s="24"/>
    </row>
    <row r="10571" spans="2:10" x14ac:dyDescent="0.2">
      <c r="B10571" s="24"/>
      <c r="D10571" s="24"/>
      <c r="F10571" s="24"/>
      <c r="H10571" s="24"/>
      <c r="J10571" s="24"/>
    </row>
    <row r="10572" spans="2:10" x14ac:dyDescent="0.2">
      <c r="B10572" s="24"/>
      <c r="D10572" s="24"/>
      <c r="F10572" s="24"/>
      <c r="H10572" s="24"/>
      <c r="J10572" s="24"/>
    </row>
    <row r="10573" spans="2:10" x14ac:dyDescent="0.2">
      <c r="B10573" s="24"/>
      <c r="D10573" s="24"/>
      <c r="F10573" s="24"/>
      <c r="H10573" s="24"/>
      <c r="J10573" s="24"/>
    </row>
    <row r="10574" spans="2:10" x14ac:dyDescent="0.2">
      <c r="B10574" s="24"/>
      <c r="D10574" s="24"/>
      <c r="F10574" s="24"/>
      <c r="H10574" s="24"/>
      <c r="J10574" s="24"/>
    </row>
    <row r="10575" spans="2:10" x14ac:dyDescent="0.2">
      <c r="B10575" s="24"/>
      <c r="D10575" s="24"/>
      <c r="F10575" s="24"/>
      <c r="H10575" s="24"/>
      <c r="J10575" s="24"/>
    </row>
    <row r="10576" spans="2:10" x14ac:dyDescent="0.2">
      <c r="B10576" s="24"/>
      <c r="D10576" s="24"/>
      <c r="F10576" s="24"/>
      <c r="H10576" s="24"/>
      <c r="J10576" s="24"/>
    </row>
    <row r="10577" spans="2:10" x14ac:dyDescent="0.2">
      <c r="B10577" s="24"/>
      <c r="D10577" s="24"/>
      <c r="F10577" s="24"/>
      <c r="H10577" s="24"/>
      <c r="J10577" s="24"/>
    </row>
    <row r="10578" spans="2:10" x14ac:dyDescent="0.2">
      <c r="B10578" s="24"/>
      <c r="D10578" s="24"/>
      <c r="F10578" s="24"/>
      <c r="H10578" s="24"/>
      <c r="J10578" s="24"/>
    </row>
    <row r="10579" spans="2:10" x14ac:dyDescent="0.2">
      <c r="B10579" s="24"/>
      <c r="D10579" s="24"/>
      <c r="F10579" s="24"/>
      <c r="H10579" s="24"/>
      <c r="J10579" s="24"/>
    </row>
    <row r="10580" spans="2:10" x14ac:dyDescent="0.2">
      <c r="B10580" s="24"/>
      <c r="D10580" s="24"/>
      <c r="F10580" s="24"/>
      <c r="H10580" s="24"/>
      <c r="J10580" s="24"/>
    </row>
    <row r="10581" spans="2:10" x14ac:dyDescent="0.2">
      <c r="B10581" s="24"/>
      <c r="D10581" s="24"/>
      <c r="F10581" s="24"/>
      <c r="H10581" s="24"/>
      <c r="J10581" s="24"/>
    </row>
    <row r="10582" spans="2:10" x14ac:dyDescent="0.2">
      <c r="B10582" s="24"/>
      <c r="D10582" s="24"/>
      <c r="F10582" s="24"/>
      <c r="H10582" s="24"/>
      <c r="J10582" s="24"/>
    </row>
    <row r="10583" spans="2:10" x14ac:dyDescent="0.2">
      <c r="B10583" s="24"/>
      <c r="D10583" s="24"/>
      <c r="F10583" s="24"/>
      <c r="H10583" s="24"/>
      <c r="J10583" s="24"/>
    </row>
    <row r="10584" spans="2:10" x14ac:dyDescent="0.2">
      <c r="B10584" s="24"/>
      <c r="D10584" s="24"/>
      <c r="F10584" s="24"/>
      <c r="H10584" s="24"/>
      <c r="J10584" s="24"/>
    </row>
    <row r="10585" spans="2:10" x14ac:dyDescent="0.2">
      <c r="B10585" s="24"/>
      <c r="D10585" s="24"/>
      <c r="F10585" s="24"/>
      <c r="H10585" s="24"/>
      <c r="J10585" s="24"/>
    </row>
    <row r="10586" spans="2:10" x14ac:dyDescent="0.2">
      <c r="B10586" s="24"/>
      <c r="D10586" s="24"/>
      <c r="F10586" s="24"/>
      <c r="H10586" s="24"/>
      <c r="J10586" s="24"/>
    </row>
    <row r="10587" spans="2:10" x14ac:dyDescent="0.2">
      <c r="B10587" s="24"/>
      <c r="D10587" s="24"/>
      <c r="F10587" s="24"/>
      <c r="H10587" s="24"/>
      <c r="J10587" s="24"/>
    </row>
    <row r="10588" spans="2:10" x14ac:dyDescent="0.2">
      <c r="B10588" s="24"/>
      <c r="D10588" s="24"/>
      <c r="F10588" s="24"/>
      <c r="H10588" s="24"/>
      <c r="J10588" s="24"/>
    </row>
    <row r="10589" spans="2:10" x14ac:dyDescent="0.2">
      <c r="B10589" s="24"/>
      <c r="D10589" s="24"/>
      <c r="F10589" s="24"/>
      <c r="H10589" s="24"/>
      <c r="J10589" s="24"/>
    </row>
    <row r="10590" spans="2:10" x14ac:dyDescent="0.2">
      <c r="B10590" s="24"/>
      <c r="D10590" s="24"/>
      <c r="F10590" s="24"/>
      <c r="H10590" s="24"/>
      <c r="J10590" s="24"/>
    </row>
    <row r="10591" spans="2:10" x14ac:dyDescent="0.2">
      <c r="B10591" s="24"/>
      <c r="D10591" s="24"/>
      <c r="F10591" s="24"/>
      <c r="H10591" s="24"/>
      <c r="J10591" s="24"/>
    </row>
    <row r="10592" spans="2:10" x14ac:dyDescent="0.2">
      <c r="B10592" s="24"/>
      <c r="D10592" s="24"/>
      <c r="F10592" s="24"/>
      <c r="H10592" s="24"/>
      <c r="J10592" s="24"/>
    </row>
    <row r="10593" spans="2:10" x14ac:dyDescent="0.2">
      <c r="B10593" s="24"/>
      <c r="D10593" s="24"/>
      <c r="F10593" s="24"/>
      <c r="H10593" s="24"/>
      <c r="J10593" s="24"/>
    </row>
    <row r="10594" spans="2:10" x14ac:dyDescent="0.2">
      <c r="B10594" s="24"/>
      <c r="D10594" s="24"/>
      <c r="F10594" s="24"/>
      <c r="H10594" s="24"/>
      <c r="J10594" s="24"/>
    </row>
    <row r="10595" spans="2:10" x14ac:dyDescent="0.2">
      <c r="B10595" s="24"/>
      <c r="D10595" s="24"/>
      <c r="F10595" s="24"/>
      <c r="H10595" s="24"/>
      <c r="J10595" s="24"/>
    </row>
    <row r="10596" spans="2:10" x14ac:dyDescent="0.2">
      <c r="B10596" s="24"/>
      <c r="D10596" s="24"/>
      <c r="F10596" s="24"/>
      <c r="H10596" s="24"/>
      <c r="J10596" s="24"/>
    </row>
    <row r="10597" spans="2:10" x14ac:dyDescent="0.2">
      <c r="B10597" s="24"/>
      <c r="D10597" s="24"/>
      <c r="F10597" s="24"/>
      <c r="H10597" s="24"/>
      <c r="J10597" s="24"/>
    </row>
    <row r="10598" spans="2:10" x14ac:dyDescent="0.2">
      <c r="B10598" s="24"/>
      <c r="D10598" s="24"/>
      <c r="F10598" s="24"/>
      <c r="H10598" s="24"/>
      <c r="J10598" s="24"/>
    </row>
    <row r="10599" spans="2:10" x14ac:dyDescent="0.2">
      <c r="B10599" s="24"/>
      <c r="D10599" s="24"/>
      <c r="F10599" s="24"/>
      <c r="H10599" s="24"/>
      <c r="J10599" s="24"/>
    </row>
    <row r="10600" spans="2:10" x14ac:dyDescent="0.2">
      <c r="B10600" s="24"/>
      <c r="D10600" s="24"/>
      <c r="F10600" s="24"/>
      <c r="H10600" s="24"/>
      <c r="J10600" s="24"/>
    </row>
    <row r="10601" spans="2:10" x14ac:dyDescent="0.2">
      <c r="B10601" s="24"/>
      <c r="D10601" s="24"/>
      <c r="F10601" s="24"/>
      <c r="H10601" s="24"/>
      <c r="J10601" s="24"/>
    </row>
    <row r="10602" spans="2:10" x14ac:dyDescent="0.2">
      <c r="B10602" s="24"/>
      <c r="D10602" s="24"/>
      <c r="F10602" s="24"/>
      <c r="H10602" s="24"/>
      <c r="J10602" s="24"/>
    </row>
    <row r="10603" spans="2:10" x14ac:dyDescent="0.2">
      <c r="B10603" s="24"/>
      <c r="D10603" s="24"/>
      <c r="F10603" s="24"/>
      <c r="H10603" s="24"/>
      <c r="J10603" s="24"/>
    </row>
    <row r="10604" spans="2:10" x14ac:dyDescent="0.2">
      <c r="B10604" s="24"/>
      <c r="D10604" s="24"/>
      <c r="F10604" s="24"/>
      <c r="H10604" s="24"/>
      <c r="J10604" s="24"/>
    </row>
    <row r="10605" spans="2:10" x14ac:dyDescent="0.2">
      <c r="B10605" s="24"/>
      <c r="D10605" s="24"/>
      <c r="F10605" s="24"/>
      <c r="H10605" s="24"/>
      <c r="J10605" s="24"/>
    </row>
    <row r="10606" spans="2:10" x14ac:dyDescent="0.2">
      <c r="B10606" s="24"/>
      <c r="D10606" s="24"/>
      <c r="F10606" s="24"/>
      <c r="H10606" s="24"/>
      <c r="J10606" s="24"/>
    </row>
    <row r="10607" spans="2:10" x14ac:dyDescent="0.2">
      <c r="B10607" s="24"/>
      <c r="D10607" s="24"/>
      <c r="F10607" s="24"/>
      <c r="H10607" s="24"/>
      <c r="J10607" s="24"/>
    </row>
    <row r="10608" spans="2:10" x14ac:dyDescent="0.2">
      <c r="B10608" s="24"/>
      <c r="D10608" s="24"/>
      <c r="F10608" s="24"/>
      <c r="H10608" s="24"/>
      <c r="J10608" s="24"/>
    </row>
    <row r="10609" spans="2:10" x14ac:dyDescent="0.2">
      <c r="B10609" s="24"/>
      <c r="D10609" s="24"/>
      <c r="F10609" s="24"/>
      <c r="H10609" s="24"/>
      <c r="J10609" s="24"/>
    </row>
    <row r="10610" spans="2:10" x14ac:dyDescent="0.2">
      <c r="B10610" s="24"/>
      <c r="D10610" s="24"/>
      <c r="F10610" s="24"/>
      <c r="H10610" s="24"/>
      <c r="J10610" s="24"/>
    </row>
    <row r="10611" spans="2:10" x14ac:dyDescent="0.2">
      <c r="B10611" s="24"/>
      <c r="D10611" s="24"/>
      <c r="F10611" s="24"/>
      <c r="H10611" s="24"/>
      <c r="J10611" s="24"/>
    </row>
    <row r="10612" spans="2:10" x14ac:dyDescent="0.2">
      <c r="B10612" s="24"/>
      <c r="D10612" s="24"/>
      <c r="F10612" s="24"/>
      <c r="H10612" s="24"/>
      <c r="J10612" s="24"/>
    </row>
    <row r="10613" spans="2:10" x14ac:dyDescent="0.2">
      <c r="B10613" s="24"/>
      <c r="D10613" s="24"/>
      <c r="F10613" s="24"/>
      <c r="H10613" s="24"/>
      <c r="J10613" s="24"/>
    </row>
    <row r="10614" spans="2:10" x14ac:dyDescent="0.2">
      <c r="B10614" s="24"/>
      <c r="D10614" s="24"/>
      <c r="F10614" s="24"/>
      <c r="H10614" s="24"/>
      <c r="J10614" s="24"/>
    </row>
    <row r="10615" spans="2:10" x14ac:dyDescent="0.2">
      <c r="B10615" s="24"/>
      <c r="D10615" s="24"/>
      <c r="F10615" s="24"/>
      <c r="H10615" s="24"/>
      <c r="J10615" s="24"/>
    </row>
    <row r="10616" spans="2:10" x14ac:dyDescent="0.2">
      <c r="B10616" s="24"/>
      <c r="D10616" s="24"/>
      <c r="F10616" s="24"/>
      <c r="H10616" s="24"/>
      <c r="J10616" s="24"/>
    </row>
    <row r="10617" spans="2:10" x14ac:dyDescent="0.2">
      <c r="B10617" s="24"/>
      <c r="D10617" s="24"/>
      <c r="F10617" s="24"/>
      <c r="H10617" s="24"/>
      <c r="J10617" s="24"/>
    </row>
    <row r="10618" spans="2:10" x14ac:dyDescent="0.2">
      <c r="B10618" s="24"/>
      <c r="D10618" s="24"/>
      <c r="F10618" s="24"/>
      <c r="H10618" s="24"/>
      <c r="J10618" s="24"/>
    </row>
    <row r="10619" spans="2:10" x14ac:dyDescent="0.2">
      <c r="B10619" s="24"/>
      <c r="D10619" s="24"/>
      <c r="F10619" s="24"/>
      <c r="H10619" s="24"/>
      <c r="J10619" s="24"/>
    </row>
    <row r="10620" spans="2:10" x14ac:dyDescent="0.2">
      <c r="B10620" s="24"/>
      <c r="D10620" s="24"/>
      <c r="F10620" s="24"/>
      <c r="H10620" s="24"/>
      <c r="J10620" s="24"/>
    </row>
    <row r="10621" spans="2:10" x14ac:dyDescent="0.2">
      <c r="B10621" s="24"/>
      <c r="D10621" s="24"/>
      <c r="F10621" s="24"/>
      <c r="H10621" s="24"/>
      <c r="J10621" s="24"/>
    </row>
    <row r="10622" spans="2:10" x14ac:dyDescent="0.2">
      <c r="B10622" s="24"/>
      <c r="D10622" s="24"/>
      <c r="F10622" s="24"/>
      <c r="H10622" s="24"/>
      <c r="J10622" s="24"/>
    </row>
    <row r="10623" spans="2:10" x14ac:dyDescent="0.2">
      <c r="B10623" s="24"/>
      <c r="D10623" s="24"/>
      <c r="F10623" s="24"/>
      <c r="H10623" s="24"/>
      <c r="J10623" s="24"/>
    </row>
    <row r="10624" spans="2:10" x14ac:dyDescent="0.2">
      <c r="B10624" s="24"/>
      <c r="D10624" s="24"/>
      <c r="F10624" s="24"/>
      <c r="H10624" s="24"/>
      <c r="J10624" s="24"/>
    </row>
    <row r="10625" spans="2:10" x14ac:dyDescent="0.2">
      <c r="B10625" s="24"/>
      <c r="D10625" s="24"/>
      <c r="F10625" s="24"/>
      <c r="H10625" s="24"/>
      <c r="J10625" s="24"/>
    </row>
    <row r="10626" spans="2:10" x14ac:dyDescent="0.2">
      <c r="B10626" s="24"/>
      <c r="D10626" s="24"/>
      <c r="F10626" s="24"/>
      <c r="H10626" s="24"/>
      <c r="J10626" s="24"/>
    </row>
    <row r="10627" spans="2:10" x14ac:dyDescent="0.2">
      <c r="B10627" s="24"/>
      <c r="D10627" s="24"/>
      <c r="F10627" s="24"/>
      <c r="H10627" s="24"/>
      <c r="J10627" s="24"/>
    </row>
    <row r="10628" spans="2:10" x14ac:dyDescent="0.2">
      <c r="B10628" s="24"/>
      <c r="D10628" s="24"/>
      <c r="F10628" s="24"/>
      <c r="H10628" s="24"/>
      <c r="J10628" s="24"/>
    </row>
    <row r="10629" spans="2:10" x14ac:dyDescent="0.2">
      <c r="B10629" s="24"/>
      <c r="D10629" s="24"/>
      <c r="F10629" s="24"/>
      <c r="H10629" s="24"/>
      <c r="J10629" s="24"/>
    </row>
    <row r="10630" spans="2:10" x14ac:dyDescent="0.2">
      <c r="B10630" s="24"/>
      <c r="D10630" s="24"/>
      <c r="F10630" s="24"/>
      <c r="H10630" s="24"/>
      <c r="J10630" s="24"/>
    </row>
    <row r="10631" spans="2:10" x14ac:dyDescent="0.2">
      <c r="B10631" s="24"/>
      <c r="D10631" s="24"/>
      <c r="F10631" s="24"/>
      <c r="H10631" s="24"/>
      <c r="J10631" s="24"/>
    </row>
    <row r="10632" spans="2:10" x14ac:dyDescent="0.2">
      <c r="B10632" s="24"/>
      <c r="D10632" s="24"/>
      <c r="F10632" s="24"/>
      <c r="H10632" s="24"/>
      <c r="J10632" s="24"/>
    </row>
    <row r="10633" spans="2:10" x14ac:dyDescent="0.2">
      <c r="B10633" s="24"/>
      <c r="D10633" s="24"/>
      <c r="F10633" s="24"/>
      <c r="H10633" s="24"/>
      <c r="J10633" s="24"/>
    </row>
    <row r="10634" spans="2:10" x14ac:dyDescent="0.2">
      <c r="B10634" s="24"/>
      <c r="D10634" s="24"/>
      <c r="F10634" s="24"/>
      <c r="H10634" s="24"/>
      <c r="J10634" s="24"/>
    </row>
    <row r="10635" spans="2:10" x14ac:dyDescent="0.2">
      <c r="B10635" s="24"/>
      <c r="D10635" s="24"/>
      <c r="F10635" s="24"/>
      <c r="H10635" s="24"/>
      <c r="J10635" s="24"/>
    </row>
    <row r="10636" spans="2:10" x14ac:dyDescent="0.2">
      <c r="B10636" s="24"/>
      <c r="D10636" s="24"/>
      <c r="F10636" s="24"/>
      <c r="H10636" s="24"/>
      <c r="J10636" s="24"/>
    </row>
    <row r="10637" spans="2:10" x14ac:dyDescent="0.2">
      <c r="B10637" s="24"/>
      <c r="D10637" s="24"/>
      <c r="F10637" s="24"/>
      <c r="H10637" s="24"/>
      <c r="J10637" s="24"/>
    </row>
    <row r="10638" spans="2:10" x14ac:dyDescent="0.2">
      <c r="B10638" s="24"/>
      <c r="D10638" s="24"/>
      <c r="F10638" s="24"/>
      <c r="H10638" s="24"/>
      <c r="J10638" s="24"/>
    </row>
    <row r="10639" spans="2:10" x14ac:dyDescent="0.2">
      <c r="B10639" s="24"/>
      <c r="D10639" s="24"/>
      <c r="F10639" s="24"/>
      <c r="H10639" s="24"/>
      <c r="J10639" s="24"/>
    </row>
    <row r="10640" spans="2:10" x14ac:dyDescent="0.2">
      <c r="B10640" s="24"/>
      <c r="D10640" s="24"/>
      <c r="F10640" s="24"/>
      <c r="H10640" s="24"/>
      <c r="J10640" s="24"/>
    </row>
    <row r="10641" spans="2:10" x14ac:dyDescent="0.2">
      <c r="B10641" s="24"/>
      <c r="D10641" s="24"/>
      <c r="F10641" s="24"/>
      <c r="H10641" s="24"/>
      <c r="J10641" s="24"/>
    </row>
    <row r="10642" spans="2:10" x14ac:dyDescent="0.2">
      <c r="B10642" s="24"/>
      <c r="D10642" s="24"/>
      <c r="F10642" s="24"/>
      <c r="H10642" s="24"/>
      <c r="J10642" s="24"/>
    </row>
    <row r="10643" spans="2:10" x14ac:dyDescent="0.2">
      <c r="B10643" s="24"/>
      <c r="D10643" s="24"/>
      <c r="F10643" s="24"/>
      <c r="H10643" s="24"/>
      <c r="J10643" s="24"/>
    </row>
    <row r="10644" spans="2:10" x14ac:dyDescent="0.2">
      <c r="B10644" s="24"/>
      <c r="D10644" s="24"/>
      <c r="F10644" s="24"/>
      <c r="H10644" s="24"/>
      <c r="J10644" s="24"/>
    </row>
    <row r="10645" spans="2:10" x14ac:dyDescent="0.2">
      <c r="B10645" s="24"/>
      <c r="D10645" s="24"/>
      <c r="F10645" s="24"/>
      <c r="H10645" s="24"/>
      <c r="J10645" s="24"/>
    </row>
    <row r="10646" spans="2:10" x14ac:dyDescent="0.2">
      <c r="B10646" s="24"/>
      <c r="D10646" s="24"/>
      <c r="F10646" s="24"/>
      <c r="H10646" s="24"/>
      <c r="J10646" s="24"/>
    </row>
    <row r="10647" spans="2:10" x14ac:dyDescent="0.2">
      <c r="B10647" s="24"/>
      <c r="D10647" s="24"/>
      <c r="F10647" s="24"/>
      <c r="H10647" s="24"/>
      <c r="J10647" s="24"/>
    </row>
    <row r="10648" spans="2:10" x14ac:dyDescent="0.2">
      <c r="B10648" s="24"/>
      <c r="D10648" s="24"/>
      <c r="F10648" s="24"/>
      <c r="H10648" s="24"/>
      <c r="J10648" s="24"/>
    </row>
    <row r="10649" spans="2:10" x14ac:dyDescent="0.2">
      <c r="B10649" s="24"/>
      <c r="D10649" s="24"/>
      <c r="F10649" s="24"/>
      <c r="H10649" s="24"/>
      <c r="J10649" s="24"/>
    </row>
    <row r="10650" spans="2:10" x14ac:dyDescent="0.2">
      <c r="B10650" s="24"/>
      <c r="D10650" s="24"/>
      <c r="F10650" s="24"/>
      <c r="H10650" s="24"/>
      <c r="J10650" s="24"/>
    </row>
    <row r="10651" spans="2:10" x14ac:dyDescent="0.2">
      <c r="B10651" s="24"/>
      <c r="D10651" s="24"/>
      <c r="F10651" s="24"/>
      <c r="H10651" s="24"/>
      <c r="J10651" s="24"/>
    </row>
    <row r="10652" spans="2:10" x14ac:dyDescent="0.2">
      <c r="B10652" s="24"/>
      <c r="D10652" s="24"/>
      <c r="F10652" s="24"/>
      <c r="H10652" s="24"/>
      <c r="J10652" s="24"/>
    </row>
    <row r="10653" spans="2:10" x14ac:dyDescent="0.2">
      <c r="B10653" s="24"/>
      <c r="D10653" s="24"/>
      <c r="F10653" s="24"/>
      <c r="H10653" s="24"/>
      <c r="J10653" s="24"/>
    </row>
    <row r="10654" spans="2:10" x14ac:dyDescent="0.2">
      <c r="B10654" s="24"/>
      <c r="D10654" s="24"/>
      <c r="F10654" s="24"/>
      <c r="H10654" s="24"/>
      <c r="J10654" s="24"/>
    </row>
    <row r="10655" spans="2:10" x14ac:dyDescent="0.2">
      <c r="B10655" s="24"/>
      <c r="D10655" s="24"/>
      <c r="F10655" s="24"/>
      <c r="H10655" s="24"/>
      <c r="J10655" s="24"/>
    </row>
    <row r="10656" spans="2:10" x14ac:dyDescent="0.2">
      <c r="B10656" s="24"/>
      <c r="D10656" s="24"/>
      <c r="F10656" s="24"/>
      <c r="H10656" s="24"/>
      <c r="J10656" s="24"/>
    </row>
    <row r="10657" spans="2:10" x14ac:dyDescent="0.2">
      <c r="B10657" s="24"/>
      <c r="D10657" s="24"/>
      <c r="F10657" s="24"/>
      <c r="H10657" s="24"/>
      <c r="J10657" s="24"/>
    </row>
    <row r="10658" spans="2:10" x14ac:dyDescent="0.2">
      <c r="B10658" s="24"/>
      <c r="D10658" s="24"/>
      <c r="F10658" s="24"/>
      <c r="H10658" s="24"/>
      <c r="J10658" s="24"/>
    </row>
    <row r="10659" spans="2:10" x14ac:dyDescent="0.2">
      <c r="B10659" s="24"/>
      <c r="D10659" s="24"/>
      <c r="F10659" s="24"/>
      <c r="H10659" s="24"/>
      <c r="J10659" s="24"/>
    </row>
    <row r="10660" spans="2:10" x14ac:dyDescent="0.2">
      <c r="B10660" s="24"/>
      <c r="D10660" s="24"/>
      <c r="F10660" s="24"/>
      <c r="H10660" s="24"/>
      <c r="J10660" s="24"/>
    </row>
    <row r="10661" spans="2:10" x14ac:dyDescent="0.2">
      <c r="B10661" s="24"/>
      <c r="D10661" s="24"/>
      <c r="F10661" s="24"/>
      <c r="H10661" s="24"/>
      <c r="J10661" s="24"/>
    </row>
    <row r="10662" spans="2:10" x14ac:dyDescent="0.2">
      <c r="B10662" s="24"/>
      <c r="D10662" s="24"/>
      <c r="F10662" s="24"/>
      <c r="H10662" s="24"/>
      <c r="J10662" s="24"/>
    </row>
    <row r="10663" spans="2:10" x14ac:dyDescent="0.2">
      <c r="B10663" s="24"/>
      <c r="D10663" s="24"/>
      <c r="F10663" s="24"/>
      <c r="H10663" s="24"/>
      <c r="J10663" s="24"/>
    </row>
    <row r="10664" spans="2:10" x14ac:dyDescent="0.2">
      <c r="B10664" s="24"/>
      <c r="D10664" s="24"/>
      <c r="F10664" s="24"/>
      <c r="H10664" s="24"/>
      <c r="J10664" s="24"/>
    </row>
    <row r="10665" spans="2:10" x14ac:dyDescent="0.2">
      <c r="B10665" s="24"/>
      <c r="D10665" s="24"/>
      <c r="F10665" s="24"/>
      <c r="H10665" s="24"/>
      <c r="J10665" s="24"/>
    </row>
    <row r="10666" spans="2:10" x14ac:dyDescent="0.2">
      <c r="B10666" s="24"/>
      <c r="D10666" s="24"/>
      <c r="F10666" s="24"/>
      <c r="H10666" s="24"/>
      <c r="J10666" s="24"/>
    </row>
    <row r="10667" spans="2:10" x14ac:dyDescent="0.2">
      <c r="B10667" s="24"/>
      <c r="D10667" s="24"/>
      <c r="F10667" s="24"/>
      <c r="H10667" s="24"/>
      <c r="J10667" s="24"/>
    </row>
    <row r="10668" spans="2:10" x14ac:dyDescent="0.2">
      <c r="B10668" s="24"/>
      <c r="D10668" s="24"/>
      <c r="F10668" s="24"/>
      <c r="H10668" s="24"/>
      <c r="J10668" s="24"/>
    </row>
    <row r="10669" spans="2:10" x14ac:dyDescent="0.2">
      <c r="B10669" s="24"/>
      <c r="D10669" s="24"/>
      <c r="F10669" s="24"/>
      <c r="H10669" s="24"/>
      <c r="J10669" s="24"/>
    </row>
    <row r="10670" spans="2:10" x14ac:dyDescent="0.2">
      <c r="B10670" s="24"/>
      <c r="D10670" s="24"/>
      <c r="F10670" s="24"/>
      <c r="H10670" s="24"/>
      <c r="J10670" s="24"/>
    </row>
    <row r="10671" spans="2:10" x14ac:dyDescent="0.2">
      <c r="B10671" s="24"/>
      <c r="D10671" s="24"/>
      <c r="F10671" s="24"/>
      <c r="H10671" s="24"/>
      <c r="J10671" s="24"/>
    </row>
    <row r="10672" spans="2:10" x14ac:dyDescent="0.2">
      <c r="B10672" s="24"/>
      <c r="D10672" s="24"/>
      <c r="F10672" s="24"/>
      <c r="H10672" s="24"/>
      <c r="J10672" s="24"/>
    </row>
    <row r="10673" spans="2:10" x14ac:dyDescent="0.2">
      <c r="B10673" s="24"/>
      <c r="D10673" s="24"/>
      <c r="F10673" s="24"/>
      <c r="H10673" s="24"/>
      <c r="J10673" s="24"/>
    </row>
    <row r="10674" spans="2:10" x14ac:dyDescent="0.2">
      <c r="B10674" s="24"/>
      <c r="D10674" s="24"/>
      <c r="F10674" s="24"/>
      <c r="H10674" s="24"/>
      <c r="J10674" s="24"/>
    </row>
    <row r="10675" spans="2:10" x14ac:dyDescent="0.2">
      <c r="B10675" s="24"/>
      <c r="D10675" s="24"/>
      <c r="F10675" s="24"/>
      <c r="H10675" s="24"/>
      <c r="J10675" s="24"/>
    </row>
    <row r="10676" spans="2:10" x14ac:dyDescent="0.2">
      <c r="B10676" s="24"/>
      <c r="D10676" s="24"/>
      <c r="F10676" s="24"/>
      <c r="H10676" s="24"/>
      <c r="J10676" s="24"/>
    </row>
    <row r="10677" spans="2:10" x14ac:dyDescent="0.2">
      <c r="B10677" s="24"/>
      <c r="D10677" s="24"/>
      <c r="F10677" s="24"/>
      <c r="H10677" s="24"/>
      <c r="J10677" s="24"/>
    </row>
    <row r="10678" spans="2:10" x14ac:dyDescent="0.2">
      <c r="B10678" s="24"/>
      <c r="D10678" s="24"/>
      <c r="F10678" s="24"/>
      <c r="H10678" s="24"/>
      <c r="J10678" s="24"/>
    </row>
    <row r="10679" spans="2:10" x14ac:dyDescent="0.2">
      <c r="B10679" s="24"/>
      <c r="D10679" s="24"/>
      <c r="F10679" s="24"/>
      <c r="H10679" s="24"/>
      <c r="J10679" s="24"/>
    </row>
    <row r="10680" spans="2:10" x14ac:dyDescent="0.2">
      <c r="B10680" s="24"/>
      <c r="D10680" s="24"/>
      <c r="F10680" s="24"/>
      <c r="H10680" s="24"/>
      <c r="J10680" s="24"/>
    </row>
    <row r="10681" spans="2:10" x14ac:dyDescent="0.2">
      <c r="B10681" s="24"/>
      <c r="D10681" s="24"/>
      <c r="F10681" s="24"/>
      <c r="H10681" s="24"/>
      <c r="J10681" s="24"/>
    </row>
    <row r="10682" spans="2:10" x14ac:dyDescent="0.2">
      <c r="B10682" s="24"/>
      <c r="D10682" s="24"/>
      <c r="F10682" s="24"/>
      <c r="H10682" s="24"/>
      <c r="J10682" s="24"/>
    </row>
    <row r="10683" spans="2:10" x14ac:dyDescent="0.2">
      <c r="B10683" s="24"/>
      <c r="D10683" s="24"/>
      <c r="F10683" s="24"/>
      <c r="H10683" s="24"/>
      <c r="J10683" s="24"/>
    </row>
    <row r="10684" spans="2:10" x14ac:dyDescent="0.2">
      <c r="B10684" s="24"/>
      <c r="D10684" s="24"/>
      <c r="F10684" s="24"/>
      <c r="H10684" s="24"/>
      <c r="J10684" s="24"/>
    </row>
    <row r="10685" spans="2:10" x14ac:dyDescent="0.2">
      <c r="B10685" s="24"/>
      <c r="D10685" s="24"/>
      <c r="F10685" s="24"/>
      <c r="H10685" s="24"/>
      <c r="J10685" s="24"/>
    </row>
    <row r="10686" spans="2:10" x14ac:dyDescent="0.2">
      <c r="B10686" s="24"/>
      <c r="D10686" s="24"/>
      <c r="F10686" s="24"/>
      <c r="H10686" s="24"/>
      <c r="J10686" s="24"/>
    </row>
    <row r="10687" spans="2:10" x14ac:dyDescent="0.2">
      <c r="B10687" s="24"/>
      <c r="D10687" s="24"/>
      <c r="F10687" s="24"/>
      <c r="H10687" s="24"/>
      <c r="J10687" s="24"/>
    </row>
    <row r="10688" spans="2:10" x14ac:dyDescent="0.2">
      <c r="B10688" s="24"/>
      <c r="D10688" s="24"/>
      <c r="F10688" s="24"/>
      <c r="H10688" s="24"/>
      <c r="J10688" s="24"/>
    </row>
    <row r="10689" spans="2:10" x14ac:dyDescent="0.2">
      <c r="B10689" s="24"/>
      <c r="D10689" s="24"/>
      <c r="F10689" s="24"/>
      <c r="H10689" s="24"/>
      <c r="J10689" s="24"/>
    </row>
    <row r="10690" spans="2:10" x14ac:dyDescent="0.2">
      <c r="B10690" s="24"/>
      <c r="D10690" s="24"/>
      <c r="F10690" s="24"/>
      <c r="H10690" s="24"/>
      <c r="J10690" s="24"/>
    </row>
    <row r="10691" spans="2:10" x14ac:dyDescent="0.2">
      <c r="B10691" s="24"/>
      <c r="D10691" s="24"/>
      <c r="F10691" s="24"/>
      <c r="H10691" s="24"/>
      <c r="J10691" s="24"/>
    </row>
    <row r="10692" spans="2:10" x14ac:dyDescent="0.2">
      <c r="B10692" s="24"/>
      <c r="D10692" s="24"/>
      <c r="F10692" s="24"/>
      <c r="H10692" s="24"/>
      <c r="J10692" s="24"/>
    </row>
    <row r="10693" spans="2:10" x14ac:dyDescent="0.2">
      <c r="B10693" s="24"/>
      <c r="D10693" s="24"/>
      <c r="F10693" s="24"/>
      <c r="H10693" s="24"/>
      <c r="J10693" s="24"/>
    </row>
    <row r="10694" spans="2:10" x14ac:dyDescent="0.2">
      <c r="B10694" s="24"/>
      <c r="D10694" s="24"/>
      <c r="F10694" s="24"/>
      <c r="H10694" s="24"/>
      <c r="J10694" s="24"/>
    </row>
    <row r="10695" spans="2:10" x14ac:dyDescent="0.2">
      <c r="B10695" s="24"/>
      <c r="D10695" s="24"/>
      <c r="F10695" s="24"/>
      <c r="H10695" s="24"/>
      <c r="J10695" s="24"/>
    </row>
    <row r="10696" spans="2:10" x14ac:dyDescent="0.2">
      <c r="B10696" s="24"/>
      <c r="D10696" s="24"/>
      <c r="F10696" s="24"/>
      <c r="H10696" s="24"/>
      <c r="J10696" s="24"/>
    </row>
    <row r="10697" spans="2:10" x14ac:dyDescent="0.2">
      <c r="B10697" s="24"/>
      <c r="D10697" s="24"/>
      <c r="F10697" s="24"/>
      <c r="H10697" s="24"/>
      <c r="J10697" s="24"/>
    </row>
    <row r="10698" spans="2:10" x14ac:dyDescent="0.2">
      <c r="B10698" s="24"/>
      <c r="D10698" s="24"/>
      <c r="F10698" s="24"/>
      <c r="H10698" s="24"/>
      <c r="J10698" s="24"/>
    </row>
    <row r="10699" spans="2:10" x14ac:dyDescent="0.2">
      <c r="B10699" s="24"/>
      <c r="D10699" s="24"/>
      <c r="F10699" s="24"/>
      <c r="H10699" s="24"/>
      <c r="J10699" s="24"/>
    </row>
    <row r="10700" spans="2:10" x14ac:dyDescent="0.2">
      <c r="B10700" s="24"/>
      <c r="D10700" s="24"/>
      <c r="F10700" s="24"/>
      <c r="H10700" s="24"/>
      <c r="J10700" s="24"/>
    </row>
    <row r="10701" spans="2:10" x14ac:dyDescent="0.2">
      <c r="B10701" s="24"/>
      <c r="D10701" s="24"/>
      <c r="F10701" s="24"/>
      <c r="H10701" s="24"/>
      <c r="J10701" s="24"/>
    </row>
    <row r="10702" spans="2:10" x14ac:dyDescent="0.2">
      <c r="B10702" s="24"/>
      <c r="D10702" s="24"/>
      <c r="F10702" s="24"/>
      <c r="H10702" s="24"/>
      <c r="J10702" s="24"/>
    </row>
    <row r="10703" spans="2:10" x14ac:dyDescent="0.2">
      <c r="B10703" s="24"/>
      <c r="D10703" s="24"/>
      <c r="F10703" s="24"/>
      <c r="H10703" s="24"/>
      <c r="J10703" s="24"/>
    </row>
    <row r="10704" spans="2:10" x14ac:dyDescent="0.2">
      <c r="B10704" s="24"/>
      <c r="D10704" s="24"/>
      <c r="F10704" s="24"/>
      <c r="H10704" s="24"/>
      <c r="J10704" s="24"/>
    </row>
    <row r="10705" spans="2:10" x14ac:dyDescent="0.2">
      <c r="B10705" s="24"/>
      <c r="D10705" s="24"/>
      <c r="F10705" s="24"/>
      <c r="H10705" s="24"/>
      <c r="J10705" s="24"/>
    </row>
    <row r="10706" spans="2:10" x14ac:dyDescent="0.2">
      <c r="B10706" s="24"/>
      <c r="D10706" s="24"/>
      <c r="F10706" s="24"/>
      <c r="H10706" s="24"/>
      <c r="J10706" s="24"/>
    </row>
    <row r="10707" spans="2:10" x14ac:dyDescent="0.2">
      <c r="B10707" s="24"/>
      <c r="D10707" s="24"/>
      <c r="F10707" s="24"/>
      <c r="H10707" s="24"/>
      <c r="J10707" s="24"/>
    </row>
    <row r="10708" spans="2:10" x14ac:dyDescent="0.2">
      <c r="B10708" s="24"/>
      <c r="D10708" s="24"/>
      <c r="F10708" s="24"/>
      <c r="H10708" s="24"/>
      <c r="J10708" s="24"/>
    </row>
    <row r="10709" spans="2:10" x14ac:dyDescent="0.2">
      <c r="B10709" s="24"/>
      <c r="D10709" s="24"/>
      <c r="F10709" s="24"/>
      <c r="H10709" s="24"/>
      <c r="J10709" s="24"/>
    </row>
    <row r="10710" spans="2:10" x14ac:dyDescent="0.2">
      <c r="B10710" s="24"/>
      <c r="D10710" s="24"/>
      <c r="F10710" s="24"/>
      <c r="H10710" s="24"/>
      <c r="J10710" s="24"/>
    </row>
    <row r="10711" spans="2:10" x14ac:dyDescent="0.2">
      <c r="B10711" s="24"/>
      <c r="D10711" s="24"/>
      <c r="F10711" s="24"/>
      <c r="H10711" s="24"/>
      <c r="J10711" s="24"/>
    </row>
    <row r="10712" spans="2:10" x14ac:dyDescent="0.2">
      <c r="B10712" s="24"/>
      <c r="D10712" s="24"/>
      <c r="F10712" s="24"/>
      <c r="H10712" s="24"/>
      <c r="J10712" s="24"/>
    </row>
    <row r="10713" spans="2:10" x14ac:dyDescent="0.2">
      <c r="B10713" s="24"/>
      <c r="D10713" s="24"/>
      <c r="F10713" s="24"/>
      <c r="H10713" s="24"/>
      <c r="J10713" s="24"/>
    </row>
    <row r="10714" spans="2:10" x14ac:dyDescent="0.2">
      <c r="B10714" s="24"/>
      <c r="D10714" s="24"/>
      <c r="F10714" s="24"/>
      <c r="H10714" s="24"/>
      <c r="J10714" s="24"/>
    </row>
    <row r="10715" spans="2:10" x14ac:dyDescent="0.2">
      <c r="B10715" s="24"/>
      <c r="D10715" s="24"/>
      <c r="F10715" s="24"/>
      <c r="H10715" s="24"/>
      <c r="J10715" s="24"/>
    </row>
    <row r="10716" spans="2:10" x14ac:dyDescent="0.2">
      <c r="B10716" s="24"/>
      <c r="D10716" s="24"/>
      <c r="F10716" s="24"/>
      <c r="H10716" s="24"/>
      <c r="J10716" s="24"/>
    </row>
    <row r="10717" spans="2:10" x14ac:dyDescent="0.2">
      <c r="B10717" s="24"/>
      <c r="D10717" s="24"/>
      <c r="F10717" s="24"/>
      <c r="H10717" s="24"/>
      <c r="J10717" s="24"/>
    </row>
    <row r="10718" spans="2:10" x14ac:dyDescent="0.2">
      <c r="B10718" s="24"/>
      <c r="D10718" s="24"/>
      <c r="F10718" s="24"/>
      <c r="H10718" s="24"/>
      <c r="J10718" s="24"/>
    </row>
    <row r="10719" spans="2:10" x14ac:dyDescent="0.2">
      <c r="B10719" s="24"/>
      <c r="D10719" s="24"/>
      <c r="F10719" s="24"/>
      <c r="H10719" s="24"/>
      <c r="J10719" s="24"/>
    </row>
    <row r="10720" spans="2:10" x14ac:dyDescent="0.2">
      <c r="B10720" s="24"/>
      <c r="D10720" s="24"/>
      <c r="F10720" s="24"/>
      <c r="H10720" s="24"/>
      <c r="J10720" s="24"/>
    </row>
    <row r="10721" spans="2:10" x14ac:dyDescent="0.2">
      <c r="B10721" s="24"/>
      <c r="D10721" s="24"/>
      <c r="F10721" s="24"/>
      <c r="H10721" s="24"/>
      <c r="J10721" s="24"/>
    </row>
    <row r="10722" spans="2:10" x14ac:dyDescent="0.2">
      <c r="B10722" s="24"/>
      <c r="D10722" s="24"/>
      <c r="F10722" s="24"/>
      <c r="H10722" s="24"/>
      <c r="J10722" s="24"/>
    </row>
    <row r="10723" spans="2:10" x14ac:dyDescent="0.2">
      <c r="B10723" s="24"/>
      <c r="D10723" s="24"/>
      <c r="F10723" s="24"/>
      <c r="H10723" s="24"/>
      <c r="J10723" s="24"/>
    </row>
    <row r="10724" spans="2:10" x14ac:dyDescent="0.2">
      <c r="B10724" s="24"/>
      <c r="D10724" s="24"/>
      <c r="F10724" s="24"/>
      <c r="H10724" s="24"/>
      <c r="J10724" s="24"/>
    </row>
    <row r="10725" spans="2:10" x14ac:dyDescent="0.2">
      <c r="B10725" s="24"/>
      <c r="D10725" s="24"/>
      <c r="F10725" s="24"/>
      <c r="H10725" s="24"/>
      <c r="J10725" s="24"/>
    </row>
    <row r="10726" spans="2:10" x14ac:dyDescent="0.2">
      <c r="B10726" s="24"/>
      <c r="D10726" s="24"/>
      <c r="F10726" s="24"/>
      <c r="H10726" s="24"/>
      <c r="J10726" s="24"/>
    </row>
    <row r="10727" spans="2:10" x14ac:dyDescent="0.2">
      <c r="B10727" s="24"/>
      <c r="D10727" s="24"/>
      <c r="F10727" s="24"/>
      <c r="H10727" s="24"/>
      <c r="J10727" s="24"/>
    </row>
    <row r="10728" spans="2:10" x14ac:dyDescent="0.2">
      <c r="B10728" s="24"/>
      <c r="D10728" s="24"/>
      <c r="F10728" s="24"/>
      <c r="H10728" s="24"/>
      <c r="J10728" s="24"/>
    </row>
    <row r="10729" spans="2:10" x14ac:dyDescent="0.2">
      <c r="B10729" s="24"/>
      <c r="D10729" s="24"/>
      <c r="F10729" s="24"/>
      <c r="H10729" s="24"/>
      <c r="J10729" s="24"/>
    </row>
    <row r="10730" spans="2:10" x14ac:dyDescent="0.2">
      <c r="B10730" s="24"/>
      <c r="D10730" s="24"/>
      <c r="F10730" s="24"/>
      <c r="H10730" s="24"/>
      <c r="J10730" s="24"/>
    </row>
    <row r="10731" spans="2:10" x14ac:dyDescent="0.2">
      <c r="B10731" s="24"/>
      <c r="D10731" s="24"/>
      <c r="F10731" s="24"/>
      <c r="H10731" s="24"/>
      <c r="J10731" s="24"/>
    </row>
    <row r="10732" spans="2:10" x14ac:dyDescent="0.2">
      <c r="B10732" s="24"/>
      <c r="D10732" s="24"/>
      <c r="F10732" s="24"/>
      <c r="H10732" s="24"/>
      <c r="J10732" s="24"/>
    </row>
    <row r="10733" spans="2:10" x14ac:dyDescent="0.2">
      <c r="B10733" s="24"/>
      <c r="D10733" s="24"/>
      <c r="F10733" s="24"/>
      <c r="H10733" s="24"/>
      <c r="J10733" s="24"/>
    </row>
    <row r="10734" spans="2:10" x14ac:dyDescent="0.2">
      <c r="B10734" s="24"/>
      <c r="D10734" s="24"/>
      <c r="F10734" s="24"/>
      <c r="H10734" s="24"/>
      <c r="J10734" s="24"/>
    </row>
    <row r="10735" spans="2:10" x14ac:dyDescent="0.2">
      <c r="B10735" s="24"/>
      <c r="D10735" s="24"/>
      <c r="F10735" s="24"/>
      <c r="H10735" s="24"/>
      <c r="J10735" s="24"/>
    </row>
    <row r="10736" spans="2:10" x14ac:dyDescent="0.2">
      <c r="B10736" s="24"/>
      <c r="D10736" s="24"/>
      <c r="F10736" s="24"/>
      <c r="H10736" s="24"/>
      <c r="J10736" s="24"/>
    </row>
    <row r="10737" spans="2:10" x14ac:dyDescent="0.2">
      <c r="B10737" s="24"/>
      <c r="D10737" s="24"/>
      <c r="F10737" s="24"/>
      <c r="H10737" s="24"/>
      <c r="J10737" s="24"/>
    </row>
    <row r="10738" spans="2:10" x14ac:dyDescent="0.2">
      <c r="B10738" s="24"/>
      <c r="D10738" s="24"/>
      <c r="F10738" s="24"/>
      <c r="H10738" s="24"/>
      <c r="J10738" s="24"/>
    </row>
    <row r="10739" spans="2:10" x14ac:dyDescent="0.2">
      <c r="B10739" s="24"/>
      <c r="D10739" s="24"/>
      <c r="F10739" s="24"/>
      <c r="H10739" s="24"/>
      <c r="J10739" s="24"/>
    </row>
    <row r="10740" spans="2:10" x14ac:dyDescent="0.2">
      <c r="B10740" s="24"/>
      <c r="D10740" s="24"/>
      <c r="F10740" s="24"/>
      <c r="H10740" s="24"/>
      <c r="J10740" s="24"/>
    </row>
    <row r="10741" spans="2:10" x14ac:dyDescent="0.2">
      <c r="B10741" s="24"/>
      <c r="D10741" s="24"/>
      <c r="F10741" s="24"/>
      <c r="H10741" s="24"/>
      <c r="J10741" s="24"/>
    </row>
    <row r="10742" spans="2:10" x14ac:dyDescent="0.2">
      <c r="B10742" s="24"/>
      <c r="D10742" s="24"/>
      <c r="F10742" s="24"/>
      <c r="H10742" s="24"/>
      <c r="J10742" s="24"/>
    </row>
    <row r="10743" spans="2:10" x14ac:dyDescent="0.2">
      <c r="B10743" s="24"/>
      <c r="D10743" s="24"/>
      <c r="F10743" s="24"/>
      <c r="H10743" s="24"/>
      <c r="J10743" s="24"/>
    </row>
    <row r="10744" spans="2:10" x14ac:dyDescent="0.2">
      <c r="B10744" s="24"/>
      <c r="D10744" s="24"/>
      <c r="F10744" s="24"/>
      <c r="H10744" s="24"/>
      <c r="J10744" s="24"/>
    </row>
    <row r="10745" spans="2:10" x14ac:dyDescent="0.2">
      <c r="B10745" s="24"/>
      <c r="D10745" s="24"/>
      <c r="F10745" s="24"/>
      <c r="H10745" s="24"/>
      <c r="J10745" s="24"/>
    </row>
    <row r="10746" spans="2:10" x14ac:dyDescent="0.2">
      <c r="B10746" s="24"/>
      <c r="D10746" s="24"/>
      <c r="F10746" s="24"/>
      <c r="H10746" s="24"/>
      <c r="J10746" s="24"/>
    </row>
    <row r="10747" spans="2:10" x14ac:dyDescent="0.2">
      <c r="B10747" s="24"/>
      <c r="D10747" s="24"/>
      <c r="F10747" s="24"/>
      <c r="H10747" s="24"/>
      <c r="J10747" s="24"/>
    </row>
    <row r="10748" spans="2:10" x14ac:dyDescent="0.2">
      <c r="B10748" s="24"/>
      <c r="D10748" s="24"/>
      <c r="F10748" s="24"/>
      <c r="H10748" s="24"/>
      <c r="J10748" s="24"/>
    </row>
    <row r="10749" spans="2:10" x14ac:dyDescent="0.2">
      <c r="B10749" s="24"/>
      <c r="D10749" s="24"/>
      <c r="F10749" s="24"/>
      <c r="H10749" s="24"/>
      <c r="J10749" s="24"/>
    </row>
    <row r="10750" spans="2:10" x14ac:dyDescent="0.2">
      <c r="B10750" s="24"/>
      <c r="D10750" s="24"/>
      <c r="F10750" s="24"/>
      <c r="H10750" s="24"/>
      <c r="J10750" s="24"/>
    </row>
    <row r="10751" spans="2:10" x14ac:dyDescent="0.2">
      <c r="B10751" s="24"/>
      <c r="D10751" s="24"/>
      <c r="F10751" s="24"/>
      <c r="H10751" s="24"/>
      <c r="J10751" s="24"/>
    </row>
    <row r="10752" spans="2:10" x14ac:dyDescent="0.2">
      <c r="B10752" s="24"/>
      <c r="D10752" s="24"/>
      <c r="F10752" s="24"/>
      <c r="H10752" s="24"/>
      <c r="J10752" s="24"/>
    </row>
    <row r="10753" spans="2:10" x14ac:dyDescent="0.2">
      <c r="B10753" s="24"/>
      <c r="D10753" s="24"/>
      <c r="F10753" s="24"/>
      <c r="H10753" s="24"/>
      <c r="J10753" s="24"/>
    </row>
    <row r="10754" spans="2:10" x14ac:dyDescent="0.2">
      <c r="B10754" s="24"/>
      <c r="D10754" s="24"/>
      <c r="F10754" s="24"/>
      <c r="H10754" s="24"/>
      <c r="J10754" s="24"/>
    </row>
    <row r="10755" spans="2:10" x14ac:dyDescent="0.2">
      <c r="B10755" s="24"/>
      <c r="D10755" s="24"/>
      <c r="F10755" s="24"/>
      <c r="H10755" s="24"/>
      <c r="J10755" s="24"/>
    </row>
    <row r="10756" spans="2:10" x14ac:dyDescent="0.2">
      <c r="B10756" s="24"/>
      <c r="D10756" s="24"/>
      <c r="F10756" s="24"/>
      <c r="H10756" s="24"/>
      <c r="J10756" s="24"/>
    </row>
    <row r="10757" spans="2:10" x14ac:dyDescent="0.2">
      <c r="B10757" s="24"/>
      <c r="D10757" s="24"/>
      <c r="F10757" s="24"/>
      <c r="H10757" s="24"/>
      <c r="J10757" s="24"/>
    </row>
    <row r="10758" spans="2:10" x14ac:dyDescent="0.2">
      <c r="B10758" s="24"/>
      <c r="D10758" s="24"/>
      <c r="F10758" s="24"/>
      <c r="H10758" s="24"/>
      <c r="J10758" s="24"/>
    </row>
    <row r="10759" spans="2:10" x14ac:dyDescent="0.2">
      <c r="B10759" s="24"/>
      <c r="D10759" s="24"/>
      <c r="F10759" s="24"/>
      <c r="H10759" s="24"/>
      <c r="J10759" s="24"/>
    </row>
    <row r="10760" spans="2:10" x14ac:dyDescent="0.2">
      <c r="B10760" s="24"/>
      <c r="D10760" s="24"/>
      <c r="F10760" s="24"/>
      <c r="H10760" s="24"/>
      <c r="J10760" s="24"/>
    </row>
    <row r="10761" spans="2:10" x14ac:dyDescent="0.2">
      <c r="B10761" s="24"/>
      <c r="D10761" s="24"/>
      <c r="F10761" s="24"/>
      <c r="H10761" s="24"/>
      <c r="J10761" s="24"/>
    </row>
    <row r="10762" spans="2:10" x14ac:dyDescent="0.2">
      <c r="B10762" s="24"/>
      <c r="D10762" s="24"/>
      <c r="F10762" s="24"/>
      <c r="H10762" s="24"/>
      <c r="J10762" s="24"/>
    </row>
    <row r="10763" spans="2:10" x14ac:dyDescent="0.2">
      <c r="B10763" s="24"/>
      <c r="D10763" s="24"/>
      <c r="F10763" s="24"/>
      <c r="H10763" s="24"/>
      <c r="J10763" s="24"/>
    </row>
    <row r="10764" spans="2:10" x14ac:dyDescent="0.2">
      <c r="B10764" s="24"/>
      <c r="D10764" s="24"/>
      <c r="F10764" s="24"/>
      <c r="H10764" s="24"/>
      <c r="J10764" s="24"/>
    </row>
    <row r="10765" spans="2:10" x14ac:dyDescent="0.2">
      <c r="B10765" s="24"/>
      <c r="D10765" s="24"/>
      <c r="F10765" s="24"/>
      <c r="H10765" s="24"/>
      <c r="J10765" s="24"/>
    </row>
    <row r="10766" spans="2:10" x14ac:dyDescent="0.2">
      <c r="B10766" s="24"/>
      <c r="D10766" s="24"/>
      <c r="F10766" s="24"/>
      <c r="H10766" s="24"/>
      <c r="J10766" s="24"/>
    </row>
    <row r="10767" spans="2:10" x14ac:dyDescent="0.2">
      <c r="B10767" s="24"/>
      <c r="D10767" s="24"/>
      <c r="F10767" s="24"/>
      <c r="H10767" s="24"/>
      <c r="J10767" s="24"/>
    </row>
    <row r="10768" spans="2:10" x14ac:dyDescent="0.2">
      <c r="B10768" s="24"/>
      <c r="D10768" s="24"/>
      <c r="F10768" s="24"/>
      <c r="H10768" s="24"/>
      <c r="J10768" s="24"/>
    </row>
    <row r="10769" spans="2:10" x14ac:dyDescent="0.2">
      <c r="B10769" s="24"/>
      <c r="D10769" s="24"/>
      <c r="F10769" s="24"/>
      <c r="H10769" s="24"/>
      <c r="J10769" s="24"/>
    </row>
    <row r="10770" spans="2:10" x14ac:dyDescent="0.2">
      <c r="B10770" s="24"/>
      <c r="D10770" s="24"/>
      <c r="F10770" s="24"/>
      <c r="H10770" s="24"/>
      <c r="J10770" s="24"/>
    </row>
    <row r="10771" spans="2:10" x14ac:dyDescent="0.2">
      <c r="B10771" s="24"/>
      <c r="D10771" s="24"/>
      <c r="F10771" s="24"/>
      <c r="H10771" s="24"/>
      <c r="J10771" s="24"/>
    </row>
    <row r="10772" spans="2:10" x14ac:dyDescent="0.2">
      <c r="B10772" s="24"/>
      <c r="D10772" s="24"/>
      <c r="F10772" s="24"/>
      <c r="H10772" s="24"/>
      <c r="J10772" s="24"/>
    </row>
    <row r="10773" spans="2:10" x14ac:dyDescent="0.2">
      <c r="B10773" s="24"/>
      <c r="D10773" s="24"/>
      <c r="F10773" s="24"/>
      <c r="H10773" s="24"/>
      <c r="J10773" s="24"/>
    </row>
    <row r="10774" spans="2:10" x14ac:dyDescent="0.2">
      <c r="B10774" s="24"/>
      <c r="D10774" s="24"/>
      <c r="F10774" s="24"/>
      <c r="H10774" s="24"/>
      <c r="J10774" s="24"/>
    </row>
    <row r="10775" spans="2:10" x14ac:dyDescent="0.2">
      <c r="B10775" s="24"/>
      <c r="D10775" s="24"/>
      <c r="F10775" s="24"/>
      <c r="H10775" s="24"/>
      <c r="J10775" s="24"/>
    </row>
    <row r="10776" spans="2:10" x14ac:dyDescent="0.2">
      <c r="B10776" s="24"/>
      <c r="D10776" s="24"/>
      <c r="F10776" s="24"/>
      <c r="H10776" s="24"/>
      <c r="J10776" s="24"/>
    </row>
    <row r="10777" spans="2:10" x14ac:dyDescent="0.2">
      <c r="B10777" s="24"/>
      <c r="D10777" s="24"/>
      <c r="F10777" s="24"/>
      <c r="H10777" s="24"/>
      <c r="J10777" s="24"/>
    </row>
    <row r="10778" spans="2:10" x14ac:dyDescent="0.2">
      <c r="B10778" s="24"/>
      <c r="D10778" s="24"/>
      <c r="F10778" s="24"/>
      <c r="H10778" s="24"/>
      <c r="J10778" s="24"/>
    </row>
    <row r="10779" spans="2:10" x14ac:dyDescent="0.2">
      <c r="B10779" s="24"/>
      <c r="D10779" s="24"/>
      <c r="F10779" s="24"/>
      <c r="H10779" s="24"/>
      <c r="J10779" s="24"/>
    </row>
    <row r="10780" spans="2:10" x14ac:dyDescent="0.2">
      <c r="B10780" s="24"/>
      <c r="D10780" s="24"/>
      <c r="F10780" s="24"/>
      <c r="H10780" s="24"/>
      <c r="J10780" s="24"/>
    </row>
    <row r="10781" spans="2:10" x14ac:dyDescent="0.2">
      <c r="B10781" s="24"/>
      <c r="D10781" s="24"/>
      <c r="F10781" s="24"/>
      <c r="H10781" s="24"/>
      <c r="J10781" s="24"/>
    </row>
    <row r="10782" spans="2:10" x14ac:dyDescent="0.2">
      <c r="B10782" s="24"/>
      <c r="D10782" s="24"/>
      <c r="F10782" s="24"/>
      <c r="H10782" s="24"/>
      <c r="J10782" s="24"/>
    </row>
    <row r="10783" spans="2:10" x14ac:dyDescent="0.2">
      <c r="B10783" s="24"/>
      <c r="D10783" s="24"/>
      <c r="F10783" s="24"/>
      <c r="H10783" s="24"/>
      <c r="J10783" s="24"/>
    </row>
    <row r="10784" spans="2:10" x14ac:dyDescent="0.2">
      <c r="B10784" s="24"/>
      <c r="D10784" s="24"/>
      <c r="F10784" s="24"/>
      <c r="H10784" s="24"/>
      <c r="J10784" s="24"/>
    </row>
    <row r="10785" spans="2:10" x14ac:dyDescent="0.2">
      <c r="B10785" s="24"/>
      <c r="D10785" s="24"/>
      <c r="F10785" s="24"/>
      <c r="H10785" s="24"/>
      <c r="J10785" s="24"/>
    </row>
    <row r="10786" spans="2:10" x14ac:dyDescent="0.2">
      <c r="B10786" s="24"/>
      <c r="D10786" s="24"/>
      <c r="F10786" s="24"/>
      <c r="H10786" s="24"/>
      <c r="J10786" s="24"/>
    </row>
    <row r="10787" spans="2:10" x14ac:dyDescent="0.2">
      <c r="B10787" s="24"/>
      <c r="D10787" s="24"/>
      <c r="F10787" s="24"/>
      <c r="H10787" s="24"/>
      <c r="J10787" s="24"/>
    </row>
    <row r="10788" spans="2:10" x14ac:dyDescent="0.2">
      <c r="B10788" s="24"/>
      <c r="D10788" s="24"/>
      <c r="F10788" s="24"/>
      <c r="H10788" s="24"/>
      <c r="J10788" s="24"/>
    </row>
    <row r="10789" spans="2:10" x14ac:dyDescent="0.2">
      <c r="B10789" s="24"/>
      <c r="D10789" s="24"/>
      <c r="F10789" s="24"/>
      <c r="H10789" s="24"/>
      <c r="J10789" s="24"/>
    </row>
    <row r="10790" spans="2:10" x14ac:dyDescent="0.2">
      <c r="B10790" s="24"/>
      <c r="D10790" s="24"/>
      <c r="F10790" s="24"/>
      <c r="H10790" s="24"/>
      <c r="J10790" s="24"/>
    </row>
    <row r="10791" spans="2:10" x14ac:dyDescent="0.2">
      <c r="B10791" s="24"/>
      <c r="D10791" s="24"/>
      <c r="F10791" s="24"/>
      <c r="H10791" s="24"/>
      <c r="J10791" s="24"/>
    </row>
    <row r="10792" spans="2:10" x14ac:dyDescent="0.2">
      <c r="B10792" s="24"/>
      <c r="D10792" s="24"/>
      <c r="F10792" s="24"/>
      <c r="H10792" s="24"/>
      <c r="J10792" s="24"/>
    </row>
    <row r="10793" spans="2:10" x14ac:dyDescent="0.2">
      <c r="B10793" s="24"/>
      <c r="D10793" s="24"/>
      <c r="F10793" s="24"/>
      <c r="H10793" s="24"/>
      <c r="J10793" s="24"/>
    </row>
    <row r="10794" spans="2:10" x14ac:dyDescent="0.2">
      <c r="B10794" s="24"/>
      <c r="D10794" s="24"/>
      <c r="F10794" s="24"/>
      <c r="H10794" s="24"/>
      <c r="J10794" s="24"/>
    </row>
    <row r="10795" spans="2:10" x14ac:dyDescent="0.2">
      <c r="B10795" s="24"/>
      <c r="D10795" s="24"/>
      <c r="F10795" s="24"/>
      <c r="H10795" s="24"/>
      <c r="J10795" s="24"/>
    </row>
    <row r="10796" spans="2:10" x14ac:dyDescent="0.2">
      <c r="B10796" s="24"/>
      <c r="D10796" s="24"/>
      <c r="F10796" s="24"/>
      <c r="H10796" s="24"/>
      <c r="J10796" s="24"/>
    </row>
    <row r="10797" spans="2:10" x14ac:dyDescent="0.2">
      <c r="B10797" s="24"/>
      <c r="D10797" s="24"/>
      <c r="F10797" s="24"/>
      <c r="H10797" s="24"/>
      <c r="J10797" s="24"/>
    </row>
    <row r="10798" spans="2:10" x14ac:dyDescent="0.2">
      <c r="B10798" s="24"/>
      <c r="D10798" s="24"/>
      <c r="F10798" s="24"/>
      <c r="H10798" s="24"/>
      <c r="J10798" s="24"/>
    </row>
    <row r="10799" spans="2:10" x14ac:dyDescent="0.2">
      <c r="B10799" s="24"/>
      <c r="D10799" s="24"/>
      <c r="F10799" s="24"/>
      <c r="H10799" s="24"/>
      <c r="J10799" s="24"/>
    </row>
    <row r="10800" spans="2:10" x14ac:dyDescent="0.2">
      <c r="B10800" s="24"/>
      <c r="D10800" s="24"/>
      <c r="F10800" s="24"/>
      <c r="H10800" s="24"/>
      <c r="J10800" s="24"/>
    </row>
    <row r="10801" spans="2:10" x14ac:dyDescent="0.2">
      <c r="B10801" s="24"/>
      <c r="D10801" s="24"/>
      <c r="F10801" s="24"/>
      <c r="H10801" s="24"/>
      <c r="J10801" s="24"/>
    </row>
    <row r="10802" spans="2:10" x14ac:dyDescent="0.2">
      <c r="B10802" s="24"/>
      <c r="D10802" s="24"/>
      <c r="F10802" s="24"/>
      <c r="H10802" s="24"/>
      <c r="J10802" s="24"/>
    </row>
    <row r="10803" spans="2:10" x14ac:dyDescent="0.2">
      <c r="B10803" s="24"/>
      <c r="D10803" s="24"/>
      <c r="F10803" s="24"/>
      <c r="H10803" s="24"/>
      <c r="J10803" s="24"/>
    </row>
    <row r="10804" spans="2:10" x14ac:dyDescent="0.2">
      <c r="B10804" s="24"/>
      <c r="D10804" s="24"/>
      <c r="F10804" s="24"/>
      <c r="H10804" s="24"/>
      <c r="J10804" s="24"/>
    </row>
    <row r="10805" spans="2:10" x14ac:dyDescent="0.2">
      <c r="B10805" s="24"/>
      <c r="D10805" s="24"/>
      <c r="F10805" s="24"/>
      <c r="H10805" s="24"/>
      <c r="J10805" s="24"/>
    </row>
    <row r="10806" spans="2:10" x14ac:dyDescent="0.2">
      <c r="B10806" s="24"/>
      <c r="D10806" s="24"/>
      <c r="F10806" s="24"/>
      <c r="H10806" s="24"/>
      <c r="J10806" s="24"/>
    </row>
    <row r="10807" spans="2:10" x14ac:dyDescent="0.2">
      <c r="B10807" s="24"/>
      <c r="D10807" s="24"/>
      <c r="F10807" s="24"/>
      <c r="H10807" s="24"/>
      <c r="J10807" s="24"/>
    </row>
    <row r="10808" spans="2:10" x14ac:dyDescent="0.2">
      <c r="B10808" s="24"/>
      <c r="D10808" s="24"/>
      <c r="F10808" s="24"/>
      <c r="H10808" s="24"/>
      <c r="J10808" s="24"/>
    </row>
    <row r="10809" spans="2:10" x14ac:dyDescent="0.2">
      <c r="B10809" s="24"/>
      <c r="D10809" s="24"/>
      <c r="F10809" s="24"/>
      <c r="H10809" s="24"/>
      <c r="J10809" s="24"/>
    </row>
    <row r="10810" spans="2:10" x14ac:dyDescent="0.2">
      <c r="B10810" s="24"/>
      <c r="D10810" s="24"/>
      <c r="F10810" s="24"/>
      <c r="H10810" s="24"/>
      <c r="J10810" s="24"/>
    </row>
    <row r="10811" spans="2:10" x14ac:dyDescent="0.2">
      <c r="B10811" s="24"/>
      <c r="D10811" s="24"/>
      <c r="F10811" s="24"/>
      <c r="H10811" s="24"/>
      <c r="J10811" s="24"/>
    </row>
    <row r="10812" spans="2:10" x14ac:dyDescent="0.2">
      <c r="B10812" s="24"/>
      <c r="D10812" s="24"/>
      <c r="F10812" s="24"/>
      <c r="H10812" s="24"/>
      <c r="J10812" s="24"/>
    </row>
    <row r="10813" spans="2:10" x14ac:dyDescent="0.2">
      <c r="B10813" s="24"/>
      <c r="D10813" s="24"/>
      <c r="F10813" s="24"/>
      <c r="H10813" s="24"/>
      <c r="J10813" s="24"/>
    </row>
    <row r="10814" spans="2:10" x14ac:dyDescent="0.2">
      <c r="B10814" s="24"/>
      <c r="D10814" s="24"/>
      <c r="F10814" s="24"/>
      <c r="H10814" s="24"/>
      <c r="J10814" s="24"/>
    </row>
    <row r="10815" spans="2:10" x14ac:dyDescent="0.2">
      <c r="B10815" s="24"/>
      <c r="D10815" s="24"/>
      <c r="F10815" s="24"/>
      <c r="H10815" s="24"/>
      <c r="J10815" s="24"/>
    </row>
    <row r="10816" spans="2:10" x14ac:dyDescent="0.2">
      <c r="B10816" s="24"/>
      <c r="D10816" s="24"/>
      <c r="F10816" s="24"/>
      <c r="H10816" s="24"/>
      <c r="J10816" s="24"/>
    </row>
    <row r="10817" spans="2:10" x14ac:dyDescent="0.2">
      <c r="B10817" s="24"/>
      <c r="D10817" s="24"/>
      <c r="F10817" s="24"/>
      <c r="H10817" s="24"/>
      <c r="J10817" s="24"/>
    </row>
    <row r="10818" spans="2:10" x14ac:dyDescent="0.2">
      <c r="B10818" s="24"/>
      <c r="D10818" s="24"/>
      <c r="F10818" s="24"/>
      <c r="H10818" s="24"/>
      <c r="J10818" s="24"/>
    </row>
    <row r="10819" spans="2:10" x14ac:dyDescent="0.2">
      <c r="B10819" s="24"/>
      <c r="D10819" s="24"/>
      <c r="F10819" s="24"/>
      <c r="H10819" s="24"/>
      <c r="J10819" s="24"/>
    </row>
    <row r="10820" spans="2:10" x14ac:dyDescent="0.2">
      <c r="B10820" s="24"/>
      <c r="D10820" s="24"/>
      <c r="F10820" s="24"/>
      <c r="H10820" s="24"/>
      <c r="J10820" s="24"/>
    </row>
    <row r="10821" spans="2:10" x14ac:dyDescent="0.2">
      <c r="B10821" s="24"/>
      <c r="D10821" s="24"/>
      <c r="F10821" s="24"/>
      <c r="H10821" s="24"/>
      <c r="J10821" s="24"/>
    </row>
    <row r="10822" spans="2:10" x14ac:dyDescent="0.2">
      <c r="B10822" s="24"/>
      <c r="D10822" s="24"/>
      <c r="F10822" s="24"/>
      <c r="H10822" s="24"/>
      <c r="J10822" s="24"/>
    </row>
    <row r="10823" spans="2:10" x14ac:dyDescent="0.2">
      <c r="B10823" s="24"/>
      <c r="D10823" s="24"/>
      <c r="F10823" s="24"/>
      <c r="H10823" s="24"/>
      <c r="J10823" s="24"/>
    </row>
    <row r="10824" spans="2:10" x14ac:dyDescent="0.2">
      <c r="B10824" s="24"/>
      <c r="D10824" s="24"/>
      <c r="F10824" s="24"/>
      <c r="H10824" s="24"/>
      <c r="J10824" s="24"/>
    </row>
    <row r="10825" spans="2:10" x14ac:dyDescent="0.2">
      <c r="B10825" s="24"/>
      <c r="D10825" s="24"/>
      <c r="F10825" s="24"/>
      <c r="H10825" s="24"/>
      <c r="J10825" s="24"/>
    </row>
    <row r="10826" spans="2:10" x14ac:dyDescent="0.2">
      <c r="B10826" s="24"/>
      <c r="D10826" s="24"/>
      <c r="F10826" s="24"/>
      <c r="H10826" s="24"/>
      <c r="J10826" s="24"/>
    </row>
    <row r="10827" spans="2:10" x14ac:dyDescent="0.2">
      <c r="B10827" s="24"/>
      <c r="D10827" s="24"/>
      <c r="F10827" s="24"/>
      <c r="H10827" s="24"/>
      <c r="J10827" s="24"/>
    </row>
    <row r="10828" spans="2:10" x14ac:dyDescent="0.2">
      <c r="B10828" s="24"/>
      <c r="D10828" s="24"/>
      <c r="F10828" s="24"/>
      <c r="H10828" s="24"/>
      <c r="J10828" s="24"/>
    </row>
    <row r="10829" spans="2:10" x14ac:dyDescent="0.2">
      <c r="B10829" s="24"/>
      <c r="D10829" s="24"/>
      <c r="F10829" s="24"/>
      <c r="H10829" s="24"/>
      <c r="J10829" s="24"/>
    </row>
    <row r="10830" spans="2:10" x14ac:dyDescent="0.2">
      <c r="B10830" s="24"/>
      <c r="D10830" s="24"/>
      <c r="F10830" s="24"/>
      <c r="H10830" s="24"/>
      <c r="J10830" s="24"/>
    </row>
    <row r="10831" spans="2:10" x14ac:dyDescent="0.2">
      <c r="B10831" s="24"/>
      <c r="D10831" s="24"/>
      <c r="F10831" s="24"/>
      <c r="H10831" s="24"/>
      <c r="J10831" s="24"/>
    </row>
    <row r="10832" spans="2:10" x14ac:dyDescent="0.2">
      <c r="B10832" s="24"/>
      <c r="D10832" s="24"/>
      <c r="F10832" s="24"/>
      <c r="H10832" s="24"/>
      <c r="J10832" s="24"/>
    </row>
    <row r="10833" spans="2:10" x14ac:dyDescent="0.2">
      <c r="B10833" s="24"/>
      <c r="D10833" s="24"/>
      <c r="F10833" s="24"/>
      <c r="H10833" s="24"/>
      <c r="J10833" s="24"/>
    </row>
    <row r="10834" spans="2:10" x14ac:dyDescent="0.2">
      <c r="B10834" s="24"/>
      <c r="D10834" s="24"/>
      <c r="F10834" s="24"/>
      <c r="H10834" s="24"/>
      <c r="J10834" s="24"/>
    </row>
    <row r="10835" spans="2:10" x14ac:dyDescent="0.2">
      <c r="B10835" s="24"/>
      <c r="D10835" s="24"/>
      <c r="F10835" s="24"/>
      <c r="H10835" s="24"/>
      <c r="J10835" s="24"/>
    </row>
    <row r="10836" spans="2:10" x14ac:dyDescent="0.2">
      <c r="B10836" s="24"/>
      <c r="D10836" s="24"/>
      <c r="F10836" s="24"/>
      <c r="H10836" s="24"/>
      <c r="J10836" s="24"/>
    </row>
    <row r="10837" spans="2:10" x14ac:dyDescent="0.2">
      <c r="B10837" s="24"/>
      <c r="D10837" s="24"/>
      <c r="F10837" s="24"/>
      <c r="H10837" s="24"/>
      <c r="J10837" s="24"/>
    </row>
    <row r="10838" spans="2:10" x14ac:dyDescent="0.2">
      <c r="B10838" s="24"/>
      <c r="D10838" s="24"/>
      <c r="F10838" s="24"/>
      <c r="H10838" s="24"/>
      <c r="J10838" s="24"/>
    </row>
    <row r="10839" spans="2:10" x14ac:dyDescent="0.2">
      <c r="B10839" s="24"/>
      <c r="D10839" s="24"/>
      <c r="F10839" s="24"/>
      <c r="H10839" s="24"/>
      <c r="J10839" s="24"/>
    </row>
    <row r="10840" spans="2:10" x14ac:dyDescent="0.2">
      <c r="B10840" s="24"/>
      <c r="D10840" s="24"/>
      <c r="F10840" s="24"/>
      <c r="H10840" s="24"/>
      <c r="J10840" s="24"/>
    </row>
    <row r="10841" spans="2:10" x14ac:dyDescent="0.2">
      <c r="B10841" s="24"/>
      <c r="D10841" s="24"/>
      <c r="F10841" s="24"/>
      <c r="H10841" s="24"/>
      <c r="J10841" s="24"/>
    </row>
    <row r="10842" spans="2:10" x14ac:dyDescent="0.2">
      <c r="B10842" s="24"/>
      <c r="D10842" s="24"/>
      <c r="F10842" s="24"/>
      <c r="H10842" s="24"/>
      <c r="J10842" s="24"/>
    </row>
    <row r="10843" spans="2:10" x14ac:dyDescent="0.2">
      <c r="B10843" s="24"/>
      <c r="D10843" s="24"/>
      <c r="F10843" s="24"/>
      <c r="H10843" s="24"/>
      <c r="J10843" s="24"/>
    </row>
    <row r="10844" spans="2:10" x14ac:dyDescent="0.2">
      <c r="B10844" s="24"/>
      <c r="D10844" s="24"/>
      <c r="F10844" s="24"/>
      <c r="H10844" s="24"/>
      <c r="J10844" s="24"/>
    </row>
    <row r="10845" spans="2:10" x14ac:dyDescent="0.2">
      <c r="B10845" s="24"/>
      <c r="D10845" s="24"/>
      <c r="F10845" s="24"/>
      <c r="H10845" s="24"/>
      <c r="J10845" s="24"/>
    </row>
    <row r="10846" spans="2:10" x14ac:dyDescent="0.2">
      <c r="B10846" s="24"/>
      <c r="D10846" s="24"/>
      <c r="F10846" s="24"/>
      <c r="H10846" s="24"/>
      <c r="J10846" s="24"/>
    </row>
    <row r="10847" spans="2:10" x14ac:dyDescent="0.2">
      <c r="B10847" s="24"/>
      <c r="D10847" s="24"/>
      <c r="F10847" s="24"/>
      <c r="H10847" s="24"/>
      <c r="J10847" s="24"/>
    </row>
    <row r="10848" spans="2:10" x14ac:dyDescent="0.2">
      <c r="B10848" s="24"/>
      <c r="D10848" s="24"/>
      <c r="F10848" s="24"/>
      <c r="H10848" s="24"/>
      <c r="J10848" s="24"/>
    </row>
    <row r="10849" spans="2:10" x14ac:dyDescent="0.2">
      <c r="B10849" s="24"/>
      <c r="D10849" s="24"/>
      <c r="F10849" s="24"/>
      <c r="H10849" s="24"/>
      <c r="J10849" s="24"/>
    </row>
    <row r="10850" spans="2:10" x14ac:dyDescent="0.2">
      <c r="B10850" s="24"/>
      <c r="D10850" s="24"/>
      <c r="F10850" s="24"/>
      <c r="H10850" s="24"/>
      <c r="J10850" s="24"/>
    </row>
    <row r="10851" spans="2:10" x14ac:dyDescent="0.2">
      <c r="B10851" s="24"/>
      <c r="D10851" s="24"/>
      <c r="F10851" s="24"/>
      <c r="H10851" s="24"/>
      <c r="J10851" s="24"/>
    </row>
    <row r="10852" spans="2:10" x14ac:dyDescent="0.2">
      <c r="B10852" s="24"/>
      <c r="D10852" s="24"/>
      <c r="F10852" s="24"/>
      <c r="H10852" s="24"/>
      <c r="J10852" s="24"/>
    </row>
    <row r="10853" spans="2:10" x14ac:dyDescent="0.2">
      <c r="B10853" s="24"/>
      <c r="D10853" s="24"/>
      <c r="F10853" s="24"/>
      <c r="H10853" s="24"/>
      <c r="J10853" s="24"/>
    </row>
    <row r="10854" spans="2:10" x14ac:dyDescent="0.2">
      <c r="B10854" s="24"/>
      <c r="D10854" s="24"/>
      <c r="F10854" s="24"/>
      <c r="H10854" s="24"/>
      <c r="J10854" s="24"/>
    </row>
    <row r="10855" spans="2:10" x14ac:dyDescent="0.2">
      <c r="B10855" s="24"/>
      <c r="D10855" s="24"/>
      <c r="F10855" s="24"/>
      <c r="H10855" s="24"/>
      <c r="J10855" s="24"/>
    </row>
    <row r="10856" spans="2:10" x14ac:dyDescent="0.2">
      <c r="B10856" s="24"/>
      <c r="D10856" s="24"/>
      <c r="F10856" s="24"/>
      <c r="H10856" s="24"/>
      <c r="J10856" s="24"/>
    </row>
    <row r="10857" spans="2:10" x14ac:dyDescent="0.2">
      <c r="B10857" s="24"/>
      <c r="D10857" s="24"/>
      <c r="F10857" s="24"/>
      <c r="H10857" s="24"/>
      <c r="J10857" s="24"/>
    </row>
    <row r="10858" spans="2:10" x14ac:dyDescent="0.2">
      <c r="B10858" s="24"/>
      <c r="D10858" s="24"/>
      <c r="F10858" s="24"/>
      <c r="H10858" s="24"/>
      <c r="J10858" s="24"/>
    </row>
    <row r="10859" spans="2:10" x14ac:dyDescent="0.2">
      <c r="B10859" s="24"/>
      <c r="D10859" s="24"/>
      <c r="F10859" s="24"/>
      <c r="H10859" s="24"/>
      <c r="J10859" s="24"/>
    </row>
    <row r="10860" spans="2:10" x14ac:dyDescent="0.2">
      <c r="B10860" s="24"/>
      <c r="D10860" s="24"/>
      <c r="F10860" s="24"/>
      <c r="H10860" s="24"/>
      <c r="J10860" s="24"/>
    </row>
    <row r="10861" spans="2:10" x14ac:dyDescent="0.2">
      <c r="B10861" s="24"/>
      <c r="D10861" s="24"/>
      <c r="F10861" s="24"/>
      <c r="H10861" s="24"/>
      <c r="J10861" s="24"/>
    </row>
    <row r="10862" spans="2:10" x14ac:dyDescent="0.2">
      <c r="B10862" s="24"/>
      <c r="D10862" s="24"/>
      <c r="F10862" s="24"/>
      <c r="H10862" s="24"/>
      <c r="J10862" s="24"/>
    </row>
    <row r="10863" spans="2:10" x14ac:dyDescent="0.2">
      <c r="B10863" s="24"/>
      <c r="D10863" s="24"/>
      <c r="F10863" s="24"/>
      <c r="H10863" s="24"/>
      <c r="J10863" s="24"/>
    </row>
    <row r="10864" spans="2:10" x14ac:dyDescent="0.2">
      <c r="B10864" s="24"/>
      <c r="D10864" s="24"/>
      <c r="F10864" s="24"/>
      <c r="H10864" s="24"/>
      <c r="J10864" s="24"/>
    </row>
    <row r="10865" spans="2:10" x14ac:dyDescent="0.2">
      <c r="B10865" s="24"/>
      <c r="D10865" s="24"/>
      <c r="F10865" s="24"/>
      <c r="H10865" s="24"/>
      <c r="J10865" s="24"/>
    </row>
    <row r="10866" spans="2:10" x14ac:dyDescent="0.2">
      <c r="B10866" s="24"/>
      <c r="D10866" s="24"/>
      <c r="F10866" s="24"/>
      <c r="H10866" s="24"/>
      <c r="J10866" s="24"/>
    </row>
    <row r="10867" spans="2:10" x14ac:dyDescent="0.2">
      <c r="B10867" s="24"/>
      <c r="D10867" s="24"/>
      <c r="F10867" s="24"/>
      <c r="H10867" s="24"/>
      <c r="J10867" s="24"/>
    </row>
    <row r="10868" spans="2:10" x14ac:dyDescent="0.2">
      <c r="B10868" s="24"/>
      <c r="D10868" s="24"/>
      <c r="F10868" s="24"/>
      <c r="H10868" s="24"/>
      <c r="J10868" s="24"/>
    </row>
    <row r="10869" spans="2:10" x14ac:dyDescent="0.2">
      <c r="B10869" s="24"/>
      <c r="D10869" s="24"/>
      <c r="F10869" s="24"/>
      <c r="H10869" s="24"/>
      <c r="J10869" s="24"/>
    </row>
    <row r="10870" spans="2:10" x14ac:dyDescent="0.2">
      <c r="B10870" s="24"/>
      <c r="D10870" s="24"/>
      <c r="F10870" s="24"/>
      <c r="H10870" s="24"/>
      <c r="J10870" s="24"/>
    </row>
    <row r="10871" spans="2:10" x14ac:dyDescent="0.2">
      <c r="B10871" s="24"/>
      <c r="D10871" s="24"/>
      <c r="F10871" s="24"/>
      <c r="H10871" s="24"/>
      <c r="J10871" s="24"/>
    </row>
    <row r="10872" spans="2:10" x14ac:dyDescent="0.2">
      <c r="B10872" s="24"/>
      <c r="D10872" s="24"/>
      <c r="F10872" s="24"/>
      <c r="H10872" s="24"/>
      <c r="J10872" s="24"/>
    </row>
    <row r="10873" spans="2:10" x14ac:dyDescent="0.2">
      <c r="B10873" s="24"/>
      <c r="D10873" s="24"/>
      <c r="F10873" s="24"/>
      <c r="H10873" s="24"/>
      <c r="J10873" s="24"/>
    </row>
    <row r="10874" spans="2:10" x14ac:dyDescent="0.2">
      <c r="B10874" s="24"/>
      <c r="D10874" s="24"/>
      <c r="F10874" s="24"/>
      <c r="H10874" s="24"/>
      <c r="J10874" s="24"/>
    </row>
    <row r="10875" spans="2:10" x14ac:dyDescent="0.2">
      <c r="B10875" s="24"/>
      <c r="D10875" s="24"/>
      <c r="F10875" s="24"/>
      <c r="H10875" s="24"/>
      <c r="J10875" s="24"/>
    </row>
    <row r="10876" spans="2:10" x14ac:dyDescent="0.2">
      <c r="B10876" s="24"/>
      <c r="D10876" s="24"/>
      <c r="F10876" s="24"/>
      <c r="H10876" s="24"/>
      <c r="J10876" s="24"/>
    </row>
    <row r="10877" spans="2:10" x14ac:dyDescent="0.2">
      <c r="B10877" s="24"/>
      <c r="D10877" s="24"/>
      <c r="F10877" s="24"/>
      <c r="H10877" s="24"/>
      <c r="J10877" s="24"/>
    </row>
    <row r="10878" spans="2:10" x14ac:dyDescent="0.2">
      <c r="B10878" s="24"/>
      <c r="D10878" s="24"/>
      <c r="F10878" s="24"/>
      <c r="H10878" s="24"/>
      <c r="J10878" s="24"/>
    </row>
    <row r="10879" spans="2:10" x14ac:dyDescent="0.2">
      <c r="B10879" s="24"/>
      <c r="D10879" s="24"/>
      <c r="F10879" s="24"/>
      <c r="H10879" s="24"/>
      <c r="J10879" s="24"/>
    </row>
    <row r="10880" spans="2:10" x14ac:dyDescent="0.2">
      <c r="B10880" s="24"/>
      <c r="D10880" s="24"/>
      <c r="F10880" s="24"/>
      <c r="H10880" s="24"/>
      <c r="J10880" s="24"/>
    </row>
    <row r="10881" spans="2:10" x14ac:dyDescent="0.2">
      <c r="B10881" s="24"/>
      <c r="D10881" s="24"/>
      <c r="F10881" s="24"/>
      <c r="H10881" s="24"/>
      <c r="J10881" s="24"/>
    </row>
    <row r="10882" spans="2:10" x14ac:dyDescent="0.2">
      <c r="B10882" s="24"/>
      <c r="D10882" s="24"/>
      <c r="F10882" s="24"/>
      <c r="H10882" s="24"/>
      <c r="J10882" s="24"/>
    </row>
    <row r="10883" spans="2:10" x14ac:dyDescent="0.2">
      <c r="B10883" s="24"/>
      <c r="D10883" s="24"/>
      <c r="F10883" s="24"/>
      <c r="H10883" s="24"/>
      <c r="J10883" s="24"/>
    </row>
    <row r="10884" spans="2:10" x14ac:dyDescent="0.2">
      <c r="B10884" s="24"/>
      <c r="D10884" s="24"/>
      <c r="F10884" s="24"/>
      <c r="H10884" s="24"/>
      <c r="J10884" s="24"/>
    </row>
    <row r="10885" spans="2:10" x14ac:dyDescent="0.2">
      <c r="B10885" s="24"/>
      <c r="D10885" s="24"/>
      <c r="F10885" s="24"/>
      <c r="H10885" s="24"/>
      <c r="J10885" s="24"/>
    </row>
    <row r="10886" spans="2:10" x14ac:dyDescent="0.2">
      <c r="B10886" s="24"/>
      <c r="D10886" s="24"/>
      <c r="F10886" s="24"/>
      <c r="H10886" s="24"/>
      <c r="J10886" s="24"/>
    </row>
    <row r="10887" spans="2:10" x14ac:dyDescent="0.2">
      <c r="B10887" s="24"/>
      <c r="D10887" s="24"/>
      <c r="F10887" s="24"/>
      <c r="H10887" s="24"/>
      <c r="J10887" s="24"/>
    </row>
    <row r="10888" spans="2:10" x14ac:dyDescent="0.2">
      <c r="B10888" s="24"/>
      <c r="D10888" s="24"/>
      <c r="F10888" s="24"/>
      <c r="H10888" s="24"/>
      <c r="J10888" s="24"/>
    </row>
    <row r="10889" spans="2:10" x14ac:dyDescent="0.2">
      <c r="B10889" s="24"/>
      <c r="D10889" s="24"/>
      <c r="F10889" s="24"/>
      <c r="H10889" s="24"/>
      <c r="J10889" s="24"/>
    </row>
    <row r="10890" spans="2:10" x14ac:dyDescent="0.2">
      <c r="B10890" s="24"/>
      <c r="D10890" s="24"/>
      <c r="F10890" s="24"/>
      <c r="H10890" s="24"/>
      <c r="J10890" s="24"/>
    </row>
    <row r="10891" spans="2:10" x14ac:dyDescent="0.2">
      <c r="B10891" s="24"/>
      <c r="D10891" s="24"/>
      <c r="F10891" s="24"/>
      <c r="H10891" s="24"/>
      <c r="J10891" s="24"/>
    </row>
    <row r="10892" spans="2:10" x14ac:dyDescent="0.2">
      <c r="B10892" s="24"/>
      <c r="D10892" s="24"/>
      <c r="F10892" s="24"/>
      <c r="H10892" s="24"/>
      <c r="J10892" s="24"/>
    </row>
    <row r="10893" spans="2:10" x14ac:dyDescent="0.2">
      <c r="B10893" s="24"/>
      <c r="D10893" s="24"/>
      <c r="F10893" s="24"/>
      <c r="H10893" s="24"/>
      <c r="J10893" s="24"/>
    </row>
    <row r="10894" spans="2:10" x14ac:dyDescent="0.2">
      <c r="B10894" s="24"/>
      <c r="D10894" s="24"/>
      <c r="F10894" s="24"/>
      <c r="H10894" s="24"/>
      <c r="J10894" s="24"/>
    </row>
    <row r="10895" spans="2:10" x14ac:dyDescent="0.2">
      <c r="B10895" s="24"/>
      <c r="D10895" s="24"/>
      <c r="F10895" s="24"/>
      <c r="H10895" s="24"/>
      <c r="J10895" s="24"/>
    </row>
    <row r="10896" spans="2:10" x14ac:dyDescent="0.2">
      <c r="B10896" s="24"/>
      <c r="D10896" s="24"/>
      <c r="F10896" s="24"/>
      <c r="H10896" s="24"/>
      <c r="J10896" s="24"/>
    </row>
    <row r="10897" spans="2:10" x14ac:dyDescent="0.2">
      <c r="B10897" s="24"/>
      <c r="D10897" s="24"/>
      <c r="F10897" s="24"/>
      <c r="H10897" s="24"/>
      <c r="J10897" s="24"/>
    </row>
    <row r="10898" spans="2:10" x14ac:dyDescent="0.2">
      <c r="B10898" s="24"/>
      <c r="D10898" s="24"/>
      <c r="F10898" s="24"/>
      <c r="H10898" s="24"/>
      <c r="J10898" s="24"/>
    </row>
    <row r="10899" spans="2:10" x14ac:dyDescent="0.2">
      <c r="B10899" s="24"/>
      <c r="D10899" s="24"/>
      <c r="F10899" s="24"/>
      <c r="H10899" s="24"/>
      <c r="J10899" s="24"/>
    </row>
    <row r="10900" spans="2:10" x14ac:dyDescent="0.2">
      <c r="B10900" s="24"/>
      <c r="D10900" s="24"/>
      <c r="F10900" s="24"/>
      <c r="H10900" s="24"/>
      <c r="J10900" s="24"/>
    </row>
    <row r="10901" spans="2:10" x14ac:dyDescent="0.2">
      <c r="B10901" s="24"/>
      <c r="D10901" s="24"/>
      <c r="F10901" s="24"/>
      <c r="H10901" s="24"/>
      <c r="J10901" s="24"/>
    </row>
    <row r="10902" spans="2:10" x14ac:dyDescent="0.2">
      <c r="B10902" s="24"/>
      <c r="D10902" s="24"/>
      <c r="F10902" s="24"/>
      <c r="H10902" s="24"/>
      <c r="J10902" s="24"/>
    </row>
    <row r="10903" spans="2:10" x14ac:dyDescent="0.2">
      <c r="B10903" s="24"/>
      <c r="D10903" s="24"/>
      <c r="F10903" s="24"/>
      <c r="H10903" s="24"/>
      <c r="J10903" s="24"/>
    </row>
    <row r="10904" spans="2:10" x14ac:dyDescent="0.2">
      <c r="B10904" s="24"/>
      <c r="D10904" s="24"/>
      <c r="F10904" s="24"/>
      <c r="H10904" s="24"/>
      <c r="J10904" s="24"/>
    </row>
    <row r="10905" spans="2:10" x14ac:dyDescent="0.2">
      <c r="B10905" s="24"/>
      <c r="D10905" s="24"/>
      <c r="F10905" s="24"/>
      <c r="H10905" s="24"/>
      <c r="J10905" s="24"/>
    </row>
    <row r="10906" spans="2:10" x14ac:dyDescent="0.2">
      <c r="B10906" s="24"/>
      <c r="D10906" s="24"/>
      <c r="F10906" s="24"/>
      <c r="H10906" s="24"/>
      <c r="J10906" s="24"/>
    </row>
    <row r="10907" spans="2:10" x14ac:dyDescent="0.2">
      <c r="B10907" s="24"/>
      <c r="D10907" s="24"/>
      <c r="F10907" s="24"/>
      <c r="H10907" s="24"/>
      <c r="J10907" s="24"/>
    </row>
    <row r="10908" spans="2:10" x14ac:dyDescent="0.2">
      <c r="B10908" s="24"/>
      <c r="D10908" s="24"/>
      <c r="F10908" s="24"/>
      <c r="H10908" s="24"/>
      <c r="J10908" s="24"/>
    </row>
    <row r="10909" spans="2:10" x14ac:dyDescent="0.2">
      <c r="B10909" s="24"/>
      <c r="D10909" s="24"/>
      <c r="F10909" s="24"/>
      <c r="H10909" s="24"/>
      <c r="J10909" s="24"/>
    </row>
    <row r="10910" spans="2:10" x14ac:dyDescent="0.2">
      <c r="B10910" s="24"/>
      <c r="D10910" s="24"/>
      <c r="F10910" s="24"/>
      <c r="H10910" s="24"/>
      <c r="J10910" s="24"/>
    </row>
    <row r="10911" spans="2:10" x14ac:dyDescent="0.2">
      <c r="B10911" s="24"/>
      <c r="D10911" s="24"/>
      <c r="F10911" s="24"/>
      <c r="H10911" s="24"/>
      <c r="J10911" s="24"/>
    </row>
    <row r="10912" spans="2:10" x14ac:dyDescent="0.2">
      <c r="B10912" s="24"/>
      <c r="D10912" s="24"/>
      <c r="F10912" s="24"/>
      <c r="H10912" s="24"/>
      <c r="J10912" s="24"/>
    </row>
    <row r="10913" spans="2:10" x14ac:dyDescent="0.2">
      <c r="B10913" s="24"/>
      <c r="D10913" s="24"/>
      <c r="F10913" s="24"/>
      <c r="H10913" s="24"/>
      <c r="J10913" s="24"/>
    </row>
    <row r="10914" spans="2:10" x14ac:dyDescent="0.2">
      <c r="B10914" s="24"/>
      <c r="D10914" s="24"/>
      <c r="F10914" s="24"/>
      <c r="H10914" s="24"/>
      <c r="J10914" s="24"/>
    </row>
    <row r="10915" spans="2:10" x14ac:dyDescent="0.2">
      <c r="B10915" s="24"/>
      <c r="D10915" s="24"/>
      <c r="F10915" s="24"/>
      <c r="H10915" s="24"/>
      <c r="J10915" s="24"/>
    </row>
    <row r="10916" spans="2:10" x14ac:dyDescent="0.2">
      <c r="B10916" s="24"/>
      <c r="D10916" s="24"/>
      <c r="F10916" s="24"/>
      <c r="H10916" s="24"/>
      <c r="J10916" s="24"/>
    </row>
    <row r="10917" spans="2:10" x14ac:dyDescent="0.2">
      <c r="B10917" s="24"/>
      <c r="D10917" s="24"/>
      <c r="F10917" s="24"/>
      <c r="H10917" s="24"/>
      <c r="J10917" s="24"/>
    </row>
    <row r="10918" spans="2:10" x14ac:dyDescent="0.2">
      <c r="B10918" s="24"/>
      <c r="D10918" s="24"/>
      <c r="F10918" s="24"/>
      <c r="H10918" s="24"/>
      <c r="J10918" s="24"/>
    </row>
    <row r="10919" spans="2:10" x14ac:dyDescent="0.2">
      <c r="B10919" s="24"/>
      <c r="D10919" s="24"/>
      <c r="F10919" s="24"/>
      <c r="H10919" s="24"/>
      <c r="J10919" s="24"/>
    </row>
    <row r="10920" spans="2:10" x14ac:dyDescent="0.2">
      <c r="B10920" s="24"/>
      <c r="D10920" s="24"/>
      <c r="F10920" s="24"/>
      <c r="H10920" s="24"/>
      <c r="J10920" s="24"/>
    </row>
    <row r="10921" spans="2:10" x14ac:dyDescent="0.2">
      <c r="B10921" s="24"/>
      <c r="D10921" s="24"/>
      <c r="F10921" s="24"/>
      <c r="H10921" s="24"/>
      <c r="J10921" s="24"/>
    </row>
    <row r="10922" spans="2:10" x14ac:dyDescent="0.2">
      <c r="B10922" s="24"/>
      <c r="D10922" s="24"/>
      <c r="F10922" s="24"/>
      <c r="H10922" s="24"/>
      <c r="J10922" s="24"/>
    </row>
    <row r="10923" spans="2:10" x14ac:dyDescent="0.2">
      <c r="B10923" s="24"/>
      <c r="D10923" s="24"/>
      <c r="F10923" s="24"/>
      <c r="H10923" s="24"/>
      <c r="J10923" s="24"/>
    </row>
    <row r="10924" spans="2:10" x14ac:dyDescent="0.2">
      <c r="B10924" s="24"/>
      <c r="D10924" s="24"/>
      <c r="F10924" s="24"/>
      <c r="H10924" s="24"/>
      <c r="J10924" s="24"/>
    </row>
    <row r="10925" spans="2:10" x14ac:dyDescent="0.2">
      <c r="B10925" s="24"/>
      <c r="D10925" s="24"/>
      <c r="F10925" s="24"/>
      <c r="H10925" s="24"/>
      <c r="J10925" s="24"/>
    </row>
    <row r="10926" spans="2:10" x14ac:dyDescent="0.2">
      <c r="B10926" s="24"/>
      <c r="D10926" s="24"/>
      <c r="F10926" s="24"/>
      <c r="H10926" s="24"/>
      <c r="J10926" s="24"/>
    </row>
    <row r="10927" spans="2:10" x14ac:dyDescent="0.2">
      <c r="B10927" s="24"/>
      <c r="D10927" s="24"/>
      <c r="F10927" s="24"/>
      <c r="H10927" s="24"/>
      <c r="J10927" s="24"/>
    </row>
    <row r="10928" spans="2:10" x14ac:dyDescent="0.2">
      <c r="B10928" s="24"/>
      <c r="D10928" s="24"/>
      <c r="F10928" s="24"/>
      <c r="H10928" s="24"/>
      <c r="J10928" s="24"/>
    </row>
    <row r="10929" spans="2:10" x14ac:dyDescent="0.2">
      <c r="B10929" s="24"/>
      <c r="D10929" s="24"/>
      <c r="F10929" s="24"/>
      <c r="H10929" s="24"/>
      <c r="J10929" s="24"/>
    </row>
    <row r="10930" spans="2:10" x14ac:dyDescent="0.2">
      <c r="B10930" s="24"/>
      <c r="D10930" s="24"/>
      <c r="F10930" s="24"/>
      <c r="H10930" s="24"/>
      <c r="J10930" s="24"/>
    </row>
    <row r="10931" spans="2:10" x14ac:dyDescent="0.2">
      <c r="B10931" s="24"/>
      <c r="D10931" s="24"/>
      <c r="F10931" s="24"/>
      <c r="H10931" s="24"/>
      <c r="J10931" s="24"/>
    </row>
    <row r="10932" spans="2:10" x14ac:dyDescent="0.2">
      <c r="B10932" s="24"/>
      <c r="D10932" s="24"/>
      <c r="F10932" s="24"/>
      <c r="H10932" s="24"/>
      <c r="J10932" s="24"/>
    </row>
    <row r="10933" spans="2:10" x14ac:dyDescent="0.2">
      <c r="B10933" s="24"/>
      <c r="D10933" s="24"/>
      <c r="F10933" s="24"/>
      <c r="H10933" s="24"/>
      <c r="J10933" s="24"/>
    </row>
    <row r="10934" spans="2:10" x14ac:dyDescent="0.2">
      <c r="B10934" s="24"/>
      <c r="D10934" s="24"/>
      <c r="F10934" s="24"/>
      <c r="H10934" s="24"/>
      <c r="J10934" s="24"/>
    </row>
    <row r="10935" spans="2:10" x14ac:dyDescent="0.2">
      <c r="B10935" s="24"/>
      <c r="D10935" s="24"/>
      <c r="F10935" s="24"/>
      <c r="H10935" s="24"/>
      <c r="J10935" s="24"/>
    </row>
    <row r="10936" spans="2:10" x14ac:dyDescent="0.2">
      <c r="B10936" s="24"/>
      <c r="D10936" s="24"/>
      <c r="F10936" s="24"/>
      <c r="H10936" s="24"/>
      <c r="J10936" s="24"/>
    </row>
    <row r="10937" spans="2:10" x14ac:dyDescent="0.2">
      <c r="B10937" s="24"/>
      <c r="D10937" s="24"/>
      <c r="F10937" s="24"/>
      <c r="H10937" s="24"/>
      <c r="J10937" s="24"/>
    </row>
    <row r="10938" spans="2:10" x14ac:dyDescent="0.2">
      <c r="B10938" s="24"/>
      <c r="D10938" s="24"/>
      <c r="F10938" s="24"/>
      <c r="H10938" s="24"/>
      <c r="J10938" s="24"/>
    </row>
    <row r="10939" spans="2:10" x14ac:dyDescent="0.2">
      <c r="B10939" s="24"/>
      <c r="D10939" s="24"/>
      <c r="F10939" s="24"/>
      <c r="H10939" s="24"/>
      <c r="J10939" s="24"/>
    </row>
    <row r="10940" spans="2:10" x14ac:dyDescent="0.2">
      <c r="B10940" s="24"/>
      <c r="D10940" s="24"/>
      <c r="F10940" s="24"/>
      <c r="H10940" s="24"/>
      <c r="J10940" s="24"/>
    </row>
    <row r="10941" spans="2:10" x14ac:dyDescent="0.2">
      <c r="B10941" s="24"/>
      <c r="D10941" s="24"/>
      <c r="F10941" s="24"/>
      <c r="H10941" s="24"/>
      <c r="J10941" s="24"/>
    </row>
    <row r="10942" spans="2:10" x14ac:dyDescent="0.2">
      <c r="B10942" s="24"/>
      <c r="D10942" s="24"/>
      <c r="F10942" s="24"/>
      <c r="H10942" s="24"/>
      <c r="J10942" s="24"/>
    </row>
    <row r="10943" spans="2:10" x14ac:dyDescent="0.2">
      <c r="B10943" s="24"/>
      <c r="D10943" s="24"/>
      <c r="F10943" s="24"/>
      <c r="H10943" s="24"/>
      <c r="J10943" s="24"/>
    </row>
    <row r="10944" spans="2:10" x14ac:dyDescent="0.2">
      <c r="B10944" s="24"/>
      <c r="D10944" s="24"/>
      <c r="F10944" s="24"/>
      <c r="H10944" s="24"/>
      <c r="J10944" s="24"/>
    </row>
    <row r="10945" spans="2:10" x14ac:dyDescent="0.2">
      <c r="B10945" s="24"/>
      <c r="D10945" s="24"/>
      <c r="F10945" s="24"/>
      <c r="H10945" s="24"/>
      <c r="J10945" s="24"/>
    </row>
    <row r="10946" spans="2:10" x14ac:dyDescent="0.2">
      <c r="B10946" s="24"/>
      <c r="D10946" s="24"/>
      <c r="F10946" s="24"/>
      <c r="H10946" s="24"/>
      <c r="J10946" s="24"/>
    </row>
    <row r="10947" spans="2:10" x14ac:dyDescent="0.2">
      <c r="B10947" s="24"/>
      <c r="D10947" s="24"/>
      <c r="F10947" s="24"/>
      <c r="H10947" s="24"/>
      <c r="J10947" s="24"/>
    </row>
    <row r="10948" spans="2:10" x14ac:dyDescent="0.2">
      <c r="B10948" s="24"/>
      <c r="D10948" s="24"/>
      <c r="F10948" s="24"/>
      <c r="H10948" s="24"/>
      <c r="J10948" s="24"/>
    </row>
    <row r="10949" spans="2:10" x14ac:dyDescent="0.2">
      <c r="B10949" s="24"/>
      <c r="D10949" s="24"/>
      <c r="F10949" s="24"/>
      <c r="H10949" s="24"/>
      <c r="J10949" s="24"/>
    </row>
    <row r="10950" spans="2:10" x14ac:dyDescent="0.2">
      <c r="B10950" s="24"/>
      <c r="D10950" s="24"/>
      <c r="F10950" s="24"/>
      <c r="H10950" s="24"/>
      <c r="J10950" s="24"/>
    </row>
    <row r="10951" spans="2:10" x14ac:dyDescent="0.2">
      <c r="B10951" s="24"/>
      <c r="D10951" s="24"/>
      <c r="F10951" s="24"/>
      <c r="H10951" s="24"/>
      <c r="J10951" s="24"/>
    </row>
    <row r="10952" spans="2:10" x14ac:dyDescent="0.2">
      <c r="B10952" s="24"/>
      <c r="D10952" s="24"/>
      <c r="F10952" s="24"/>
      <c r="H10952" s="24"/>
      <c r="J10952" s="24"/>
    </row>
    <row r="10953" spans="2:10" x14ac:dyDescent="0.2">
      <c r="B10953" s="24"/>
      <c r="D10953" s="24"/>
      <c r="F10953" s="24"/>
      <c r="H10953" s="24"/>
      <c r="J10953" s="24"/>
    </row>
    <row r="10954" spans="2:10" x14ac:dyDescent="0.2">
      <c r="B10954" s="24"/>
      <c r="D10954" s="24"/>
      <c r="F10954" s="24"/>
      <c r="H10954" s="24"/>
      <c r="J10954" s="24"/>
    </row>
    <row r="10955" spans="2:10" x14ac:dyDescent="0.2">
      <c r="B10955" s="24"/>
      <c r="D10955" s="24"/>
      <c r="F10955" s="24"/>
      <c r="H10955" s="24"/>
      <c r="J10955" s="24"/>
    </row>
    <row r="10956" spans="2:10" x14ac:dyDescent="0.2">
      <c r="B10956" s="24"/>
      <c r="D10956" s="24"/>
      <c r="F10956" s="24"/>
      <c r="H10956" s="24"/>
      <c r="J10956" s="24"/>
    </row>
    <row r="10957" spans="2:10" x14ac:dyDescent="0.2">
      <c r="B10957" s="24"/>
      <c r="D10957" s="24"/>
      <c r="F10957" s="24"/>
      <c r="H10957" s="24"/>
      <c r="J10957" s="24"/>
    </row>
    <row r="10958" spans="2:10" x14ac:dyDescent="0.2">
      <c r="B10958" s="24"/>
      <c r="D10958" s="24"/>
      <c r="F10958" s="24"/>
      <c r="H10958" s="24"/>
      <c r="J10958" s="24"/>
    </row>
    <row r="10959" spans="2:10" x14ac:dyDescent="0.2">
      <c r="B10959" s="24"/>
      <c r="D10959" s="24"/>
      <c r="F10959" s="24"/>
      <c r="H10959" s="24"/>
      <c r="J10959" s="24"/>
    </row>
    <row r="10960" spans="2:10" x14ac:dyDescent="0.2">
      <c r="B10960" s="24"/>
      <c r="D10960" s="24"/>
      <c r="F10960" s="24"/>
      <c r="H10960" s="24"/>
      <c r="J10960" s="24"/>
    </row>
    <row r="10961" spans="2:10" x14ac:dyDescent="0.2">
      <c r="B10961" s="24"/>
      <c r="D10961" s="24"/>
      <c r="F10961" s="24"/>
      <c r="H10961" s="24"/>
      <c r="J10961" s="24"/>
    </row>
    <row r="10962" spans="2:10" x14ac:dyDescent="0.2">
      <c r="B10962" s="24"/>
      <c r="D10962" s="24"/>
      <c r="F10962" s="24"/>
      <c r="H10962" s="24"/>
      <c r="J10962" s="24"/>
    </row>
    <row r="10963" spans="2:10" x14ac:dyDescent="0.2">
      <c r="B10963" s="24"/>
      <c r="D10963" s="24"/>
      <c r="F10963" s="24"/>
      <c r="H10963" s="24"/>
      <c r="J10963" s="24"/>
    </row>
    <row r="10964" spans="2:10" x14ac:dyDescent="0.2">
      <c r="B10964" s="24"/>
      <c r="D10964" s="24"/>
      <c r="F10964" s="24"/>
      <c r="H10964" s="24"/>
      <c r="J10964" s="24"/>
    </row>
    <row r="10965" spans="2:10" x14ac:dyDescent="0.2">
      <c r="B10965" s="24"/>
      <c r="D10965" s="24"/>
      <c r="F10965" s="24"/>
      <c r="H10965" s="24"/>
      <c r="J10965" s="24"/>
    </row>
    <row r="10966" spans="2:10" x14ac:dyDescent="0.2">
      <c r="B10966" s="24"/>
      <c r="D10966" s="24"/>
      <c r="F10966" s="24"/>
      <c r="H10966" s="24"/>
      <c r="J10966" s="24"/>
    </row>
    <row r="10967" spans="2:10" x14ac:dyDescent="0.2">
      <c r="B10967" s="24"/>
      <c r="D10967" s="24"/>
      <c r="F10967" s="24"/>
      <c r="H10967" s="24"/>
      <c r="J10967" s="24"/>
    </row>
    <row r="10968" spans="2:10" x14ac:dyDescent="0.2">
      <c r="B10968" s="24"/>
      <c r="D10968" s="24"/>
      <c r="F10968" s="24"/>
      <c r="H10968" s="24"/>
      <c r="J10968" s="24"/>
    </row>
    <row r="10969" spans="2:10" x14ac:dyDescent="0.2">
      <c r="B10969" s="24"/>
      <c r="D10969" s="24"/>
      <c r="F10969" s="24"/>
      <c r="H10969" s="24"/>
      <c r="J10969" s="24"/>
    </row>
    <row r="10970" spans="2:10" x14ac:dyDescent="0.2">
      <c r="B10970" s="24"/>
      <c r="D10970" s="24"/>
      <c r="F10970" s="24"/>
      <c r="H10970" s="24"/>
      <c r="J10970" s="24"/>
    </row>
    <row r="10971" spans="2:10" x14ac:dyDescent="0.2">
      <c r="B10971" s="24"/>
      <c r="D10971" s="24"/>
      <c r="F10971" s="24"/>
      <c r="H10971" s="24"/>
      <c r="J10971" s="24"/>
    </row>
    <row r="10972" spans="2:10" x14ac:dyDescent="0.2">
      <c r="B10972" s="24"/>
      <c r="D10972" s="24"/>
      <c r="F10972" s="24"/>
      <c r="H10972" s="24"/>
      <c r="J10972" s="24"/>
    </row>
    <row r="10973" spans="2:10" x14ac:dyDescent="0.2">
      <c r="B10973" s="24"/>
      <c r="D10973" s="24"/>
      <c r="F10973" s="24"/>
      <c r="H10973" s="24"/>
      <c r="J10973" s="24"/>
    </row>
    <row r="10974" spans="2:10" x14ac:dyDescent="0.2">
      <c r="B10974" s="24"/>
      <c r="D10974" s="24"/>
      <c r="F10974" s="24"/>
      <c r="H10974" s="24"/>
      <c r="J10974" s="24"/>
    </row>
    <row r="10975" spans="2:10" x14ac:dyDescent="0.2">
      <c r="B10975" s="24"/>
      <c r="D10975" s="24"/>
      <c r="F10975" s="24"/>
      <c r="H10975" s="24"/>
      <c r="J10975" s="24"/>
    </row>
    <row r="10976" spans="2:10" x14ac:dyDescent="0.2">
      <c r="B10976" s="24"/>
      <c r="D10976" s="24"/>
      <c r="F10976" s="24"/>
      <c r="H10976" s="24"/>
      <c r="J10976" s="24"/>
    </row>
    <row r="10977" spans="2:10" x14ac:dyDescent="0.2">
      <c r="B10977" s="24"/>
      <c r="D10977" s="24"/>
      <c r="F10977" s="24"/>
      <c r="H10977" s="24"/>
      <c r="J10977" s="24"/>
    </row>
    <row r="10978" spans="2:10" x14ac:dyDescent="0.2">
      <c r="B10978" s="24"/>
      <c r="D10978" s="24"/>
      <c r="F10978" s="24"/>
      <c r="H10978" s="24"/>
      <c r="J10978" s="24"/>
    </row>
    <row r="10979" spans="2:10" x14ac:dyDescent="0.2">
      <c r="B10979" s="24"/>
      <c r="D10979" s="24"/>
      <c r="F10979" s="24"/>
      <c r="H10979" s="24"/>
      <c r="J10979" s="24"/>
    </row>
    <row r="10980" spans="2:10" x14ac:dyDescent="0.2">
      <c r="B10980" s="24"/>
      <c r="D10980" s="24"/>
      <c r="F10980" s="24"/>
      <c r="H10980" s="24"/>
      <c r="J10980" s="24"/>
    </row>
    <row r="10981" spans="2:10" x14ac:dyDescent="0.2">
      <c r="B10981" s="24"/>
      <c r="D10981" s="24"/>
      <c r="F10981" s="24"/>
      <c r="H10981" s="24"/>
      <c r="J10981" s="24"/>
    </row>
    <row r="10982" spans="2:10" x14ac:dyDescent="0.2">
      <c r="B10982" s="24"/>
      <c r="D10982" s="24"/>
      <c r="F10982" s="24"/>
      <c r="H10982" s="24"/>
      <c r="J10982" s="24"/>
    </row>
    <row r="10983" spans="2:10" x14ac:dyDescent="0.2">
      <c r="B10983" s="24"/>
      <c r="D10983" s="24"/>
      <c r="F10983" s="24"/>
      <c r="H10983" s="24"/>
      <c r="J10983" s="24"/>
    </row>
    <row r="10984" spans="2:10" x14ac:dyDescent="0.2">
      <c r="B10984" s="24"/>
      <c r="D10984" s="24"/>
      <c r="F10984" s="24"/>
      <c r="H10984" s="24"/>
      <c r="J10984" s="24"/>
    </row>
    <row r="10985" spans="2:10" x14ac:dyDescent="0.2">
      <c r="B10985" s="24"/>
      <c r="D10985" s="24"/>
      <c r="F10985" s="24"/>
      <c r="H10985" s="24"/>
      <c r="J10985" s="24"/>
    </row>
    <row r="10986" spans="2:10" x14ac:dyDescent="0.2">
      <c r="B10986" s="24"/>
      <c r="D10986" s="24"/>
      <c r="F10986" s="24"/>
      <c r="H10986" s="24"/>
      <c r="J10986" s="24"/>
    </row>
    <row r="10987" spans="2:10" x14ac:dyDescent="0.2">
      <c r="B10987" s="24"/>
      <c r="D10987" s="24"/>
      <c r="F10987" s="24"/>
      <c r="H10987" s="24"/>
      <c r="J10987" s="24"/>
    </row>
    <row r="10988" spans="2:10" x14ac:dyDescent="0.2">
      <c r="B10988" s="24"/>
      <c r="D10988" s="24"/>
      <c r="F10988" s="24"/>
      <c r="H10988" s="24"/>
      <c r="J10988" s="24"/>
    </row>
    <row r="10989" spans="2:10" x14ac:dyDescent="0.2">
      <c r="B10989" s="24"/>
      <c r="D10989" s="24"/>
      <c r="F10989" s="24"/>
      <c r="H10989" s="24"/>
      <c r="J10989" s="24"/>
    </row>
    <row r="10990" spans="2:10" x14ac:dyDescent="0.2">
      <c r="B10990" s="24"/>
      <c r="D10990" s="24"/>
      <c r="F10990" s="24"/>
      <c r="H10990" s="24"/>
      <c r="J10990" s="24"/>
    </row>
    <row r="10991" spans="2:10" x14ac:dyDescent="0.2">
      <c r="B10991" s="24"/>
      <c r="D10991" s="24"/>
      <c r="F10991" s="24"/>
      <c r="H10991" s="24"/>
      <c r="J10991" s="24"/>
    </row>
    <row r="10992" spans="2:10" x14ac:dyDescent="0.2">
      <c r="B10992" s="24"/>
      <c r="D10992" s="24"/>
      <c r="F10992" s="24"/>
      <c r="H10992" s="24"/>
      <c r="J10992" s="24"/>
    </row>
    <row r="10993" spans="2:10" x14ac:dyDescent="0.2">
      <c r="B10993" s="24"/>
      <c r="D10993" s="24"/>
      <c r="F10993" s="24"/>
      <c r="H10993" s="24"/>
      <c r="J10993" s="24"/>
    </row>
    <row r="10994" spans="2:10" x14ac:dyDescent="0.2">
      <c r="B10994" s="24"/>
      <c r="D10994" s="24"/>
      <c r="F10994" s="24"/>
      <c r="H10994" s="24"/>
      <c r="J10994" s="24"/>
    </row>
    <row r="10995" spans="2:10" x14ac:dyDescent="0.2">
      <c r="B10995" s="24"/>
      <c r="D10995" s="24"/>
      <c r="F10995" s="24"/>
      <c r="H10995" s="24"/>
      <c r="J10995" s="24"/>
    </row>
    <row r="10996" spans="2:10" x14ac:dyDescent="0.2">
      <c r="B10996" s="24"/>
      <c r="D10996" s="24"/>
      <c r="F10996" s="24"/>
      <c r="H10996" s="24"/>
      <c r="J10996" s="24"/>
    </row>
    <row r="10997" spans="2:10" x14ac:dyDescent="0.2">
      <c r="B10997" s="24"/>
      <c r="D10997" s="24"/>
      <c r="F10997" s="24"/>
      <c r="H10997" s="24"/>
      <c r="J10997" s="24"/>
    </row>
    <row r="10998" spans="2:10" x14ac:dyDescent="0.2">
      <c r="B10998" s="24"/>
      <c r="D10998" s="24"/>
      <c r="F10998" s="24"/>
      <c r="H10998" s="24"/>
      <c r="J10998" s="24"/>
    </row>
    <row r="10999" spans="2:10" x14ac:dyDescent="0.2">
      <c r="B10999" s="24"/>
      <c r="D10999" s="24"/>
      <c r="F10999" s="24"/>
      <c r="H10999" s="24"/>
      <c r="J10999" s="24"/>
    </row>
    <row r="11000" spans="2:10" x14ac:dyDescent="0.2">
      <c r="B11000" s="24"/>
      <c r="D11000" s="24"/>
      <c r="F11000" s="24"/>
      <c r="H11000" s="24"/>
      <c r="J11000" s="24"/>
    </row>
    <row r="11001" spans="2:10" x14ac:dyDescent="0.2">
      <c r="B11001" s="24"/>
      <c r="D11001" s="24"/>
      <c r="F11001" s="24"/>
      <c r="H11001" s="24"/>
      <c r="J11001" s="24"/>
    </row>
    <row r="11002" spans="2:10" x14ac:dyDescent="0.2">
      <c r="B11002" s="24"/>
      <c r="D11002" s="24"/>
      <c r="F11002" s="24"/>
      <c r="H11002" s="24"/>
      <c r="J11002" s="24"/>
    </row>
    <row r="11003" spans="2:10" x14ac:dyDescent="0.2">
      <c r="B11003" s="24"/>
      <c r="D11003" s="24"/>
      <c r="F11003" s="24"/>
      <c r="H11003" s="24"/>
      <c r="J11003" s="24"/>
    </row>
    <row r="11004" spans="2:10" x14ac:dyDescent="0.2">
      <c r="B11004" s="24"/>
      <c r="D11004" s="24"/>
      <c r="F11004" s="24"/>
      <c r="H11004" s="24"/>
      <c r="J11004" s="24"/>
    </row>
    <row r="11005" spans="2:10" x14ac:dyDescent="0.2">
      <c r="B11005" s="24"/>
      <c r="D11005" s="24"/>
      <c r="F11005" s="24"/>
      <c r="H11005" s="24"/>
      <c r="J11005" s="24"/>
    </row>
    <row r="11006" spans="2:10" x14ac:dyDescent="0.2">
      <c r="B11006" s="24"/>
      <c r="D11006" s="24"/>
      <c r="F11006" s="24"/>
      <c r="H11006" s="24"/>
      <c r="J11006" s="24"/>
    </row>
    <row r="11007" spans="2:10" x14ac:dyDescent="0.2">
      <c r="B11007" s="24"/>
      <c r="D11007" s="24"/>
      <c r="F11007" s="24"/>
      <c r="H11007" s="24"/>
      <c r="J11007" s="24"/>
    </row>
    <row r="11008" spans="2:10" x14ac:dyDescent="0.2">
      <c r="B11008" s="24"/>
      <c r="D11008" s="24"/>
      <c r="F11008" s="24"/>
      <c r="H11008" s="24"/>
      <c r="J11008" s="24"/>
    </row>
    <row r="11009" spans="2:10" x14ac:dyDescent="0.2">
      <c r="B11009" s="24"/>
      <c r="D11009" s="24"/>
      <c r="F11009" s="24"/>
      <c r="H11009" s="24"/>
      <c r="J11009" s="24"/>
    </row>
    <row r="11010" spans="2:10" x14ac:dyDescent="0.2">
      <c r="B11010" s="24"/>
      <c r="D11010" s="24"/>
      <c r="F11010" s="24"/>
      <c r="H11010" s="24"/>
      <c r="J11010" s="24"/>
    </row>
    <row r="11011" spans="2:10" x14ac:dyDescent="0.2">
      <c r="B11011" s="24"/>
      <c r="D11011" s="24"/>
      <c r="F11011" s="24"/>
      <c r="H11011" s="24"/>
      <c r="J11011" s="24"/>
    </row>
    <row r="11012" spans="2:10" x14ac:dyDescent="0.2">
      <c r="B11012" s="24"/>
      <c r="D11012" s="24"/>
      <c r="F11012" s="24"/>
      <c r="H11012" s="24"/>
      <c r="J11012" s="24"/>
    </row>
    <row r="11013" spans="2:10" x14ac:dyDescent="0.2">
      <c r="B11013" s="24"/>
      <c r="D11013" s="24"/>
      <c r="F11013" s="24"/>
      <c r="H11013" s="24"/>
      <c r="J11013" s="24"/>
    </row>
    <row r="11014" spans="2:10" x14ac:dyDescent="0.2">
      <c r="B11014" s="24"/>
      <c r="D11014" s="24"/>
      <c r="F11014" s="24"/>
      <c r="H11014" s="24"/>
      <c r="J11014" s="24"/>
    </row>
    <row r="11015" spans="2:10" x14ac:dyDescent="0.2">
      <c r="B11015" s="24"/>
      <c r="D11015" s="24"/>
      <c r="F11015" s="24"/>
      <c r="H11015" s="24"/>
      <c r="J11015" s="24"/>
    </row>
    <row r="11016" spans="2:10" x14ac:dyDescent="0.2">
      <c r="B11016" s="24"/>
      <c r="D11016" s="24"/>
      <c r="F11016" s="24"/>
      <c r="H11016" s="24"/>
      <c r="J11016" s="24"/>
    </row>
    <row r="11017" spans="2:10" x14ac:dyDescent="0.2">
      <c r="B11017" s="24"/>
      <c r="D11017" s="24"/>
      <c r="F11017" s="24"/>
      <c r="H11017" s="24"/>
      <c r="J11017" s="24"/>
    </row>
    <row r="11018" spans="2:10" x14ac:dyDescent="0.2">
      <c r="B11018" s="24"/>
      <c r="D11018" s="24"/>
      <c r="F11018" s="24"/>
      <c r="H11018" s="24"/>
      <c r="J11018" s="24"/>
    </row>
    <row r="11019" spans="2:10" x14ac:dyDescent="0.2">
      <c r="B11019" s="24"/>
      <c r="D11019" s="24"/>
      <c r="F11019" s="24"/>
      <c r="H11019" s="24"/>
      <c r="J11019" s="24"/>
    </row>
    <row r="11020" spans="2:10" x14ac:dyDescent="0.2">
      <c r="B11020" s="24"/>
      <c r="D11020" s="24"/>
      <c r="F11020" s="24"/>
      <c r="H11020" s="24"/>
      <c r="J11020" s="24"/>
    </row>
    <row r="11021" spans="2:10" x14ac:dyDescent="0.2">
      <c r="B11021" s="24"/>
      <c r="D11021" s="24"/>
      <c r="F11021" s="24"/>
      <c r="H11021" s="24"/>
      <c r="J11021" s="24"/>
    </row>
    <row r="11022" spans="2:10" x14ac:dyDescent="0.2">
      <c r="B11022" s="24"/>
      <c r="D11022" s="24"/>
      <c r="F11022" s="24"/>
      <c r="H11022" s="24"/>
      <c r="J11022" s="24"/>
    </row>
    <row r="11023" spans="2:10" x14ac:dyDescent="0.2">
      <c r="B11023" s="24"/>
      <c r="D11023" s="24"/>
      <c r="F11023" s="24"/>
      <c r="H11023" s="24"/>
      <c r="J11023" s="24"/>
    </row>
    <row r="11024" spans="2:10" x14ac:dyDescent="0.2">
      <c r="B11024" s="24"/>
      <c r="D11024" s="24"/>
      <c r="F11024" s="24"/>
      <c r="H11024" s="24"/>
      <c r="J11024" s="24"/>
    </row>
    <row r="11025" spans="2:10" x14ac:dyDescent="0.2">
      <c r="B11025" s="24"/>
      <c r="D11025" s="24"/>
      <c r="F11025" s="24"/>
      <c r="H11025" s="24"/>
      <c r="J11025" s="24"/>
    </row>
    <row r="11026" spans="2:10" x14ac:dyDescent="0.2">
      <c r="B11026" s="24"/>
      <c r="D11026" s="24"/>
      <c r="F11026" s="24"/>
      <c r="H11026" s="24"/>
      <c r="J11026" s="24"/>
    </row>
    <row r="11027" spans="2:10" x14ac:dyDescent="0.2">
      <c r="B11027" s="24"/>
      <c r="D11027" s="24"/>
      <c r="F11027" s="24"/>
      <c r="H11027" s="24"/>
      <c r="J11027" s="24"/>
    </row>
    <row r="11028" spans="2:10" x14ac:dyDescent="0.2">
      <c r="B11028" s="24"/>
      <c r="D11028" s="24"/>
      <c r="F11028" s="24"/>
      <c r="H11028" s="24"/>
      <c r="J11028" s="24"/>
    </row>
    <row r="11029" spans="2:10" x14ac:dyDescent="0.2">
      <c r="B11029" s="24"/>
      <c r="D11029" s="24"/>
      <c r="F11029" s="24"/>
      <c r="H11029" s="24"/>
      <c r="J11029" s="24"/>
    </row>
    <row r="11030" spans="2:10" x14ac:dyDescent="0.2">
      <c r="B11030" s="24"/>
      <c r="D11030" s="24"/>
      <c r="F11030" s="24"/>
      <c r="H11030" s="24"/>
      <c r="J11030" s="24"/>
    </row>
    <row r="11031" spans="2:10" x14ac:dyDescent="0.2">
      <c r="B11031" s="24"/>
      <c r="D11031" s="24"/>
      <c r="F11031" s="24"/>
      <c r="H11031" s="24"/>
      <c r="J11031" s="24"/>
    </row>
    <row r="11032" spans="2:10" x14ac:dyDescent="0.2">
      <c r="B11032" s="24"/>
      <c r="D11032" s="24"/>
      <c r="F11032" s="24"/>
      <c r="H11032" s="24"/>
      <c r="J11032" s="24"/>
    </row>
    <row r="11033" spans="2:10" x14ac:dyDescent="0.2">
      <c r="B11033" s="24"/>
      <c r="D11033" s="24"/>
      <c r="F11033" s="24"/>
      <c r="H11033" s="24"/>
      <c r="J11033" s="24"/>
    </row>
    <row r="11034" spans="2:10" x14ac:dyDescent="0.2">
      <c r="B11034" s="24"/>
      <c r="D11034" s="24"/>
      <c r="F11034" s="24"/>
      <c r="H11034" s="24"/>
      <c r="J11034" s="24"/>
    </row>
    <row r="11035" spans="2:10" x14ac:dyDescent="0.2">
      <c r="B11035" s="24"/>
      <c r="D11035" s="24"/>
      <c r="F11035" s="24"/>
      <c r="H11035" s="24"/>
      <c r="J11035" s="24"/>
    </row>
    <row r="11036" spans="2:10" x14ac:dyDescent="0.2">
      <c r="B11036" s="24"/>
      <c r="D11036" s="24"/>
      <c r="F11036" s="24"/>
      <c r="H11036" s="24"/>
      <c r="J11036" s="24"/>
    </row>
    <row r="11037" spans="2:10" x14ac:dyDescent="0.2">
      <c r="B11037" s="24"/>
      <c r="D11037" s="24"/>
      <c r="F11037" s="24"/>
      <c r="H11037" s="24"/>
      <c r="J11037" s="24"/>
    </row>
    <row r="11038" spans="2:10" x14ac:dyDescent="0.2">
      <c r="B11038" s="24"/>
      <c r="D11038" s="24"/>
      <c r="F11038" s="24"/>
      <c r="H11038" s="24"/>
      <c r="J11038" s="24"/>
    </row>
    <row r="11039" spans="2:10" x14ac:dyDescent="0.2">
      <c r="B11039" s="24"/>
      <c r="D11039" s="24"/>
      <c r="F11039" s="24"/>
      <c r="H11039" s="24"/>
      <c r="J11039" s="24"/>
    </row>
    <row r="11040" spans="2:10" x14ac:dyDescent="0.2">
      <c r="B11040" s="24"/>
      <c r="D11040" s="24"/>
      <c r="F11040" s="24"/>
      <c r="H11040" s="24"/>
      <c r="J11040" s="24"/>
    </row>
    <row r="11041" spans="2:10" x14ac:dyDescent="0.2">
      <c r="B11041" s="24"/>
      <c r="D11041" s="24"/>
      <c r="F11041" s="24"/>
      <c r="H11041" s="24"/>
      <c r="J11041" s="24"/>
    </row>
    <row r="11042" spans="2:10" x14ac:dyDescent="0.2">
      <c r="B11042" s="24"/>
      <c r="D11042" s="24"/>
      <c r="F11042" s="24"/>
      <c r="H11042" s="24"/>
      <c r="J11042" s="24"/>
    </row>
    <row r="11043" spans="2:10" x14ac:dyDescent="0.2">
      <c r="B11043" s="24"/>
      <c r="D11043" s="24"/>
      <c r="F11043" s="24"/>
      <c r="H11043" s="24"/>
      <c r="J11043" s="24"/>
    </row>
    <row r="11044" spans="2:10" x14ac:dyDescent="0.2">
      <c r="B11044" s="24"/>
      <c r="D11044" s="24"/>
      <c r="F11044" s="24"/>
      <c r="H11044" s="24"/>
      <c r="J11044" s="24"/>
    </row>
    <row r="11045" spans="2:10" x14ac:dyDescent="0.2">
      <c r="B11045" s="24"/>
      <c r="D11045" s="24"/>
      <c r="F11045" s="24"/>
      <c r="H11045" s="24"/>
      <c r="J11045" s="24"/>
    </row>
    <row r="11046" spans="2:10" x14ac:dyDescent="0.2">
      <c r="B11046" s="24"/>
      <c r="D11046" s="24"/>
      <c r="F11046" s="24"/>
      <c r="H11046" s="24"/>
      <c r="J11046" s="24"/>
    </row>
    <row r="11047" spans="2:10" x14ac:dyDescent="0.2">
      <c r="B11047" s="24"/>
      <c r="D11047" s="24"/>
      <c r="F11047" s="24"/>
      <c r="H11047" s="24"/>
      <c r="J11047" s="24"/>
    </row>
    <row r="11048" spans="2:10" x14ac:dyDescent="0.2">
      <c r="B11048" s="24"/>
      <c r="D11048" s="24"/>
      <c r="F11048" s="24"/>
      <c r="H11048" s="24"/>
      <c r="J11048" s="24"/>
    </row>
    <row r="11049" spans="2:10" x14ac:dyDescent="0.2">
      <c r="B11049" s="24"/>
      <c r="D11049" s="24"/>
      <c r="F11049" s="24"/>
      <c r="H11049" s="24"/>
      <c r="J11049" s="24"/>
    </row>
    <row r="11050" spans="2:10" x14ac:dyDescent="0.2">
      <c r="B11050" s="24"/>
      <c r="D11050" s="24"/>
      <c r="F11050" s="24"/>
      <c r="H11050" s="24"/>
      <c r="J11050" s="24"/>
    </row>
    <row r="11051" spans="2:10" x14ac:dyDescent="0.2">
      <c r="B11051" s="24"/>
      <c r="D11051" s="24"/>
      <c r="F11051" s="24"/>
      <c r="H11051" s="24"/>
      <c r="J11051" s="24"/>
    </row>
    <row r="11052" spans="2:10" x14ac:dyDescent="0.2">
      <c r="B11052" s="24"/>
      <c r="D11052" s="24"/>
      <c r="F11052" s="24"/>
      <c r="H11052" s="24"/>
      <c r="J11052" s="24"/>
    </row>
    <row r="11053" spans="2:10" x14ac:dyDescent="0.2">
      <c r="B11053" s="24"/>
      <c r="D11053" s="24"/>
      <c r="F11053" s="24"/>
      <c r="H11053" s="24"/>
      <c r="J11053" s="24"/>
    </row>
    <row r="11054" spans="2:10" x14ac:dyDescent="0.2">
      <c r="B11054" s="24"/>
      <c r="D11054" s="24"/>
      <c r="F11054" s="24"/>
      <c r="H11054" s="24"/>
      <c r="J11054" s="24"/>
    </row>
    <row r="11055" spans="2:10" x14ac:dyDescent="0.2">
      <c r="B11055" s="24"/>
      <c r="D11055" s="24"/>
      <c r="F11055" s="24"/>
      <c r="H11055" s="24"/>
      <c r="J11055" s="24"/>
    </row>
    <row r="11056" spans="2:10" x14ac:dyDescent="0.2">
      <c r="B11056" s="24"/>
      <c r="D11056" s="24"/>
      <c r="F11056" s="24"/>
      <c r="H11056" s="24"/>
      <c r="J11056" s="24"/>
    </row>
    <row r="11057" spans="2:10" x14ac:dyDescent="0.2">
      <c r="B11057" s="24"/>
      <c r="D11057" s="24"/>
      <c r="F11057" s="24"/>
      <c r="H11057" s="24"/>
      <c r="J11057" s="24"/>
    </row>
    <row r="11058" spans="2:10" x14ac:dyDescent="0.2">
      <c r="B11058" s="24"/>
      <c r="D11058" s="24"/>
      <c r="F11058" s="24"/>
      <c r="H11058" s="24"/>
      <c r="J11058" s="24"/>
    </row>
    <row r="11059" spans="2:10" x14ac:dyDescent="0.2">
      <c r="B11059" s="24"/>
      <c r="D11059" s="24"/>
      <c r="F11059" s="24"/>
      <c r="H11059" s="24"/>
      <c r="J11059" s="24"/>
    </row>
    <row r="11060" spans="2:10" x14ac:dyDescent="0.2">
      <c r="B11060" s="24"/>
      <c r="D11060" s="24"/>
      <c r="F11060" s="24"/>
      <c r="H11060" s="24"/>
      <c r="J11060" s="24"/>
    </row>
    <row r="11061" spans="2:10" x14ac:dyDescent="0.2">
      <c r="B11061" s="24"/>
      <c r="D11061" s="24"/>
      <c r="F11061" s="24"/>
      <c r="H11061" s="24"/>
      <c r="J11061" s="24"/>
    </row>
    <row r="11062" spans="2:10" x14ac:dyDescent="0.2">
      <c r="B11062" s="24"/>
      <c r="D11062" s="24"/>
      <c r="F11062" s="24"/>
      <c r="H11062" s="24"/>
      <c r="J11062" s="24"/>
    </row>
    <row r="11063" spans="2:10" x14ac:dyDescent="0.2">
      <c r="B11063" s="24"/>
      <c r="D11063" s="24"/>
      <c r="F11063" s="24"/>
      <c r="H11063" s="24"/>
      <c r="J11063" s="24"/>
    </row>
    <row r="11064" spans="2:10" x14ac:dyDescent="0.2">
      <c r="B11064" s="24"/>
      <c r="D11064" s="24"/>
      <c r="F11064" s="24"/>
      <c r="H11064" s="24"/>
      <c r="J11064" s="24"/>
    </row>
    <row r="11065" spans="2:10" x14ac:dyDescent="0.2">
      <c r="B11065" s="24"/>
      <c r="D11065" s="24"/>
      <c r="F11065" s="24"/>
      <c r="H11065" s="24"/>
      <c r="J11065" s="24"/>
    </row>
    <row r="11066" spans="2:10" x14ac:dyDescent="0.2">
      <c r="B11066" s="24"/>
      <c r="D11066" s="24"/>
      <c r="F11066" s="24"/>
      <c r="H11066" s="24"/>
      <c r="J11066" s="24"/>
    </row>
    <row r="11067" spans="2:10" x14ac:dyDescent="0.2">
      <c r="B11067" s="24"/>
      <c r="D11067" s="24"/>
      <c r="F11067" s="24"/>
      <c r="H11067" s="24"/>
      <c r="J11067" s="24"/>
    </row>
    <row r="11068" spans="2:10" x14ac:dyDescent="0.2">
      <c r="B11068" s="24"/>
      <c r="D11068" s="24"/>
      <c r="F11068" s="24"/>
      <c r="H11068" s="24"/>
      <c r="J11068" s="24"/>
    </row>
    <row r="11069" spans="2:10" x14ac:dyDescent="0.2">
      <c r="B11069" s="24"/>
      <c r="D11069" s="24"/>
      <c r="F11069" s="24"/>
      <c r="H11069" s="24"/>
      <c r="J11069" s="24"/>
    </row>
    <row r="11070" spans="2:10" x14ac:dyDescent="0.2">
      <c r="B11070" s="24"/>
      <c r="D11070" s="24"/>
      <c r="F11070" s="24"/>
      <c r="H11070" s="24"/>
      <c r="J11070" s="24"/>
    </row>
    <row r="11071" spans="2:10" x14ac:dyDescent="0.2">
      <c r="B11071" s="24"/>
      <c r="D11071" s="24"/>
      <c r="F11071" s="24"/>
      <c r="H11071" s="24"/>
      <c r="J11071" s="24"/>
    </row>
    <row r="11072" spans="2:10" x14ac:dyDescent="0.2">
      <c r="B11072" s="24"/>
      <c r="D11072" s="24"/>
      <c r="F11072" s="24"/>
      <c r="H11072" s="24"/>
      <c r="J11072" s="24"/>
    </row>
    <row r="11073" spans="2:10" x14ac:dyDescent="0.2">
      <c r="B11073" s="24"/>
      <c r="D11073" s="24"/>
      <c r="F11073" s="24"/>
      <c r="H11073" s="24"/>
      <c r="J11073" s="24"/>
    </row>
    <row r="11074" spans="2:10" x14ac:dyDescent="0.2">
      <c r="B11074" s="24"/>
      <c r="D11074" s="24"/>
      <c r="F11074" s="24"/>
      <c r="H11074" s="24"/>
      <c r="J11074" s="24"/>
    </row>
    <row r="11075" spans="2:10" x14ac:dyDescent="0.2">
      <c r="B11075" s="24"/>
      <c r="D11075" s="24"/>
      <c r="F11075" s="24"/>
      <c r="H11075" s="24"/>
      <c r="J11075" s="24"/>
    </row>
    <row r="11076" spans="2:10" x14ac:dyDescent="0.2">
      <c r="B11076" s="24"/>
      <c r="D11076" s="24"/>
      <c r="F11076" s="24"/>
      <c r="H11076" s="24"/>
      <c r="J11076" s="24"/>
    </row>
    <row r="11077" spans="2:10" x14ac:dyDescent="0.2">
      <c r="B11077" s="24"/>
      <c r="D11077" s="24"/>
      <c r="F11077" s="24"/>
      <c r="H11077" s="24"/>
      <c r="J11077" s="24"/>
    </row>
    <row r="11078" spans="2:10" x14ac:dyDescent="0.2">
      <c r="B11078" s="24"/>
      <c r="D11078" s="24"/>
      <c r="F11078" s="24"/>
      <c r="H11078" s="24"/>
      <c r="J11078" s="24"/>
    </row>
    <row r="11079" spans="2:10" x14ac:dyDescent="0.2">
      <c r="B11079" s="24"/>
      <c r="D11079" s="24"/>
      <c r="F11079" s="24"/>
      <c r="H11079" s="24"/>
      <c r="J11079" s="24"/>
    </row>
    <row r="11080" spans="2:10" x14ac:dyDescent="0.2">
      <c r="B11080" s="24"/>
      <c r="D11080" s="24"/>
      <c r="F11080" s="24"/>
      <c r="H11080" s="24"/>
      <c r="J11080" s="24"/>
    </row>
    <row r="11081" spans="2:10" x14ac:dyDescent="0.2">
      <c r="B11081" s="24"/>
      <c r="D11081" s="24"/>
      <c r="F11081" s="24"/>
      <c r="H11081" s="24"/>
      <c r="J11081" s="24"/>
    </row>
    <row r="11082" spans="2:10" x14ac:dyDescent="0.2">
      <c r="B11082" s="24"/>
      <c r="D11082" s="24"/>
      <c r="F11082" s="24"/>
      <c r="H11082" s="24"/>
      <c r="J11082" s="24"/>
    </row>
    <row r="11083" spans="2:10" x14ac:dyDescent="0.2">
      <c r="B11083" s="24"/>
      <c r="D11083" s="24"/>
      <c r="F11083" s="24"/>
      <c r="H11083" s="24"/>
      <c r="J11083" s="24"/>
    </row>
    <row r="11084" spans="2:10" x14ac:dyDescent="0.2">
      <c r="B11084" s="24"/>
      <c r="D11084" s="24"/>
      <c r="F11084" s="24"/>
      <c r="H11084" s="24"/>
      <c r="J11084" s="24"/>
    </row>
    <row r="11085" spans="2:10" x14ac:dyDescent="0.2">
      <c r="B11085" s="24"/>
      <c r="D11085" s="24"/>
      <c r="F11085" s="24"/>
      <c r="H11085" s="24"/>
      <c r="J11085" s="24"/>
    </row>
    <row r="11086" spans="2:10" x14ac:dyDescent="0.2">
      <c r="B11086" s="24"/>
      <c r="D11086" s="24"/>
      <c r="F11086" s="24"/>
      <c r="H11086" s="24"/>
      <c r="J11086" s="24"/>
    </row>
    <row r="11087" spans="2:10" x14ac:dyDescent="0.2">
      <c r="B11087" s="24"/>
      <c r="D11087" s="24"/>
      <c r="F11087" s="24"/>
      <c r="H11087" s="24"/>
      <c r="J11087" s="24"/>
    </row>
    <row r="11088" spans="2:10" x14ac:dyDescent="0.2">
      <c r="B11088" s="24"/>
      <c r="D11088" s="24"/>
      <c r="F11088" s="24"/>
      <c r="H11088" s="24"/>
      <c r="J11088" s="24"/>
    </row>
    <row r="11089" spans="2:10" x14ac:dyDescent="0.2">
      <c r="B11089" s="24"/>
      <c r="D11089" s="24"/>
      <c r="F11089" s="24"/>
      <c r="H11089" s="24"/>
      <c r="J11089" s="24"/>
    </row>
    <row r="11090" spans="2:10" x14ac:dyDescent="0.2">
      <c r="B11090" s="24"/>
      <c r="D11090" s="24"/>
      <c r="F11090" s="24"/>
      <c r="H11090" s="24"/>
      <c r="J11090" s="24"/>
    </row>
    <row r="11091" spans="2:10" x14ac:dyDescent="0.2">
      <c r="B11091" s="24"/>
      <c r="D11091" s="24"/>
      <c r="F11091" s="24"/>
      <c r="H11091" s="24"/>
      <c r="J11091" s="24"/>
    </row>
    <row r="11092" spans="2:10" x14ac:dyDescent="0.2">
      <c r="B11092" s="24"/>
      <c r="D11092" s="24"/>
      <c r="F11092" s="24"/>
      <c r="H11092" s="24"/>
      <c r="J11092" s="24"/>
    </row>
    <row r="11093" spans="2:10" x14ac:dyDescent="0.2">
      <c r="B11093" s="24"/>
      <c r="D11093" s="24"/>
      <c r="F11093" s="24"/>
      <c r="H11093" s="24"/>
      <c r="J11093" s="24"/>
    </row>
    <row r="11094" spans="2:10" x14ac:dyDescent="0.2">
      <c r="B11094" s="24"/>
      <c r="D11094" s="24"/>
      <c r="F11094" s="24"/>
      <c r="H11094" s="24"/>
      <c r="J11094" s="24"/>
    </row>
    <row r="11095" spans="2:10" x14ac:dyDescent="0.2">
      <c r="B11095" s="24"/>
      <c r="D11095" s="24"/>
      <c r="F11095" s="24"/>
      <c r="H11095" s="24"/>
      <c r="J11095" s="24"/>
    </row>
    <row r="11096" spans="2:10" x14ac:dyDescent="0.2">
      <c r="B11096" s="24"/>
      <c r="D11096" s="24"/>
      <c r="F11096" s="24"/>
      <c r="H11096" s="24"/>
      <c r="J11096" s="24"/>
    </row>
    <row r="11097" spans="2:10" x14ac:dyDescent="0.2">
      <c r="B11097" s="24"/>
      <c r="D11097" s="24"/>
      <c r="F11097" s="24"/>
      <c r="H11097" s="24"/>
      <c r="J11097" s="24"/>
    </row>
    <row r="11098" spans="2:10" x14ac:dyDescent="0.2">
      <c r="B11098" s="24"/>
      <c r="D11098" s="24"/>
      <c r="F11098" s="24"/>
      <c r="H11098" s="24"/>
      <c r="J11098" s="24"/>
    </row>
    <row r="11099" spans="2:10" x14ac:dyDescent="0.2">
      <c r="B11099" s="24"/>
      <c r="D11099" s="24"/>
      <c r="F11099" s="24"/>
      <c r="H11099" s="24"/>
      <c r="J11099" s="24"/>
    </row>
    <row r="11100" spans="2:10" x14ac:dyDescent="0.2">
      <c r="B11100" s="24"/>
      <c r="D11100" s="24"/>
      <c r="F11100" s="24"/>
      <c r="H11100" s="24"/>
      <c r="J11100" s="24"/>
    </row>
    <row r="11101" spans="2:10" x14ac:dyDescent="0.2">
      <c r="B11101" s="24"/>
      <c r="D11101" s="24"/>
      <c r="F11101" s="24"/>
      <c r="H11101" s="24"/>
      <c r="J11101" s="24"/>
    </row>
    <row r="11102" spans="2:10" x14ac:dyDescent="0.2">
      <c r="B11102" s="24"/>
      <c r="D11102" s="24"/>
      <c r="F11102" s="24"/>
      <c r="H11102" s="24"/>
      <c r="J11102" s="24"/>
    </row>
    <row r="11103" spans="2:10" x14ac:dyDescent="0.2">
      <c r="B11103" s="24"/>
      <c r="D11103" s="24"/>
      <c r="F11103" s="24"/>
      <c r="H11103" s="24"/>
      <c r="J11103" s="24"/>
    </row>
    <row r="11104" spans="2:10" x14ac:dyDescent="0.2">
      <c r="B11104" s="24"/>
      <c r="D11104" s="24"/>
      <c r="F11104" s="24"/>
      <c r="H11104" s="24"/>
      <c r="J11104" s="24"/>
    </row>
    <row r="11105" spans="2:10" x14ac:dyDescent="0.2">
      <c r="B11105" s="24"/>
      <c r="D11105" s="24"/>
      <c r="F11105" s="24"/>
      <c r="H11105" s="24"/>
      <c r="J11105" s="24"/>
    </row>
    <row r="11106" spans="2:10" x14ac:dyDescent="0.2">
      <c r="B11106" s="24"/>
      <c r="D11106" s="24"/>
      <c r="F11106" s="24"/>
      <c r="H11106" s="24"/>
      <c r="J11106" s="24"/>
    </row>
    <row r="11107" spans="2:10" x14ac:dyDescent="0.2">
      <c r="B11107" s="24"/>
      <c r="D11107" s="24"/>
      <c r="F11107" s="24"/>
      <c r="H11107" s="24"/>
      <c r="J11107" s="24"/>
    </row>
    <row r="11108" spans="2:10" x14ac:dyDescent="0.2">
      <c r="B11108" s="24"/>
      <c r="D11108" s="24"/>
      <c r="F11108" s="24"/>
      <c r="H11108" s="24"/>
      <c r="J11108" s="24"/>
    </row>
    <row r="11109" spans="2:10" x14ac:dyDescent="0.2">
      <c r="B11109" s="24"/>
      <c r="D11109" s="24"/>
      <c r="F11109" s="24"/>
      <c r="H11109" s="24"/>
      <c r="J11109" s="24"/>
    </row>
    <row r="11110" spans="2:10" x14ac:dyDescent="0.2">
      <c r="B11110" s="24"/>
      <c r="D11110" s="24"/>
      <c r="F11110" s="24"/>
      <c r="H11110" s="24"/>
      <c r="J11110" s="24"/>
    </row>
    <row r="11111" spans="2:10" x14ac:dyDescent="0.2">
      <c r="B11111" s="24"/>
      <c r="D11111" s="24"/>
      <c r="F11111" s="24"/>
      <c r="H11111" s="24"/>
      <c r="J11111" s="24"/>
    </row>
    <row r="11112" spans="2:10" x14ac:dyDescent="0.2">
      <c r="B11112" s="24"/>
      <c r="D11112" s="24"/>
      <c r="F11112" s="24"/>
      <c r="H11112" s="24"/>
      <c r="J11112" s="24"/>
    </row>
    <row r="11113" spans="2:10" x14ac:dyDescent="0.2">
      <c r="B11113" s="24"/>
      <c r="D11113" s="24"/>
      <c r="F11113" s="24"/>
      <c r="H11113" s="24"/>
      <c r="J11113" s="24"/>
    </row>
    <row r="11114" spans="2:10" x14ac:dyDescent="0.2">
      <c r="B11114" s="24"/>
      <c r="D11114" s="24"/>
      <c r="F11114" s="24"/>
      <c r="H11114" s="24"/>
      <c r="J11114" s="24"/>
    </row>
    <row r="11115" spans="2:10" x14ac:dyDescent="0.2">
      <c r="B11115" s="24"/>
      <c r="D11115" s="24"/>
      <c r="F11115" s="24"/>
      <c r="H11115" s="24"/>
      <c r="J11115" s="24"/>
    </row>
    <row r="11116" spans="2:10" x14ac:dyDescent="0.2">
      <c r="B11116" s="24"/>
      <c r="D11116" s="24"/>
      <c r="F11116" s="24"/>
      <c r="H11116" s="24"/>
      <c r="J11116" s="24"/>
    </row>
    <row r="11117" spans="2:10" x14ac:dyDescent="0.2">
      <c r="B11117" s="24"/>
      <c r="D11117" s="24"/>
      <c r="F11117" s="24"/>
      <c r="H11117" s="24"/>
      <c r="J11117" s="24"/>
    </row>
    <row r="11118" spans="2:10" x14ac:dyDescent="0.2">
      <c r="B11118" s="24"/>
      <c r="D11118" s="24"/>
      <c r="F11118" s="24"/>
      <c r="H11118" s="24"/>
      <c r="J11118" s="24"/>
    </row>
    <row r="11119" spans="2:10" x14ac:dyDescent="0.2">
      <c r="B11119" s="24"/>
      <c r="D11119" s="24"/>
      <c r="F11119" s="24"/>
      <c r="H11119" s="24"/>
      <c r="J11119" s="24"/>
    </row>
    <row r="11120" spans="2:10" x14ac:dyDescent="0.2">
      <c r="B11120" s="24"/>
      <c r="D11120" s="24"/>
      <c r="F11120" s="24"/>
      <c r="H11120" s="24"/>
      <c r="J11120" s="24"/>
    </row>
    <row r="11121" spans="2:10" x14ac:dyDescent="0.2">
      <c r="B11121" s="24"/>
      <c r="D11121" s="24"/>
      <c r="F11121" s="24"/>
      <c r="H11121" s="24"/>
      <c r="J11121" s="24"/>
    </row>
    <row r="11122" spans="2:10" x14ac:dyDescent="0.2">
      <c r="B11122" s="24"/>
      <c r="D11122" s="24"/>
      <c r="F11122" s="24"/>
      <c r="H11122" s="24"/>
      <c r="J11122" s="24"/>
    </row>
    <row r="11123" spans="2:10" x14ac:dyDescent="0.2">
      <c r="B11123" s="24"/>
      <c r="D11123" s="24"/>
      <c r="F11123" s="24"/>
      <c r="H11123" s="24"/>
      <c r="J11123" s="24"/>
    </row>
    <row r="11124" spans="2:10" x14ac:dyDescent="0.2">
      <c r="B11124" s="24"/>
      <c r="D11124" s="24"/>
      <c r="F11124" s="24"/>
      <c r="H11124" s="24"/>
      <c r="J11124" s="24"/>
    </row>
    <row r="11125" spans="2:10" x14ac:dyDescent="0.2">
      <c r="B11125" s="24"/>
      <c r="D11125" s="24"/>
      <c r="F11125" s="24"/>
      <c r="H11125" s="24"/>
      <c r="J11125" s="24"/>
    </row>
    <row r="11126" spans="2:10" x14ac:dyDescent="0.2">
      <c r="B11126" s="24"/>
      <c r="D11126" s="24"/>
      <c r="F11126" s="24"/>
      <c r="H11126" s="24"/>
      <c r="J11126" s="24"/>
    </row>
    <row r="11127" spans="2:10" x14ac:dyDescent="0.2">
      <c r="B11127" s="24"/>
      <c r="D11127" s="24"/>
      <c r="F11127" s="24"/>
      <c r="H11127" s="24"/>
      <c r="J11127" s="24"/>
    </row>
    <row r="11128" spans="2:10" x14ac:dyDescent="0.2">
      <c r="B11128" s="24"/>
      <c r="D11128" s="24"/>
      <c r="F11128" s="24"/>
      <c r="H11128" s="24"/>
      <c r="J11128" s="24"/>
    </row>
    <row r="11129" spans="2:10" x14ac:dyDescent="0.2">
      <c r="B11129" s="24"/>
      <c r="D11129" s="24"/>
      <c r="F11129" s="24"/>
      <c r="H11129" s="24"/>
      <c r="J11129" s="24"/>
    </row>
    <row r="11130" spans="2:10" x14ac:dyDescent="0.2">
      <c r="B11130" s="24"/>
      <c r="D11130" s="24"/>
      <c r="F11130" s="24"/>
      <c r="H11130" s="24"/>
      <c r="J11130" s="24"/>
    </row>
    <row r="11131" spans="2:10" x14ac:dyDescent="0.2">
      <c r="B11131" s="24"/>
      <c r="D11131" s="24"/>
      <c r="F11131" s="24"/>
      <c r="H11131" s="24"/>
      <c r="J11131" s="24"/>
    </row>
    <row r="11132" spans="2:10" x14ac:dyDescent="0.2">
      <c r="B11132" s="24"/>
      <c r="D11132" s="24"/>
      <c r="F11132" s="24"/>
      <c r="H11132" s="24"/>
      <c r="J11132" s="24"/>
    </row>
    <row r="11133" spans="2:10" x14ac:dyDescent="0.2">
      <c r="B11133" s="24"/>
      <c r="D11133" s="24"/>
      <c r="F11133" s="24"/>
      <c r="H11133" s="24"/>
      <c r="J11133" s="24"/>
    </row>
    <row r="11134" spans="2:10" x14ac:dyDescent="0.2">
      <c r="B11134" s="24"/>
      <c r="D11134" s="24"/>
      <c r="F11134" s="24"/>
      <c r="H11134" s="24"/>
      <c r="J11134" s="24"/>
    </row>
    <row r="11135" spans="2:10" x14ac:dyDescent="0.2">
      <c r="B11135" s="24"/>
      <c r="D11135" s="24"/>
      <c r="F11135" s="24"/>
      <c r="H11135" s="24"/>
      <c r="J11135" s="24"/>
    </row>
    <row r="11136" spans="2:10" x14ac:dyDescent="0.2">
      <c r="B11136" s="24"/>
      <c r="D11136" s="24"/>
      <c r="F11136" s="24"/>
      <c r="H11136" s="24"/>
      <c r="J11136" s="24"/>
    </row>
    <row r="11137" spans="2:10" x14ac:dyDescent="0.2">
      <c r="B11137" s="24"/>
      <c r="D11137" s="24"/>
      <c r="F11137" s="24"/>
      <c r="H11137" s="24"/>
      <c r="J11137" s="24"/>
    </row>
    <row r="11138" spans="2:10" x14ac:dyDescent="0.2">
      <c r="B11138" s="24"/>
      <c r="D11138" s="24"/>
      <c r="F11138" s="24"/>
      <c r="H11138" s="24"/>
      <c r="J11138" s="24"/>
    </row>
    <row r="11139" spans="2:10" x14ac:dyDescent="0.2">
      <c r="B11139" s="24"/>
      <c r="D11139" s="24"/>
      <c r="F11139" s="24"/>
      <c r="H11139" s="24"/>
      <c r="J11139" s="24"/>
    </row>
    <row r="11140" spans="2:10" x14ac:dyDescent="0.2">
      <c r="B11140" s="24"/>
      <c r="D11140" s="24"/>
      <c r="F11140" s="24"/>
      <c r="H11140" s="24"/>
      <c r="J11140" s="24"/>
    </row>
    <row r="11141" spans="2:10" x14ac:dyDescent="0.2">
      <c r="B11141" s="24"/>
      <c r="D11141" s="24"/>
      <c r="F11141" s="24"/>
      <c r="H11141" s="24"/>
      <c r="J11141" s="24"/>
    </row>
    <row r="11142" spans="2:10" x14ac:dyDescent="0.2">
      <c r="B11142" s="24"/>
      <c r="D11142" s="24"/>
      <c r="F11142" s="24"/>
      <c r="H11142" s="24"/>
      <c r="J11142" s="24"/>
    </row>
    <row r="11143" spans="2:10" x14ac:dyDescent="0.2">
      <c r="B11143" s="24"/>
      <c r="D11143" s="24"/>
      <c r="F11143" s="24"/>
      <c r="H11143" s="24"/>
      <c r="J11143" s="24"/>
    </row>
    <row r="11144" spans="2:10" x14ac:dyDescent="0.2">
      <c r="B11144" s="24"/>
      <c r="D11144" s="24"/>
      <c r="F11144" s="24"/>
      <c r="H11144" s="24"/>
      <c r="J11144" s="24"/>
    </row>
    <row r="11145" spans="2:10" x14ac:dyDescent="0.2">
      <c r="B11145" s="24"/>
      <c r="D11145" s="24"/>
      <c r="F11145" s="24"/>
      <c r="H11145" s="24"/>
      <c r="J11145" s="24"/>
    </row>
    <row r="11146" spans="2:10" x14ac:dyDescent="0.2">
      <c r="B11146" s="24"/>
      <c r="D11146" s="24"/>
      <c r="F11146" s="24"/>
      <c r="H11146" s="24"/>
      <c r="J11146" s="24"/>
    </row>
    <row r="11147" spans="2:10" x14ac:dyDescent="0.2">
      <c r="B11147" s="24"/>
      <c r="D11147" s="24"/>
      <c r="F11147" s="24"/>
      <c r="H11147" s="24"/>
      <c r="J11147" s="24"/>
    </row>
    <row r="11148" spans="2:10" x14ac:dyDescent="0.2">
      <c r="B11148" s="24"/>
      <c r="D11148" s="24"/>
      <c r="F11148" s="24"/>
      <c r="H11148" s="24"/>
      <c r="J11148" s="24"/>
    </row>
    <row r="11149" spans="2:10" x14ac:dyDescent="0.2">
      <c r="B11149" s="24"/>
      <c r="D11149" s="24"/>
      <c r="F11149" s="24"/>
      <c r="H11149" s="24"/>
      <c r="J11149" s="24"/>
    </row>
    <row r="11150" spans="2:10" x14ac:dyDescent="0.2">
      <c r="B11150" s="24"/>
      <c r="D11150" s="24"/>
      <c r="F11150" s="24"/>
      <c r="H11150" s="24"/>
      <c r="J11150" s="24"/>
    </row>
    <row r="11151" spans="2:10" x14ac:dyDescent="0.2">
      <c r="B11151" s="24"/>
      <c r="D11151" s="24"/>
      <c r="F11151" s="24"/>
      <c r="H11151" s="24"/>
      <c r="J11151" s="24"/>
    </row>
    <row r="11152" spans="2:10" x14ac:dyDescent="0.2">
      <c r="B11152" s="24"/>
      <c r="D11152" s="24"/>
      <c r="F11152" s="24"/>
      <c r="H11152" s="24"/>
      <c r="J11152" s="24"/>
    </row>
    <row r="11153" spans="2:10" x14ac:dyDescent="0.2">
      <c r="B11153" s="24"/>
      <c r="D11153" s="24"/>
      <c r="F11153" s="24"/>
      <c r="H11153" s="24"/>
      <c r="J11153" s="24"/>
    </row>
    <row r="11154" spans="2:10" x14ac:dyDescent="0.2">
      <c r="B11154" s="24"/>
      <c r="D11154" s="24"/>
      <c r="F11154" s="24"/>
      <c r="H11154" s="24"/>
      <c r="J11154" s="24"/>
    </row>
    <row r="11155" spans="2:10" x14ac:dyDescent="0.2">
      <c r="B11155" s="24"/>
      <c r="D11155" s="24"/>
      <c r="F11155" s="24"/>
      <c r="H11155" s="24"/>
      <c r="J11155" s="24"/>
    </row>
    <row r="11156" spans="2:10" x14ac:dyDescent="0.2">
      <c r="B11156" s="24"/>
      <c r="D11156" s="24"/>
      <c r="F11156" s="24"/>
      <c r="H11156" s="24"/>
      <c r="J11156" s="24"/>
    </row>
    <row r="11157" spans="2:10" x14ac:dyDescent="0.2">
      <c r="B11157" s="24"/>
      <c r="D11157" s="24"/>
      <c r="F11157" s="24"/>
      <c r="H11157" s="24"/>
      <c r="J11157" s="24"/>
    </row>
    <row r="11158" spans="2:10" x14ac:dyDescent="0.2">
      <c r="B11158" s="24"/>
      <c r="D11158" s="24"/>
      <c r="F11158" s="24"/>
      <c r="H11158" s="24"/>
      <c r="J11158" s="24"/>
    </row>
    <row r="11159" spans="2:10" x14ac:dyDescent="0.2">
      <c r="B11159" s="24"/>
      <c r="D11159" s="24"/>
      <c r="F11159" s="24"/>
      <c r="H11159" s="24"/>
      <c r="J11159" s="24"/>
    </row>
    <row r="11160" spans="2:10" x14ac:dyDescent="0.2">
      <c r="B11160" s="24"/>
      <c r="D11160" s="24"/>
      <c r="F11160" s="24"/>
      <c r="H11160" s="24"/>
      <c r="J11160" s="24"/>
    </row>
    <row r="11161" spans="2:10" x14ac:dyDescent="0.2">
      <c r="B11161" s="24"/>
      <c r="D11161" s="24"/>
      <c r="F11161" s="24"/>
      <c r="H11161" s="24"/>
      <c r="J11161" s="24"/>
    </row>
    <row r="11162" spans="2:10" x14ac:dyDescent="0.2">
      <c r="B11162" s="24"/>
      <c r="D11162" s="24"/>
      <c r="F11162" s="24"/>
      <c r="H11162" s="24"/>
      <c r="J11162" s="24"/>
    </row>
    <row r="11163" spans="2:10" x14ac:dyDescent="0.2">
      <c r="B11163" s="24"/>
      <c r="D11163" s="24"/>
      <c r="F11163" s="24"/>
      <c r="H11163" s="24"/>
      <c r="J11163" s="24"/>
    </row>
    <row r="11164" spans="2:10" x14ac:dyDescent="0.2">
      <c r="B11164" s="24"/>
      <c r="D11164" s="24"/>
      <c r="F11164" s="24"/>
      <c r="H11164" s="24"/>
      <c r="J11164" s="24"/>
    </row>
    <row r="11165" spans="2:10" x14ac:dyDescent="0.2">
      <c r="B11165" s="24"/>
      <c r="D11165" s="24"/>
      <c r="F11165" s="24"/>
      <c r="H11165" s="24"/>
      <c r="J11165" s="24"/>
    </row>
    <row r="11166" spans="2:10" x14ac:dyDescent="0.2">
      <c r="B11166" s="24"/>
      <c r="D11166" s="24"/>
      <c r="F11166" s="24"/>
      <c r="H11166" s="24"/>
      <c r="J11166" s="24"/>
    </row>
    <row r="11167" spans="2:10" x14ac:dyDescent="0.2">
      <c r="B11167" s="24"/>
      <c r="D11167" s="24"/>
      <c r="F11167" s="24"/>
      <c r="H11167" s="24"/>
      <c r="J11167" s="24"/>
    </row>
    <row r="11168" spans="2:10" x14ac:dyDescent="0.2">
      <c r="B11168" s="24"/>
      <c r="D11168" s="24"/>
      <c r="F11168" s="24"/>
      <c r="H11168" s="24"/>
      <c r="J11168" s="24"/>
    </row>
    <row r="11169" spans="2:10" x14ac:dyDescent="0.2">
      <c r="B11169" s="24"/>
      <c r="D11169" s="24"/>
      <c r="F11169" s="24"/>
      <c r="H11169" s="24"/>
      <c r="J11169" s="24"/>
    </row>
    <row r="11170" spans="2:10" x14ac:dyDescent="0.2">
      <c r="B11170" s="24"/>
      <c r="D11170" s="24"/>
      <c r="F11170" s="24"/>
      <c r="H11170" s="24"/>
      <c r="J11170" s="24"/>
    </row>
    <row r="11171" spans="2:10" x14ac:dyDescent="0.2">
      <c r="B11171" s="24"/>
      <c r="D11171" s="24"/>
      <c r="F11171" s="24"/>
      <c r="H11171" s="24"/>
      <c r="J11171" s="24"/>
    </row>
    <row r="11172" spans="2:10" x14ac:dyDescent="0.2">
      <c r="B11172" s="24"/>
      <c r="D11172" s="24"/>
      <c r="F11172" s="24"/>
      <c r="H11172" s="24"/>
      <c r="J11172" s="24"/>
    </row>
    <row r="11173" spans="2:10" x14ac:dyDescent="0.2">
      <c r="B11173" s="24"/>
      <c r="D11173" s="24"/>
      <c r="F11173" s="24"/>
      <c r="H11173" s="24"/>
      <c r="J11173" s="24"/>
    </row>
    <row r="11174" spans="2:10" x14ac:dyDescent="0.2">
      <c r="B11174" s="24"/>
      <c r="D11174" s="24"/>
      <c r="F11174" s="24"/>
      <c r="H11174" s="24"/>
      <c r="J11174" s="24"/>
    </row>
    <row r="11175" spans="2:10" x14ac:dyDescent="0.2">
      <c r="B11175" s="24"/>
      <c r="D11175" s="24"/>
      <c r="F11175" s="24"/>
      <c r="H11175" s="24"/>
      <c r="J11175" s="24"/>
    </row>
    <row r="11176" spans="2:10" x14ac:dyDescent="0.2">
      <c r="B11176" s="24"/>
      <c r="D11176" s="24"/>
      <c r="F11176" s="24"/>
      <c r="H11176" s="24"/>
      <c r="J11176" s="24"/>
    </row>
    <row r="11177" spans="2:10" x14ac:dyDescent="0.2">
      <c r="B11177" s="24"/>
      <c r="D11177" s="24"/>
      <c r="F11177" s="24"/>
      <c r="H11177" s="24"/>
      <c r="J11177" s="24"/>
    </row>
    <row r="11178" spans="2:10" x14ac:dyDescent="0.2">
      <c r="B11178" s="24"/>
      <c r="D11178" s="24"/>
      <c r="F11178" s="24"/>
      <c r="H11178" s="24"/>
      <c r="J11178" s="24"/>
    </row>
    <row r="11179" spans="2:10" x14ac:dyDescent="0.2">
      <c r="B11179" s="24"/>
      <c r="D11179" s="24"/>
      <c r="F11179" s="24"/>
      <c r="H11179" s="24"/>
      <c r="J11179" s="24"/>
    </row>
    <row r="11180" spans="2:10" x14ac:dyDescent="0.2">
      <c r="B11180" s="24"/>
      <c r="D11180" s="24"/>
      <c r="F11180" s="24"/>
      <c r="H11180" s="24"/>
      <c r="J11180" s="24"/>
    </row>
    <row r="11181" spans="2:10" x14ac:dyDescent="0.2">
      <c r="B11181" s="24"/>
      <c r="D11181" s="24"/>
      <c r="F11181" s="24"/>
      <c r="H11181" s="24"/>
      <c r="J11181" s="24"/>
    </row>
    <row r="11182" spans="2:10" x14ac:dyDescent="0.2">
      <c r="B11182" s="24"/>
      <c r="D11182" s="24"/>
      <c r="F11182" s="24"/>
      <c r="H11182" s="24"/>
      <c r="J11182" s="24"/>
    </row>
    <row r="11183" spans="2:10" x14ac:dyDescent="0.2">
      <c r="B11183" s="24"/>
      <c r="D11183" s="24"/>
      <c r="F11183" s="24"/>
      <c r="H11183" s="24"/>
      <c r="J11183" s="24"/>
    </row>
    <row r="11184" spans="2:10" x14ac:dyDescent="0.2">
      <c r="B11184" s="24"/>
      <c r="D11184" s="24"/>
      <c r="F11184" s="24"/>
      <c r="H11184" s="24"/>
      <c r="J11184" s="24"/>
    </row>
    <row r="11185" spans="2:10" x14ac:dyDescent="0.2">
      <c r="B11185" s="24"/>
      <c r="D11185" s="24"/>
      <c r="F11185" s="24"/>
      <c r="H11185" s="24"/>
      <c r="J11185" s="24"/>
    </row>
    <row r="11186" spans="2:10" x14ac:dyDescent="0.2">
      <c r="B11186" s="24"/>
      <c r="D11186" s="24"/>
      <c r="F11186" s="24"/>
      <c r="H11186" s="24"/>
      <c r="J11186" s="24"/>
    </row>
    <row r="11187" spans="2:10" x14ac:dyDescent="0.2">
      <c r="B11187" s="24"/>
      <c r="D11187" s="24"/>
      <c r="F11187" s="24"/>
      <c r="H11187" s="24"/>
      <c r="J11187" s="24"/>
    </row>
    <row r="11188" spans="2:10" x14ac:dyDescent="0.2">
      <c r="B11188" s="24"/>
      <c r="D11188" s="24"/>
      <c r="F11188" s="24"/>
      <c r="H11188" s="24"/>
      <c r="J11188" s="24"/>
    </row>
    <row r="11189" spans="2:10" x14ac:dyDescent="0.2">
      <c r="B11189" s="24"/>
      <c r="D11189" s="24"/>
      <c r="F11189" s="24"/>
      <c r="H11189" s="24"/>
      <c r="J11189" s="24"/>
    </row>
    <row r="11190" spans="2:10" x14ac:dyDescent="0.2">
      <c r="B11190" s="24"/>
      <c r="D11190" s="24"/>
      <c r="F11190" s="24"/>
      <c r="H11190" s="24"/>
      <c r="J11190" s="24"/>
    </row>
    <row r="11191" spans="2:10" x14ac:dyDescent="0.2">
      <c r="B11191" s="24"/>
      <c r="D11191" s="24"/>
      <c r="F11191" s="24"/>
      <c r="H11191" s="24"/>
      <c r="J11191" s="24"/>
    </row>
    <row r="11192" spans="2:10" x14ac:dyDescent="0.2">
      <c r="B11192" s="24"/>
      <c r="D11192" s="24"/>
      <c r="F11192" s="24"/>
      <c r="H11192" s="24"/>
      <c r="J11192" s="24"/>
    </row>
    <row r="11193" spans="2:10" x14ac:dyDescent="0.2">
      <c r="B11193" s="24"/>
      <c r="D11193" s="24"/>
      <c r="F11193" s="24"/>
      <c r="H11193" s="24"/>
      <c r="J11193" s="24"/>
    </row>
    <row r="11194" spans="2:10" x14ac:dyDescent="0.2">
      <c r="B11194" s="24"/>
      <c r="D11194" s="24"/>
      <c r="F11194" s="24"/>
      <c r="H11194" s="24"/>
      <c r="J11194" s="24"/>
    </row>
    <row r="11195" spans="2:10" x14ac:dyDescent="0.2">
      <c r="B11195" s="24"/>
      <c r="D11195" s="24"/>
      <c r="F11195" s="24"/>
      <c r="H11195" s="24"/>
      <c r="J11195" s="24"/>
    </row>
    <row r="11196" spans="2:10" x14ac:dyDescent="0.2">
      <c r="B11196" s="24"/>
      <c r="D11196" s="24"/>
      <c r="F11196" s="24"/>
      <c r="H11196" s="24"/>
      <c r="J11196" s="24"/>
    </row>
    <row r="11197" spans="2:10" x14ac:dyDescent="0.2">
      <c r="B11197" s="24"/>
      <c r="D11197" s="24"/>
      <c r="F11197" s="24"/>
      <c r="H11197" s="24"/>
      <c r="J11197" s="24"/>
    </row>
    <row r="11198" spans="2:10" x14ac:dyDescent="0.2">
      <c r="B11198" s="24"/>
      <c r="D11198" s="24"/>
      <c r="F11198" s="24"/>
      <c r="H11198" s="24"/>
      <c r="J11198" s="24"/>
    </row>
    <row r="11199" spans="2:10" x14ac:dyDescent="0.2">
      <c r="B11199" s="24"/>
      <c r="D11199" s="24"/>
      <c r="F11199" s="24"/>
      <c r="H11199" s="24"/>
      <c r="J11199" s="24"/>
    </row>
    <row r="11200" spans="2:10" x14ac:dyDescent="0.2">
      <c r="B11200" s="24"/>
      <c r="D11200" s="24"/>
      <c r="F11200" s="24"/>
      <c r="H11200" s="24"/>
      <c r="J11200" s="24"/>
    </row>
    <row r="11201" spans="2:10" x14ac:dyDescent="0.2">
      <c r="B11201" s="24"/>
      <c r="D11201" s="24"/>
      <c r="F11201" s="24"/>
      <c r="H11201" s="24"/>
      <c r="J11201" s="24"/>
    </row>
    <row r="11202" spans="2:10" x14ac:dyDescent="0.2">
      <c r="B11202" s="24"/>
      <c r="D11202" s="24"/>
      <c r="F11202" s="24"/>
      <c r="H11202" s="24"/>
      <c r="J11202" s="24"/>
    </row>
    <row r="11203" spans="2:10" x14ac:dyDescent="0.2">
      <c r="B11203" s="24"/>
      <c r="D11203" s="24"/>
      <c r="F11203" s="24"/>
      <c r="H11203" s="24"/>
      <c r="J11203" s="24"/>
    </row>
    <row r="11204" spans="2:10" x14ac:dyDescent="0.2">
      <c r="B11204" s="24"/>
      <c r="D11204" s="24"/>
      <c r="F11204" s="24"/>
      <c r="H11204" s="24"/>
      <c r="J11204" s="24"/>
    </row>
    <row r="11205" spans="2:10" x14ac:dyDescent="0.2">
      <c r="B11205" s="24"/>
      <c r="D11205" s="24"/>
      <c r="F11205" s="24"/>
      <c r="H11205" s="24"/>
      <c r="J11205" s="24"/>
    </row>
    <row r="11206" spans="2:10" x14ac:dyDescent="0.2">
      <c r="B11206" s="24"/>
      <c r="D11206" s="24"/>
      <c r="F11206" s="24"/>
      <c r="H11206" s="24"/>
      <c r="J11206" s="24"/>
    </row>
    <row r="11207" spans="2:10" x14ac:dyDescent="0.2">
      <c r="B11207" s="24"/>
      <c r="D11207" s="24"/>
      <c r="F11207" s="24"/>
      <c r="H11207" s="24"/>
      <c r="J11207" s="24"/>
    </row>
    <row r="11208" spans="2:10" x14ac:dyDescent="0.2">
      <c r="B11208" s="24"/>
      <c r="D11208" s="24"/>
      <c r="F11208" s="24"/>
      <c r="H11208" s="24"/>
      <c r="J11208" s="24"/>
    </row>
    <row r="11209" spans="2:10" x14ac:dyDescent="0.2">
      <c r="B11209" s="24"/>
      <c r="D11209" s="24"/>
      <c r="F11209" s="24"/>
      <c r="H11209" s="24"/>
      <c r="J11209" s="24"/>
    </row>
    <row r="11210" spans="2:10" x14ac:dyDescent="0.2">
      <c r="B11210" s="24"/>
      <c r="D11210" s="24"/>
      <c r="F11210" s="24"/>
      <c r="H11210" s="24"/>
      <c r="J11210" s="24"/>
    </row>
    <row r="11211" spans="2:10" x14ac:dyDescent="0.2">
      <c r="B11211" s="24"/>
      <c r="D11211" s="24"/>
      <c r="F11211" s="24"/>
      <c r="H11211" s="24"/>
      <c r="J11211" s="24"/>
    </row>
    <row r="11212" spans="2:10" x14ac:dyDescent="0.2">
      <c r="B11212" s="24"/>
      <c r="D11212" s="24"/>
      <c r="F11212" s="24"/>
      <c r="H11212" s="24"/>
      <c r="J11212" s="24"/>
    </row>
    <row r="11213" spans="2:10" x14ac:dyDescent="0.2">
      <c r="B11213" s="24"/>
      <c r="D11213" s="24"/>
      <c r="F11213" s="24"/>
      <c r="H11213" s="24"/>
      <c r="J11213" s="24"/>
    </row>
    <row r="11214" spans="2:10" x14ac:dyDescent="0.2">
      <c r="B11214" s="24"/>
      <c r="D11214" s="24"/>
      <c r="F11214" s="24"/>
      <c r="H11214" s="24"/>
      <c r="J11214" s="24"/>
    </row>
    <row r="11215" spans="2:10" x14ac:dyDescent="0.2">
      <c r="B11215" s="24"/>
      <c r="D11215" s="24"/>
      <c r="F11215" s="24"/>
      <c r="H11215" s="24"/>
      <c r="J11215" s="24"/>
    </row>
    <row r="11216" spans="2:10" x14ac:dyDescent="0.2">
      <c r="B11216" s="24"/>
      <c r="D11216" s="24"/>
      <c r="F11216" s="24"/>
      <c r="H11216" s="24"/>
      <c r="J11216" s="24"/>
    </row>
    <row r="11217" spans="2:10" x14ac:dyDescent="0.2">
      <c r="B11217" s="24"/>
      <c r="D11217" s="24"/>
      <c r="F11217" s="24"/>
      <c r="H11217" s="24"/>
      <c r="J11217" s="24"/>
    </row>
    <row r="11218" spans="2:10" x14ac:dyDescent="0.2">
      <c r="B11218" s="24"/>
      <c r="D11218" s="24"/>
      <c r="F11218" s="24"/>
      <c r="H11218" s="24"/>
      <c r="J11218" s="24"/>
    </row>
    <row r="11219" spans="2:10" x14ac:dyDescent="0.2">
      <c r="B11219" s="24"/>
      <c r="D11219" s="24"/>
      <c r="F11219" s="24"/>
      <c r="H11219" s="24"/>
      <c r="J11219" s="24"/>
    </row>
    <row r="11220" spans="2:10" x14ac:dyDescent="0.2">
      <c r="B11220" s="24"/>
      <c r="D11220" s="24"/>
      <c r="F11220" s="24"/>
      <c r="H11220" s="24"/>
      <c r="J11220" s="24"/>
    </row>
    <row r="11221" spans="2:10" x14ac:dyDescent="0.2">
      <c r="B11221" s="24"/>
      <c r="D11221" s="24"/>
      <c r="F11221" s="24"/>
      <c r="H11221" s="24"/>
      <c r="J11221" s="24"/>
    </row>
    <row r="11222" spans="2:10" x14ac:dyDescent="0.2">
      <c r="B11222" s="24"/>
      <c r="D11222" s="24"/>
      <c r="F11222" s="24"/>
      <c r="H11222" s="24"/>
      <c r="J11222" s="24"/>
    </row>
    <row r="11223" spans="2:10" x14ac:dyDescent="0.2">
      <c r="B11223" s="24"/>
      <c r="D11223" s="24"/>
      <c r="F11223" s="24"/>
      <c r="H11223" s="24"/>
      <c r="J11223" s="24"/>
    </row>
    <row r="11224" spans="2:10" x14ac:dyDescent="0.2">
      <c r="B11224" s="24"/>
      <c r="D11224" s="24"/>
      <c r="F11224" s="24"/>
      <c r="H11224" s="24"/>
      <c r="J11224" s="24"/>
    </row>
    <row r="11225" spans="2:10" x14ac:dyDescent="0.2">
      <c r="B11225" s="24"/>
      <c r="D11225" s="24"/>
      <c r="F11225" s="24"/>
      <c r="H11225" s="24"/>
      <c r="J11225" s="24"/>
    </row>
    <row r="11226" spans="2:10" x14ac:dyDescent="0.2">
      <c r="B11226" s="24"/>
      <c r="D11226" s="24"/>
      <c r="F11226" s="24"/>
      <c r="H11226" s="24"/>
      <c r="J11226" s="24"/>
    </row>
    <row r="11227" spans="2:10" x14ac:dyDescent="0.2">
      <c r="B11227" s="24"/>
      <c r="D11227" s="24"/>
      <c r="F11227" s="24"/>
      <c r="H11227" s="24"/>
      <c r="J11227" s="24"/>
    </row>
    <row r="11228" spans="2:10" x14ac:dyDescent="0.2">
      <c r="B11228" s="24"/>
      <c r="D11228" s="24"/>
      <c r="F11228" s="24"/>
      <c r="H11228" s="24"/>
      <c r="J11228" s="24"/>
    </row>
    <row r="11229" spans="2:10" x14ac:dyDescent="0.2">
      <c r="B11229" s="24"/>
      <c r="D11229" s="24"/>
      <c r="F11229" s="24"/>
      <c r="H11229" s="24"/>
      <c r="J11229" s="24"/>
    </row>
    <row r="11230" spans="2:10" x14ac:dyDescent="0.2">
      <c r="B11230" s="24"/>
      <c r="D11230" s="24"/>
      <c r="F11230" s="24"/>
      <c r="H11230" s="24"/>
      <c r="J11230" s="24"/>
    </row>
    <row r="11231" spans="2:10" x14ac:dyDescent="0.2">
      <c r="B11231" s="24"/>
      <c r="D11231" s="24"/>
      <c r="F11231" s="24"/>
      <c r="H11231" s="24"/>
      <c r="J11231" s="24"/>
    </row>
    <row r="11232" spans="2:10" x14ac:dyDescent="0.2">
      <c r="B11232" s="24"/>
      <c r="D11232" s="24"/>
      <c r="F11232" s="24"/>
      <c r="H11232" s="24"/>
      <c r="J11232" s="24"/>
    </row>
    <row r="11233" spans="2:10" x14ac:dyDescent="0.2">
      <c r="B11233" s="24"/>
      <c r="D11233" s="24"/>
      <c r="F11233" s="24"/>
      <c r="H11233" s="24"/>
      <c r="J11233" s="24"/>
    </row>
    <row r="11234" spans="2:10" x14ac:dyDescent="0.2">
      <c r="B11234" s="24"/>
      <c r="D11234" s="24"/>
      <c r="F11234" s="24"/>
      <c r="H11234" s="24"/>
      <c r="J11234" s="24"/>
    </row>
    <row r="11235" spans="2:10" x14ac:dyDescent="0.2">
      <c r="B11235" s="24"/>
      <c r="D11235" s="24"/>
      <c r="F11235" s="24"/>
      <c r="H11235" s="24"/>
      <c r="J11235" s="24"/>
    </row>
    <row r="11236" spans="2:10" x14ac:dyDescent="0.2">
      <c r="B11236" s="24"/>
      <c r="D11236" s="24"/>
      <c r="F11236" s="24"/>
      <c r="H11236" s="24"/>
      <c r="J11236" s="24"/>
    </row>
    <row r="11237" spans="2:10" x14ac:dyDescent="0.2">
      <c r="B11237" s="24"/>
      <c r="D11237" s="24"/>
      <c r="F11237" s="24"/>
      <c r="H11237" s="24"/>
      <c r="J11237" s="24"/>
    </row>
    <row r="11238" spans="2:10" x14ac:dyDescent="0.2">
      <c r="B11238" s="24"/>
      <c r="D11238" s="24"/>
      <c r="F11238" s="24"/>
      <c r="H11238" s="24"/>
      <c r="J11238" s="24"/>
    </row>
    <row r="11239" spans="2:10" x14ac:dyDescent="0.2">
      <c r="B11239" s="24"/>
      <c r="D11239" s="24"/>
      <c r="F11239" s="24"/>
      <c r="H11239" s="24"/>
      <c r="J11239" s="24"/>
    </row>
    <row r="11240" spans="2:10" x14ac:dyDescent="0.2">
      <c r="B11240" s="24"/>
      <c r="D11240" s="24"/>
      <c r="F11240" s="24"/>
      <c r="H11240" s="24"/>
      <c r="J11240" s="24"/>
    </row>
    <row r="11241" spans="2:10" x14ac:dyDescent="0.2">
      <c r="B11241" s="24"/>
      <c r="D11241" s="24"/>
      <c r="F11241" s="24"/>
      <c r="H11241" s="24"/>
      <c r="J11241" s="24"/>
    </row>
    <row r="11242" spans="2:10" x14ac:dyDescent="0.2">
      <c r="B11242" s="24"/>
      <c r="D11242" s="24"/>
      <c r="F11242" s="24"/>
      <c r="H11242" s="24"/>
      <c r="J11242" s="24"/>
    </row>
    <row r="11243" spans="2:10" x14ac:dyDescent="0.2">
      <c r="B11243" s="24"/>
      <c r="D11243" s="24"/>
      <c r="F11243" s="24"/>
      <c r="H11243" s="24"/>
      <c r="J11243" s="24"/>
    </row>
    <row r="11244" spans="2:10" x14ac:dyDescent="0.2">
      <c r="B11244" s="24"/>
      <c r="D11244" s="24"/>
      <c r="F11244" s="24"/>
      <c r="H11244" s="24"/>
      <c r="J11244" s="24"/>
    </row>
    <row r="11245" spans="2:10" x14ac:dyDescent="0.2">
      <c r="B11245" s="24"/>
      <c r="D11245" s="24"/>
      <c r="F11245" s="24"/>
      <c r="H11245" s="24"/>
      <c r="J11245" s="24"/>
    </row>
    <row r="11246" spans="2:10" x14ac:dyDescent="0.2">
      <c r="B11246" s="24"/>
      <c r="D11246" s="24"/>
      <c r="F11246" s="24"/>
      <c r="H11246" s="24"/>
      <c r="J11246" s="24"/>
    </row>
    <row r="11247" spans="2:10" x14ac:dyDescent="0.2">
      <c r="B11247" s="24"/>
      <c r="D11247" s="24"/>
      <c r="F11247" s="24"/>
      <c r="H11247" s="24"/>
      <c r="J11247" s="24"/>
    </row>
    <row r="11248" spans="2:10" x14ac:dyDescent="0.2">
      <c r="B11248" s="24"/>
      <c r="D11248" s="24"/>
      <c r="F11248" s="24"/>
      <c r="H11248" s="24"/>
      <c r="J11248" s="24"/>
    </row>
    <row r="11249" spans="2:10" x14ac:dyDescent="0.2">
      <c r="B11249" s="24"/>
      <c r="D11249" s="24"/>
      <c r="F11249" s="24"/>
      <c r="H11249" s="24"/>
      <c r="J11249" s="24"/>
    </row>
    <row r="11250" spans="2:10" x14ac:dyDescent="0.2">
      <c r="B11250" s="24"/>
      <c r="D11250" s="24"/>
      <c r="F11250" s="24"/>
      <c r="H11250" s="24"/>
      <c r="J11250" s="24"/>
    </row>
    <row r="11251" spans="2:10" x14ac:dyDescent="0.2">
      <c r="B11251" s="24"/>
      <c r="D11251" s="24"/>
      <c r="F11251" s="24"/>
      <c r="H11251" s="24"/>
      <c r="J11251" s="24"/>
    </row>
    <row r="11252" spans="2:10" x14ac:dyDescent="0.2">
      <c r="B11252" s="24"/>
      <c r="D11252" s="24"/>
      <c r="F11252" s="24"/>
      <c r="H11252" s="24"/>
      <c r="J11252" s="24"/>
    </row>
    <row r="11253" spans="2:10" x14ac:dyDescent="0.2">
      <c r="B11253" s="24"/>
      <c r="D11253" s="24"/>
      <c r="F11253" s="24"/>
      <c r="H11253" s="24"/>
      <c r="J11253" s="24"/>
    </row>
    <row r="11254" spans="2:10" x14ac:dyDescent="0.2">
      <c r="B11254" s="24"/>
      <c r="D11254" s="24"/>
      <c r="F11254" s="24"/>
      <c r="H11254" s="24"/>
      <c r="J11254" s="24"/>
    </row>
    <row r="11255" spans="2:10" x14ac:dyDescent="0.2">
      <c r="B11255" s="24"/>
      <c r="D11255" s="24"/>
      <c r="F11255" s="24"/>
      <c r="H11255" s="24"/>
      <c r="J11255" s="24"/>
    </row>
    <row r="11256" spans="2:10" x14ac:dyDescent="0.2">
      <c r="B11256" s="24"/>
      <c r="D11256" s="24"/>
      <c r="F11256" s="24"/>
      <c r="H11256" s="24"/>
      <c r="J11256" s="24"/>
    </row>
    <row r="11257" spans="2:10" x14ac:dyDescent="0.2">
      <c r="B11257" s="24"/>
      <c r="D11257" s="24"/>
      <c r="F11257" s="24"/>
      <c r="H11257" s="24"/>
      <c r="J11257" s="24"/>
    </row>
    <row r="11258" spans="2:10" x14ac:dyDescent="0.2">
      <c r="B11258" s="24"/>
      <c r="D11258" s="24"/>
      <c r="F11258" s="24"/>
      <c r="H11258" s="24"/>
      <c r="J11258" s="24"/>
    </row>
    <row r="11259" spans="2:10" x14ac:dyDescent="0.2">
      <c r="B11259" s="24"/>
      <c r="D11259" s="24"/>
      <c r="F11259" s="24"/>
      <c r="H11259" s="24"/>
      <c r="J11259" s="24"/>
    </row>
    <row r="11260" spans="2:10" x14ac:dyDescent="0.2">
      <c r="B11260" s="24"/>
      <c r="D11260" s="24"/>
      <c r="F11260" s="24"/>
      <c r="H11260" s="24"/>
      <c r="J11260" s="24"/>
    </row>
    <row r="11261" spans="2:10" x14ac:dyDescent="0.2">
      <c r="B11261" s="24"/>
      <c r="D11261" s="24"/>
      <c r="F11261" s="24"/>
      <c r="H11261" s="24"/>
      <c r="J11261" s="24"/>
    </row>
    <row r="11262" spans="2:10" x14ac:dyDescent="0.2">
      <c r="B11262" s="24"/>
      <c r="D11262" s="24"/>
      <c r="F11262" s="24"/>
      <c r="H11262" s="24"/>
      <c r="J11262" s="24"/>
    </row>
    <row r="11263" spans="2:10" x14ac:dyDescent="0.2">
      <c r="B11263" s="24"/>
      <c r="D11263" s="24"/>
      <c r="F11263" s="24"/>
      <c r="H11263" s="24"/>
      <c r="J11263" s="24"/>
    </row>
    <row r="11264" spans="2:10" x14ac:dyDescent="0.2">
      <c r="B11264" s="24"/>
      <c r="D11264" s="24"/>
      <c r="F11264" s="24"/>
      <c r="H11264" s="24"/>
      <c r="J11264" s="24"/>
    </row>
    <row r="11265" spans="2:10" x14ac:dyDescent="0.2">
      <c r="B11265" s="24"/>
      <c r="D11265" s="24"/>
      <c r="F11265" s="24"/>
      <c r="H11265" s="24"/>
      <c r="J11265" s="24"/>
    </row>
    <row r="11266" spans="2:10" x14ac:dyDescent="0.2">
      <c r="B11266" s="24"/>
      <c r="D11266" s="24"/>
      <c r="F11266" s="24"/>
      <c r="H11266" s="24"/>
      <c r="J11266" s="24"/>
    </row>
    <row r="11267" spans="2:10" x14ac:dyDescent="0.2">
      <c r="B11267" s="24"/>
      <c r="D11267" s="24"/>
      <c r="F11267" s="24"/>
      <c r="H11267" s="24"/>
      <c r="J11267" s="24"/>
    </row>
    <row r="11268" spans="2:10" x14ac:dyDescent="0.2">
      <c r="B11268" s="24"/>
      <c r="D11268" s="24"/>
      <c r="F11268" s="24"/>
      <c r="H11268" s="24"/>
      <c r="J11268" s="24"/>
    </row>
    <row r="11269" spans="2:10" x14ac:dyDescent="0.2">
      <c r="B11269" s="24"/>
      <c r="D11269" s="24"/>
      <c r="F11269" s="24"/>
      <c r="H11269" s="24"/>
      <c r="J11269" s="24"/>
    </row>
    <row r="11270" spans="2:10" x14ac:dyDescent="0.2">
      <c r="B11270" s="24"/>
      <c r="D11270" s="24"/>
      <c r="F11270" s="24"/>
      <c r="H11270" s="24"/>
      <c r="J11270" s="24"/>
    </row>
    <row r="11271" spans="2:10" x14ac:dyDescent="0.2">
      <c r="B11271" s="24"/>
      <c r="D11271" s="24"/>
      <c r="F11271" s="24"/>
      <c r="H11271" s="24"/>
      <c r="J11271" s="24"/>
    </row>
    <row r="11272" spans="2:10" x14ac:dyDescent="0.2">
      <c r="B11272" s="24"/>
      <c r="D11272" s="24"/>
      <c r="F11272" s="24"/>
      <c r="H11272" s="24"/>
      <c r="J11272" s="24"/>
    </row>
    <row r="11273" spans="2:10" x14ac:dyDescent="0.2">
      <c r="B11273" s="24"/>
      <c r="D11273" s="24"/>
      <c r="F11273" s="24"/>
      <c r="H11273" s="24"/>
      <c r="J11273" s="24"/>
    </row>
    <row r="11274" spans="2:10" x14ac:dyDescent="0.2">
      <c r="B11274" s="24"/>
      <c r="D11274" s="24"/>
      <c r="F11274" s="24"/>
      <c r="H11274" s="24"/>
      <c r="J11274" s="24"/>
    </row>
    <row r="11275" spans="2:10" x14ac:dyDescent="0.2">
      <c r="B11275" s="24"/>
      <c r="D11275" s="24"/>
      <c r="F11275" s="24"/>
      <c r="H11275" s="24"/>
      <c r="J11275" s="24"/>
    </row>
    <row r="11276" spans="2:10" x14ac:dyDescent="0.2">
      <c r="B11276" s="24"/>
      <c r="D11276" s="24"/>
      <c r="F11276" s="24"/>
      <c r="H11276" s="24"/>
      <c r="J11276" s="24"/>
    </row>
    <row r="11277" spans="2:10" x14ac:dyDescent="0.2">
      <c r="B11277" s="24"/>
      <c r="D11277" s="24"/>
      <c r="F11277" s="24"/>
      <c r="H11277" s="24"/>
      <c r="J11277" s="24"/>
    </row>
    <row r="11278" spans="2:10" x14ac:dyDescent="0.2">
      <c r="B11278" s="24"/>
      <c r="D11278" s="24"/>
      <c r="F11278" s="24"/>
      <c r="H11278" s="24"/>
      <c r="J11278" s="24"/>
    </row>
    <row r="11279" spans="2:10" x14ac:dyDescent="0.2">
      <c r="B11279" s="24"/>
      <c r="D11279" s="24"/>
      <c r="F11279" s="24"/>
      <c r="H11279" s="24"/>
      <c r="J11279" s="24"/>
    </row>
    <row r="11280" spans="2:10" x14ac:dyDescent="0.2">
      <c r="B11280" s="24"/>
      <c r="D11280" s="24"/>
      <c r="F11280" s="24"/>
      <c r="H11280" s="24"/>
      <c r="J11280" s="24"/>
    </row>
    <row r="11281" spans="2:10" x14ac:dyDescent="0.2">
      <c r="B11281" s="24"/>
      <c r="D11281" s="24"/>
      <c r="F11281" s="24"/>
      <c r="H11281" s="24"/>
      <c r="J11281" s="24"/>
    </row>
    <row r="11282" spans="2:10" x14ac:dyDescent="0.2">
      <c r="B11282" s="24"/>
      <c r="D11282" s="24"/>
      <c r="F11282" s="24"/>
      <c r="H11282" s="24"/>
      <c r="J11282" s="24"/>
    </row>
    <row r="11283" spans="2:10" x14ac:dyDescent="0.2">
      <c r="B11283" s="24"/>
      <c r="D11283" s="24"/>
      <c r="F11283" s="24"/>
      <c r="H11283" s="24"/>
      <c r="J11283" s="24"/>
    </row>
    <row r="11284" spans="2:10" x14ac:dyDescent="0.2">
      <c r="B11284" s="24"/>
      <c r="D11284" s="24"/>
      <c r="F11284" s="24"/>
      <c r="H11284" s="24"/>
      <c r="J11284" s="24"/>
    </row>
    <row r="11285" spans="2:10" x14ac:dyDescent="0.2">
      <c r="B11285" s="24"/>
      <c r="D11285" s="24"/>
      <c r="F11285" s="24"/>
      <c r="H11285" s="24"/>
      <c r="J11285" s="24"/>
    </row>
    <row r="11286" spans="2:10" x14ac:dyDescent="0.2">
      <c r="B11286" s="24"/>
      <c r="D11286" s="24"/>
      <c r="F11286" s="24"/>
      <c r="H11286" s="24"/>
      <c r="J11286" s="24"/>
    </row>
    <row r="11287" spans="2:10" x14ac:dyDescent="0.2">
      <c r="B11287" s="24"/>
      <c r="D11287" s="24"/>
      <c r="F11287" s="24"/>
      <c r="H11287" s="24"/>
      <c r="J11287" s="24"/>
    </row>
    <row r="11288" spans="2:10" x14ac:dyDescent="0.2">
      <c r="B11288" s="24"/>
      <c r="D11288" s="24"/>
      <c r="F11288" s="24"/>
      <c r="H11288" s="24"/>
      <c r="J11288" s="24"/>
    </row>
    <row r="11289" spans="2:10" x14ac:dyDescent="0.2">
      <c r="B11289" s="24"/>
      <c r="D11289" s="24"/>
      <c r="F11289" s="24"/>
      <c r="H11289" s="24"/>
      <c r="J11289" s="24"/>
    </row>
    <row r="11290" spans="2:10" x14ac:dyDescent="0.2">
      <c r="B11290" s="24"/>
      <c r="D11290" s="24"/>
      <c r="F11290" s="24"/>
      <c r="H11290" s="24"/>
      <c r="J11290" s="24"/>
    </row>
    <row r="11291" spans="2:10" x14ac:dyDescent="0.2">
      <c r="B11291" s="24"/>
      <c r="D11291" s="24"/>
      <c r="F11291" s="24"/>
      <c r="H11291" s="24"/>
      <c r="J11291" s="24"/>
    </row>
    <row r="11292" spans="2:10" x14ac:dyDescent="0.2">
      <c r="B11292" s="24"/>
      <c r="D11292" s="24"/>
      <c r="F11292" s="24"/>
      <c r="H11292" s="24"/>
      <c r="J11292" s="24"/>
    </row>
    <row r="11293" spans="2:10" x14ac:dyDescent="0.2">
      <c r="B11293" s="24"/>
      <c r="D11293" s="24"/>
      <c r="F11293" s="24"/>
      <c r="H11293" s="24"/>
      <c r="J11293" s="24"/>
    </row>
    <row r="11294" spans="2:10" x14ac:dyDescent="0.2">
      <c r="B11294" s="24"/>
      <c r="D11294" s="24"/>
      <c r="F11294" s="24"/>
      <c r="H11294" s="24"/>
      <c r="J11294" s="24"/>
    </row>
    <row r="11295" spans="2:10" x14ac:dyDescent="0.2">
      <c r="B11295" s="24"/>
      <c r="D11295" s="24"/>
      <c r="F11295" s="24"/>
      <c r="H11295" s="24"/>
      <c r="J11295" s="24"/>
    </row>
    <row r="11296" spans="2:10" x14ac:dyDescent="0.2">
      <c r="B11296" s="24"/>
      <c r="D11296" s="24"/>
      <c r="F11296" s="24"/>
      <c r="H11296" s="24"/>
      <c r="J11296" s="24"/>
    </row>
    <row r="11297" spans="2:10" x14ac:dyDescent="0.2">
      <c r="B11297" s="24"/>
      <c r="D11297" s="24"/>
      <c r="F11297" s="24"/>
      <c r="H11297" s="24"/>
      <c r="J11297" s="24"/>
    </row>
    <row r="11298" spans="2:10" x14ac:dyDescent="0.2">
      <c r="B11298" s="24"/>
      <c r="D11298" s="24"/>
      <c r="F11298" s="24"/>
      <c r="H11298" s="24"/>
      <c r="J11298" s="24"/>
    </row>
    <row r="11299" spans="2:10" x14ac:dyDescent="0.2">
      <c r="B11299" s="24"/>
      <c r="D11299" s="24"/>
      <c r="F11299" s="24"/>
      <c r="H11299" s="24"/>
      <c r="J11299" s="24"/>
    </row>
    <row r="11300" spans="2:10" x14ac:dyDescent="0.2">
      <c r="B11300" s="24"/>
      <c r="D11300" s="24"/>
      <c r="F11300" s="24"/>
      <c r="H11300" s="24"/>
      <c r="J11300" s="24"/>
    </row>
    <row r="11301" spans="2:10" x14ac:dyDescent="0.2">
      <c r="B11301" s="24"/>
      <c r="D11301" s="24"/>
      <c r="F11301" s="24"/>
      <c r="H11301" s="24"/>
      <c r="J11301" s="24"/>
    </row>
    <row r="11302" spans="2:10" x14ac:dyDescent="0.2">
      <c r="B11302" s="24"/>
      <c r="D11302" s="24"/>
      <c r="F11302" s="24"/>
      <c r="H11302" s="24"/>
      <c r="J11302" s="24"/>
    </row>
    <row r="11303" spans="2:10" x14ac:dyDescent="0.2">
      <c r="B11303" s="24"/>
      <c r="D11303" s="24"/>
      <c r="F11303" s="24"/>
      <c r="H11303" s="24"/>
      <c r="J11303" s="24"/>
    </row>
    <row r="11304" spans="2:10" x14ac:dyDescent="0.2">
      <c r="B11304" s="24"/>
      <c r="D11304" s="24"/>
      <c r="F11304" s="24"/>
      <c r="H11304" s="24"/>
      <c r="J11304" s="24"/>
    </row>
    <row r="11305" spans="2:10" x14ac:dyDescent="0.2">
      <c r="B11305" s="24"/>
      <c r="D11305" s="24"/>
      <c r="F11305" s="24"/>
      <c r="H11305" s="24"/>
      <c r="J11305" s="24"/>
    </row>
    <row r="11306" spans="2:10" x14ac:dyDescent="0.2">
      <c r="B11306" s="24"/>
      <c r="D11306" s="24"/>
      <c r="F11306" s="24"/>
      <c r="H11306" s="24"/>
      <c r="J11306" s="24"/>
    </row>
    <row r="11307" spans="2:10" x14ac:dyDescent="0.2">
      <c r="B11307" s="24"/>
      <c r="D11307" s="24"/>
      <c r="F11307" s="24"/>
      <c r="H11307" s="24"/>
      <c r="J11307" s="24"/>
    </row>
    <row r="11308" spans="2:10" x14ac:dyDescent="0.2">
      <c r="B11308" s="24"/>
      <c r="D11308" s="24"/>
      <c r="F11308" s="24"/>
      <c r="H11308" s="24"/>
      <c r="J11308" s="24"/>
    </row>
    <row r="11309" spans="2:10" x14ac:dyDescent="0.2">
      <c r="B11309" s="24"/>
      <c r="D11309" s="24"/>
      <c r="F11309" s="24"/>
      <c r="H11309" s="24"/>
      <c r="J11309" s="24"/>
    </row>
    <row r="11310" spans="2:10" x14ac:dyDescent="0.2">
      <c r="B11310" s="24"/>
      <c r="D11310" s="24"/>
      <c r="F11310" s="24"/>
      <c r="H11310" s="24"/>
      <c r="J11310" s="24"/>
    </row>
    <row r="11311" spans="2:10" x14ac:dyDescent="0.2">
      <c r="B11311" s="24"/>
      <c r="D11311" s="24"/>
      <c r="F11311" s="24"/>
      <c r="H11311" s="24"/>
      <c r="J11311" s="24"/>
    </row>
    <row r="11312" spans="2:10" x14ac:dyDescent="0.2">
      <c r="B11312" s="24"/>
      <c r="D11312" s="24"/>
      <c r="F11312" s="24"/>
      <c r="H11312" s="24"/>
      <c r="J11312" s="24"/>
    </row>
    <row r="11313" spans="2:10" x14ac:dyDescent="0.2">
      <c r="B11313" s="24"/>
      <c r="D11313" s="24"/>
      <c r="F11313" s="24"/>
      <c r="H11313" s="24"/>
      <c r="J11313" s="24"/>
    </row>
    <row r="11314" spans="2:10" x14ac:dyDescent="0.2">
      <c r="B11314" s="24"/>
      <c r="D11314" s="24"/>
      <c r="F11314" s="24"/>
      <c r="H11314" s="24"/>
      <c r="J11314" s="24"/>
    </row>
    <row r="11315" spans="2:10" x14ac:dyDescent="0.2">
      <c r="B11315" s="24"/>
      <c r="D11315" s="24"/>
      <c r="F11315" s="24"/>
      <c r="H11315" s="24"/>
      <c r="J11315" s="24"/>
    </row>
    <row r="11316" spans="2:10" x14ac:dyDescent="0.2">
      <c r="B11316" s="24"/>
      <c r="D11316" s="24"/>
      <c r="F11316" s="24"/>
      <c r="H11316" s="24"/>
      <c r="J11316" s="24"/>
    </row>
    <row r="11317" spans="2:10" x14ac:dyDescent="0.2">
      <c r="B11317" s="24"/>
      <c r="D11317" s="24"/>
      <c r="F11317" s="24"/>
      <c r="H11317" s="24"/>
      <c r="J11317" s="24"/>
    </row>
    <row r="11318" spans="2:10" x14ac:dyDescent="0.2">
      <c r="B11318" s="24"/>
      <c r="D11318" s="24"/>
      <c r="F11318" s="24"/>
      <c r="H11318" s="24"/>
      <c r="J11318" s="24"/>
    </row>
    <row r="11319" spans="2:10" x14ac:dyDescent="0.2">
      <c r="B11319" s="24"/>
      <c r="D11319" s="24"/>
      <c r="F11319" s="24"/>
      <c r="H11319" s="24"/>
      <c r="J11319" s="24"/>
    </row>
    <row r="11320" spans="2:10" x14ac:dyDescent="0.2">
      <c r="B11320" s="24"/>
      <c r="D11320" s="24"/>
      <c r="F11320" s="24"/>
      <c r="H11320" s="24"/>
      <c r="J11320" s="24"/>
    </row>
    <row r="11321" spans="2:10" x14ac:dyDescent="0.2">
      <c r="B11321" s="24"/>
      <c r="D11321" s="24"/>
      <c r="F11321" s="24"/>
      <c r="H11321" s="24"/>
      <c r="J11321" s="24"/>
    </row>
    <row r="11322" spans="2:10" x14ac:dyDescent="0.2">
      <c r="B11322" s="24"/>
      <c r="D11322" s="24"/>
      <c r="F11322" s="24"/>
      <c r="H11322" s="24"/>
      <c r="J11322" s="24"/>
    </row>
    <row r="11323" spans="2:10" x14ac:dyDescent="0.2">
      <c r="B11323" s="24"/>
      <c r="D11323" s="24"/>
      <c r="F11323" s="24"/>
      <c r="H11323" s="24"/>
      <c r="J11323" s="24"/>
    </row>
    <row r="11324" spans="2:10" x14ac:dyDescent="0.2">
      <c r="B11324" s="24"/>
      <c r="D11324" s="24"/>
      <c r="F11324" s="24"/>
      <c r="H11324" s="24"/>
      <c r="J11324" s="24"/>
    </row>
    <row r="11325" spans="2:10" x14ac:dyDescent="0.2">
      <c r="B11325" s="24"/>
      <c r="D11325" s="24"/>
      <c r="F11325" s="24"/>
      <c r="H11325" s="24"/>
      <c r="J11325" s="24"/>
    </row>
    <row r="11326" spans="2:10" x14ac:dyDescent="0.2">
      <c r="B11326" s="24"/>
      <c r="D11326" s="24"/>
      <c r="F11326" s="24"/>
      <c r="H11326" s="24"/>
      <c r="J11326" s="24"/>
    </row>
    <row r="11327" spans="2:10" x14ac:dyDescent="0.2">
      <c r="B11327" s="24"/>
      <c r="D11327" s="24"/>
      <c r="F11327" s="24"/>
      <c r="H11327" s="24"/>
      <c r="J11327" s="24"/>
    </row>
    <row r="11328" spans="2:10" x14ac:dyDescent="0.2">
      <c r="B11328" s="24"/>
      <c r="D11328" s="24"/>
      <c r="F11328" s="24"/>
      <c r="H11328" s="24"/>
      <c r="J11328" s="24"/>
    </row>
    <row r="11329" spans="2:10" x14ac:dyDescent="0.2">
      <c r="B11329" s="24"/>
      <c r="D11329" s="24"/>
      <c r="F11329" s="24"/>
      <c r="H11329" s="24"/>
      <c r="J11329" s="24"/>
    </row>
    <row r="11330" spans="2:10" x14ac:dyDescent="0.2">
      <c r="B11330" s="24"/>
      <c r="D11330" s="24"/>
      <c r="F11330" s="24"/>
      <c r="H11330" s="24"/>
      <c r="J11330" s="24"/>
    </row>
    <row r="11331" spans="2:10" x14ac:dyDescent="0.2">
      <c r="B11331" s="24"/>
      <c r="D11331" s="24"/>
      <c r="F11331" s="24"/>
      <c r="H11331" s="24"/>
      <c r="J11331" s="24"/>
    </row>
    <row r="11332" spans="2:10" x14ac:dyDescent="0.2">
      <c r="B11332" s="24"/>
      <c r="D11332" s="24"/>
      <c r="F11332" s="24"/>
      <c r="H11332" s="24"/>
      <c r="J11332" s="24"/>
    </row>
    <row r="11333" spans="2:10" x14ac:dyDescent="0.2">
      <c r="B11333" s="24"/>
      <c r="D11333" s="24"/>
      <c r="F11333" s="24"/>
      <c r="H11333" s="24"/>
      <c r="J11333" s="24"/>
    </row>
    <row r="11334" spans="2:10" x14ac:dyDescent="0.2">
      <c r="B11334" s="24"/>
      <c r="D11334" s="24"/>
      <c r="F11334" s="24"/>
      <c r="H11334" s="24"/>
      <c r="J11334" s="24"/>
    </row>
    <row r="11335" spans="2:10" x14ac:dyDescent="0.2">
      <c r="B11335" s="24"/>
      <c r="D11335" s="24"/>
      <c r="F11335" s="24"/>
      <c r="H11335" s="24"/>
      <c r="J11335" s="24"/>
    </row>
    <row r="11336" spans="2:10" x14ac:dyDescent="0.2">
      <c r="B11336" s="24"/>
      <c r="D11336" s="24"/>
      <c r="F11336" s="24"/>
      <c r="H11336" s="24"/>
      <c r="J11336" s="24"/>
    </row>
    <row r="11337" spans="2:10" x14ac:dyDescent="0.2">
      <c r="B11337" s="24"/>
      <c r="D11337" s="24"/>
      <c r="F11337" s="24"/>
      <c r="H11337" s="24"/>
      <c r="J11337" s="24"/>
    </row>
    <row r="11338" spans="2:10" x14ac:dyDescent="0.2">
      <c r="B11338" s="24"/>
      <c r="D11338" s="24"/>
      <c r="F11338" s="24"/>
      <c r="H11338" s="24"/>
      <c r="J11338" s="24"/>
    </row>
    <row r="11339" spans="2:10" x14ac:dyDescent="0.2">
      <c r="B11339" s="24"/>
      <c r="D11339" s="24"/>
      <c r="F11339" s="24"/>
      <c r="H11339" s="24"/>
      <c r="J11339" s="24"/>
    </row>
    <row r="11340" spans="2:10" x14ac:dyDescent="0.2">
      <c r="B11340" s="24"/>
      <c r="D11340" s="24"/>
      <c r="F11340" s="24"/>
      <c r="H11340" s="24"/>
      <c r="J11340" s="24"/>
    </row>
    <row r="11341" spans="2:10" x14ac:dyDescent="0.2">
      <c r="B11341" s="24"/>
      <c r="D11341" s="24"/>
      <c r="F11341" s="24"/>
      <c r="H11341" s="24"/>
      <c r="J11341" s="24"/>
    </row>
    <row r="11342" spans="2:10" x14ac:dyDescent="0.2">
      <c r="B11342" s="24"/>
      <c r="D11342" s="24"/>
      <c r="F11342" s="24"/>
      <c r="H11342" s="24"/>
      <c r="J11342" s="24"/>
    </row>
    <row r="11343" spans="2:10" x14ac:dyDescent="0.2">
      <c r="B11343" s="24"/>
      <c r="D11343" s="24"/>
      <c r="F11343" s="24"/>
      <c r="H11343" s="24"/>
      <c r="J11343" s="24"/>
    </row>
    <row r="11344" spans="2:10" x14ac:dyDescent="0.2">
      <c r="B11344" s="24"/>
      <c r="D11344" s="24"/>
      <c r="F11344" s="24"/>
      <c r="H11344" s="24"/>
      <c r="J11344" s="24"/>
    </row>
    <row r="11345" spans="2:10" x14ac:dyDescent="0.2">
      <c r="B11345" s="24"/>
      <c r="D11345" s="24"/>
      <c r="F11345" s="24"/>
      <c r="H11345" s="24"/>
      <c r="J11345" s="24"/>
    </row>
    <row r="11346" spans="2:10" x14ac:dyDescent="0.2">
      <c r="B11346" s="24"/>
      <c r="D11346" s="24"/>
      <c r="F11346" s="24"/>
      <c r="H11346" s="24"/>
      <c r="J11346" s="24"/>
    </row>
    <row r="11347" spans="2:10" x14ac:dyDescent="0.2">
      <c r="B11347" s="24"/>
      <c r="D11347" s="24"/>
      <c r="F11347" s="24"/>
      <c r="H11347" s="24"/>
      <c r="J11347" s="24"/>
    </row>
    <row r="11348" spans="2:10" x14ac:dyDescent="0.2">
      <c r="B11348" s="24"/>
      <c r="D11348" s="24"/>
      <c r="F11348" s="24"/>
      <c r="H11348" s="24"/>
      <c r="J11348" s="24"/>
    </row>
    <row r="11349" spans="2:10" x14ac:dyDescent="0.2">
      <c r="B11349" s="24"/>
      <c r="D11349" s="24"/>
      <c r="F11349" s="24"/>
      <c r="H11349" s="24"/>
      <c r="J11349" s="24"/>
    </row>
    <row r="11350" spans="2:10" x14ac:dyDescent="0.2">
      <c r="B11350" s="24"/>
      <c r="D11350" s="24"/>
      <c r="F11350" s="24"/>
      <c r="H11350" s="24"/>
      <c r="J11350" s="24"/>
    </row>
    <row r="11351" spans="2:10" x14ac:dyDescent="0.2">
      <c r="B11351" s="24"/>
      <c r="D11351" s="24"/>
      <c r="F11351" s="24"/>
      <c r="H11351" s="24"/>
      <c r="J11351" s="24"/>
    </row>
    <row r="11352" spans="2:10" x14ac:dyDescent="0.2">
      <c r="B11352" s="24"/>
      <c r="D11352" s="24"/>
      <c r="F11352" s="24"/>
      <c r="H11352" s="24"/>
      <c r="J11352" s="24"/>
    </row>
    <row r="11353" spans="2:10" x14ac:dyDescent="0.2">
      <c r="B11353" s="24"/>
      <c r="D11353" s="24"/>
      <c r="F11353" s="24"/>
      <c r="H11353" s="24"/>
      <c r="J11353" s="24"/>
    </row>
    <row r="11354" spans="2:10" x14ac:dyDescent="0.2">
      <c r="B11354" s="24"/>
      <c r="D11354" s="24"/>
      <c r="F11354" s="24"/>
      <c r="H11354" s="24"/>
      <c r="J11354" s="24"/>
    </row>
    <row r="11355" spans="2:10" x14ac:dyDescent="0.2">
      <c r="B11355" s="24"/>
      <c r="D11355" s="24"/>
      <c r="F11355" s="24"/>
      <c r="H11355" s="24"/>
      <c r="J11355" s="24"/>
    </row>
    <row r="11356" spans="2:10" x14ac:dyDescent="0.2">
      <c r="B11356" s="24"/>
      <c r="D11356" s="24"/>
      <c r="F11356" s="24"/>
      <c r="H11356" s="24"/>
      <c r="J11356" s="24"/>
    </row>
    <row r="11357" spans="2:10" x14ac:dyDescent="0.2">
      <c r="B11357" s="24"/>
      <c r="D11357" s="24"/>
      <c r="F11357" s="24"/>
      <c r="H11357" s="24"/>
      <c r="J11357" s="24"/>
    </row>
    <row r="11358" spans="2:10" x14ac:dyDescent="0.2">
      <c r="B11358" s="24"/>
      <c r="D11358" s="24"/>
      <c r="F11358" s="24"/>
      <c r="H11358" s="24"/>
      <c r="J11358" s="24"/>
    </row>
    <row r="11359" spans="2:10" x14ac:dyDescent="0.2">
      <c r="B11359" s="24"/>
      <c r="D11359" s="24"/>
      <c r="F11359" s="24"/>
      <c r="H11359" s="24"/>
      <c r="J11359" s="24"/>
    </row>
    <row r="11360" spans="2:10" x14ac:dyDescent="0.2">
      <c r="B11360" s="24"/>
      <c r="D11360" s="24"/>
      <c r="F11360" s="24"/>
      <c r="H11360" s="24"/>
      <c r="J11360" s="24"/>
    </row>
    <row r="11361" spans="2:10" x14ac:dyDescent="0.2">
      <c r="B11361" s="24"/>
      <c r="D11361" s="24"/>
      <c r="F11361" s="24"/>
      <c r="H11361" s="24"/>
      <c r="J11361" s="24"/>
    </row>
    <row r="11362" spans="2:10" x14ac:dyDescent="0.2">
      <c r="B11362" s="24"/>
      <c r="D11362" s="24"/>
      <c r="F11362" s="24"/>
      <c r="H11362" s="24"/>
      <c r="J11362" s="24"/>
    </row>
    <row r="11363" spans="2:10" x14ac:dyDescent="0.2">
      <c r="B11363" s="24"/>
      <c r="D11363" s="24"/>
      <c r="F11363" s="24"/>
      <c r="H11363" s="24"/>
      <c r="J11363" s="24"/>
    </row>
    <row r="11364" spans="2:10" x14ac:dyDescent="0.2">
      <c r="B11364" s="24"/>
      <c r="D11364" s="24"/>
      <c r="F11364" s="24"/>
      <c r="H11364" s="24"/>
      <c r="J11364" s="24"/>
    </row>
    <row r="11365" spans="2:10" x14ac:dyDescent="0.2">
      <c r="B11365" s="24"/>
      <c r="D11365" s="24"/>
      <c r="F11365" s="24"/>
      <c r="H11365" s="24"/>
      <c r="J11365" s="24"/>
    </row>
    <row r="11366" spans="2:10" x14ac:dyDescent="0.2">
      <c r="B11366" s="24"/>
      <c r="D11366" s="24"/>
      <c r="F11366" s="24"/>
      <c r="H11366" s="24"/>
      <c r="J11366" s="24"/>
    </row>
    <row r="11367" spans="2:10" x14ac:dyDescent="0.2">
      <c r="B11367" s="24"/>
      <c r="D11367" s="24"/>
      <c r="F11367" s="24"/>
      <c r="H11367" s="24"/>
      <c r="J11367" s="24"/>
    </row>
    <row r="11368" spans="2:10" x14ac:dyDescent="0.2">
      <c r="B11368" s="24"/>
      <c r="D11368" s="24"/>
      <c r="F11368" s="24"/>
      <c r="H11368" s="24"/>
      <c r="J11368" s="24"/>
    </row>
    <row r="11369" spans="2:10" x14ac:dyDescent="0.2">
      <c r="B11369" s="24"/>
      <c r="D11369" s="24"/>
      <c r="F11369" s="24"/>
      <c r="H11369" s="24"/>
      <c r="J11369" s="24"/>
    </row>
    <row r="11370" spans="2:10" x14ac:dyDescent="0.2">
      <c r="B11370" s="24"/>
      <c r="D11370" s="24"/>
      <c r="F11370" s="24"/>
      <c r="H11370" s="24"/>
      <c r="J11370" s="24"/>
    </row>
    <row r="11371" spans="2:10" x14ac:dyDescent="0.2">
      <c r="B11371" s="24"/>
      <c r="D11371" s="24"/>
      <c r="F11371" s="24"/>
      <c r="H11371" s="24"/>
      <c r="J11371" s="24"/>
    </row>
    <row r="11372" spans="2:10" x14ac:dyDescent="0.2">
      <c r="B11372" s="24"/>
      <c r="D11372" s="24"/>
      <c r="F11372" s="24"/>
      <c r="H11372" s="24"/>
      <c r="J11372" s="24"/>
    </row>
    <row r="11373" spans="2:10" x14ac:dyDescent="0.2">
      <c r="B11373" s="24"/>
      <c r="D11373" s="24"/>
      <c r="F11373" s="24"/>
      <c r="H11373" s="24"/>
      <c r="J11373" s="24"/>
    </row>
    <row r="11374" spans="2:10" x14ac:dyDescent="0.2">
      <c r="B11374" s="24"/>
      <c r="D11374" s="24"/>
      <c r="F11374" s="24"/>
      <c r="H11374" s="24"/>
      <c r="J11374" s="24"/>
    </row>
    <row r="11375" spans="2:10" x14ac:dyDescent="0.2">
      <c r="B11375" s="24"/>
      <c r="D11375" s="24"/>
      <c r="F11375" s="24"/>
      <c r="H11375" s="24"/>
      <c r="J11375" s="24"/>
    </row>
    <row r="11376" spans="2:10" x14ac:dyDescent="0.2">
      <c r="B11376" s="24"/>
      <c r="D11376" s="24"/>
      <c r="F11376" s="24"/>
      <c r="H11376" s="24"/>
      <c r="J11376" s="24"/>
    </row>
    <row r="11377" spans="2:10" x14ac:dyDescent="0.2">
      <c r="B11377" s="24"/>
      <c r="D11377" s="24"/>
      <c r="F11377" s="24"/>
      <c r="H11377" s="24"/>
      <c r="J11377" s="24"/>
    </row>
    <row r="11378" spans="2:10" x14ac:dyDescent="0.2">
      <c r="B11378" s="24"/>
      <c r="D11378" s="24"/>
      <c r="F11378" s="24"/>
      <c r="H11378" s="24"/>
      <c r="J11378" s="24"/>
    </row>
    <row r="11379" spans="2:10" x14ac:dyDescent="0.2">
      <c r="B11379" s="24"/>
      <c r="D11379" s="24"/>
      <c r="F11379" s="24"/>
      <c r="H11379" s="24"/>
      <c r="J11379" s="24"/>
    </row>
    <row r="11380" spans="2:10" x14ac:dyDescent="0.2">
      <c r="B11380" s="24"/>
      <c r="D11380" s="24"/>
      <c r="F11380" s="24"/>
      <c r="H11380" s="24"/>
      <c r="J11380" s="24"/>
    </row>
    <row r="11381" spans="2:10" x14ac:dyDescent="0.2">
      <c r="B11381" s="24"/>
      <c r="D11381" s="24"/>
      <c r="F11381" s="24"/>
      <c r="H11381" s="24"/>
      <c r="J11381" s="24"/>
    </row>
    <row r="11382" spans="2:10" x14ac:dyDescent="0.2">
      <c r="B11382" s="24"/>
      <c r="D11382" s="24"/>
      <c r="F11382" s="24"/>
      <c r="H11382" s="24"/>
      <c r="J11382" s="24"/>
    </row>
    <row r="11383" spans="2:10" x14ac:dyDescent="0.2">
      <c r="B11383" s="24"/>
      <c r="D11383" s="24"/>
      <c r="F11383" s="24"/>
      <c r="H11383" s="24"/>
      <c r="J11383" s="24"/>
    </row>
    <row r="11384" spans="2:10" x14ac:dyDescent="0.2">
      <c r="B11384" s="24"/>
      <c r="D11384" s="24"/>
      <c r="F11384" s="24"/>
      <c r="H11384" s="24"/>
      <c r="J11384" s="24"/>
    </row>
    <row r="11385" spans="2:10" x14ac:dyDescent="0.2">
      <c r="B11385" s="24"/>
      <c r="D11385" s="24"/>
      <c r="F11385" s="24"/>
      <c r="H11385" s="24"/>
      <c r="J11385" s="24"/>
    </row>
    <row r="11386" spans="2:10" x14ac:dyDescent="0.2">
      <c r="B11386" s="24"/>
      <c r="D11386" s="24"/>
      <c r="F11386" s="24"/>
      <c r="H11386" s="24"/>
      <c r="J11386" s="24"/>
    </row>
    <row r="11387" spans="2:10" x14ac:dyDescent="0.2">
      <c r="B11387" s="24"/>
      <c r="D11387" s="24"/>
      <c r="F11387" s="24"/>
      <c r="H11387" s="24"/>
      <c r="J11387" s="24"/>
    </row>
    <row r="11388" spans="2:10" x14ac:dyDescent="0.2">
      <c r="B11388" s="24"/>
      <c r="D11388" s="24"/>
      <c r="F11388" s="24"/>
      <c r="H11388" s="24"/>
      <c r="J11388" s="24"/>
    </row>
    <row r="11389" spans="2:10" x14ac:dyDescent="0.2">
      <c r="B11389" s="24"/>
      <c r="D11389" s="24"/>
      <c r="F11389" s="24"/>
      <c r="H11389" s="24"/>
      <c r="J11389" s="24"/>
    </row>
    <row r="11390" spans="2:10" x14ac:dyDescent="0.2">
      <c r="B11390" s="24"/>
      <c r="D11390" s="24"/>
      <c r="F11390" s="24"/>
      <c r="H11390" s="24"/>
      <c r="J11390" s="24"/>
    </row>
    <row r="11391" spans="2:10" x14ac:dyDescent="0.2">
      <c r="B11391" s="24"/>
      <c r="D11391" s="24"/>
      <c r="F11391" s="24"/>
      <c r="H11391" s="24"/>
      <c r="J11391" s="24"/>
    </row>
    <row r="11392" spans="2:10" x14ac:dyDescent="0.2">
      <c r="B11392" s="24"/>
      <c r="D11392" s="24"/>
      <c r="F11392" s="24"/>
      <c r="H11392" s="24"/>
      <c r="J11392" s="24"/>
    </row>
    <row r="11393" spans="2:10" x14ac:dyDescent="0.2">
      <c r="B11393" s="24"/>
      <c r="D11393" s="24"/>
      <c r="F11393" s="24"/>
      <c r="H11393" s="24"/>
      <c r="J11393" s="24"/>
    </row>
    <row r="11394" spans="2:10" x14ac:dyDescent="0.2">
      <c r="B11394" s="24"/>
      <c r="D11394" s="24"/>
      <c r="F11394" s="24"/>
      <c r="H11394" s="24"/>
      <c r="J11394" s="24"/>
    </row>
    <row r="11395" spans="2:10" x14ac:dyDescent="0.2">
      <c r="B11395" s="24"/>
      <c r="D11395" s="24"/>
      <c r="F11395" s="24"/>
      <c r="H11395" s="24"/>
      <c r="J11395" s="24"/>
    </row>
    <row r="11396" spans="2:10" x14ac:dyDescent="0.2">
      <c r="B11396" s="24"/>
      <c r="D11396" s="24"/>
      <c r="F11396" s="24"/>
      <c r="H11396" s="24"/>
      <c r="J11396" s="24"/>
    </row>
    <row r="11397" spans="2:10" x14ac:dyDescent="0.2">
      <c r="B11397" s="24"/>
      <c r="D11397" s="24"/>
      <c r="F11397" s="24"/>
      <c r="H11397" s="24"/>
      <c r="J11397" s="24"/>
    </row>
    <row r="11398" spans="2:10" x14ac:dyDescent="0.2">
      <c r="B11398" s="24"/>
      <c r="D11398" s="24"/>
      <c r="F11398" s="24"/>
      <c r="H11398" s="24"/>
      <c r="J11398" s="24"/>
    </row>
    <row r="11399" spans="2:10" x14ac:dyDescent="0.2">
      <c r="B11399" s="24"/>
      <c r="D11399" s="24"/>
      <c r="F11399" s="24"/>
      <c r="H11399" s="24"/>
      <c r="J11399" s="24"/>
    </row>
    <row r="11400" spans="2:10" x14ac:dyDescent="0.2">
      <c r="B11400" s="24"/>
      <c r="D11400" s="24"/>
      <c r="F11400" s="24"/>
      <c r="H11400" s="24"/>
      <c r="J11400" s="24"/>
    </row>
    <row r="11401" spans="2:10" x14ac:dyDescent="0.2">
      <c r="B11401" s="24"/>
      <c r="D11401" s="24"/>
      <c r="F11401" s="24"/>
      <c r="H11401" s="24"/>
      <c r="J11401" s="24"/>
    </row>
    <row r="11402" spans="2:10" x14ac:dyDescent="0.2">
      <c r="B11402" s="24"/>
      <c r="D11402" s="24"/>
      <c r="F11402" s="24"/>
      <c r="H11402" s="24"/>
      <c r="J11402" s="24"/>
    </row>
    <row r="11403" spans="2:10" x14ac:dyDescent="0.2">
      <c r="B11403" s="24"/>
      <c r="D11403" s="24"/>
      <c r="F11403" s="24"/>
      <c r="H11403" s="24"/>
      <c r="J11403" s="24"/>
    </row>
    <row r="11404" spans="2:10" x14ac:dyDescent="0.2">
      <c r="B11404" s="24"/>
      <c r="D11404" s="24"/>
      <c r="F11404" s="24"/>
      <c r="H11404" s="24"/>
      <c r="J11404" s="24"/>
    </row>
    <row r="11405" spans="2:10" x14ac:dyDescent="0.2">
      <c r="B11405" s="24"/>
      <c r="D11405" s="24"/>
      <c r="F11405" s="24"/>
      <c r="H11405" s="24"/>
      <c r="J11405" s="24"/>
    </row>
    <row r="11406" spans="2:10" x14ac:dyDescent="0.2">
      <c r="B11406" s="24"/>
      <c r="D11406" s="24"/>
      <c r="F11406" s="24"/>
      <c r="H11406" s="24"/>
      <c r="J11406" s="24"/>
    </row>
    <row r="11407" spans="2:10" x14ac:dyDescent="0.2">
      <c r="B11407" s="24"/>
      <c r="D11407" s="24"/>
      <c r="F11407" s="24"/>
      <c r="H11407" s="24"/>
      <c r="J11407" s="24"/>
    </row>
    <row r="11408" spans="2:10" x14ac:dyDescent="0.2">
      <c r="B11408" s="24"/>
      <c r="D11408" s="24"/>
      <c r="F11408" s="24"/>
      <c r="H11408" s="24"/>
      <c r="J11408" s="24"/>
    </row>
    <row r="11409" spans="2:10" x14ac:dyDescent="0.2">
      <c r="B11409" s="24"/>
      <c r="D11409" s="24"/>
      <c r="F11409" s="24"/>
      <c r="H11409" s="24"/>
      <c r="J11409" s="24"/>
    </row>
    <row r="11410" spans="2:10" x14ac:dyDescent="0.2">
      <c r="B11410" s="24"/>
      <c r="D11410" s="24"/>
      <c r="F11410" s="24"/>
      <c r="H11410" s="24"/>
      <c r="J11410" s="24"/>
    </row>
    <row r="11411" spans="2:10" x14ac:dyDescent="0.2">
      <c r="B11411" s="24"/>
      <c r="D11411" s="24"/>
      <c r="F11411" s="24"/>
      <c r="H11411" s="24"/>
      <c r="J11411" s="24"/>
    </row>
    <row r="11412" spans="2:10" x14ac:dyDescent="0.2">
      <c r="B11412" s="24"/>
      <c r="D11412" s="24"/>
      <c r="F11412" s="24"/>
      <c r="H11412" s="24"/>
      <c r="J11412" s="24"/>
    </row>
    <row r="11413" spans="2:10" x14ac:dyDescent="0.2">
      <c r="B11413" s="24"/>
      <c r="D11413" s="24"/>
      <c r="F11413" s="24"/>
      <c r="H11413" s="24"/>
      <c r="J11413" s="24"/>
    </row>
    <row r="11414" spans="2:10" x14ac:dyDescent="0.2">
      <c r="B11414" s="24"/>
      <c r="D11414" s="24"/>
      <c r="F11414" s="24"/>
      <c r="H11414" s="24"/>
      <c r="J11414" s="24"/>
    </row>
    <row r="11415" spans="2:10" x14ac:dyDescent="0.2">
      <c r="B11415" s="24"/>
      <c r="D11415" s="24"/>
      <c r="F11415" s="24"/>
      <c r="H11415" s="24"/>
      <c r="J11415" s="24"/>
    </row>
    <row r="11416" spans="2:10" x14ac:dyDescent="0.2">
      <c r="B11416" s="24"/>
      <c r="D11416" s="24"/>
      <c r="F11416" s="24"/>
      <c r="H11416" s="24"/>
      <c r="J11416" s="24"/>
    </row>
    <row r="11417" spans="2:10" x14ac:dyDescent="0.2">
      <c r="B11417" s="24"/>
      <c r="D11417" s="24"/>
      <c r="F11417" s="24"/>
      <c r="H11417" s="24"/>
      <c r="J11417" s="24"/>
    </row>
    <row r="11418" spans="2:10" x14ac:dyDescent="0.2">
      <c r="B11418" s="24"/>
      <c r="D11418" s="24"/>
      <c r="F11418" s="24"/>
      <c r="H11418" s="24"/>
      <c r="J11418" s="24"/>
    </row>
    <row r="11419" spans="2:10" x14ac:dyDescent="0.2">
      <c r="B11419" s="24"/>
      <c r="D11419" s="24"/>
      <c r="F11419" s="24"/>
      <c r="H11419" s="24"/>
      <c r="J11419" s="24"/>
    </row>
    <row r="11420" spans="2:10" x14ac:dyDescent="0.2">
      <c r="B11420" s="24"/>
      <c r="D11420" s="24"/>
      <c r="F11420" s="24"/>
      <c r="H11420" s="24"/>
      <c r="J11420" s="24"/>
    </row>
    <row r="11421" spans="2:10" x14ac:dyDescent="0.2">
      <c r="B11421" s="24"/>
      <c r="D11421" s="24"/>
      <c r="F11421" s="24"/>
      <c r="H11421" s="24"/>
      <c r="J11421" s="24"/>
    </row>
    <row r="11422" spans="2:10" x14ac:dyDescent="0.2">
      <c r="B11422" s="24"/>
      <c r="D11422" s="24"/>
      <c r="F11422" s="24"/>
      <c r="H11422" s="24"/>
      <c r="J11422" s="24"/>
    </row>
    <row r="11423" spans="2:10" x14ac:dyDescent="0.2">
      <c r="B11423" s="24"/>
      <c r="D11423" s="24"/>
      <c r="F11423" s="24"/>
      <c r="H11423" s="24"/>
      <c r="J11423" s="24"/>
    </row>
    <row r="11424" spans="2:10" x14ac:dyDescent="0.2">
      <c r="B11424" s="24"/>
      <c r="D11424" s="24"/>
      <c r="F11424" s="24"/>
      <c r="H11424" s="24"/>
      <c r="J11424" s="24"/>
    </row>
    <row r="11425" spans="2:10" x14ac:dyDescent="0.2">
      <c r="B11425" s="24"/>
      <c r="D11425" s="24"/>
      <c r="F11425" s="24"/>
      <c r="H11425" s="24"/>
      <c r="J11425" s="24"/>
    </row>
    <row r="11426" spans="2:10" x14ac:dyDescent="0.2">
      <c r="B11426" s="24"/>
      <c r="D11426" s="24"/>
      <c r="F11426" s="24"/>
      <c r="H11426" s="24"/>
      <c r="J11426" s="24"/>
    </row>
    <row r="11427" spans="2:10" x14ac:dyDescent="0.2">
      <c r="B11427" s="24"/>
      <c r="D11427" s="24"/>
      <c r="F11427" s="24"/>
      <c r="H11427" s="24"/>
      <c r="J11427" s="24"/>
    </row>
    <row r="11428" spans="2:10" x14ac:dyDescent="0.2">
      <c r="B11428" s="24"/>
      <c r="D11428" s="24"/>
      <c r="F11428" s="24"/>
      <c r="H11428" s="24"/>
      <c r="J11428" s="24"/>
    </row>
    <row r="11429" spans="2:10" x14ac:dyDescent="0.2">
      <c r="B11429" s="24"/>
      <c r="D11429" s="24"/>
      <c r="F11429" s="24"/>
      <c r="H11429" s="24"/>
      <c r="J11429" s="24"/>
    </row>
    <row r="11430" spans="2:10" x14ac:dyDescent="0.2">
      <c r="B11430" s="24"/>
      <c r="D11430" s="24"/>
      <c r="F11430" s="24"/>
      <c r="H11430" s="24"/>
      <c r="J11430" s="24"/>
    </row>
    <row r="11431" spans="2:10" x14ac:dyDescent="0.2">
      <c r="B11431" s="24"/>
      <c r="D11431" s="24"/>
      <c r="F11431" s="24"/>
      <c r="H11431" s="24"/>
      <c r="J11431" s="24"/>
    </row>
    <row r="11432" spans="2:10" x14ac:dyDescent="0.2">
      <c r="B11432" s="24"/>
      <c r="D11432" s="24"/>
      <c r="F11432" s="24"/>
      <c r="H11432" s="24"/>
      <c r="J11432" s="24"/>
    </row>
    <row r="11433" spans="2:10" x14ac:dyDescent="0.2">
      <c r="B11433" s="24"/>
      <c r="D11433" s="24"/>
      <c r="F11433" s="24"/>
      <c r="H11433" s="24"/>
      <c r="J11433" s="24"/>
    </row>
    <row r="11434" spans="2:10" x14ac:dyDescent="0.2">
      <c r="B11434" s="24"/>
      <c r="D11434" s="24"/>
      <c r="F11434" s="24"/>
      <c r="H11434" s="24"/>
      <c r="J11434" s="24"/>
    </row>
    <row r="11435" spans="2:10" x14ac:dyDescent="0.2">
      <c r="B11435" s="24"/>
      <c r="D11435" s="24"/>
      <c r="F11435" s="24"/>
      <c r="H11435" s="24"/>
      <c r="J11435" s="24"/>
    </row>
    <row r="11436" spans="2:10" x14ac:dyDescent="0.2">
      <c r="B11436" s="24"/>
      <c r="D11436" s="24"/>
      <c r="F11436" s="24"/>
      <c r="H11436" s="24"/>
      <c r="J11436" s="24"/>
    </row>
    <row r="11437" spans="2:10" x14ac:dyDescent="0.2">
      <c r="B11437" s="24"/>
      <c r="D11437" s="24"/>
      <c r="F11437" s="24"/>
      <c r="H11437" s="24"/>
      <c r="J11437" s="24"/>
    </row>
    <row r="11438" spans="2:10" x14ac:dyDescent="0.2">
      <c r="B11438" s="24"/>
      <c r="D11438" s="24"/>
      <c r="F11438" s="24"/>
      <c r="H11438" s="24"/>
      <c r="J11438" s="24"/>
    </row>
    <row r="11439" spans="2:10" x14ac:dyDescent="0.2">
      <c r="B11439" s="24"/>
      <c r="D11439" s="24"/>
      <c r="F11439" s="24"/>
      <c r="H11439" s="24"/>
      <c r="J11439" s="24"/>
    </row>
    <row r="11440" spans="2:10" x14ac:dyDescent="0.2">
      <c r="B11440" s="24"/>
      <c r="D11440" s="24"/>
      <c r="F11440" s="24"/>
      <c r="H11440" s="24"/>
      <c r="J11440" s="24"/>
    </row>
    <row r="11441" spans="2:10" x14ac:dyDescent="0.2">
      <c r="B11441" s="24"/>
      <c r="D11441" s="24"/>
      <c r="F11441" s="24"/>
      <c r="H11441" s="24"/>
      <c r="J11441" s="24"/>
    </row>
    <row r="11442" spans="2:10" x14ac:dyDescent="0.2">
      <c r="B11442" s="24"/>
      <c r="D11442" s="24"/>
      <c r="F11442" s="24"/>
      <c r="H11442" s="24"/>
      <c r="J11442" s="24"/>
    </row>
    <row r="11443" spans="2:10" x14ac:dyDescent="0.2">
      <c r="B11443" s="24"/>
      <c r="D11443" s="24"/>
      <c r="F11443" s="24"/>
      <c r="H11443" s="24"/>
      <c r="J11443" s="24"/>
    </row>
    <row r="11444" spans="2:10" x14ac:dyDescent="0.2">
      <c r="B11444" s="24"/>
      <c r="D11444" s="24"/>
      <c r="F11444" s="24"/>
      <c r="H11444" s="24"/>
      <c r="J11444" s="24"/>
    </row>
    <row r="11445" spans="2:10" x14ac:dyDescent="0.2">
      <c r="B11445" s="24"/>
      <c r="D11445" s="24"/>
      <c r="F11445" s="24"/>
      <c r="H11445" s="24"/>
      <c r="J11445" s="24"/>
    </row>
    <row r="11446" spans="2:10" x14ac:dyDescent="0.2">
      <c r="B11446" s="24"/>
      <c r="D11446" s="24"/>
      <c r="F11446" s="24"/>
      <c r="H11446" s="24"/>
      <c r="J11446" s="24"/>
    </row>
    <row r="11447" spans="2:10" x14ac:dyDescent="0.2">
      <c r="B11447" s="24"/>
      <c r="D11447" s="24"/>
      <c r="F11447" s="24"/>
      <c r="H11447" s="24"/>
      <c r="J11447" s="24"/>
    </row>
    <row r="11448" spans="2:10" x14ac:dyDescent="0.2">
      <c r="B11448" s="24"/>
      <c r="D11448" s="24"/>
      <c r="F11448" s="24"/>
      <c r="H11448" s="24"/>
      <c r="J11448" s="24"/>
    </row>
    <row r="11449" spans="2:10" x14ac:dyDescent="0.2">
      <c r="B11449" s="24"/>
      <c r="D11449" s="24"/>
      <c r="F11449" s="24"/>
      <c r="H11449" s="24"/>
      <c r="J11449" s="24"/>
    </row>
    <row r="11450" spans="2:10" x14ac:dyDescent="0.2">
      <c r="B11450" s="24"/>
      <c r="D11450" s="24"/>
      <c r="F11450" s="24"/>
      <c r="H11450" s="24"/>
      <c r="J11450" s="24"/>
    </row>
    <row r="11451" spans="2:10" x14ac:dyDescent="0.2">
      <c r="B11451" s="24"/>
      <c r="D11451" s="24"/>
      <c r="F11451" s="24"/>
      <c r="H11451" s="24"/>
      <c r="J11451" s="24"/>
    </row>
    <row r="11452" spans="2:10" x14ac:dyDescent="0.2">
      <c r="B11452" s="24"/>
      <c r="D11452" s="24"/>
      <c r="F11452" s="24"/>
      <c r="H11452" s="24"/>
      <c r="J11452" s="24"/>
    </row>
    <row r="11453" spans="2:10" x14ac:dyDescent="0.2">
      <c r="B11453" s="24"/>
      <c r="D11453" s="24"/>
      <c r="F11453" s="24"/>
      <c r="H11453" s="24"/>
      <c r="J11453" s="24"/>
    </row>
    <row r="11454" spans="2:10" x14ac:dyDescent="0.2">
      <c r="B11454" s="24"/>
      <c r="D11454" s="24"/>
      <c r="F11454" s="24"/>
      <c r="H11454" s="24"/>
      <c r="J11454" s="24"/>
    </row>
    <row r="11455" spans="2:10" x14ac:dyDescent="0.2">
      <c r="B11455" s="24"/>
      <c r="D11455" s="24"/>
      <c r="F11455" s="24"/>
      <c r="H11455" s="24"/>
      <c r="J11455" s="24"/>
    </row>
    <row r="11456" spans="2:10" x14ac:dyDescent="0.2">
      <c r="B11456" s="24"/>
      <c r="D11456" s="24"/>
      <c r="F11456" s="24"/>
      <c r="H11456" s="24"/>
      <c r="J11456" s="24"/>
    </row>
    <row r="11457" spans="2:10" x14ac:dyDescent="0.2">
      <c r="B11457" s="24"/>
      <c r="D11457" s="24"/>
      <c r="F11457" s="24"/>
      <c r="H11457" s="24"/>
      <c r="J11457" s="24"/>
    </row>
    <row r="11458" spans="2:10" x14ac:dyDescent="0.2">
      <c r="B11458" s="24"/>
      <c r="D11458" s="24"/>
      <c r="F11458" s="24"/>
      <c r="H11458" s="24"/>
      <c r="J11458" s="24"/>
    </row>
    <row r="11459" spans="2:10" x14ac:dyDescent="0.2">
      <c r="B11459" s="24"/>
      <c r="D11459" s="24"/>
      <c r="F11459" s="24"/>
      <c r="H11459" s="24"/>
      <c r="J11459" s="24"/>
    </row>
    <row r="11460" spans="2:10" x14ac:dyDescent="0.2">
      <c r="B11460" s="24"/>
      <c r="D11460" s="24"/>
      <c r="F11460" s="24"/>
      <c r="H11460" s="24"/>
      <c r="J11460" s="24"/>
    </row>
    <row r="11461" spans="2:10" x14ac:dyDescent="0.2">
      <c r="B11461" s="24"/>
      <c r="D11461" s="24"/>
      <c r="F11461" s="24"/>
      <c r="H11461" s="24"/>
      <c r="J11461" s="24"/>
    </row>
    <row r="11462" spans="2:10" x14ac:dyDescent="0.2">
      <c r="B11462" s="24"/>
      <c r="D11462" s="24"/>
      <c r="F11462" s="24"/>
      <c r="H11462" s="24"/>
      <c r="J11462" s="24"/>
    </row>
    <row r="11463" spans="2:10" x14ac:dyDescent="0.2">
      <c r="B11463" s="24"/>
      <c r="D11463" s="24"/>
      <c r="F11463" s="24"/>
      <c r="H11463" s="24"/>
      <c r="J11463" s="24"/>
    </row>
    <row r="11464" spans="2:10" x14ac:dyDescent="0.2">
      <c r="B11464" s="24"/>
      <c r="D11464" s="24"/>
      <c r="F11464" s="24"/>
      <c r="H11464" s="24"/>
      <c r="J11464" s="24"/>
    </row>
    <row r="11465" spans="2:10" x14ac:dyDescent="0.2">
      <c r="B11465" s="24"/>
      <c r="D11465" s="24"/>
      <c r="F11465" s="24"/>
      <c r="H11465" s="24"/>
      <c r="J11465" s="24"/>
    </row>
    <row r="11466" spans="2:10" x14ac:dyDescent="0.2">
      <c r="B11466" s="24"/>
      <c r="D11466" s="24"/>
      <c r="F11466" s="24"/>
      <c r="H11466" s="24"/>
      <c r="J11466" s="24"/>
    </row>
    <row r="11467" spans="2:10" x14ac:dyDescent="0.2">
      <c r="B11467" s="24"/>
      <c r="D11467" s="24"/>
      <c r="F11467" s="24"/>
      <c r="H11467" s="24"/>
      <c r="J11467" s="24"/>
    </row>
    <row r="11468" spans="2:10" x14ac:dyDescent="0.2">
      <c r="B11468" s="24"/>
      <c r="D11468" s="24"/>
      <c r="F11468" s="24"/>
      <c r="H11468" s="24"/>
      <c r="J11468" s="24"/>
    </row>
    <row r="11469" spans="2:10" x14ac:dyDescent="0.2">
      <c r="B11469" s="24"/>
      <c r="D11469" s="24"/>
      <c r="F11469" s="24"/>
      <c r="H11469" s="24"/>
      <c r="J11469" s="24"/>
    </row>
    <row r="11470" spans="2:10" x14ac:dyDescent="0.2">
      <c r="B11470" s="24"/>
      <c r="D11470" s="24"/>
      <c r="F11470" s="24"/>
      <c r="H11470" s="24"/>
      <c r="J11470" s="24"/>
    </row>
    <row r="11471" spans="2:10" x14ac:dyDescent="0.2">
      <c r="B11471" s="24"/>
      <c r="D11471" s="24"/>
      <c r="F11471" s="24"/>
      <c r="H11471" s="24"/>
      <c r="J11471" s="24"/>
    </row>
    <row r="11472" spans="2:10" x14ac:dyDescent="0.2">
      <c r="B11472" s="24"/>
      <c r="D11472" s="24"/>
      <c r="F11472" s="24"/>
      <c r="H11472" s="24"/>
      <c r="J11472" s="24"/>
    </row>
    <row r="11473" spans="2:10" x14ac:dyDescent="0.2">
      <c r="B11473" s="24"/>
      <c r="D11473" s="24"/>
      <c r="F11473" s="24"/>
      <c r="H11473" s="24"/>
      <c r="J11473" s="24"/>
    </row>
    <row r="11474" spans="2:10" x14ac:dyDescent="0.2">
      <c r="B11474" s="24"/>
      <c r="D11474" s="24"/>
      <c r="F11474" s="24"/>
      <c r="H11474" s="24"/>
      <c r="J11474" s="24"/>
    </row>
    <row r="11475" spans="2:10" x14ac:dyDescent="0.2">
      <c r="B11475" s="24"/>
      <c r="D11475" s="24"/>
      <c r="F11475" s="24"/>
      <c r="H11475" s="24"/>
      <c r="J11475" s="24"/>
    </row>
    <row r="11476" spans="2:10" x14ac:dyDescent="0.2">
      <c r="B11476" s="24"/>
      <c r="D11476" s="24"/>
      <c r="F11476" s="24"/>
      <c r="H11476" s="24"/>
      <c r="J11476" s="24"/>
    </row>
    <row r="11477" spans="2:10" x14ac:dyDescent="0.2">
      <c r="B11477" s="24"/>
      <c r="D11477" s="24"/>
      <c r="F11477" s="24"/>
      <c r="H11477" s="24"/>
      <c r="J11477" s="24"/>
    </row>
    <row r="11478" spans="2:10" x14ac:dyDescent="0.2">
      <c r="B11478" s="24"/>
      <c r="D11478" s="24"/>
      <c r="F11478" s="24"/>
      <c r="H11478" s="24"/>
      <c r="J11478" s="24"/>
    </row>
    <row r="11479" spans="2:10" x14ac:dyDescent="0.2">
      <c r="B11479" s="24"/>
      <c r="D11479" s="24"/>
      <c r="F11479" s="24"/>
      <c r="H11479" s="24"/>
      <c r="J11479" s="24"/>
    </row>
    <row r="11480" spans="2:10" x14ac:dyDescent="0.2">
      <c r="B11480" s="24"/>
      <c r="D11480" s="24"/>
      <c r="F11480" s="24"/>
      <c r="H11480" s="24"/>
      <c r="J11480" s="24"/>
    </row>
    <row r="11481" spans="2:10" x14ac:dyDescent="0.2">
      <c r="B11481" s="24"/>
      <c r="D11481" s="24"/>
      <c r="F11481" s="24"/>
      <c r="H11481" s="24"/>
      <c r="J11481" s="24"/>
    </row>
    <row r="11482" spans="2:10" x14ac:dyDescent="0.2">
      <c r="B11482" s="24"/>
      <c r="D11482" s="24"/>
      <c r="F11482" s="24"/>
      <c r="H11482" s="24"/>
      <c r="J11482" s="24"/>
    </row>
    <row r="11483" spans="2:10" x14ac:dyDescent="0.2">
      <c r="B11483" s="24"/>
      <c r="D11483" s="24"/>
      <c r="F11483" s="24"/>
      <c r="H11483" s="24"/>
      <c r="J11483" s="24"/>
    </row>
    <row r="11484" spans="2:10" x14ac:dyDescent="0.2">
      <c r="B11484" s="24"/>
      <c r="D11484" s="24"/>
      <c r="F11484" s="24"/>
      <c r="H11484" s="24"/>
      <c r="J11484" s="24"/>
    </row>
    <row r="11485" spans="2:10" x14ac:dyDescent="0.2">
      <c r="B11485" s="24"/>
      <c r="D11485" s="24"/>
      <c r="F11485" s="24"/>
      <c r="H11485" s="24"/>
      <c r="J11485" s="24"/>
    </row>
    <row r="11486" spans="2:10" x14ac:dyDescent="0.2">
      <c r="B11486" s="24"/>
      <c r="D11486" s="24"/>
      <c r="F11486" s="24"/>
      <c r="H11486" s="24"/>
      <c r="J11486" s="24"/>
    </row>
    <row r="11487" spans="2:10" x14ac:dyDescent="0.2">
      <c r="B11487" s="24"/>
      <c r="D11487" s="24"/>
      <c r="F11487" s="24"/>
      <c r="H11487" s="24"/>
      <c r="J11487" s="24"/>
    </row>
    <row r="11488" spans="2:10" x14ac:dyDescent="0.2">
      <c r="B11488" s="24"/>
      <c r="D11488" s="24"/>
      <c r="F11488" s="24"/>
      <c r="H11488" s="24"/>
      <c r="J11488" s="24"/>
    </row>
    <row r="11489" spans="2:10" x14ac:dyDescent="0.2">
      <c r="B11489" s="24"/>
      <c r="D11489" s="24"/>
      <c r="F11489" s="24"/>
      <c r="H11489" s="24"/>
      <c r="J11489" s="24"/>
    </row>
    <row r="11490" spans="2:10" x14ac:dyDescent="0.2">
      <c r="B11490" s="24"/>
      <c r="D11490" s="24"/>
      <c r="F11490" s="24"/>
      <c r="H11490" s="24"/>
      <c r="J11490" s="24"/>
    </row>
    <row r="11491" spans="2:10" x14ac:dyDescent="0.2">
      <c r="B11491" s="24"/>
      <c r="D11491" s="24"/>
      <c r="F11491" s="24"/>
      <c r="H11491" s="24"/>
      <c r="J11491" s="24"/>
    </row>
    <row r="11492" spans="2:10" x14ac:dyDescent="0.2">
      <c r="B11492" s="24"/>
      <c r="D11492" s="24"/>
      <c r="F11492" s="24"/>
      <c r="H11492" s="24"/>
      <c r="J11492" s="24"/>
    </row>
    <row r="11493" spans="2:10" x14ac:dyDescent="0.2">
      <c r="B11493" s="24"/>
      <c r="D11493" s="24"/>
      <c r="F11493" s="24"/>
      <c r="H11493" s="24"/>
      <c r="J11493" s="24"/>
    </row>
    <row r="11494" spans="2:10" x14ac:dyDescent="0.2">
      <c r="B11494" s="24"/>
      <c r="D11494" s="24"/>
      <c r="F11494" s="24"/>
      <c r="H11494" s="24"/>
      <c r="J11494" s="24"/>
    </row>
    <row r="11495" spans="2:10" x14ac:dyDescent="0.2">
      <c r="B11495" s="24"/>
      <c r="D11495" s="24"/>
      <c r="F11495" s="24"/>
      <c r="H11495" s="24"/>
      <c r="J11495" s="24"/>
    </row>
    <row r="11496" spans="2:10" x14ac:dyDescent="0.2">
      <c r="B11496" s="24"/>
      <c r="D11496" s="24"/>
      <c r="F11496" s="24"/>
      <c r="H11496" s="24"/>
      <c r="J11496" s="24"/>
    </row>
    <row r="11497" spans="2:10" x14ac:dyDescent="0.2">
      <c r="B11497" s="24"/>
      <c r="D11497" s="24"/>
      <c r="F11497" s="24"/>
      <c r="H11497" s="24"/>
      <c r="J11497" s="24"/>
    </row>
    <row r="11498" spans="2:10" x14ac:dyDescent="0.2">
      <c r="B11498" s="24"/>
      <c r="D11498" s="24"/>
      <c r="F11498" s="24"/>
      <c r="H11498" s="24"/>
      <c r="J11498" s="24"/>
    </row>
    <row r="11499" spans="2:10" x14ac:dyDescent="0.2">
      <c r="B11499" s="24"/>
      <c r="D11499" s="24"/>
      <c r="F11499" s="24"/>
      <c r="H11499" s="24"/>
      <c r="J11499" s="24"/>
    </row>
    <row r="11500" spans="2:10" x14ac:dyDescent="0.2">
      <c r="B11500" s="24"/>
      <c r="D11500" s="24"/>
      <c r="F11500" s="24"/>
      <c r="H11500" s="24"/>
      <c r="J11500" s="24"/>
    </row>
    <row r="11501" spans="2:10" x14ac:dyDescent="0.2">
      <c r="B11501" s="24"/>
      <c r="D11501" s="24"/>
      <c r="F11501" s="24"/>
      <c r="H11501" s="24"/>
      <c r="J11501" s="24"/>
    </row>
    <row r="11502" spans="2:10" x14ac:dyDescent="0.2">
      <c r="B11502" s="24"/>
      <c r="D11502" s="24"/>
      <c r="F11502" s="24"/>
      <c r="H11502" s="24"/>
      <c r="J11502" s="24"/>
    </row>
    <row r="11503" spans="2:10" x14ac:dyDescent="0.2">
      <c r="B11503" s="24"/>
      <c r="D11503" s="24"/>
      <c r="F11503" s="24"/>
      <c r="H11503" s="24"/>
      <c r="J11503" s="24"/>
    </row>
    <row r="11504" spans="2:10" x14ac:dyDescent="0.2">
      <c r="B11504" s="24"/>
      <c r="D11504" s="24"/>
      <c r="F11504" s="24"/>
      <c r="H11504" s="24"/>
      <c r="J11504" s="24"/>
    </row>
    <row r="11505" spans="2:10" x14ac:dyDescent="0.2">
      <c r="B11505" s="24"/>
      <c r="D11505" s="24"/>
      <c r="F11505" s="24"/>
      <c r="H11505" s="24"/>
      <c r="J11505" s="24"/>
    </row>
    <row r="11506" spans="2:10" x14ac:dyDescent="0.2">
      <c r="B11506" s="24"/>
      <c r="D11506" s="24"/>
      <c r="F11506" s="24"/>
      <c r="H11506" s="24"/>
      <c r="J11506" s="24"/>
    </row>
    <row r="11507" spans="2:10" x14ac:dyDescent="0.2">
      <c r="B11507" s="24"/>
      <c r="D11507" s="24"/>
      <c r="F11507" s="24"/>
      <c r="H11507" s="24"/>
      <c r="J11507" s="24"/>
    </row>
    <row r="11508" spans="2:10" x14ac:dyDescent="0.2">
      <c r="B11508" s="24"/>
      <c r="D11508" s="24"/>
      <c r="F11508" s="24"/>
      <c r="H11508" s="24"/>
      <c r="J11508" s="24"/>
    </row>
    <row r="11509" spans="2:10" x14ac:dyDescent="0.2">
      <c r="B11509" s="24"/>
      <c r="D11509" s="24"/>
      <c r="F11509" s="24"/>
      <c r="H11509" s="24"/>
      <c r="J11509" s="24"/>
    </row>
    <row r="11510" spans="2:10" x14ac:dyDescent="0.2">
      <c r="B11510" s="24"/>
      <c r="D11510" s="24"/>
      <c r="F11510" s="24"/>
      <c r="H11510" s="24"/>
      <c r="J11510" s="24"/>
    </row>
    <row r="11511" spans="2:10" x14ac:dyDescent="0.2">
      <c r="B11511" s="24"/>
      <c r="D11511" s="24"/>
      <c r="F11511" s="24"/>
      <c r="H11511" s="24"/>
      <c r="J11511" s="24"/>
    </row>
    <row r="11512" spans="2:10" x14ac:dyDescent="0.2">
      <c r="B11512" s="24"/>
      <c r="D11512" s="24"/>
      <c r="F11512" s="24"/>
      <c r="H11512" s="24"/>
      <c r="J11512" s="24"/>
    </row>
    <row r="11513" spans="2:10" x14ac:dyDescent="0.2">
      <c r="B11513" s="24"/>
      <c r="D11513" s="24"/>
      <c r="F11513" s="24"/>
      <c r="H11513" s="24"/>
      <c r="J11513" s="24"/>
    </row>
    <row r="11514" spans="2:10" x14ac:dyDescent="0.2">
      <c r="B11514" s="24"/>
      <c r="D11514" s="24"/>
      <c r="F11514" s="24"/>
      <c r="H11514" s="24"/>
      <c r="J11514" s="24"/>
    </row>
    <row r="11515" spans="2:10" x14ac:dyDescent="0.2">
      <c r="B11515" s="24"/>
      <c r="D11515" s="24"/>
      <c r="F11515" s="24"/>
      <c r="H11515" s="24"/>
      <c r="J11515" s="24"/>
    </row>
    <row r="11516" spans="2:10" x14ac:dyDescent="0.2">
      <c r="B11516" s="24"/>
      <c r="D11516" s="24"/>
      <c r="F11516" s="24"/>
      <c r="H11516" s="24"/>
      <c r="J11516" s="24"/>
    </row>
    <row r="11517" spans="2:10" x14ac:dyDescent="0.2">
      <c r="B11517" s="24"/>
      <c r="D11517" s="24"/>
      <c r="F11517" s="24"/>
      <c r="H11517" s="24"/>
      <c r="J11517" s="24"/>
    </row>
    <row r="11518" spans="2:10" x14ac:dyDescent="0.2">
      <c r="B11518" s="24"/>
      <c r="D11518" s="24"/>
      <c r="F11518" s="24"/>
      <c r="H11518" s="24"/>
      <c r="J11518" s="24"/>
    </row>
    <row r="11519" spans="2:10" x14ac:dyDescent="0.2">
      <c r="B11519" s="24"/>
      <c r="D11519" s="24"/>
      <c r="F11519" s="24"/>
      <c r="H11519" s="24"/>
      <c r="J11519" s="24"/>
    </row>
    <row r="11520" spans="2:10" x14ac:dyDescent="0.2">
      <c r="B11520" s="24"/>
      <c r="D11520" s="24"/>
      <c r="F11520" s="24"/>
      <c r="H11520" s="24"/>
      <c r="J11520" s="24"/>
    </row>
    <row r="11521" spans="2:10" x14ac:dyDescent="0.2">
      <c r="B11521" s="24"/>
      <c r="D11521" s="24"/>
      <c r="F11521" s="24"/>
      <c r="H11521" s="24"/>
      <c r="J11521" s="24"/>
    </row>
    <row r="11522" spans="2:10" x14ac:dyDescent="0.2">
      <c r="B11522" s="24"/>
      <c r="D11522" s="24"/>
      <c r="F11522" s="24"/>
      <c r="H11522" s="24"/>
      <c r="J11522" s="24"/>
    </row>
    <row r="11523" spans="2:10" x14ac:dyDescent="0.2">
      <c r="B11523" s="24"/>
      <c r="D11523" s="24"/>
      <c r="F11523" s="24"/>
      <c r="H11523" s="24"/>
      <c r="J11523" s="24"/>
    </row>
    <row r="11524" spans="2:10" x14ac:dyDescent="0.2">
      <c r="B11524" s="24"/>
      <c r="D11524" s="24"/>
      <c r="F11524" s="24"/>
      <c r="H11524" s="24"/>
      <c r="J11524" s="24"/>
    </row>
    <row r="11525" spans="2:10" x14ac:dyDescent="0.2">
      <c r="B11525" s="24"/>
      <c r="D11525" s="24"/>
      <c r="F11525" s="24"/>
      <c r="H11525" s="24"/>
      <c r="J11525" s="24"/>
    </row>
    <row r="11526" spans="2:10" x14ac:dyDescent="0.2">
      <c r="B11526" s="24"/>
      <c r="D11526" s="24"/>
      <c r="F11526" s="24"/>
      <c r="H11526" s="24"/>
      <c r="J11526" s="24"/>
    </row>
    <row r="11527" spans="2:10" x14ac:dyDescent="0.2">
      <c r="B11527" s="24"/>
      <c r="D11527" s="24"/>
      <c r="F11527" s="24"/>
      <c r="H11527" s="24"/>
      <c r="J11527" s="24"/>
    </row>
    <row r="11528" spans="2:10" x14ac:dyDescent="0.2">
      <c r="B11528" s="24"/>
      <c r="D11528" s="24"/>
      <c r="F11528" s="24"/>
      <c r="H11528" s="24"/>
      <c r="J11528" s="24"/>
    </row>
    <row r="11529" spans="2:10" x14ac:dyDescent="0.2">
      <c r="B11529" s="24"/>
      <c r="D11529" s="24"/>
      <c r="F11529" s="24"/>
      <c r="H11529" s="24"/>
      <c r="J11529" s="24"/>
    </row>
    <row r="11530" spans="2:10" x14ac:dyDescent="0.2">
      <c r="B11530" s="24"/>
      <c r="D11530" s="24"/>
      <c r="F11530" s="24"/>
      <c r="H11530" s="24"/>
      <c r="J11530" s="24"/>
    </row>
    <row r="11531" spans="2:10" x14ac:dyDescent="0.2">
      <c r="B11531" s="24"/>
      <c r="D11531" s="24"/>
      <c r="F11531" s="24"/>
      <c r="H11531" s="24"/>
      <c r="J11531" s="24"/>
    </row>
    <row r="11532" spans="2:10" x14ac:dyDescent="0.2">
      <c r="B11532" s="24"/>
      <c r="D11532" s="24"/>
      <c r="F11532" s="24"/>
      <c r="H11532" s="24"/>
      <c r="J11532" s="24"/>
    </row>
    <row r="11533" spans="2:10" x14ac:dyDescent="0.2">
      <c r="B11533" s="24"/>
      <c r="D11533" s="24"/>
      <c r="F11533" s="24"/>
      <c r="H11533" s="24"/>
      <c r="J11533" s="24"/>
    </row>
    <row r="11534" spans="2:10" x14ac:dyDescent="0.2">
      <c r="B11534" s="24"/>
      <c r="D11534" s="24"/>
      <c r="F11534" s="24"/>
      <c r="H11534" s="24"/>
      <c r="J11534" s="24"/>
    </row>
    <row r="11535" spans="2:10" x14ac:dyDescent="0.2">
      <c r="B11535" s="24"/>
      <c r="D11535" s="24"/>
      <c r="F11535" s="24"/>
      <c r="H11535" s="24"/>
      <c r="J11535" s="24"/>
    </row>
    <row r="11536" spans="2:10" x14ac:dyDescent="0.2">
      <c r="B11536" s="24"/>
      <c r="D11536" s="24"/>
      <c r="F11536" s="24"/>
      <c r="H11536" s="24"/>
      <c r="J11536" s="24"/>
    </row>
    <row r="11537" spans="2:10" x14ac:dyDescent="0.2">
      <c r="B11537" s="24"/>
      <c r="D11537" s="24"/>
      <c r="F11537" s="24"/>
      <c r="H11537" s="24"/>
      <c r="J11537" s="24"/>
    </row>
    <row r="11538" spans="2:10" x14ac:dyDescent="0.2">
      <c r="B11538" s="24"/>
      <c r="D11538" s="24"/>
      <c r="F11538" s="24"/>
      <c r="H11538" s="24"/>
      <c r="J11538" s="24"/>
    </row>
    <row r="11539" spans="2:10" x14ac:dyDescent="0.2">
      <c r="B11539" s="24"/>
      <c r="D11539" s="24"/>
      <c r="F11539" s="24"/>
      <c r="H11539" s="24"/>
      <c r="J11539" s="24"/>
    </row>
    <row r="11540" spans="2:10" x14ac:dyDescent="0.2">
      <c r="B11540" s="24"/>
      <c r="D11540" s="24"/>
      <c r="F11540" s="24"/>
      <c r="H11540" s="24"/>
      <c r="J11540" s="24"/>
    </row>
    <row r="11541" spans="2:10" x14ac:dyDescent="0.2">
      <c r="B11541" s="24"/>
      <c r="D11541" s="24"/>
      <c r="F11541" s="24"/>
      <c r="H11541" s="24"/>
      <c r="J11541" s="24"/>
    </row>
    <row r="11542" spans="2:10" x14ac:dyDescent="0.2">
      <c r="B11542" s="24"/>
      <c r="D11542" s="24"/>
      <c r="F11542" s="24"/>
      <c r="H11542" s="24"/>
      <c r="J11542" s="24"/>
    </row>
    <row r="11543" spans="2:10" x14ac:dyDescent="0.2">
      <c r="B11543" s="24"/>
      <c r="D11543" s="24"/>
      <c r="F11543" s="24"/>
      <c r="H11543" s="24"/>
      <c r="J11543" s="24"/>
    </row>
    <row r="11544" spans="2:10" x14ac:dyDescent="0.2">
      <c r="B11544" s="24"/>
      <c r="D11544" s="24"/>
      <c r="F11544" s="24"/>
      <c r="H11544" s="24"/>
      <c r="J11544" s="24"/>
    </row>
    <row r="11545" spans="2:10" x14ac:dyDescent="0.2">
      <c r="B11545" s="24"/>
      <c r="D11545" s="24"/>
      <c r="F11545" s="24"/>
      <c r="H11545" s="24"/>
      <c r="J11545" s="24"/>
    </row>
    <row r="11546" spans="2:10" x14ac:dyDescent="0.2">
      <c r="B11546" s="24"/>
      <c r="D11546" s="24"/>
      <c r="F11546" s="24"/>
      <c r="H11546" s="24"/>
      <c r="J11546" s="24"/>
    </row>
    <row r="11547" spans="2:10" x14ac:dyDescent="0.2">
      <c r="B11547" s="24"/>
      <c r="D11547" s="24"/>
      <c r="F11547" s="24"/>
      <c r="H11547" s="24"/>
      <c r="J11547" s="24"/>
    </row>
    <row r="11548" spans="2:10" x14ac:dyDescent="0.2">
      <c r="B11548" s="24"/>
      <c r="D11548" s="24"/>
      <c r="F11548" s="24"/>
      <c r="H11548" s="24"/>
      <c r="J11548" s="24"/>
    </row>
    <row r="11549" spans="2:10" x14ac:dyDescent="0.2">
      <c r="B11549" s="24"/>
      <c r="D11549" s="24"/>
      <c r="F11549" s="24"/>
      <c r="H11549" s="24"/>
      <c r="J11549" s="24"/>
    </row>
    <row r="11550" spans="2:10" x14ac:dyDescent="0.2">
      <c r="B11550" s="24"/>
      <c r="D11550" s="24"/>
      <c r="F11550" s="24"/>
      <c r="H11550" s="24"/>
      <c r="J11550" s="24"/>
    </row>
    <row r="11551" spans="2:10" x14ac:dyDescent="0.2">
      <c r="B11551" s="24"/>
      <c r="D11551" s="24"/>
      <c r="F11551" s="24"/>
      <c r="H11551" s="24"/>
      <c r="J11551" s="24"/>
    </row>
    <row r="11552" spans="2:10" x14ac:dyDescent="0.2">
      <c r="B11552" s="24"/>
      <c r="D11552" s="24"/>
      <c r="F11552" s="24"/>
      <c r="H11552" s="24"/>
      <c r="J11552" s="24"/>
    </row>
    <row r="11553" spans="2:10" x14ac:dyDescent="0.2">
      <c r="B11553" s="24"/>
      <c r="D11553" s="24"/>
      <c r="F11553" s="24"/>
      <c r="H11553" s="24"/>
      <c r="J11553" s="24"/>
    </row>
    <row r="11554" spans="2:10" x14ac:dyDescent="0.2">
      <c r="B11554" s="24"/>
      <c r="D11554" s="24"/>
      <c r="F11554" s="24"/>
      <c r="H11554" s="24"/>
      <c r="J11554" s="24"/>
    </row>
    <row r="11555" spans="2:10" x14ac:dyDescent="0.2">
      <c r="B11555" s="24"/>
      <c r="D11555" s="24"/>
      <c r="F11555" s="24"/>
      <c r="H11555" s="24"/>
      <c r="J11555" s="24"/>
    </row>
    <row r="11556" spans="2:10" x14ac:dyDescent="0.2">
      <c r="B11556" s="24"/>
      <c r="D11556" s="24"/>
      <c r="F11556" s="24"/>
      <c r="H11556" s="24"/>
      <c r="J11556" s="24"/>
    </row>
    <row r="11557" spans="2:10" x14ac:dyDescent="0.2">
      <c r="B11557" s="24"/>
      <c r="D11557" s="24"/>
      <c r="F11557" s="24"/>
      <c r="H11557" s="24"/>
      <c r="J11557" s="24"/>
    </row>
    <row r="11558" spans="2:10" x14ac:dyDescent="0.2">
      <c r="B11558" s="24"/>
      <c r="D11558" s="24"/>
      <c r="F11558" s="24"/>
      <c r="H11558" s="24"/>
      <c r="J11558" s="24"/>
    </row>
    <row r="11559" spans="2:10" x14ac:dyDescent="0.2">
      <c r="B11559" s="24"/>
      <c r="D11559" s="24"/>
      <c r="F11559" s="24"/>
      <c r="H11559" s="24"/>
      <c r="J11559" s="24"/>
    </row>
    <row r="11560" spans="2:10" x14ac:dyDescent="0.2">
      <c r="B11560" s="24"/>
      <c r="D11560" s="24"/>
      <c r="F11560" s="24"/>
      <c r="H11560" s="24"/>
      <c r="J11560" s="24"/>
    </row>
    <row r="11561" spans="2:10" x14ac:dyDescent="0.2">
      <c r="B11561" s="24"/>
      <c r="D11561" s="24"/>
      <c r="F11561" s="24"/>
      <c r="H11561" s="24"/>
      <c r="J11561" s="24"/>
    </row>
    <row r="11562" spans="2:10" x14ac:dyDescent="0.2">
      <c r="B11562" s="24"/>
      <c r="D11562" s="24"/>
      <c r="F11562" s="24"/>
      <c r="H11562" s="24"/>
      <c r="J11562" s="24"/>
    </row>
    <row r="11563" spans="2:10" x14ac:dyDescent="0.2">
      <c r="B11563" s="24"/>
      <c r="D11563" s="24"/>
      <c r="F11563" s="24"/>
      <c r="H11563" s="24"/>
      <c r="J11563" s="24"/>
    </row>
    <row r="11564" spans="2:10" x14ac:dyDescent="0.2">
      <c r="B11564" s="24"/>
      <c r="D11564" s="24"/>
      <c r="F11564" s="24"/>
      <c r="H11564" s="24"/>
      <c r="J11564" s="24"/>
    </row>
    <row r="11565" spans="2:10" x14ac:dyDescent="0.2">
      <c r="B11565" s="24"/>
      <c r="D11565" s="24"/>
      <c r="F11565" s="24"/>
      <c r="H11565" s="24"/>
      <c r="J11565" s="24"/>
    </row>
    <row r="11566" spans="2:10" x14ac:dyDescent="0.2">
      <c r="B11566" s="24"/>
      <c r="D11566" s="24"/>
      <c r="F11566" s="24"/>
      <c r="H11566" s="24"/>
      <c r="J11566" s="24"/>
    </row>
    <row r="11567" spans="2:10" x14ac:dyDescent="0.2">
      <c r="B11567" s="24"/>
      <c r="D11567" s="24"/>
      <c r="F11567" s="24"/>
      <c r="H11567" s="24"/>
      <c r="J11567" s="24"/>
    </row>
    <row r="11568" spans="2:10" x14ac:dyDescent="0.2">
      <c r="B11568" s="24"/>
      <c r="D11568" s="24"/>
      <c r="F11568" s="24"/>
      <c r="H11568" s="24"/>
      <c r="J11568" s="24"/>
    </row>
    <row r="11569" spans="2:10" x14ac:dyDescent="0.2">
      <c r="B11569" s="24"/>
      <c r="D11569" s="24"/>
      <c r="F11569" s="24"/>
      <c r="H11569" s="24"/>
      <c r="J11569" s="24"/>
    </row>
    <row r="11570" spans="2:10" x14ac:dyDescent="0.2">
      <c r="B11570" s="24"/>
      <c r="D11570" s="24"/>
      <c r="F11570" s="24"/>
      <c r="H11570" s="24"/>
      <c r="J11570" s="24"/>
    </row>
    <row r="11571" spans="2:10" x14ac:dyDescent="0.2">
      <c r="B11571" s="24"/>
      <c r="D11571" s="24"/>
      <c r="F11571" s="24"/>
      <c r="H11571" s="24"/>
      <c r="J11571" s="24"/>
    </row>
    <row r="11572" spans="2:10" x14ac:dyDescent="0.2">
      <c r="B11572" s="24"/>
      <c r="D11572" s="24"/>
      <c r="F11572" s="24"/>
      <c r="H11572" s="24"/>
      <c r="J11572" s="24"/>
    </row>
    <row r="11573" spans="2:10" x14ac:dyDescent="0.2">
      <c r="B11573" s="24"/>
      <c r="D11573" s="24"/>
      <c r="F11573" s="24"/>
      <c r="H11573" s="24"/>
      <c r="J11573" s="24"/>
    </row>
    <row r="11574" spans="2:10" x14ac:dyDescent="0.2">
      <c r="B11574" s="24"/>
      <c r="D11574" s="24"/>
      <c r="F11574" s="24"/>
      <c r="H11574" s="24"/>
      <c r="J11574" s="24"/>
    </row>
    <row r="11575" spans="2:10" x14ac:dyDescent="0.2">
      <c r="B11575" s="24"/>
      <c r="D11575" s="24"/>
      <c r="F11575" s="24"/>
      <c r="H11575" s="24"/>
      <c r="J11575" s="24"/>
    </row>
    <row r="11576" spans="2:10" x14ac:dyDescent="0.2">
      <c r="B11576" s="24"/>
      <c r="D11576" s="24"/>
      <c r="F11576" s="24"/>
      <c r="H11576" s="24"/>
      <c r="J11576" s="24"/>
    </row>
    <row r="11577" spans="2:10" x14ac:dyDescent="0.2">
      <c r="B11577" s="24"/>
      <c r="D11577" s="24"/>
      <c r="F11577" s="24"/>
      <c r="H11577" s="24"/>
      <c r="J11577" s="24"/>
    </row>
    <row r="11578" spans="2:10" x14ac:dyDescent="0.2">
      <c r="B11578" s="24"/>
      <c r="D11578" s="24"/>
      <c r="F11578" s="24"/>
      <c r="H11578" s="24"/>
      <c r="J11578" s="24"/>
    </row>
    <row r="11579" spans="2:10" x14ac:dyDescent="0.2">
      <c r="B11579" s="24"/>
      <c r="D11579" s="24"/>
      <c r="F11579" s="24"/>
      <c r="H11579" s="24"/>
      <c r="J11579" s="24"/>
    </row>
    <row r="11580" spans="2:10" x14ac:dyDescent="0.2">
      <c r="B11580" s="24"/>
      <c r="D11580" s="24"/>
      <c r="F11580" s="24"/>
      <c r="H11580" s="24"/>
      <c r="J11580" s="24"/>
    </row>
    <row r="11581" spans="2:10" x14ac:dyDescent="0.2">
      <c r="B11581" s="24"/>
      <c r="D11581" s="24"/>
      <c r="F11581" s="24"/>
      <c r="H11581" s="24"/>
      <c r="J11581" s="24"/>
    </row>
    <row r="11582" spans="2:10" x14ac:dyDescent="0.2">
      <c r="B11582" s="24"/>
      <c r="D11582" s="24"/>
      <c r="F11582" s="24"/>
      <c r="H11582" s="24"/>
      <c r="J11582" s="24"/>
    </row>
    <row r="11583" spans="2:10" x14ac:dyDescent="0.2">
      <c r="B11583" s="24"/>
      <c r="D11583" s="24"/>
      <c r="F11583" s="24"/>
      <c r="H11583" s="24"/>
      <c r="J11583" s="24"/>
    </row>
    <row r="11584" spans="2:10" x14ac:dyDescent="0.2">
      <c r="B11584" s="24"/>
      <c r="D11584" s="24"/>
      <c r="F11584" s="24"/>
      <c r="H11584" s="24"/>
      <c r="J11584" s="24"/>
    </row>
    <row r="11585" spans="2:10" x14ac:dyDescent="0.2">
      <c r="B11585" s="24"/>
      <c r="D11585" s="24"/>
      <c r="F11585" s="24"/>
      <c r="H11585" s="24"/>
      <c r="J11585" s="24"/>
    </row>
    <row r="11586" spans="2:10" x14ac:dyDescent="0.2">
      <c r="B11586" s="24"/>
      <c r="D11586" s="24"/>
      <c r="F11586" s="24"/>
      <c r="H11586" s="24"/>
      <c r="J11586" s="24"/>
    </row>
    <row r="11587" spans="2:10" x14ac:dyDescent="0.2">
      <c r="B11587" s="24"/>
      <c r="D11587" s="24"/>
      <c r="F11587" s="24"/>
      <c r="H11587" s="24"/>
      <c r="J11587" s="24"/>
    </row>
    <row r="11588" spans="2:10" x14ac:dyDescent="0.2">
      <c r="B11588" s="24"/>
      <c r="D11588" s="24"/>
      <c r="F11588" s="24"/>
      <c r="H11588" s="24"/>
      <c r="J11588" s="24"/>
    </row>
    <row r="11589" spans="2:10" x14ac:dyDescent="0.2">
      <c r="B11589" s="24"/>
      <c r="D11589" s="24"/>
      <c r="F11589" s="24"/>
      <c r="H11589" s="24"/>
      <c r="J11589" s="24"/>
    </row>
    <row r="11590" spans="2:10" x14ac:dyDescent="0.2">
      <c r="B11590" s="24"/>
      <c r="D11590" s="24"/>
      <c r="F11590" s="24"/>
      <c r="H11590" s="24"/>
      <c r="J11590" s="24"/>
    </row>
    <row r="11591" spans="2:10" x14ac:dyDescent="0.2">
      <c r="B11591" s="24"/>
      <c r="D11591" s="24"/>
      <c r="F11591" s="24"/>
      <c r="H11591" s="24"/>
      <c r="J11591" s="24"/>
    </row>
    <row r="11592" spans="2:10" x14ac:dyDescent="0.2">
      <c r="B11592" s="24"/>
      <c r="D11592" s="24"/>
      <c r="F11592" s="24"/>
      <c r="H11592" s="24"/>
      <c r="J11592" s="24"/>
    </row>
    <row r="11593" spans="2:10" x14ac:dyDescent="0.2">
      <c r="B11593" s="24"/>
      <c r="D11593" s="24"/>
      <c r="F11593" s="24"/>
      <c r="H11593" s="24"/>
      <c r="J11593" s="24"/>
    </row>
    <row r="11594" spans="2:10" x14ac:dyDescent="0.2">
      <c r="B11594" s="24"/>
      <c r="D11594" s="24"/>
      <c r="F11594" s="24"/>
      <c r="H11594" s="24"/>
      <c r="J11594" s="24"/>
    </row>
    <row r="11595" spans="2:10" x14ac:dyDescent="0.2">
      <c r="B11595" s="24"/>
      <c r="D11595" s="24"/>
      <c r="F11595" s="24"/>
      <c r="H11595" s="24"/>
      <c r="J11595" s="24"/>
    </row>
    <row r="11596" spans="2:10" x14ac:dyDescent="0.2">
      <c r="B11596" s="24"/>
      <c r="D11596" s="24"/>
      <c r="F11596" s="24"/>
      <c r="H11596" s="24"/>
      <c r="J11596" s="24"/>
    </row>
    <row r="11597" spans="2:10" x14ac:dyDescent="0.2">
      <c r="B11597" s="24"/>
      <c r="D11597" s="24"/>
      <c r="F11597" s="24"/>
      <c r="H11597" s="24"/>
      <c r="J11597" s="24"/>
    </row>
    <row r="11598" spans="2:10" x14ac:dyDescent="0.2">
      <c r="B11598" s="24"/>
      <c r="D11598" s="24"/>
      <c r="F11598" s="24"/>
      <c r="H11598" s="24"/>
      <c r="J11598" s="24"/>
    </row>
    <row r="11599" spans="2:10" x14ac:dyDescent="0.2">
      <c r="B11599" s="24"/>
      <c r="D11599" s="24"/>
      <c r="F11599" s="24"/>
      <c r="H11599" s="24"/>
      <c r="J11599" s="24"/>
    </row>
    <row r="11600" spans="2:10" x14ac:dyDescent="0.2">
      <c r="B11600" s="24"/>
      <c r="D11600" s="24"/>
      <c r="F11600" s="24"/>
      <c r="H11600" s="24"/>
      <c r="J11600" s="24"/>
    </row>
    <row r="11601" spans="2:10" x14ac:dyDescent="0.2">
      <c r="B11601" s="24"/>
      <c r="D11601" s="24"/>
      <c r="F11601" s="24"/>
      <c r="H11601" s="24"/>
      <c r="J11601" s="24"/>
    </row>
    <row r="11602" spans="2:10" x14ac:dyDescent="0.2">
      <c r="B11602" s="24"/>
      <c r="D11602" s="24"/>
      <c r="F11602" s="24"/>
      <c r="H11602" s="24"/>
      <c r="J11602" s="24"/>
    </row>
    <row r="11603" spans="2:10" x14ac:dyDescent="0.2">
      <c r="B11603" s="24"/>
      <c r="D11603" s="24"/>
      <c r="F11603" s="24"/>
      <c r="H11603" s="24"/>
      <c r="J11603" s="24"/>
    </row>
    <row r="11604" spans="2:10" x14ac:dyDescent="0.2">
      <c r="B11604" s="24"/>
      <c r="D11604" s="24"/>
      <c r="F11604" s="24"/>
      <c r="H11604" s="24"/>
      <c r="J11604" s="24"/>
    </row>
    <row r="11605" spans="2:10" x14ac:dyDescent="0.2">
      <c r="B11605" s="24"/>
      <c r="D11605" s="24"/>
      <c r="F11605" s="24"/>
      <c r="H11605" s="24"/>
      <c r="J11605" s="24"/>
    </row>
    <row r="11606" spans="2:10" x14ac:dyDescent="0.2">
      <c r="B11606" s="24"/>
      <c r="D11606" s="24"/>
      <c r="F11606" s="24"/>
      <c r="H11606" s="24"/>
      <c r="J11606" s="24"/>
    </row>
    <row r="11607" spans="2:10" x14ac:dyDescent="0.2">
      <c r="B11607" s="24"/>
      <c r="D11607" s="24"/>
      <c r="F11607" s="24"/>
      <c r="H11607" s="24"/>
      <c r="J11607" s="24"/>
    </row>
    <row r="11608" spans="2:10" x14ac:dyDescent="0.2">
      <c r="B11608" s="24"/>
      <c r="D11608" s="24"/>
      <c r="F11608" s="24"/>
      <c r="H11608" s="24"/>
      <c r="J11608" s="24"/>
    </row>
    <row r="11609" spans="2:10" x14ac:dyDescent="0.2">
      <c r="B11609" s="24"/>
      <c r="D11609" s="24"/>
      <c r="F11609" s="24"/>
      <c r="H11609" s="24"/>
      <c r="J11609" s="24"/>
    </row>
    <row r="11610" spans="2:10" x14ac:dyDescent="0.2">
      <c r="B11610" s="24"/>
      <c r="D11610" s="24"/>
      <c r="F11610" s="24"/>
      <c r="H11610" s="24"/>
      <c r="J11610" s="24"/>
    </row>
    <row r="11611" spans="2:10" x14ac:dyDescent="0.2">
      <c r="B11611" s="24"/>
      <c r="D11611" s="24"/>
      <c r="F11611" s="24"/>
      <c r="H11611" s="24"/>
      <c r="J11611" s="24"/>
    </row>
    <row r="11612" spans="2:10" x14ac:dyDescent="0.2">
      <c r="B11612" s="24"/>
      <c r="D11612" s="24"/>
      <c r="F11612" s="24"/>
      <c r="H11612" s="24"/>
      <c r="J11612" s="24"/>
    </row>
    <row r="11613" spans="2:10" x14ac:dyDescent="0.2">
      <c r="B11613" s="24"/>
      <c r="D11613" s="24"/>
      <c r="F11613" s="24"/>
      <c r="H11613" s="24"/>
      <c r="J11613" s="24"/>
    </row>
    <row r="11614" spans="2:10" x14ac:dyDescent="0.2">
      <c r="B11614" s="24"/>
      <c r="D11614" s="24"/>
      <c r="F11614" s="24"/>
      <c r="H11614" s="24"/>
      <c r="J11614" s="24"/>
    </row>
    <row r="11615" spans="2:10" x14ac:dyDescent="0.2">
      <c r="B11615" s="24"/>
      <c r="D11615" s="24"/>
      <c r="F11615" s="24"/>
      <c r="H11615" s="24"/>
      <c r="J11615" s="24"/>
    </row>
    <row r="11616" spans="2:10" x14ac:dyDescent="0.2">
      <c r="B11616" s="24"/>
      <c r="D11616" s="24"/>
      <c r="F11616" s="24"/>
      <c r="H11616" s="24"/>
      <c r="J11616" s="24"/>
    </row>
    <row r="11617" spans="2:10" x14ac:dyDescent="0.2">
      <c r="B11617" s="24"/>
      <c r="D11617" s="24"/>
      <c r="F11617" s="24"/>
      <c r="H11617" s="24"/>
      <c r="J11617" s="24"/>
    </row>
    <row r="11618" spans="2:10" x14ac:dyDescent="0.2">
      <c r="B11618" s="24"/>
      <c r="D11618" s="24"/>
      <c r="F11618" s="24"/>
      <c r="H11618" s="24"/>
      <c r="J11618" s="24"/>
    </row>
    <row r="11619" spans="2:10" x14ac:dyDescent="0.2">
      <c r="B11619" s="24"/>
      <c r="D11619" s="24"/>
      <c r="F11619" s="24"/>
      <c r="H11619" s="24"/>
      <c r="J11619" s="24"/>
    </row>
    <row r="11620" spans="2:10" x14ac:dyDescent="0.2">
      <c r="B11620" s="24"/>
      <c r="D11620" s="24"/>
      <c r="F11620" s="24"/>
      <c r="H11620" s="24"/>
      <c r="J11620" s="24"/>
    </row>
    <row r="11621" spans="2:10" x14ac:dyDescent="0.2">
      <c r="B11621" s="24"/>
      <c r="D11621" s="24"/>
      <c r="F11621" s="24"/>
      <c r="H11621" s="24"/>
      <c r="J11621" s="24"/>
    </row>
    <row r="11622" spans="2:10" x14ac:dyDescent="0.2">
      <c r="B11622" s="24"/>
      <c r="D11622" s="24"/>
      <c r="F11622" s="24"/>
      <c r="H11622" s="24"/>
      <c r="J11622" s="24"/>
    </row>
    <row r="11623" spans="2:10" x14ac:dyDescent="0.2">
      <c r="B11623" s="24"/>
      <c r="D11623" s="24"/>
      <c r="F11623" s="24"/>
      <c r="H11623" s="24"/>
      <c r="J11623" s="24"/>
    </row>
    <row r="11624" spans="2:10" x14ac:dyDescent="0.2">
      <c r="B11624" s="24"/>
      <c r="D11624" s="24"/>
      <c r="F11624" s="24"/>
      <c r="H11624" s="24"/>
      <c r="J11624" s="24"/>
    </row>
    <row r="11625" spans="2:10" x14ac:dyDescent="0.2">
      <c r="B11625" s="24"/>
      <c r="D11625" s="24"/>
      <c r="F11625" s="24"/>
      <c r="H11625" s="24"/>
      <c r="J11625" s="24"/>
    </row>
    <row r="11626" spans="2:10" x14ac:dyDescent="0.2">
      <c r="B11626" s="24"/>
      <c r="D11626" s="24"/>
      <c r="F11626" s="24"/>
      <c r="H11626" s="24"/>
      <c r="J11626" s="24"/>
    </row>
    <row r="11627" spans="2:10" x14ac:dyDescent="0.2">
      <c r="B11627" s="24"/>
      <c r="D11627" s="24"/>
      <c r="F11627" s="24"/>
      <c r="H11627" s="24"/>
      <c r="J11627" s="24"/>
    </row>
    <row r="11628" spans="2:10" x14ac:dyDescent="0.2">
      <c r="B11628" s="24"/>
      <c r="D11628" s="24"/>
      <c r="F11628" s="24"/>
      <c r="H11628" s="24"/>
      <c r="J11628" s="24"/>
    </row>
    <row r="11629" spans="2:10" x14ac:dyDescent="0.2">
      <c r="B11629" s="24"/>
      <c r="D11629" s="24"/>
      <c r="F11629" s="24"/>
      <c r="H11629" s="24"/>
      <c r="J11629" s="24"/>
    </row>
    <row r="11630" spans="2:10" x14ac:dyDescent="0.2">
      <c r="B11630" s="24"/>
      <c r="D11630" s="24"/>
      <c r="F11630" s="24"/>
      <c r="H11630" s="24"/>
      <c r="J11630" s="24"/>
    </row>
    <row r="11631" spans="2:10" x14ac:dyDescent="0.2">
      <c r="B11631" s="24"/>
      <c r="D11631" s="24"/>
      <c r="F11631" s="24"/>
      <c r="H11631" s="24"/>
      <c r="J11631" s="24"/>
    </row>
    <row r="11632" spans="2:10" x14ac:dyDescent="0.2">
      <c r="B11632" s="24"/>
      <c r="D11632" s="24"/>
      <c r="F11632" s="24"/>
      <c r="H11632" s="24"/>
      <c r="J11632" s="24"/>
    </row>
    <row r="11633" spans="2:10" x14ac:dyDescent="0.2">
      <c r="B11633" s="24"/>
      <c r="D11633" s="24"/>
      <c r="F11633" s="24"/>
      <c r="H11633" s="24"/>
      <c r="J11633" s="24"/>
    </row>
    <row r="11634" spans="2:10" x14ac:dyDescent="0.2">
      <c r="B11634" s="24"/>
      <c r="D11634" s="24"/>
      <c r="F11634" s="24"/>
      <c r="H11634" s="24"/>
      <c r="J11634" s="24"/>
    </row>
    <row r="11635" spans="2:10" x14ac:dyDescent="0.2">
      <c r="B11635" s="24"/>
      <c r="D11635" s="24"/>
      <c r="F11635" s="24"/>
      <c r="H11635" s="24"/>
      <c r="J11635" s="24"/>
    </row>
    <row r="11636" spans="2:10" x14ac:dyDescent="0.2">
      <c r="B11636" s="24"/>
      <c r="D11636" s="24"/>
      <c r="F11636" s="24"/>
      <c r="H11636" s="24"/>
      <c r="J11636" s="24"/>
    </row>
    <row r="11637" spans="2:10" x14ac:dyDescent="0.2">
      <c r="B11637" s="24"/>
      <c r="D11637" s="24"/>
      <c r="F11637" s="24"/>
      <c r="H11637" s="24"/>
      <c r="J11637" s="24"/>
    </row>
    <row r="11638" spans="2:10" x14ac:dyDescent="0.2">
      <c r="B11638" s="24"/>
      <c r="D11638" s="24"/>
      <c r="F11638" s="24"/>
      <c r="H11638" s="24"/>
      <c r="J11638" s="24"/>
    </row>
    <row r="11639" spans="2:10" x14ac:dyDescent="0.2">
      <c r="B11639" s="24"/>
      <c r="D11639" s="24"/>
      <c r="F11639" s="24"/>
      <c r="H11639" s="24"/>
      <c r="J11639" s="24"/>
    </row>
    <row r="11640" spans="2:10" x14ac:dyDescent="0.2">
      <c r="B11640" s="24"/>
      <c r="D11640" s="24"/>
      <c r="F11640" s="24"/>
      <c r="H11640" s="24"/>
      <c r="J11640" s="24"/>
    </row>
    <row r="11641" spans="2:10" x14ac:dyDescent="0.2">
      <c r="B11641" s="24"/>
      <c r="D11641" s="24"/>
      <c r="F11641" s="24"/>
      <c r="H11641" s="24"/>
      <c r="J11641" s="24"/>
    </row>
    <row r="11642" spans="2:10" x14ac:dyDescent="0.2">
      <c r="B11642" s="24"/>
      <c r="D11642" s="24"/>
      <c r="F11642" s="24"/>
      <c r="H11642" s="24"/>
      <c r="J11642" s="24"/>
    </row>
    <row r="11643" spans="2:10" x14ac:dyDescent="0.2">
      <c r="B11643" s="24"/>
      <c r="D11643" s="24"/>
      <c r="F11643" s="24"/>
      <c r="H11643" s="24"/>
      <c r="J11643" s="24"/>
    </row>
    <row r="11644" spans="2:10" x14ac:dyDescent="0.2">
      <c r="B11644" s="24"/>
      <c r="D11644" s="24"/>
      <c r="F11644" s="24"/>
      <c r="H11644" s="24"/>
      <c r="J11644" s="24"/>
    </row>
    <row r="11645" spans="2:10" x14ac:dyDescent="0.2">
      <c r="B11645" s="24"/>
      <c r="D11645" s="24"/>
      <c r="F11645" s="24"/>
      <c r="H11645" s="24"/>
      <c r="J11645" s="24"/>
    </row>
    <row r="11646" spans="2:10" x14ac:dyDescent="0.2">
      <c r="B11646" s="24"/>
      <c r="D11646" s="24"/>
      <c r="F11646" s="24"/>
      <c r="H11646" s="24"/>
      <c r="J11646" s="24"/>
    </row>
    <row r="11647" spans="2:10" x14ac:dyDescent="0.2">
      <c r="B11647" s="24"/>
      <c r="D11647" s="24"/>
      <c r="F11647" s="24"/>
      <c r="H11647" s="24"/>
      <c r="J11647" s="24"/>
    </row>
    <row r="11648" spans="2:10" x14ac:dyDescent="0.2">
      <c r="B11648" s="24"/>
      <c r="D11648" s="24"/>
      <c r="F11648" s="24"/>
      <c r="H11648" s="24"/>
      <c r="J11648" s="24"/>
    </row>
    <row r="11649" spans="2:10" x14ac:dyDescent="0.2">
      <c r="B11649" s="24"/>
      <c r="D11649" s="24"/>
      <c r="F11649" s="24"/>
      <c r="H11649" s="24"/>
      <c r="J11649" s="24"/>
    </row>
    <row r="11650" spans="2:10" x14ac:dyDescent="0.2">
      <c r="B11650" s="24"/>
      <c r="D11650" s="24"/>
      <c r="F11650" s="24"/>
      <c r="H11650" s="24"/>
      <c r="J11650" s="24"/>
    </row>
    <row r="11651" spans="2:10" x14ac:dyDescent="0.2">
      <c r="B11651" s="24"/>
      <c r="D11651" s="24"/>
      <c r="F11651" s="24"/>
      <c r="H11651" s="24"/>
      <c r="J11651" s="24"/>
    </row>
    <row r="11652" spans="2:10" x14ac:dyDescent="0.2">
      <c r="B11652" s="24"/>
      <c r="D11652" s="24"/>
      <c r="F11652" s="24"/>
      <c r="H11652" s="24"/>
      <c r="J11652" s="24"/>
    </row>
    <row r="11653" spans="2:10" x14ac:dyDescent="0.2">
      <c r="B11653" s="24"/>
      <c r="D11653" s="24"/>
      <c r="F11653" s="24"/>
      <c r="H11653" s="24"/>
      <c r="J11653" s="24"/>
    </row>
    <row r="11654" spans="2:10" x14ac:dyDescent="0.2">
      <c r="B11654" s="24"/>
      <c r="D11654" s="24"/>
      <c r="F11654" s="24"/>
      <c r="H11654" s="24"/>
      <c r="J11654" s="24"/>
    </row>
    <row r="11655" spans="2:10" x14ac:dyDescent="0.2">
      <c r="B11655" s="24"/>
      <c r="D11655" s="24"/>
      <c r="F11655" s="24"/>
      <c r="H11655" s="24"/>
      <c r="J11655" s="24"/>
    </row>
    <row r="11656" spans="2:10" x14ac:dyDescent="0.2">
      <c r="B11656" s="24"/>
      <c r="D11656" s="24"/>
      <c r="F11656" s="24"/>
      <c r="H11656" s="24"/>
      <c r="J11656" s="24"/>
    </row>
    <row r="11657" spans="2:10" x14ac:dyDescent="0.2">
      <c r="B11657" s="24"/>
      <c r="D11657" s="24"/>
      <c r="F11657" s="24"/>
      <c r="H11657" s="24"/>
      <c r="J11657" s="24"/>
    </row>
    <row r="11658" spans="2:10" x14ac:dyDescent="0.2">
      <c r="B11658" s="24"/>
      <c r="D11658" s="24"/>
      <c r="F11658" s="24"/>
      <c r="H11658" s="24"/>
      <c r="J11658" s="24"/>
    </row>
    <row r="11659" spans="2:10" x14ac:dyDescent="0.2">
      <c r="B11659" s="24"/>
      <c r="D11659" s="24"/>
      <c r="F11659" s="24"/>
      <c r="H11659" s="24"/>
      <c r="J11659" s="24"/>
    </row>
    <row r="11660" spans="2:10" x14ac:dyDescent="0.2">
      <c r="B11660" s="24"/>
      <c r="D11660" s="24"/>
      <c r="F11660" s="24"/>
      <c r="H11660" s="24"/>
      <c r="J11660" s="24"/>
    </row>
    <row r="11661" spans="2:10" x14ac:dyDescent="0.2">
      <c r="B11661" s="24"/>
      <c r="D11661" s="24"/>
      <c r="F11661" s="24"/>
      <c r="H11661" s="24"/>
      <c r="J11661" s="24"/>
    </row>
    <row r="11662" spans="2:10" x14ac:dyDescent="0.2">
      <c r="B11662" s="24"/>
      <c r="D11662" s="24"/>
      <c r="F11662" s="24"/>
      <c r="H11662" s="24"/>
      <c r="J11662" s="24"/>
    </row>
    <row r="11663" spans="2:10" x14ac:dyDescent="0.2">
      <c r="B11663" s="24"/>
      <c r="D11663" s="24"/>
      <c r="F11663" s="24"/>
      <c r="H11663" s="24"/>
      <c r="J11663" s="24"/>
    </row>
    <row r="11664" spans="2:10" x14ac:dyDescent="0.2">
      <c r="B11664" s="24"/>
      <c r="D11664" s="24"/>
      <c r="F11664" s="24"/>
      <c r="H11664" s="24"/>
      <c r="J11664" s="24"/>
    </row>
    <row r="11665" spans="2:10" x14ac:dyDescent="0.2">
      <c r="B11665" s="24"/>
      <c r="D11665" s="24"/>
      <c r="F11665" s="24"/>
      <c r="H11665" s="24"/>
      <c r="J11665" s="24"/>
    </row>
    <row r="11666" spans="2:10" x14ac:dyDescent="0.2">
      <c r="B11666" s="24"/>
      <c r="D11666" s="24"/>
      <c r="F11666" s="24"/>
      <c r="H11666" s="24"/>
      <c r="J11666" s="24"/>
    </row>
    <row r="11667" spans="2:10" x14ac:dyDescent="0.2">
      <c r="B11667" s="24"/>
      <c r="D11667" s="24"/>
      <c r="F11667" s="24"/>
      <c r="H11667" s="24"/>
      <c r="J11667" s="24"/>
    </row>
    <row r="11668" spans="2:10" x14ac:dyDescent="0.2">
      <c r="B11668" s="24"/>
      <c r="D11668" s="24"/>
      <c r="F11668" s="24"/>
      <c r="H11668" s="24"/>
      <c r="J11668" s="24"/>
    </row>
    <row r="11669" spans="2:10" x14ac:dyDescent="0.2">
      <c r="B11669" s="24"/>
      <c r="D11669" s="24"/>
      <c r="F11669" s="24"/>
      <c r="H11669" s="24"/>
      <c r="J11669" s="24"/>
    </row>
    <row r="11670" spans="2:10" x14ac:dyDescent="0.2">
      <c r="B11670" s="24"/>
      <c r="D11670" s="24"/>
      <c r="F11670" s="24"/>
      <c r="H11670" s="24"/>
      <c r="J11670" s="24"/>
    </row>
    <row r="11671" spans="2:10" x14ac:dyDescent="0.2">
      <c r="B11671" s="24"/>
      <c r="D11671" s="24"/>
      <c r="F11671" s="24"/>
      <c r="H11671" s="24"/>
      <c r="J11671" s="24"/>
    </row>
    <row r="11672" spans="2:10" x14ac:dyDescent="0.2">
      <c r="B11672" s="24"/>
      <c r="D11672" s="24"/>
      <c r="F11672" s="24"/>
      <c r="H11672" s="24"/>
      <c r="J11672" s="24"/>
    </row>
    <row r="11673" spans="2:10" x14ac:dyDescent="0.2">
      <c r="B11673" s="24"/>
      <c r="D11673" s="24"/>
      <c r="F11673" s="24"/>
      <c r="H11673" s="24"/>
      <c r="J11673" s="24"/>
    </row>
    <row r="11674" spans="2:10" x14ac:dyDescent="0.2">
      <c r="B11674" s="24"/>
      <c r="D11674" s="24"/>
      <c r="F11674" s="24"/>
      <c r="H11674" s="24"/>
      <c r="J11674" s="24"/>
    </row>
    <row r="11675" spans="2:10" x14ac:dyDescent="0.2">
      <c r="B11675" s="24"/>
      <c r="D11675" s="24"/>
      <c r="F11675" s="24"/>
      <c r="H11675" s="24"/>
      <c r="J11675" s="24"/>
    </row>
    <row r="11676" spans="2:10" x14ac:dyDescent="0.2">
      <c r="B11676" s="24"/>
      <c r="D11676" s="24"/>
      <c r="F11676" s="24"/>
      <c r="H11676" s="24"/>
      <c r="J11676" s="24"/>
    </row>
    <row r="11677" spans="2:10" x14ac:dyDescent="0.2">
      <c r="B11677" s="24"/>
      <c r="D11677" s="24"/>
      <c r="F11677" s="24"/>
      <c r="H11677" s="24"/>
      <c r="J11677" s="24"/>
    </row>
    <row r="11678" spans="2:10" x14ac:dyDescent="0.2">
      <c r="B11678" s="24"/>
      <c r="D11678" s="24"/>
      <c r="F11678" s="24"/>
      <c r="H11678" s="24"/>
      <c r="J11678" s="24"/>
    </row>
    <row r="11679" spans="2:10" x14ac:dyDescent="0.2">
      <c r="B11679" s="24"/>
      <c r="D11679" s="24"/>
      <c r="F11679" s="24"/>
      <c r="H11679" s="24"/>
      <c r="J11679" s="24"/>
    </row>
    <row r="11680" spans="2:10" x14ac:dyDescent="0.2">
      <c r="B11680" s="24"/>
      <c r="D11680" s="24"/>
      <c r="F11680" s="24"/>
      <c r="H11680" s="24"/>
      <c r="J11680" s="24"/>
    </row>
    <row r="11681" spans="2:10" x14ac:dyDescent="0.2">
      <c r="B11681" s="24"/>
      <c r="D11681" s="24"/>
      <c r="F11681" s="24"/>
      <c r="H11681" s="24"/>
      <c r="J11681" s="24"/>
    </row>
    <row r="11682" spans="2:10" x14ac:dyDescent="0.2">
      <c r="B11682" s="24"/>
      <c r="D11682" s="24"/>
      <c r="F11682" s="24"/>
      <c r="H11682" s="24"/>
      <c r="J11682" s="24"/>
    </row>
    <row r="11683" spans="2:10" x14ac:dyDescent="0.2">
      <c r="B11683" s="24"/>
      <c r="D11683" s="24"/>
      <c r="F11683" s="24"/>
      <c r="H11683" s="24"/>
      <c r="J11683" s="24"/>
    </row>
    <row r="11684" spans="2:10" x14ac:dyDescent="0.2">
      <c r="B11684" s="24"/>
      <c r="D11684" s="24"/>
      <c r="F11684" s="24"/>
      <c r="H11684" s="24"/>
      <c r="J11684" s="24"/>
    </row>
    <row r="11685" spans="2:10" x14ac:dyDescent="0.2">
      <c r="B11685" s="24"/>
      <c r="D11685" s="24"/>
      <c r="F11685" s="24"/>
      <c r="H11685" s="24"/>
      <c r="J11685" s="24"/>
    </row>
    <row r="11686" spans="2:10" x14ac:dyDescent="0.2">
      <c r="B11686" s="24"/>
      <c r="D11686" s="24"/>
      <c r="F11686" s="24"/>
      <c r="H11686" s="24"/>
      <c r="J11686" s="24"/>
    </row>
    <row r="11687" spans="2:10" x14ac:dyDescent="0.2">
      <c r="B11687" s="24"/>
      <c r="D11687" s="24"/>
      <c r="F11687" s="24"/>
      <c r="H11687" s="24"/>
      <c r="J11687" s="24"/>
    </row>
    <row r="11688" spans="2:10" x14ac:dyDescent="0.2">
      <c r="B11688" s="24"/>
      <c r="D11688" s="24"/>
      <c r="F11688" s="24"/>
      <c r="H11688" s="24"/>
      <c r="J11688" s="24"/>
    </row>
    <row r="11689" spans="2:10" x14ac:dyDescent="0.2">
      <c r="B11689" s="24"/>
      <c r="D11689" s="24"/>
      <c r="F11689" s="24"/>
      <c r="H11689" s="24"/>
      <c r="J11689" s="24"/>
    </row>
    <row r="11690" spans="2:10" x14ac:dyDescent="0.2">
      <c r="B11690" s="24"/>
      <c r="D11690" s="24"/>
      <c r="F11690" s="24"/>
      <c r="H11690" s="24"/>
      <c r="J11690" s="24"/>
    </row>
    <row r="11691" spans="2:10" x14ac:dyDescent="0.2">
      <c r="B11691" s="24"/>
      <c r="D11691" s="24"/>
      <c r="F11691" s="24"/>
      <c r="H11691" s="24"/>
      <c r="J11691" s="24"/>
    </row>
    <row r="11692" spans="2:10" x14ac:dyDescent="0.2">
      <c r="B11692" s="24"/>
      <c r="D11692" s="24"/>
      <c r="F11692" s="24"/>
      <c r="H11692" s="24"/>
      <c r="J11692" s="24"/>
    </row>
    <row r="11693" spans="2:10" x14ac:dyDescent="0.2">
      <c r="B11693" s="24"/>
      <c r="D11693" s="24"/>
      <c r="F11693" s="24"/>
      <c r="H11693" s="24"/>
      <c r="J11693" s="24"/>
    </row>
    <row r="11694" spans="2:10" x14ac:dyDescent="0.2">
      <c r="B11694" s="24"/>
      <c r="D11694" s="24"/>
      <c r="F11694" s="24"/>
      <c r="H11694" s="24"/>
      <c r="J11694" s="24"/>
    </row>
    <row r="11695" spans="2:10" x14ac:dyDescent="0.2">
      <c r="B11695" s="24"/>
      <c r="D11695" s="24"/>
      <c r="F11695" s="24"/>
      <c r="H11695" s="24"/>
      <c r="J11695" s="24"/>
    </row>
    <row r="11696" spans="2:10" x14ac:dyDescent="0.2">
      <c r="B11696" s="24"/>
      <c r="D11696" s="24"/>
      <c r="F11696" s="24"/>
      <c r="H11696" s="24"/>
      <c r="J11696" s="24"/>
    </row>
    <row r="11697" spans="2:10" x14ac:dyDescent="0.2">
      <c r="B11697" s="24"/>
      <c r="D11697" s="24"/>
      <c r="F11697" s="24"/>
      <c r="H11697" s="24"/>
      <c r="J11697" s="24"/>
    </row>
    <row r="11698" spans="2:10" x14ac:dyDescent="0.2">
      <c r="B11698" s="24"/>
      <c r="D11698" s="24"/>
      <c r="F11698" s="24"/>
      <c r="H11698" s="24"/>
      <c r="J11698" s="24"/>
    </row>
    <row r="11699" spans="2:10" x14ac:dyDescent="0.2">
      <c r="B11699" s="24"/>
      <c r="D11699" s="24"/>
      <c r="F11699" s="24"/>
      <c r="H11699" s="24"/>
      <c r="J11699" s="24"/>
    </row>
    <row r="11700" spans="2:10" x14ac:dyDescent="0.2">
      <c r="B11700" s="24"/>
      <c r="D11700" s="24"/>
      <c r="F11700" s="24"/>
      <c r="H11700" s="24"/>
      <c r="J11700" s="24"/>
    </row>
    <row r="11701" spans="2:10" x14ac:dyDescent="0.2">
      <c r="B11701" s="24"/>
      <c r="D11701" s="24"/>
      <c r="F11701" s="24"/>
      <c r="H11701" s="24"/>
      <c r="J11701" s="24"/>
    </row>
    <row r="11702" spans="2:10" x14ac:dyDescent="0.2">
      <c r="B11702" s="24"/>
      <c r="D11702" s="24"/>
      <c r="F11702" s="24"/>
      <c r="H11702" s="24"/>
      <c r="J11702" s="24"/>
    </row>
    <row r="11703" spans="2:10" x14ac:dyDescent="0.2">
      <c r="B11703" s="24"/>
      <c r="D11703" s="24"/>
      <c r="F11703" s="24"/>
      <c r="H11703" s="24"/>
      <c r="J11703" s="24"/>
    </row>
    <row r="11704" spans="2:10" x14ac:dyDescent="0.2">
      <c r="B11704" s="24"/>
      <c r="D11704" s="24"/>
      <c r="F11704" s="24"/>
      <c r="H11704" s="24"/>
      <c r="J11704" s="24"/>
    </row>
    <row r="11705" spans="2:10" x14ac:dyDescent="0.2">
      <c r="B11705" s="24"/>
      <c r="D11705" s="24"/>
      <c r="F11705" s="24"/>
      <c r="H11705" s="24"/>
      <c r="J11705" s="24"/>
    </row>
    <row r="11706" spans="2:10" x14ac:dyDescent="0.2">
      <c r="B11706" s="24"/>
      <c r="D11706" s="24"/>
      <c r="F11706" s="24"/>
      <c r="H11706" s="24"/>
      <c r="J11706" s="24"/>
    </row>
    <row r="11707" spans="2:10" x14ac:dyDescent="0.2">
      <c r="B11707" s="24"/>
      <c r="D11707" s="24"/>
      <c r="F11707" s="24"/>
      <c r="H11707" s="24"/>
      <c r="J11707" s="24"/>
    </row>
    <row r="11708" spans="2:10" x14ac:dyDescent="0.2">
      <c r="B11708" s="24"/>
      <c r="D11708" s="24"/>
      <c r="F11708" s="24"/>
      <c r="H11708" s="24"/>
      <c r="J11708" s="24"/>
    </row>
    <row r="11709" spans="2:10" x14ac:dyDescent="0.2">
      <c r="B11709" s="24"/>
      <c r="D11709" s="24"/>
      <c r="F11709" s="24"/>
      <c r="H11709" s="24"/>
      <c r="J11709" s="24"/>
    </row>
    <row r="11710" spans="2:10" x14ac:dyDescent="0.2">
      <c r="B11710" s="24"/>
      <c r="D11710" s="24"/>
      <c r="F11710" s="24"/>
      <c r="H11710" s="24"/>
      <c r="J11710" s="24"/>
    </row>
    <row r="11711" spans="2:10" x14ac:dyDescent="0.2">
      <c r="B11711" s="24"/>
      <c r="D11711" s="24"/>
      <c r="F11711" s="24"/>
      <c r="H11711" s="24"/>
      <c r="J11711" s="24"/>
    </row>
    <row r="11712" spans="2:10" x14ac:dyDescent="0.2">
      <c r="B11712" s="24"/>
      <c r="D11712" s="24"/>
      <c r="F11712" s="24"/>
      <c r="H11712" s="24"/>
      <c r="J11712" s="24"/>
    </row>
    <row r="11713" spans="2:10" x14ac:dyDescent="0.2">
      <c r="B11713" s="24"/>
      <c r="D11713" s="24"/>
      <c r="F11713" s="24"/>
      <c r="H11713" s="24"/>
      <c r="J11713" s="24"/>
    </row>
    <row r="11714" spans="2:10" x14ac:dyDescent="0.2">
      <c r="B11714" s="24"/>
      <c r="D11714" s="24"/>
      <c r="F11714" s="24"/>
      <c r="H11714" s="24"/>
      <c r="J11714" s="24"/>
    </row>
    <row r="11715" spans="2:10" x14ac:dyDescent="0.2">
      <c r="B11715" s="24"/>
      <c r="D11715" s="24"/>
      <c r="F11715" s="24"/>
      <c r="H11715" s="24"/>
      <c r="J11715" s="24"/>
    </row>
    <row r="11716" spans="2:10" x14ac:dyDescent="0.2">
      <c r="B11716" s="24"/>
      <c r="D11716" s="24"/>
      <c r="F11716" s="24"/>
      <c r="H11716" s="24"/>
      <c r="J11716" s="24"/>
    </row>
    <row r="11717" spans="2:10" x14ac:dyDescent="0.2">
      <c r="B11717" s="24"/>
      <c r="D11717" s="24"/>
      <c r="F11717" s="24"/>
      <c r="H11717" s="24"/>
      <c r="J11717" s="24"/>
    </row>
    <row r="11718" spans="2:10" x14ac:dyDescent="0.2">
      <c r="B11718" s="24"/>
      <c r="D11718" s="24"/>
      <c r="F11718" s="24"/>
      <c r="H11718" s="24"/>
      <c r="J11718" s="24"/>
    </row>
    <row r="11719" spans="2:10" x14ac:dyDescent="0.2">
      <c r="B11719" s="24"/>
      <c r="D11719" s="24"/>
      <c r="F11719" s="24"/>
      <c r="H11719" s="24"/>
      <c r="J11719" s="24"/>
    </row>
    <row r="11720" spans="2:10" x14ac:dyDescent="0.2">
      <c r="B11720" s="24"/>
      <c r="D11720" s="24"/>
      <c r="F11720" s="24"/>
      <c r="H11720" s="24"/>
      <c r="J11720" s="24"/>
    </row>
    <row r="11721" spans="2:10" x14ac:dyDescent="0.2">
      <c r="B11721" s="24"/>
      <c r="D11721" s="24"/>
      <c r="F11721" s="24"/>
      <c r="H11721" s="24"/>
      <c r="J11721" s="24"/>
    </row>
    <row r="11722" spans="2:10" x14ac:dyDescent="0.2">
      <c r="B11722" s="24"/>
      <c r="D11722" s="24"/>
      <c r="F11722" s="24"/>
      <c r="H11722" s="24"/>
      <c r="J11722" s="24"/>
    </row>
    <row r="11723" spans="2:10" x14ac:dyDescent="0.2">
      <c r="B11723" s="24"/>
      <c r="D11723" s="24"/>
      <c r="F11723" s="24"/>
      <c r="H11723" s="24"/>
      <c r="J11723" s="24"/>
    </row>
    <row r="11724" spans="2:10" x14ac:dyDescent="0.2">
      <c r="B11724" s="24"/>
      <c r="D11724" s="24"/>
      <c r="F11724" s="24"/>
      <c r="H11724" s="24"/>
      <c r="J11724" s="24"/>
    </row>
    <row r="11725" spans="2:10" x14ac:dyDescent="0.2">
      <c r="B11725" s="24"/>
      <c r="D11725" s="24"/>
      <c r="F11725" s="24"/>
      <c r="H11725" s="24"/>
      <c r="J11725" s="24"/>
    </row>
    <row r="11726" spans="2:10" x14ac:dyDescent="0.2">
      <c r="B11726" s="24"/>
      <c r="D11726" s="24"/>
      <c r="F11726" s="24"/>
      <c r="H11726" s="24"/>
      <c r="J11726" s="24"/>
    </row>
    <row r="11727" spans="2:10" x14ac:dyDescent="0.2">
      <c r="B11727" s="24"/>
      <c r="D11727" s="24"/>
      <c r="F11727" s="24"/>
      <c r="H11727" s="24"/>
      <c r="J11727" s="24"/>
    </row>
    <row r="11728" spans="2:10" x14ac:dyDescent="0.2">
      <c r="B11728" s="24"/>
      <c r="D11728" s="24"/>
      <c r="F11728" s="24"/>
      <c r="H11728" s="24"/>
      <c r="J11728" s="24"/>
    </row>
    <row r="11729" spans="2:10" x14ac:dyDescent="0.2">
      <c r="B11729" s="24"/>
      <c r="D11729" s="24"/>
      <c r="F11729" s="24"/>
      <c r="H11729" s="24"/>
      <c r="J11729" s="24"/>
    </row>
    <row r="11730" spans="2:10" x14ac:dyDescent="0.2">
      <c r="B11730" s="24"/>
      <c r="D11730" s="24"/>
      <c r="F11730" s="24"/>
      <c r="H11730" s="24"/>
      <c r="J11730" s="24"/>
    </row>
    <row r="11731" spans="2:10" x14ac:dyDescent="0.2">
      <c r="B11731" s="24"/>
      <c r="D11731" s="24"/>
      <c r="F11731" s="24"/>
      <c r="H11731" s="24"/>
      <c r="J11731" s="24"/>
    </row>
    <row r="11732" spans="2:10" x14ac:dyDescent="0.2">
      <c r="B11732" s="24"/>
      <c r="D11732" s="24"/>
      <c r="F11732" s="24"/>
      <c r="H11732" s="24"/>
      <c r="J11732" s="24"/>
    </row>
    <row r="11733" spans="2:10" x14ac:dyDescent="0.2">
      <c r="B11733" s="24"/>
      <c r="D11733" s="24"/>
      <c r="F11733" s="24"/>
      <c r="H11733" s="24"/>
      <c r="J11733" s="24"/>
    </row>
    <row r="11734" spans="2:10" x14ac:dyDescent="0.2">
      <c r="B11734" s="24"/>
      <c r="D11734" s="24"/>
      <c r="F11734" s="24"/>
      <c r="H11734" s="24"/>
      <c r="J11734" s="24"/>
    </row>
    <row r="11735" spans="2:10" x14ac:dyDescent="0.2">
      <c r="B11735" s="24"/>
      <c r="D11735" s="24"/>
      <c r="F11735" s="24"/>
      <c r="H11735" s="24"/>
      <c r="J11735" s="24"/>
    </row>
    <row r="11736" spans="2:10" x14ac:dyDescent="0.2">
      <c r="B11736" s="24"/>
      <c r="D11736" s="24"/>
      <c r="F11736" s="24"/>
      <c r="H11736" s="24"/>
      <c r="J11736" s="24"/>
    </row>
    <row r="11737" spans="2:10" x14ac:dyDescent="0.2">
      <c r="B11737" s="24"/>
      <c r="D11737" s="24"/>
      <c r="F11737" s="24"/>
      <c r="H11737" s="24"/>
      <c r="J11737" s="24"/>
    </row>
    <row r="11738" spans="2:10" x14ac:dyDescent="0.2">
      <c r="B11738" s="24"/>
      <c r="D11738" s="24"/>
      <c r="F11738" s="24"/>
      <c r="H11738" s="24"/>
      <c r="J11738" s="24"/>
    </row>
    <row r="11739" spans="2:10" x14ac:dyDescent="0.2">
      <c r="B11739" s="24"/>
      <c r="D11739" s="24"/>
      <c r="F11739" s="24"/>
      <c r="H11739" s="24"/>
      <c r="J11739" s="24"/>
    </row>
    <row r="11740" spans="2:10" x14ac:dyDescent="0.2">
      <c r="B11740" s="24"/>
      <c r="D11740" s="24"/>
      <c r="F11740" s="24"/>
      <c r="H11740" s="24"/>
      <c r="J11740" s="24"/>
    </row>
    <row r="11741" spans="2:10" x14ac:dyDescent="0.2">
      <c r="B11741" s="24"/>
      <c r="D11741" s="24"/>
      <c r="F11741" s="24"/>
      <c r="H11741" s="24"/>
      <c r="J11741" s="24"/>
    </row>
    <row r="11742" spans="2:10" x14ac:dyDescent="0.2">
      <c r="B11742" s="24"/>
      <c r="D11742" s="24"/>
      <c r="F11742" s="24"/>
      <c r="H11742" s="24"/>
      <c r="J11742" s="24"/>
    </row>
    <row r="11743" spans="2:10" x14ac:dyDescent="0.2">
      <c r="B11743" s="24"/>
      <c r="D11743" s="24"/>
      <c r="F11743" s="24"/>
      <c r="H11743" s="24"/>
      <c r="J11743" s="24"/>
    </row>
    <row r="11744" spans="2:10" x14ac:dyDescent="0.2">
      <c r="B11744" s="24"/>
      <c r="D11744" s="24"/>
      <c r="F11744" s="24"/>
      <c r="H11744" s="24"/>
      <c r="J11744" s="24"/>
    </row>
    <row r="11745" spans="2:10" x14ac:dyDescent="0.2">
      <c r="B11745" s="24"/>
      <c r="D11745" s="24"/>
      <c r="F11745" s="24"/>
      <c r="H11745" s="24"/>
      <c r="J11745" s="24"/>
    </row>
    <row r="11746" spans="2:10" x14ac:dyDescent="0.2">
      <c r="B11746" s="24"/>
      <c r="D11746" s="24"/>
      <c r="F11746" s="24"/>
      <c r="H11746" s="24"/>
      <c r="J11746" s="24"/>
    </row>
    <row r="11747" spans="2:10" x14ac:dyDescent="0.2">
      <c r="B11747" s="24"/>
      <c r="D11747" s="24"/>
      <c r="F11747" s="24"/>
      <c r="H11747" s="24"/>
      <c r="J11747" s="24"/>
    </row>
    <row r="11748" spans="2:10" x14ac:dyDescent="0.2">
      <c r="B11748" s="24"/>
      <c r="D11748" s="24"/>
      <c r="F11748" s="24"/>
      <c r="H11748" s="24"/>
      <c r="J11748" s="24"/>
    </row>
    <row r="11749" spans="2:10" x14ac:dyDescent="0.2">
      <c r="B11749" s="24"/>
      <c r="D11749" s="24"/>
      <c r="F11749" s="24"/>
      <c r="H11749" s="24"/>
      <c r="J11749" s="24"/>
    </row>
    <row r="11750" spans="2:10" x14ac:dyDescent="0.2">
      <c r="B11750" s="24"/>
      <c r="D11750" s="24"/>
      <c r="F11750" s="24"/>
      <c r="H11750" s="24"/>
      <c r="J11750" s="24"/>
    </row>
    <row r="11751" spans="2:10" x14ac:dyDescent="0.2">
      <c r="B11751" s="24"/>
      <c r="D11751" s="24"/>
      <c r="F11751" s="24"/>
      <c r="H11751" s="24"/>
      <c r="J11751" s="24"/>
    </row>
    <row r="11752" spans="2:10" x14ac:dyDescent="0.2">
      <c r="B11752" s="24"/>
      <c r="D11752" s="24"/>
      <c r="F11752" s="24"/>
      <c r="H11752" s="24"/>
      <c r="J11752" s="24"/>
    </row>
    <row r="11753" spans="2:10" x14ac:dyDescent="0.2">
      <c r="B11753" s="24"/>
      <c r="D11753" s="24"/>
      <c r="F11753" s="24"/>
      <c r="H11753" s="24"/>
      <c r="J11753" s="24"/>
    </row>
    <row r="11754" spans="2:10" x14ac:dyDescent="0.2">
      <c r="B11754" s="24"/>
      <c r="D11754" s="24"/>
      <c r="F11754" s="24"/>
      <c r="H11754" s="24"/>
      <c r="J11754" s="24"/>
    </row>
    <row r="11755" spans="2:10" x14ac:dyDescent="0.2">
      <c r="B11755" s="24"/>
      <c r="D11755" s="24"/>
      <c r="F11755" s="24"/>
      <c r="H11755" s="24"/>
      <c r="J11755" s="24"/>
    </row>
    <row r="11756" spans="2:10" x14ac:dyDescent="0.2">
      <c r="B11756" s="24"/>
      <c r="D11756" s="24"/>
      <c r="F11756" s="24"/>
      <c r="H11756" s="24"/>
      <c r="J11756" s="24"/>
    </row>
    <row r="11757" spans="2:10" x14ac:dyDescent="0.2">
      <c r="B11757" s="24"/>
      <c r="D11757" s="24"/>
      <c r="F11757" s="24"/>
      <c r="H11757" s="24"/>
      <c r="J11757" s="24"/>
    </row>
    <row r="11758" spans="2:10" x14ac:dyDescent="0.2">
      <c r="B11758" s="24"/>
      <c r="D11758" s="24"/>
      <c r="F11758" s="24"/>
      <c r="H11758" s="24"/>
      <c r="J11758" s="24"/>
    </row>
    <row r="11759" spans="2:10" x14ac:dyDescent="0.2">
      <c r="B11759" s="24"/>
      <c r="D11759" s="24"/>
      <c r="F11759" s="24"/>
      <c r="H11759" s="24"/>
      <c r="J11759" s="24"/>
    </row>
    <row r="11760" spans="2:10" x14ac:dyDescent="0.2">
      <c r="B11760" s="24"/>
      <c r="D11760" s="24"/>
      <c r="F11760" s="24"/>
      <c r="H11760" s="24"/>
      <c r="J11760" s="24"/>
    </row>
    <row r="11761" spans="2:10" x14ac:dyDescent="0.2">
      <c r="B11761" s="24"/>
      <c r="D11761" s="24"/>
      <c r="F11761" s="24"/>
      <c r="H11761" s="24"/>
      <c r="J11761" s="24"/>
    </row>
    <row r="11762" spans="2:10" x14ac:dyDescent="0.2">
      <c r="B11762" s="24"/>
      <c r="D11762" s="24"/>
      <c r="F11762" s="24"/>
      <c r="H11762" s="24"/>
      <c r="J11762" s="24"/>
    </row>
    <row r="11763" spans="2:10" x14ac:dyDescent="0.2">
      <c r="B11763" s="24"/>
      <c r="D11763" s="24"/>
      <c r="F11763" s="24"/>
      <c r="H11763" s="24"/>
      <c r="J11763" s="24"/>
    </row>
    <row r="11764" spans="2:10" x14ac:dyDescent="0.2">
      <c r="B11764" s="24"/>
      <c r="D11764" s="24"/>
      <c r="F11764" s="24"/>
      <c r="H11764" s="24"/>
      <c r="J11764" s="24"/>
    </row>
    <row r="11765" spans="2:10" x14ac:dyDescent="0.2">
      <c r="B11765" s="24"/>
      <c r="D11765" s="24"/>
      <c r="F11765" s="24"/>
      <c r="H11765" s="24"/>
      <c r="J11765" s="24"/>
    </row>
    <row r="11766" spans="2:10" x14ac:dyDescent="0.2">
      <c r="B11766" s="24"/>
      <c r="D11766" s="24"/>
      <c r="F11766" s="24"/>
      <c r="H11766" s="24"/>
      <c r="J11766" s="24"/>
    </row>
    <row r="11767" spans="2:10" x14ac:dyDescent="0.2">
      <c r="B11767" s="24"/>
      <c r="D11767" s="24"/>
      <c r="F11767" s="24"/>
      <c r="H11767" s="24"/>
      <c r="J11767" s="24"/>
    </row>
    <row r="11768" spans="2:10" x14ac:dyDescent="0.2">
      <c r="B11768" s="24"/>
      <c r="D11768" s="24"/>
      <c r="F11768" s="24"/>
      <c r="H11768" s="24"/>
      <c r="J11768" s="24"/>
    </row>
    <row r="11769" spans="2:10" x14ac:dyDescent="0.2">
      <c r="B11769" s="24"/>
      <c r="D11769" s="24"/>
      <c r="F11769" s="24"/>
      <c r="H11769" s="24"/>
      <c r="J11769" s="24"/>
    </row>
    <row r="11770" spans="2:10" x14ac:dyDescent="0.2">
      <c r="B11770" s="24"/>
      <c r="D11770" s="24"/>
      <c r="F11770" s="24"/>
      <c r="H11770" s="24"/>
      <c r="J11770" s="24"/>
    </row>
    <row r="11771" spans="2:10" x14ac:dyDescent="0.2">
      <c r="B11771" s="24"/>
      <c r="D11771" s="24"/>
      <c r="F11771" s="24"/>
      <c r="H11771" s="24"/>
      <c r="J11771" s="24"/>
    </row>
    <row r="11772" spans="2:10" x14ac:dyDescent="0.2">
      <c r="B11772" s="24"/>
      <c r="D11772" s="24"/>
      <c r="F11772" s="24"/>
      <c r="H11772" s="24"/>
      <c r="J11772" s="24"/>
    </row>
    <row r="11773" spans="2:10" x14ac:dyDescent="0.2">
      <c r="B11773" s="24"/>
      <c r="D11773" s="24"/>
      <c r="F11773" s="24"/>
      <c r="H11773" s="24"/>
      <c r="J11773" s="24"/>
    </row>
    <row r="11774" spans="2:10" x14ac:dyDescent="0.2">
      <c r="B11774" s="24"/>
      <c r="D11774" s="24"/>
      <c r="F11774" s="24"/>
      <c r="H11774" s="24"/>
      <c r="J11774" s="24"/>
    </row>
    <row r="11775" spans="2:10" x14ac:dyDescent="0.2">
      <c r="B11775" s="24"/>
      <c r="D11775" s="24"/>
      <c r="F11775" s="24"/>
      <c r="H11775" s="24"/>
      <c r="J11775" s="24"/>
    </row>
    <row r="11776" spans="2:10" x14ac:dyDescent="0.2">
      <c r="B11776" s="24"/>
      <c r="D11776" s="24"/>
      <c r="F11776" s="24"/>
      <c r="H11776" s="24"/>
      <c r="J11776" s="24"/>
    </row>
    <row r="11777" spans="2:10" x14ac:dyDescent="0.2">
      <c r="B11777" s="24"/>
      <c r="D11777" s="24"/>
      <c r="F11777" s="24"/>
      <c r="H11777" s="24"/>
      <c r="J11777" s="24"/>
    </row>
    <row r="11778" spans="2:10" x14ac:dyDescent="0.2">
      <c r="B11778" s="24"/>
      <c r="D11778" s="24"/>
      <c r="F11778" s="24"/>
      <c r="H11778" s="24"/>
      <c r="J11778" s="24"/>
    </row>
    <row r="11779" spans="2:10" x14ac:dyDescent="0.2">
      <c r="B11779" s="24"/>
      <c r="D11779" s="24"/>
      <c r="F11779" s="24"/>
      <c r="H11779" s="24"/>
      <c r="J11779" s="24"/>
    </row>
    <row r="11780" spans="2:10" x14ac:dyDescent="0.2">
      <c r="B11780" s="24"/>
      <c r="D11780" s="24"/>
      <c r="F11780" s="24"/>
      <c r="H11780" s="24"/>
      <c r="J11780" s="24"/>
    </row>
    <row r="11781" spans="2:10" x14ac:dyDescent="0.2">
      <c r="B11781" s="24"/>
      <c r="D11781" s="24"/>
      <c r="F11781" s="24"/>
      <c r="H11781" s="24"/>
      <c r="J11781" s="24"/>
    </row>
    <row r="11782" spans="2:10" x14ac:dyDescent="0.2">
      <c r="B11782" s="24"/>
      <c r="D11782" s="24"/>
      <c r="F11782" s="24"/>
      <c r="H11782" s="24"/>
      <c r="J11782" s="24"/>
    </row>
    <row r="11783" spans="2:10" x14ac:dyDescent="0.2">
      <c r="B11783" s="24"/>
      <c r="D11783" s="24"/>
      <c r="F11783" s="24"/>
      <c r="H11783" s="24"/>
      <c r="J11783" s="24"/>
    </row>
    <row r="11784" spans="2:10" x14ac:dyDescent="0.2">
      <c r="B11784" s="24"/>
      <c r="D11784" s="24"/>
      <c r="F11784" s="24"/>
      <c r="H11784" s="24"/>
      <c r="J11784" s="24"/>
    </row>
    <row r="11785" spans="2:10" x14ac:dyDescent="0.2">
      <c r="B11785" s="24"/>
      <c r="D11785" s="24"/>
      <c r="F11785" s="24"/>
      <c r="H11785" s="24"/>
      <c r="J11785" s="24"/>
    </row>
    <row r="11786" spans="2:10" x14ac:dyDescent="0.2">
      <c r="B11786" s="24"/>
      <c r="D11786" s="24"/>
      <c r="F11786" s="24"/>
      <c r="H11786" s="24"/>
      <c r="J11786" s="24"/>
    </row>
    <row r="11787" spans="2:10" x14ac:dyDescent="0.2">
      <c r="B11787" s="24"/>
      <c r="D11787" s="24"/>
      <c r="F11787" s="24"/>
      <c r="H11787" s="24"/>
      <c r="J11787" s="24"/>
    </row>
    <row r="11788" spans="2:10" x14ac:dyDescent="0.2">
      <c r="B11788" s="24"/>
      <c r="D11788" s="24"/>
      <c r="F11788" s="24"/>
      <c r="H11788" s="24"/>
      <c r="J11788" s="24"/>
    </row>
    <row r="11789" spans="2:10" x14ac:dyDescent="0.2">
      <c r="B11789" s="24"/>
      <c r="D11789" s="24"/>
      <c r="F11789" s="24"/>
      <c r="H11789" s="24"/>
      <c r="J11789" s="24"/>
    </row>
    <row r="11790" spans="2:10" x14ac:dyDescent="0.2">
      <c r="B11790" s="24"/>
      <c r="D11790" s="24"/>
      <c r="F11790" s="24"/>
      <c r="H11790" s="24"/>
      <c r="J11790" s="24"/>
    </row>
    <row r="11791" spans="2:10" x14ac:dyDescent="0.2">
      <c r="B11791" s="24"/>
      <c r="D11791" s="24"/>
      <c r="F11791" s="24"/>
      <c r="H11791" s="24"/>
      <c r="J11791" s="24"/>
    </row>
    <row r="11792" spans="2:10" x14ac:dyDescent="0.2">
      <c r="B11792" s="24"/>
      <c r="D11792" s="24"/>
      <c r="F11792" s="24"/>
      <c r="H11792" s="24"/>
      <c r="J11792" s="24"/>
    </row>
    <row r="11793" spans="2:10" x14ac:dyDescent="0.2">
      <c r="B11793" s="24"/>
      <c r="D11793" s="24"/>
      <c r="F11793" s="24"/>
      <c r="H11793" s="24"/>
      <c r="J11793" s="24"/>
    </row>
    <row r="11794" spans="2:10" x14ac:dyDescent="0.2">
      <c r="B11794" s="24"/>
      <c r="D11794" s="24"/>
      <c r="F11794" s="24"/>
      <c r="H11794" s="24"/>
      <c r="J11794" s="24"/>
    </row>
    <row r="11795" spans="2:10" x14ac:dyDescent="0.2">
      <c r="B11795" s="24"/>
      <c r="D11795" s="24"/>
      <c r="F11795" s="24"/>
      <c r="H11795" s="24"/>
      <c r="J11795" s="24"/>
    </row>
    <row r="11796" spans="2:10" x14ac:dyDescent="0.2">
      <c r="B11796" s="24"/>
      <c r="D11796" s="24"/>
      <c r="F11796" s="24"/>
      <c r="H11796" s="24"/>
      <c r="J11796" s="24"/>
    </row>
    <row r="11797" spans="2:10" x14ac:dyDescent="0.2">
      <c r="B11797" s="24"/>
      <c r="D11797" s="24"/>
      <c r="F11797" s="24"/>
      <c r="H11797" s="24"/>
      <c r="J11797" s="24"/>
    </row>
    <row r="11798" spans="2:10" x14ac:dyDescent="0.2">
      <c r="B11798" s="24"/>
      <c r="D11798" s="24"/>
      <c r="F11798" s="24"/>
      <c r="H11798" s="24"/>
      <c r="J11798" s="24"/>
    </row>
    <row r="11799" spans="2:10" x14ac:dyDescent="0.2">
      <c r="B11799" s="24"/>
      <c r="D11799" s="24"/>
      <c r="F11799" s="24"/>
      <c r="H11799" s="24"/>
      <c r="J11799" s="24"/>
    </row>
    <row r="11800" spans="2:10" x14ac:dyDescent="0.2">
      <c r="B11800" s="24"/>
      <c r="D11800" s="24"/>
      <c r="F11800" s="24"/>
      <c r="H11800" s="24"/>
      <c r="J11800" s="24"/>
    </row>
    <row r="11801" spans="2:10" x14ac:dyDescent="0.2">
      <c r="B11801" s="24"/>
      <c r="D11801" s="24"/>
      <c r="F11801" s="24"/>
      <c r="H11801" s="24"/>
      <c r="J11801" s="24"/>
    </row>
    <row r="11802" spans="2:10" x14ac:dyDescent="0.2">
      <c r="B11802" s="24"/>
      <c r="D11802" s="24"/>
      <c r="F11802" s="24"/>
      <c r="H11802" s="24"/>
      <c r="J11802" s="24"/>
    </row>
    <row r="11803" spans="2:10" x14ac:dyDescent="0.2">
      <c r="B11803" s="24"/>
      <c r="D11803" s="24"/>
      <c r="F11803" s="24"/>
      <c r="H11803" s="24"/>
      <c r="J11803" s="24"/>
    </row>
    <row r="11804" spans="2:10" x14ac:dyDescent="0.2">
      <c r="B11804" s="24"/>
      <c r="D11804" s="24"/>
      <c r="F11804" s="24"/>
      <c r="H11804" s="24"/>
      <c r="J11804" s="24"/>
    </row>
    <row r="11805" spans="2:10" x14ac:dyDescent="0.2">
      <c r="B11805" s="24"/>
      <c r="D11805" s="24"/>
      <c r="F11805" s="24"/>
      <c r="H11805" s="24"/>
      <c r="J11805" s="24"/>
    </row>
    <row r="11806" spans="2:10" x14ac:dyDescent="0.2">
      <c r="B11806" s="24"/>
      <c r="D11806" s="24"/>
      <c r="F11806" s="24"/>
      <c r="H11806" s="24"/>
      <c r="J11806" s="24"/>
    </row>
    <row r="11807" spans="2:10" x14ac:dyDescent="0.2">
      <c r="B11807" s="24"/>
      <c r="D11807" s="24"/>
      <c r="F11807" s="24"/>
      <c r="H11807" s="24"/>
      <c r="J11807" s="24"/>
    </row>
    <row r="11808" spans="2:10" x14ac:dyDescent="0.2">
      <c r="B11808" s="24"/>
      <c r="D11808" s="24"/>
      <c r="F11808" s="24"/>
      <c r="H11808" s="24"/>
      <c r="J11808" s="24"/>
    </row>
    <row r="11809" spans="2:10" x14ac:dyDescent="0.2">
      <c r="B11809" s="24"/>
      <c r="D11809" s="24"/>
      <c r="F11809" s="24"/>
      <c r="H11809" s="24"/>
      <c r="J11809" s="24"/>
    </row>
    <row r="11810" spans="2:10" x14ac:dyDescent="0.2">
      <c r="B11810" s="24"/>
      <c r="D11810" s="24"/>
      <c r="F11810" s="24"/>
      <c r="H11810" s="24"/>
      <c r="J11810" s="24"/>
    </row>
    <row r="11811" spans="2:10" x14ac:dyDescent="0.2">
      <c r="B11811" s="24"/>
      <c r="D11811" s="24"/>
      <c r="F11811" s="24"/>
      <c r="H11811" s="24"/>
      <c r="J11811" s="24"/>
    </row>
    <row r="11812" spans="2:10" x14ac:dyDescent="0.2">
      <c r="B11812" s="24"/>
      <c r="D11812" s="24"/>
      <c r="F11812" s="24"/>
      <c r="H11812" s="24"/>
      <c r="J11812" s="24"/>
    </row>
    <row r="11813" spans="2:10" x14ac:dyDescent="0.2">
      <c r="B11813" s="24"/>
      <c r="D11813" s="24"/>
      <c r="F11813" s="24"/>
      <c r="H11813" s="24"/>
      <c r="J11813" s="24"/>
    </row>
    <row r="11814" spans="2:10" x14ac:dyDescent="0.2">
      <c r="B11814" s="24"/>
      <c r="D11814" s="24"/>
      <c r="F11814" s="24"/>
      <c r="H11814" s="24"/>
      <c r="J11814" s="24"/>
    </row>
    <row r="11815" spans="2:10" x14ac:dyDescent="0.2">
      <c r="B11815" s="24"/>
      <c r="D11815" s="24"/>
      <c r="F11815" s="24"/>
      <c r="H11815" s="24"/>
      <c r="J11815" s="24"/>
    </row>
    <row r="11816" spans="2:10" x14ac:dyDescent="0.2">
      <c r="B11816" s="24"/>
      <c r="D11816" s="24"/>
      <c r="F11816" s="24"/>
      <c r="H11816" s="24"/>
      <c r="J11816" s="24"/>
    </row>
    <row r="11817" spans="2:10" x14ac:dyDescent="0.2">
      <c r="B11817" s="24"/>
      <c r="D11817" s="24"/>
      <c r="F11817" s="24"/>
      <c r="H11817" s="24"/>
      <c r="J11817" s="24"/>
    </row>
    <row r="11818" spans="2:10" x14ac:dyDescent="0.2">
      <c r="B11818" s="24"/>
      <c r="D11818" s="24"/>
      <c r="F11818" s="24"/>
      <c r="H11818" s="24"/>
      <c r="J11818" s="24"/>
    </row>
    <row r="11819" spans="2:10" x14ac:dyDescent="0.2">
      <c r="B11819" s="24"/>
      <c r="D11819" s="24"/>
      <c r="F11819" s="24"/>
      <c r="H11819" s="24"/>
      <c r="J11819" s="24"/>
    </row>
    <row r="11820" spans="2:10" x14ac:dyDescent="0.2">
      <c r="B11820" s="24"/>
      <c r="D11820" s="24"/>
      <c r="F11820" s="24"/>
      <c r="H11820" s="24"/>
      <c r="J11820" s="24"/>
    </row>
    <row r="11821" spans="2:10" x14ac:dyDescent="0.2">
      <c r="B11821" s="24"/>
      <c r="D11821" s="24"/>
      <c r="F11821" s="24"/>
      <c r="H11821" s="24"/>
      <c r="J11821" s="24"/>
    </row>
    <row r="11822" spans="2:10" x14ac:dyDescent="0.2">
      <c r="B11822" s="24"/>
      <c r="D11822" s="24"/>
      <c r="F11822" s="24"/>
      <c r="H11822" s="24"/>
      <c r="J11822" s="24"/>
    </row>
    <row r="11823" spans="2:10" x14ac:dyDescent="0.2">
      <c r="B11823" s="24"/>
      <c r="D11823" s="24"/>
      <c r="F11823" s="24"/>
      <c r="H11823" s="24"/>
      <c r="J11823" s="24"/>
    </row>
    <row r="11824" spans="2:10" x14ac:dyDescent="0.2">
      <c r="B11824" s="24"/>
      <c r="D11824" s="24"/>
      <c r="F11824" s="24"/>
      <c r="H11824" s="24"/>
      <c r="J11824" s="24"/>
    </row>
    <row r="11825" spans="2:10" x14ac:dyDescent="0.2">
      <c r="B11825" s="24"/>
      <c r="D11825" s="24"/>
      <c r="F11825" s="24"/>
      <c r="H11825" s="24"/>
      <c r="J11825" s="24"/>
    </row>
    <row r="11826" spans="2:10" x14ac:dyDescent="0.2">
      <c r="B11826" s="24"/>
      <c r="D11826" s="24"/>
      <c r="F11826" s="24"/>
      <c r="H11826" s="24"/>
      <c r="J11826" s="24"/>
    </row>
    <row r="11827" spans="2:10" x14ac:dyDescent="0.2">
      <c r="B11827" s="24"/>
      <c r="D11827" s="24"/>
      <c r="F11827" s="24"/>
      <c r="H11827" s="24"/>
      <c r="J11827" s="24"/>
    </row>
    <row r="11828" spans="2:10" x14ac:dyDescent="0.2">
      <c r="B11828" s="24"/>
      <c r="D11828" s="24"/>
      <c r="F11828" s="24"/>
      <c r="H11828" s="24"/>
      <c r="J11828" s="24"/>
    </row>
    <row r="11829" spans="2:10" x14ac:dyDescent="0.2">
      <c r="B11829" s="24"/>
      <c r="D11829" s="24"/>
      <c r="F11829" s="24"/>
      <c r="H11829" s="24"/>
      <c r="J11829" s="24"/>
    </row>
    <row r="11830" spans="2:10" x14ac:dyDescent="0.2">
      <c r="B11830" s="24"/>
      <c r="D11830" s="24"/>
      <c r="F11830" s="24"/>
      <c r="H11830" s="24"/>
      <c r="J11830" s="24"/>
    </row>
    <row r="11831" spans="2:10" x14ac:dyDescent="0.2">
      <c r="B11831" s="24"/>
      <c r="D11831" s="24"/>
      <c r="F11831" s="24"/>
      <c r="H11831" s="24"/>
      <c r="J11831" s="24"/>
    </row>
    <row r="11832" spans="2:10" x14ac:dyDescent="0.2">
      <c r="B11832" s="24"/>
      <c r="D11832" s="24"/>
      <c r="F11832" s="24"/>
      <c r="H11832" s="24"/>
      <c r="J11832" s="24"/>
    </row>
    <row r="11833" spans="2:10" x14ac:dyDescent="0.2">
      <c r="B11833" s="24"/>
      <c r="D11833" s="24"/>
      <c r="F11833" s="24"/>
      <c r="H11833" s="24"/>
      <c r="J11833" s="24"/>
    </row>
    <row r="11834" spans="2:10" x14ac:dyDescent="0.2">
      <c r="B11834" s="24"/>
      <c r="D11834" s="24"/>
      <c r="F11834" s="24"/>
      <c r="H11834" s="24"/>
      <c r="J11834" s="24"/>
    </row>
    <row r="11835" spans="2:10" x14ac:dyDescent="0.2">
      <c r="B11835" s="24"/>
      <c r="D11835" s="24"/>
      <c r="F11835" s="24"/>
      <c r="H11835" s="24"/>
      <c r="J11835" s="24"/>
    </row>
    <row r="11836" spans="2:10" x14ac:dyDescent="0.2">
      <c r="B11836" s="24"/>
      <c r="D11836" s="24"/>
      <c r="F11836" s="24"/>
      <c r="H11836" s="24"/>
      <c r="J11836" s="24"/>
    </row>
    <row r="11837" spans="2:10" x14ac:dyDescent="0.2">
      <c r="B11837" s="24"/>
      <c r="D11837" s="24"/>
      <c r="F11837" s="24"/>
      <c r="H11837" s="24"/>
      <c r="J11837" s="24"/>
    </row>
    <row r="11838" spans="2:10" x14ac:dyDescent="0.2">
      <c r="B11838" s="24"/>
      <c r="D11838" s="24"/>
      <c r="F11838" s="24"/>
      <c r="H11838" s="24"/>
      <c r="J11838" s="24"/>
    </row>
    <row r="11839" spans="2:10" x14ac:dyDescent="0.2">
      <c r="B11839" s="24"/>
      <c r="D11839" s="24"/>
      <c r="F11839" s="24"/>
      <c r="H11839" s="24"/>
      <c r="J11839" s="24"/>
    </row>
    <row r="11840" spans="2:10" x14ac:dyDescent="0.2">
      <c r="B11840" s="24"/>
      <c r="D11840" s="24"/>
      <c r="F11840" s="24"/>
      <c r="H11840" s="24"/>
      <c r="J11840" s="24"/>
    </row>
    <row r="11841" spans="2:10" x14ac:dyDescent="0.2">
      <c r="B11841" s="24"/>
      <c r="D11841" s="24"/>
      <c r="F11841" s="24"/>
      <c r="H11841" s="24"/>
      <c r="J11841" s="24"/>
    </row>
    <row r="11842" spans="2:10" x14ac:dyDescent="0.2">
      <c r="B11842" s="24"/>
      <c r="D11842" s="24"/>
      <c r="F11842" s="24"/>
      <c r="H11842" s="24"/>
      <c r="J11842" s="24"/>
    </row>
    <row r="11843" spans="2:10" x14ac:dyDescent="0.2">
      <c r="B11843" s="24"/>
      <c r="D11843" s="24"/>
      <c r="F11843" s="24"/>
      <c r="H11843" s="24"/>
      <c r="J11843" s="24"/>
    </row>
    <row r="11844" spans="2:10" x14ac:dyDescent="0.2">
      <c r="B11844" s="24"/>
      <c r="D11844" s="24"/>
      <c r="F11844" s="24"/>
      <c r="H11844" s="24"/>
      <c r="J11844" s="24"/>
    </row>
    <row r="11845" spans="2:10" x14ac:dyDescent="0.2">
      <c r="B11845" s="24"/>
      <c r="D11845" s="24"/>
      <c r="F11845" s="24"/>
      <c r="H11845" s="24"/>
      <c r="J11845" s="24"/>
    </row>
    <row r="11846" spans="2:10" x14ac:dyDescent="0.2">
      <c r="B11846" s="24"/>
      <c r="D11846" s="24"/>
      <c r="F11846" s="24"/>
      <c r="H11846" s="24"/>
      <c r="J11846" s="24"/>
    </row>
    <row r="11847" spans="2:10" x14ac:dyDescent="0.2">
      <c r="B11847" s="24"/>
      <c r="D11847" s="24"/>
      <c r="F11847" s="24"/>
      <c r="H11847" s="24"/>
      <c r="J11847" s="24"/>
    </row>
    <row r="11848" spans="2:10" x14ac:dyDescent="0.2">
      <c r="B11848" s="24"/>
      <c r="D11848" s="24"/>
      <c r="F11848" s="24"/>
      <c r="H11848" s="24"/>
      <c r="J11848" s="24"/>
    </row>
    <row r="11849" spans="2:10" x14ac:dyDescent="0.2">
      <c r="B11849" s="24"/>
      <c r="D11849" s="24"/>
      <c r="F11849" s="24"/>
      <c r="H11849" s="24"/>
      <c r="J11849" s="24"/>
    </row>
    <row r="11850" spans="2:10" x14ac:dyDescent="0.2">
      <c r="B11850" s="24"/>
      <c r="D11850" s="24"/>
      <c r="F11850" s="24"/>
      <c r="H11850" s="24"/>
      <c r="J11850" s="24"/>
    </row>
    <row r="11851" spans="2:10" x14ac:dyDescent="0.2">
      <c r="B11851" s="24"/>
      <c r="D11851" s="24"/>
      <c r="F11851" s="24"/>
      <c r="H11851" s="24"/>
      <c r="J11851" s="24"/>
    </row>
    <row r="11852" spans="2:10" x14ac:dyDescent="0.2">
      <c r="B11852" s="24"/>
      <c r="D11852" s="24"/>
      <c r="F11852" s="24"/>
      <c r="H11852" s="24"/>
      <c r="J11852" s="24"/>
    </row>
    <row r="11853" spans="2:10" x14ac:dyDescent="0.2">
      <c r="B11853" s="24"/>
      <c r="D11853" s="24"/>
      <c r="F11853" s="24"/>
      <c r="H11853" s="24"/>
      <c r="J11853" s="24"/>
    </row>
    <row r="11854" spans="2:10" x14ac:dyDescent="0.2">
      <c r="B11854" s="24"/>
      <c r="D11854" s="24"/>
      <c r="F11854" s="24"/>
      <c r="H11854" s="24"/>
      <c r="J11854" s="24"/>
    </row>
    <row r="11855" spans="2:10" x14ac:dyDescent="0.2">
      <c r="B11855" s="24"/>
      <c r="D11855" s="24"/>
      <c r="F11855" s="24"/>
      <c r="H11855" s="24"/>
      <c r="J11855" s="24"/>
    </row>
    <row r="11856" spans="2:10" x14ac:dyDescent="0.2">
      <c r="B11856" s="24"/>
      <c r="D11856" s="24"/>
      <c r="F11856" s="24"/>
      <c r="H11856" s="24"/>
      <c r="J11856" s="24"/>
    </row>
    <row r="11857" spans="2:10" x14ac:dyDescent="0.2">
      <c r="B11857" s="24"/>
      <c r="D11857" s="24"/>
      <c r="F11857" s="24"/>
      <c r="H11857" s="24"/>
      <c r="J11857" s="24"/>
    </row>
    <row r="11858" spans="2:10" x14ac:dyDescent="0.2">
      <c r="B11858" s="24"/>
      <c r="D11858" s="24"/>
      <c r="F11858" s="24"/>
      <c r="H11858" s="24"/>
      <c r="J11858" s="24"/>
    </row>
    <row r="11859" spans="2:10" x14ac:dyDescent="0.2">
      <c r="B11859" s="24"/>
      <c r="D11859" s="24"/>
      <c r="F11859" s="24"/>
      <c r="H11859" s="24"/>
      <c r="J11859" s="24"/>
    </row>
    <row r="11860" spans="2:10" x14ac:dyDescent="0.2">
      <c r="B11860" s="24"/>
      <c r="D11860" s="24"/>
      <c r="F11860" s="24"/>
      <c r="H11860" s="24"/>
      <c r="J11860" s="24"/>
    </row>
    <row r="11861" spans="2:10" x14ac:dyDescent="0.2">
      <c r="B11861" s="24"/>
      <c r="D11861" s="24"/>
      <c r="F11861" s="24"/>
      <c r="H11861" s="24"/>
      <c r="J11861" s="24"/>
    </row>
    <row r="11862" spans="2:10" x14ac:dyDescent="0.2">
      <c r="B11862" s="24"/>
      <c r="D11862" s="24"/>
      <c r="F11862" s="24"/>
      <c r="H11862" s="24"/>
      <c r="J11862" s="24"/>
    </row>
    <row r="11863" spans="2:10" x14ac:dyDescent="0.2">
      <c r="B11863" s="24"/>
      <c r="D11863" s="24"/>
      <c r="F11863" s="24"/>
      <c r="H11863" s="24"/>
      <c r="J11863" s="24"/>
    </row>
    <row r="11864" spans="2:10" x14ac:dyDescent="0.2">
      <c r="B11864" s="24"/>
      <c r="D11864" s="24"/>
      <c r="F11864" s="24"/>
      <c r="H11864" s="24"/>
      <c r="J11864" s="24"/>
    </row>
    <row r="11865" spans="2:10" x14ac:dyDescent="0.2">
      <c r="B11865" s="24"/>
      <c r="D11865" s="24"/>
      <c r="F11865" s="24"/>
      <c r="H11865" s="24"/>
      <c r="J11865" s="24"/>
    </row>
    <row r="11866" spans="2:10" x14ac:dyDescent="0.2">
      <c r="B11866" s="24"/>
      <c r="D11866" s="24"/>
      <c r="F11866" s="24"/>
      <c r="H11866" s="24"/>
      <c r="J11866" s="24"/>
    </row>
    <row r="11867" spans="2:10" x14ac:dyDescent="0.2">
      <c r="B11867" s="24"/>
      <c r="D11867" s="24"/>
      <c r="F11867" s="24"/>
      <c r="H11867" s="24"/>
      <c r="J11867" s="24"/>
    </row>
    <row r="11868" spans="2:10" x14ac:dyDescent="0.2">
      <c r="B11868" s="24"/>
      <c r="D11868" s="24"/>
      <c r="F11868" s="24"/>
      <c r="H11868" s="24"/>
      <c r="J11868" s="24"/>
    </row>
    <row r="11869" spans="2:10" x14ac:dyDescent="0.2">
      <c r="B11869" s="24"/>
      <c r="D11869" s="24"/>
      <c r="F11869" s="24"/>
      <c r="H11869" s="24"/>
      <c r="J11869" s="24"/>
    </row>
    <row r="11870" spans="2:10" x14ac:dyDescent="0.2">
      <c r="B11870" s="24"/>
      <c r="D11870" s="24"/>
      <c r="F11870" s="24"/>
      <c r="H11870" s="24"/>
      <c r="J11870" s="24"/>
    </row>
    <row r="11871" spans="2:10" x14ac:dyDescent="0.2">
      <c r="B11871" s="24"/>
      <c r="D11871" s="24"/>
      <c r="F11871" s="24"/>
      <c r="H11871" s="24"/>
      <c r="J11871" s="24"/>
    </row>
    <row r="11872" spans="2:10" x14ac:dyDescent="0.2">
      <c r="B11872" s="24"/>
      <c r="D11872" s="24"/>
      <c r="F11872" s="24"/>
      <c r="H11872" s="24"/>
      <c r="J11872" s="24"/>
    </row>
    <row r="11873" spans="2:10" x14ac:dyDescent="0.2">
      <c r="B11873" s="24"/>
      <c r="D11873" s="24"/>
      <c r="F11873" s="24"/>
      <c r="H11873" s="24"/>
      <c r="J11873" s="24"/>
    </row>
    <row r="11874" spans="2:10" x14ac:dyDescent="0.2">
      <c r="B11874" s="24"/>
      <c r="D11874" s="24"/>
      <c r="F11874" s="24"/>
      <c r="H11874" s="24"/>
      <c r="J11874" s="24"/>
    </row>
    <row r="11875" spans="2:10" x14ac:dyDescent="0.2">
      <c r="B11875" s="24"/>
      <c r="D11875" s="24"/>
      <c r="F11875" s="24"/>
      <c r="H11875" s="24"/>
      <c r="J11875" s="24"/>
    </row>
    <row r="11876" spans="2:10" x14ac:dyDescent="0.2">
      <c r="B11876" s="24"/>
      <c r="D11876" s="24"/>
      <c r="F11876" s="24"/>
      <c r="H11876" s="24"/>
      <c r="J11876" s="24"/>
    </row>
    <row r="11877" spans="2:10" x14ac:dyDescent="0.2">
      <c r="B11877" s="24"/>
      <c r="D11877" s="24"/>
      <c r="F11877" s="24"/>
      <c r="H11877" s="24"/>
      <c r="J11877" s="24"/>
    </row>
    <row r="11878" spans="2:10" x14ac:dyDescent="0.2">
      <c r="B11878" s="24"/>
      <c r="D11878" s="24"/>
      <c r="F11878" s="24"/>
      <c r="H11878" s="24"/>
      <c r="J11878" s="24"/>
    </row>
    <row r="11879" spans="2:10" x14ac:dyDescent="0.2">
      <c r="B11879" s="24"/>
      <c r="D11879" s="24"/>
      <c r="F11879" s="24"/>
      <c r="H11879" s="24"/>
      <c r="J11879" s="24"/>
    </row>
    <row r="11880" spans="2:10" x14ac:dyDescent="0.2">
      <c r="B11880" s="24"/>
      <c r="D11880" s="24"/>
      <c r="F11880" s="24"/>
      <c r="H11880" s="24"/>
      <c r="J11880" s="24"/>
    </row>
    <row r="11881" spans="2:10" x14ac:dyDescent="0.2">
      <c r="B11881" s="24"/>
      <c r="D11881" s="24"/>
      <c r="F11881" s="24"/>
      <c r="H11881" s="24"/>
      <c r="J11881" s="24"/>
    </row>
    <row r="11882" spans="2:10" x14ac:dyDescent="0.2">
      <c r="B11882" s="24"/>
      <c r="D11882" s="24"/>
      <c r="F11882" s="24"/>
      <c r="H11882" s="24"/>
      <c r="J11882" s="24"/>
    </row>
    <row r="11883" spans="2:10" x14ac:dyDescent="0.2">
      <c r="B11883" s="24"/>
      <c r="D11883" s="24"/>
      <c r="F11883" s="24"/>
      <c r="H11883" s="24"/>
      <c r="J11883" s="24"/>
    </row>
    <row r="11884" spans="2:10" x14ac:dyDescent="0.2">
      <c r="B11884" s="24"/>
      <c r="D11884" s="24"/>
      <c r="F11884" s="24"/>
      <c r="H11884" s="24"/>
      <c r="J11884" s="24"/>
    </row>
    <row r="11885" spans="2:10" x14ac:dyDescent="0.2">
      <c r="B11885" s="24"/>
      <c r="D11885" s="24"/>
      <c r="F11885" s="24"/>
      <c r="H11885" s="24"/>
      <c r="J11885" s="24"/>
    </row>
    <row r="11886" spans="2:10" x14ac:dyDescent="0.2">
      <c r="B11886" s="24"/>
      <c r="D11886" s="24"/>
      <c r="F11886" s="24"/>
      <c r="H11886" s="24"/>
      <c r="J11886" s="24"/>
    </row>
    <row r="11887" spans="2:10" x14ac:dyDescent="0.2">
      <c r="B11887" s="24"/>
      <c r="D11887" s="24"/>
      <c r="F11887" s="24"/>
      <c r="H11887" s="24"/>
      <c r="J11887" s="24"/>
    </row>
    <row r="11888" spans="2:10" x14ac:dyDescent="0.2">
      <c r="B11888" s="24"/>
      <c r="D11888" s="24"/>
      <c r="F11888" s="24"/>
      <c r="H11888" s="24"/>
      <c r="J11888" s="24"/>
    </row>
    <row r="11889" spans="2:10" x14ac:dyDescent="0.2">
      <c r="B11889" s="24"/>
      <c r="D11889" s="24"/>
      <c r="F11889" s="24"/>
      <c r="H11889" s="24"/>
      <c r="J11889" s="24"/>
    </row>
    <row r="11890" spans="2:10" x14ac:dyDescent="0.2">
      <c r="B11890" s="24"/>
      <c r="D11890" s="24"/>
      <c r="F11890" s="24"/>
      <c r="H11890" s="24"/>
      <c r="J11890" s="24"/>
    </row>
    <row r="11891" spans="2:10" x14ac:dyDescent="0.2">
      <c r="B11891" s="24"/>
      <c r="D11891" s="24"/>
      <c r="F11891" s="24"/>
      <c r="H11891" s="24"/>
      <c r="J11891" s="24"/>
    </row>
    <row r="11892" spans="2:10" x14ac:dyDescent="0.2">
      <c r="B11892" s="24"/>
      <c r="D11892" s="24"/>
      <c r="F11892" s="24"/>
      <c r="H11892" s="24"/>
      <c r="J11892" s="24"/>
    </row>
    <row r="11893" spans="2:10" x14ac:dyDescent="0.2">
      <c r="B11893" s="24"/>
      <c r="D11893" s="24"/>
      <c r="F11893" s="24"/>
      <c r="H11893" s="24"/>
      <c r="J11893" s="24"/>
    </row>
    <row r="11894" spans="2:10" x14ac:dyDescent="0.2">
      <c r="B11894" s="24"/>
      <c r="D11894" s="24"/>
      <c r="F11894" s="24"/>
      <c r="H11894" s="24"/>
      <c r="J11894" s="24"/>
    </row>
    <row r="11895" spans="2:10" x14ac:dyDescent="0.2">
      <c r="B11895" s="24"/>
      <c r="D11895" s="24"/>
      <c r="F11895" s="24"/>
      <c r="H11895" s="24"/>
      <c r="J11895" s="24"/>
    </row>
    <row r="11896" spans="2:10" x14ac:dyDescent="0.2">
      <c r="B11896" s="24"/>
      <c r="D11896" s="24"/>
      <c r="F11896" s="24"/>
      <c r="H11896" s="24"/>
      <c r="J11896" s="24"/>
    </row>
    <row r="11897" spans="2:10" x14ac:dyDescent="0.2">
      <c r="B11897" s="24"/>
      <c r="D11897" s="24"/>
      <c r="F11897" s="24"/>
      <c r="H11897" s="24"/>
      <c r="J11897" s="24"/>
    </row>
    <row r="11898" spans="2:10" x14ac:dyDescent="0.2">
      <c r="B11898" s="24"/>
      <c r="D11898" s="24"/>
      <c r="F11898" s="24"/>
      <c r="H11898" s="24"/>
      <c r="J11898" s="24"/>
    </row>
    <row r="11899" spans="2:10" x14ac:dyDescent="0.2">
      <c r="B11899" s="24"/>
      <c r="D11899" s="24"/>
      <c r="F11899" s="24"/>
      <c r="H11899" s="24"/>
      <c r="J11899" s="24"/>
    </row>
    <row r="11900" spans="2:10" x14ac:dyDescent="0.2">
      <c r="B11900" s="24"/>
      <c r="D11900" s="24"/>
      <c r="F11900" s="24"/>
      <c r="H11900" s="24"/>
      <c r="J11900" s="24"/>
    </row>
    <row r="11901" spans="2:10" x14ac:dyDescent="0.2">
      <c r="B11901" s="24"/>
      <c r="D11901" s="24"/>
      <c r="F11901" s="24"/>
      <c r="H11901" s="24"/>
      <c r="J11901" s="24"/>
    </row>
    <row r="11902" spans="2:10" x14ac:dyDescent="0.2">
      <c r="B11902" s="24"/>
      <c r="D11902" s="24"/>
      <c r="F11902" s="24"/>
      <c r="H11902" s="24"/>
      <c r="J11902" s="24"/>
    </row>
    <row r="11903" spans="2:10" x14ac:dyDescent="0.2">
      <c r="B11903" s="24"/>
      <c r="D11903" s="24"/>
      <c r="F11903" s="24"/>
      <c r="H11903" s="24"/>
      <c r="J11903" s="24"/>
    </row>
    <row r="11904" spans="2:10" x14ac:dyDescent="0.2">
      <c r="B11904" s="24"/>
      <c r="D11904" s="24"/>
      <c r="F11904" s="24"/>
      <c r="H11904" s="24"/>
      <c r="J11904" s="24"/>
    </row>
    <row r="11905" spans="2:10" x14ac:dyDescent="0.2">
      <c r="B11905" s="24"/>
      <c r="D11905" s="24"/>
      <c r="F11905" s="24"/>
      <c r="H11905" s="24"/>
      <c r="J11905" s="24"/>
    </row>
    <row r="11906" spans="2:10" x14ac:dyDescent="0.2">
      <c r="B11906" s="24"/>
      <c r="D11906" s="24"/>
      <c r="F11906" s="24"/>
      <c r="H11906" s="24"/>
      <c r="J11906" s="24"/>
    </row>
    <row r="11907" spans="2:10" x14ac:dyDescent="0.2">
      <c r="B11907" s="24"/>
      <c r="D11907" s="24"/>
      <c r="F11907" s="24"/>
      <c r="H11907" s="24"/>
      <c r="J11907" s="24"/>
    </row>
    <row r="11908" spans="2:10" x14ac:dyDescent="0.2">
      <c r="B11908" s="24"/>
      <c r="D11908" s="24"/>
      <c r="F11908" s="24"/>
      <c r="H11908" s="24"/>
      <c r="J11908" s="24"/>
    </row>
    <row r="11909" spans="2:10" x14ac:dyDescent="0.2">
      <c r="B11909" s="24"/>
      <c r="D11909" s="24"/>
      <c r="F11909" s="24"/>
      <c r="H11909" s="24"/>
      <c r="J11909" s="24"/>
    </row>
    <row r="11910" spans="2:10" x14ac:dyDescent="0.2">
      <c r="B11910" s="24"/>
      <c r="D11910" s="24"/>
      <c r="F11910" s="24"/>
      <c r="H11910" s="24"/>
      <c r="J11910" s="24"/>
    </row>
    <row r="11911" spans="2:10" x14ac:dyDescent="0.2">
      <c r="B11911" s="24"/>
      <c r="D11911" s="24"/>
      <c r="F11911" s="24"/>
      <c r="H11911" s="24"/>
      <c r="J11911" s="24"/>
    </row>
    <row r="11912" spans="2:10" x14ac:dyDescent="0.2">
      <c r="B11912" s="24"/>
      <c r="D11912" s="24"/>
      <c r="F11912" s="24"/>
      <c r="H11912" s="24"/>
      <c r="J11912" s="24"/>
    </row>
    <row r="11913" spans="2:10" x14ac:dyDescent="0.2">
      <c r="B11913" s="24"/>
      <c r="D11913" s="24"/>
      <c r="F11913" s="24"/>
      <c r="H11913" s="24"/>
      <c r="J11913" s="24"/>
    </row>
    <row r="11914" spans="2:10" x14ac:dyDescent="0.2">
      <c r="B11914" s="24"/>
      <c r="D11914" s="24"/>
      <c r="F11914" s="24"/>
      <c r="H11914" s="24"/>
      <c r="J11914" s="24"/>
    </row>
    <row r="11915" spans="2:10" x14ac:dyDescent="0.2">
      <c r="B11915" s="24"/>
      <c r="D11915" s="24"/>
      <c r="F11915" s="24"/>
      <c r="H11915" s="24"/>
      <c r="J11915" s="24"/>
    </row>
    <row r="11916" spans="2:10" x14ac:dyDescent="0.2">
      <c r="B11916" s="24"/>
      <c r="D11916" s="24"/>
      <c r="F11916" s="24"/>
      <c r="H11916" s="24"/>
      <c r="J11916" s="24"/>
    </row>
    <row r="11917" spans="2:10" x14ac:dyDescent="0.2">
      <c r="B11917" s="24"/>
      <c r="D11917" s="24"/>
      <c r="F11917" s="24"/>
      <c r="H11917" s="24"/>
      <c r="J11917" s="24"/>
    </row>
    <row r="11918" spans="2:10" x14ac:dyDescent="0.2">
      <c r="B11918" s="24"/>
      <c r="D11918" s="24"/>
      <c r="F11918" s="24"/>
      <c r="H11918" s="24"/>
      <c r="J11918" s="24"/>
    </row>
    <row r="11919" spans="2:10" x14ac:dyDescent="0.2">
      <c r="B11919" s="24"/>
      <c r="D11919" s="24"/>
      <c r="F11919" s="24"/>
      <c r="H11919" s="24"/>
      <c r="J11919" s="24"/>
    </row>
    <row r="11920" spans="2:10" x14ac:dyDescent="0.2">
      <c r="B11920" s="24"/>
      <c r="D11920" s="24"/>
      <c r="F11920" s="24"/>
      <c r="H11920" s="24"/>
      <c r="J11920" s="24"/>
    </row>
    <row r="11921" spans="2:10" x14ac:dyDescent="0.2">
      <c r="B11921" s="24"/>
      <c r="D11921" s="24"/>
      <c r="F11921" s="24"/>
      <c r="H11921" s="24"/>
      <c r="J11921" s="24"/>
    </row>
    <row r="11922" spans="2:10" x14ac:dyDescent="0.2">
      <c r="B11922" s="24"/>
      <c r="D11922" s="24"/>
      <c r="F11922" s="24"/>
      <c r="H11922" s="24"/>
      <c r="J11922" s="24"/>
    </row>
    <row r="11923" spans="2:10" x14ac:dyDescent="0.2">
      <c r="B11923" s="24"/>
      <c r="D11923" s="24"/>
      <c r="F11923" s="24"/>
      <c r="H11923" s="24"/>
      <c r="J11923" s="24"/>
    </row>
    <row r="11924" spans="2:10" x14ac:dyDescent="0.2">
      <c r="B11924" s="24"/>
      <c r="D11924" s="24"/>
      <c r="F11924" s="24"/>
      <c r="H11924" s="24"/>
      <c r="J11924" s="24"/>
    </row>
    <row r="11925" spans="2:10" x14ac:dyDescent="0.2">
      <c r="B11925" s="24"/>
      <c r="D11925" s="24"/>
      <c r="F11925" s="24"/>
      <c r="H11925" s="24"/>
      <c r="J11925" s="24"/>
    </row>
    <row r="11926" spans="2:10" x14ac:dyDescent="0.2">
      <c r="B11926" s="24"/>
      <c r="D11926" s="24"/>
      <c r="F11926" s="24"/>
      <c r="H11926" s="24"/>
      <c r="J11926" s="24"/>
    </row>
    <row r="11927" spans="2:10" x14ac:dyDescent="0.2">
      <c r="B11927" s="24"/>
      <c r="D11927" s="24"/>
      <c r="F11927" s="24"/>
      <c r="H11927" s="24"/>
      <c r="J11927" s="24"/>
    </row>
    <row r="11928" spans="2:10" x14ac:dyDescent="0.2">
      <c r="B11928" s="24"/>
      <c r="D11928" s="24"/>
      <c r="F11928" s="24"/>
      <c r="H11928" s="24"/>
      <c r="J11928" s="24"/>
    </row>
    <row r="11929" spans="2:10" x14ac:dyDescent="0.2">
      <c r="B11929" s="24"/>
      <c r="D11929" s="24"/>
      <c r="F11929" s="24"/>
      <c r="H11929" s="24"/>
      <c r="J11929" s="24"/>
    </row>
    <row r="11930" spans="2:10" x14ac:dyDescent="0.2">
      <c r="B11930" s="24"/>
      <c r="D11930" s="24"/>
      <c r="F11930" s="24"/>
      <c r="H11930" s="24"/>
      <c r="J11930" s="24"/>
    </row>
    <row r="11931" spans="2:10" x14ac:dyDescent="0.2">
      <c r="B11931" s="24"/>
      <c r="D11931" s="24"/>
      <c r="F11931" s="24"/>
      <c r="H11931" s="24"/>
      <c r="J11931" s="24"/>
    </row>
    <row r="11932" spans="2:10" x14ac:dyDescent="0.2">
      <c r="B11932" s="24"/>
      <c r="D11932" s="24"/>
      <c r="F11932" s="24"/>
      <c r="H11932" s="24"/>
      <c r="J11932" s="24"/>
    </row>
    <row r="11933" spans="2:10" x14ac:dyDescent="0.2">
      <c r="B11933" s="24"/>
      <c r="D11933" s="24"/>
      <c r="F11933" s="24"/>
      <c r="H11933" s="24"/>
      <c r="J11933" s="24"/>
    </row>
    <row r="11934" spans="2:10" x14ac:dyDescent="0.2">
      <c r="B11934" s="24"/>
      <c r="D11934" s="24"/>
      <c r="F11934" s="24"/>
      <c r="H11934" s="24"/>
      <c r="J11934" s="24"/>
    </row>
    <row r="11935" spans="2:10" x14ac:dyDescent="0.2">
      <c r="B11935" s="24"/>
      <c r="D11935" s="24"/>
      <c r="F11935" s="24"/>
      <c r="H11935" s="24"/>
      <c r="J11935" s="24"/>
    </row>
    <row r="11936" spans="2:10" x14ac:dyDescent="0.2">
      <c r="B11936" s="24"/>
      <c r="D11936" s="24"/>
      <c r="F11936" s="24"/>
      <c r="H11936" s="24"/>
      <c r="J11936" s="24"/>
    </row>
    <row r="11937" spans="2:10" x14ac:dyDescent="0.2">
      <c r="B11937" s="24"/>
      <c r="D11937" s="24"/>
      <c r="F11937" s="24"/>
      <c r="H11937" s="24"/>
      <c r="J11937" s="24"/>
    </row>
    <row r="11938" spans="2:10" x14ac:dyDescent="0.2">
      <c r="B11938" s="24"/>
      <c r="D11938" s="24"/>
      <c r="F11938" s="24"/>
      <c r="H11938" s="24"/>
      <c r="J11938" s="24"/>
    </row>
    <row r="11939" spans="2:10" x14ac:dyDescent="0.2">
      <c r="B11939" s="24"/>
      <c r="D11939" s="24"/>
      <c r="F11939" s="24"/>
      <c r="H11939" s="24"/>
      <c r="J11939" s="24"/>
    </row>
    <row r="11940" spans="2:10" x14ac:dyDescent="0.2">
      <c r="B11940" s="24"/>
      <c r="D11940" s="24"/>
      <c r="F11940" s="24"/>
      <c r="H11940" s="24"/>
      <c r="J11940" s="24"/>
    </row>
    <row r="11941" spans="2:10" x14ac:dyDescent="0.2">
      <c r="B11941" s="24"/>
      <c r="D11941" s="24"/>
      <c r="F11941" s="24"/>
      <c r="H11941" s="24"/>
      <c r="J11941" s="24"/>
    </row>
    <row r="11942" spans="2:10" x14ac:dyDescent="0.2">
      <c r="B11942" s="24"/>
      <c r="D11942" s="24"/>
      <c r="F11942" s="24"/>
      <c r="H11942" s="24"/>
      <c r="J11942" s="24"/>
    </row>
    <row r="11943" spans="2:10" x14ac:dyDescent="0.2">
      <c r="B11943" s="24"/>
      <c r="D11943" s="24"/>
      <c r="F11943" s="24"/>
      <c r="H11943" s="24"/>
      <c r="J11943" s="24"/>
    </row>
    <row r="11944" spans="2:10" x14ac:dyDescent="0.2">
      <c r="B11944" s="24"/>
      <c r="D11944" s="24"/>
      <c r="F11944" s="24"/>
      <c r="H11944" s="24"/>
      <c r="J11944" s="24"/>
    </row>
    <row r="11945" spans="2:10" x14ac:dyDescent="0.2">
      <c r="B11945" s="24"/>
      <c r="D11945" s="24"/>
      <c r="F11945" s="24"/>
      <c r="H11945" s="24"/>
      <c r="J11945" s="24"/>
    </row>
    <row r="11946" spans="2:10" x14ac:dyDescent="0.2">
      <c r="B11946" s="24"/>
      <c r="D11946" s="24"/>
      <c r="F11946" s="24"/>
      <c r="H11946" s="24"/>
      <c r="J11946" s="24"/>
    </row>
    <row r="11947" spans="2:10" x14ac:dyDescent="0.2">
      <c r="B11947" s="24"/>
      <c r="D11947" s="24"/>
      <c r="F11947" s="24"/>
      <c r="H11947" s="24"/>
      <c r="J11947" s="24"/>
    </row>
    <row r="11948" spans="2:10" x14ac:dyDescent="0.2">
      <c r="B11948" s="24"/>
      <c r="D11948" s="24"/>
      <c r="F11948" s="24"/>
      <c r="H11948" s="24"/>
      <c r="J11948" s="24"/>
    </row>
    <row r="11949" spans="2:10" x14ac:dyDescent="0.2">
      <c r="B11949" s="24"/>
      <c r="D11949" s="24"/>
      <c r="F11949" s="24"/>
      <c r="H11949" s="24"/>
      <c r="J11949" s="24"/>
    </row>
    <row r="11950" spans="2:10" x14ac:dyDescent="0.2">
      <c r="B11950" s="24"/>
      <c r="D11950" s="24"/>
      <c r="F11950" s="24"/>
      <c r="H11950" s="24"/>
      <c r="J11950" s="24"/>
    </row>
    <row r="11951" spans="2:10" x14ac:dyDescent="0.2">
      <c r="B11951" s="24"/>
      <c r="D11951" s="24"/>
      <c r="F11951" s="24"/>
      <c r="H11951" s="24"/>
      <c r="J11951" s="24"/>
    </row>
    <row r="11952" spans="2:10" x14ac:dyDescent="0.2">
      <c r="B11952" s="24"/>
      <c r="D11952" s="24"/>
      <c r="F11952" s="24"/>
      <c r="H11952" s="24"/>
      <c r="J11952" s="24"/>
    </row>
    <row r="11953" spans="2:10" x14ac:dyDescent="0.2">
      <c r="B11953" s="24"/>
      <c r="D11953" s="24"/>
      <c r="F11953" s="24"/>
      <c r="H11953" s="24"/>
      <c r="J11953" s="24"/>
    </row>
    <row r="11954" spans="2:10" x14ac:dyDescent="0.2">
      <c r="B11954" s="24"/>
      <c r="D11954" s="24"/>
      <c r="F11954" s="24"/>
      <c r="H11954" s="24"/>
      <c r="J11954" s="24"/>
    </row>
    <row r="11955" spans="2:10" x14ac:dyDescent="0.2">
      <c r="B11955" s="24"/>
      <c r="D11955" s="24"/>
      <c r="F11955" s="24"/>
      <c r="H11955" s="24"/>
      <c r="J11955" s="24"/>
    </row>
    <row r="11956" spans="2:10" x14ac:dyDescent="0.2">
      <c r="B11956" s="24"/>
      <c r="D11956" s="24"/>
      <c r="F11956" s="24"/>
      <c r="H11956" s="24"/>
      <c r="J11956" s="24"/>
    </row>
    <row r="11957" spans="2:10" x14ac:dyDescent="0.2">
      <c r="B11957" s="24"/>
      <c r="D11957" s="24"/>
      <c r="F11957" s="24"/>
      <c r="H11957" s="24"/>
      <c r="J11957" s="24"/>
    </row>
    <row r="11958" spans="2:10" x14ac:dyDescent="0.2">
      <c r="B11958" s="24"/>
      <c r="D11958" s="24"/>
      <c r="F11958" s="24"/>
      <c r="H11958" s="24"/>
      <c r="J11958" s="24"/>
    </row>
    <row r="11959" spans="2:10" x14ac:dyDescent="0.2">
      <c r="B11959" s="24"/>
      <c r="D11959" s="24"/>
      <c r="F11959" s="24"/>
      <c r="H11959" s="24"/>
      <c r="J11959" s="24"/>
    </row>
    <row r="11960" spans="2:10" x14ac:dyDescent="0.2">
      <c r="B11960" s="24"/>
      <c r="D11960" s="24"/>
      <c r="F11960" s="24"/>
      <c r="H11960" s="24"/>
      <c r="J11960" s="24"/>
    </row>
    <row r="11961" spans="2:10" x14ac:dyDescent="0.2">
      <c r="B11961" s="24"/>
      <c r="D11961" s="24"/>
      <c r="F11961" s="24"/>
      <c r="H11961" s="24"/>
      <c r="J11961" s="24"/>
    </row>
    <row r="11962" spans="2:10" x14ac:dyDescent="0.2">
      <c r="B11962" s="24"/>
      <c r="D11962" s="24"/>
      <c r="F11962" s="24"/>
      <c r="H11962" s="24"/>
      <c r="J11962" s="24"/>
    </row>
    <row r="11963" spans="2:10" x14ac:dyDescent="0.2">
      <c r="B11963" s="24"/>
      <c r="D11963" s="24"/>
      <c r="F11963" s="24"/>
      <c r="H11963" s="24"/>
      <c r="J11963" s="24"/>
    </row>
    <row r="11964" spans="2:10" x14ac:dyDescent="0.2">
      <c r="B11964" s="24"/>
      <c r="D11964" s="24"/>
      <c r="F11964" s="24"/>
      <c r="H11964" s="24"/>
      <c r="J11964" s="24"/>
    </row>
    <row r="11965" spans="2:10" x14ac:dyDescent="0.2">
      <c r="B11965" s="24"/>
      <c r="D11965" s="24"/>
      <c r="F11965" s="24"/>
      <c r="H11965" s="24"/>
      <c r="J11965" s="24"/>
    </row>
    <row r="11966" spans="2:10" x14ac:dyDescent="0.2">
      <c r="B11966" s="24"/>
      <c r="D11966" s="24"/>
      <c r="F11966" s="24"/>
      <c r="H11966" s="24"/>
      <c r="J11966" s="24"/>
    </row>
    <row r="11967" spans="2:10" x14ac:dyDescent="0.2">
      <c r="B11967" s="24"/>
      <c r="D11967" s="24"/>
      <c r="F11967" s="24"/>
      <c r="H11967" s="24"/>
      <c r="J11967" s="24"/>
    </row>
    <row r="11968" spans="2:10" x14ac:dyDescent="0.2">
      <c r="B11968" s="24"/>
      <c r="D11968" s="24"/>
      <c r="F11968" s="24"/>
      <c r="H11968" s="24"/>
      <c r="J11968" s="24"/>
    </row>
    <row r="11969" spans="2:10" x14ac:dyDescent="0.2">
      <c r="B11969" s="24"/>
      <c r="D11969" s="24"/>
      <c r="F11969" s="24"/>
      <c r="H11969" s="24"/>
      <c r="J11969" s="24"/>
    </row>
    <row r="11970" spans="2:10" x14ac:dyDescent="0.2">
      <c r="B11970" s="24"/>
      <c r="D11970" s="24"/>
      <c r="F11970" s="24"/>
      <c r="H11970" s="24"/>
      <c r="J11970" s="24"/>
    </row>
    <row r="11971" spans="2:10" x14ac:dyDescent="0.2">
      <c r="B11971" s="24"/>
      <c r="D11971" s="24"/>
      <c r="F11971" s="24"/>
      <c r="H11971" s="24"/>
      <c r="J11971" s="24"/>
    </row>
    <row r="11972" spans="2:10" x14ac:dyDescent="0.2">
      <c r="B11972" s="24"/>
      <c r="D11972" s="24"/>
      <c r="F11972" s="24"/>
      <c r="H11972" s="24"/>
      <c r="J11972" s="24"/>
    </row>
    <row r="11973" spans="2:10" x14ac:dyDescent="0.2">
      <c r="B11973" s="24"/>
      <c r="D11973" s="24"/>
      <c r="F11973" s="24"/>
      <c r="H11973" s="24"/>
      <c r="J11973" s="24"/>
    </row>
    <row r="11974" spans="2:10" x14ac:dyDescent="0.2">
      <c r="B11974" s="24"/>
      <c r="D11974" s="24"/>
      <c r="F11974" s="24"/>
      <c r="H11974" s="24"/>
      <c r="J11974" s="24"/>
    </row>
    <row r="11975" spans="2:10" x14ac:dyDescent="0.2">
      <c r="B11975" s="24"/>
      <c r="D11975" s="24"/>
      <c r="F11975" s="24"/>
      <c r="H11975" s="24"/>
      <c r="J11975" s="24"/>
    </row>
    <row r="11976" spans="2:10" x14ac:dyDescent="0.2">
      <c r="B11976" s="24"/>
      <c r="D11976" s="24"/>
      <c r="F11976" s="24"/>
      <c r="H11976" s="24"/>
      <c r="J11976" s="24"/>
    </row>
    <row r="11977" spans="2:10" x14ac:dyDescent="0.2">
      <c r="B11977" s="24"/>
      <c r="D11977" s="24"/>
      <c r="F11977" s="24"/>
      <c r="H11977" s="24"/>
      <c r="J11977" s="24"/>
    </row>
    <row r="11978" spans="2:10" x14ac:dyDescent="0.2">
      <c r="B11978" s="24"/>
      <c r="D11978" s="24"/>
      <c r="F11978" s="24"/>
      <c r="H11978" s="24"/>
      <c r="J11978" s="24"/>
    </row>
    <row r="11979" spans="2:10" x14ac:dyDescent="0.2">
      <c r="B11979" s="24"/>
      <c r="D11979" s="24"/>
      <c r="F11979" s="24"/>
      <c r="H11979" s="24"/>
      <c r="J11979" s="24"/>
    </row>
    <row r="11980" spans="2:10" x14ac:dyDescent="0.2">
      <c r="B11980" s="24"/>
      <c r="D11980" s="24"/>
      <c r="F11980" s="24"/>
      <c r="H11980" s="24"/>
      <c r="J11980" s="24"/>
    </row>
    <row r="11981" spans="2:10" x14ac:dyDescent="0.2">
      <c r="B11981" s="24"/>
      <c r="D11981" s="24"/>
      <c r="F11981" s="24"/>
      <c r="H11981" s="24"/>
      <c r="J11981" s="24"/>
    </row>
    <row r="11982" spans="2:10" x14ac:dyDescent="0.2">
      <c r="B11982" s="24"/>
      <c r="D11982" s="24"/>
      <c r="F11982" s="24"/>
      <c r="H11982" s="24"/>
      <c r="J11982" s="24"/>
    </row>
    <row r="11983" spans="2:10" x14ac:dyDescent="0.2">
      <c r="B11983" s="24"/>
      <c r="D11983" s="24"/>
      <c r="F11983" s="24"/>
      <c r="H11983" s="24"/>
      <c r="J11983" s="24"/>
    </row>
    <row r="11984" spans="2:10" x14ac:dyDescent="0.2">
      <c r="B11984" s="24"/>
      <c r="D11984" s="24"/>
      <c r="F11984" s="24"/>
      <c r="H11984" s="24"/>
      <c r="J11984" s="24"/>
    </row>
    <row r="11985" spans="2:10" x14ac:dyDescent="0.2">
      <c r="B11985" s="24"/>
      <c r="D11985" s="24"/>
      <c r="F11985" s="24"/>
      <c r="H11985" s="24"/>
      <c r="J11985" s="24"/>
    </row>
    <row r="11986" spans="2:10" x14ac:dyDescent="0.2">
      <c r="B11986" s="24"/>
      <c r="D11986" s="24"/>
      <c r="F11986" s="24"/>
      <c r="H11986" s="24"/>
      <c r="J11986" s="24"/>
    </row>
    <row r="11987" spans="2:10" x14ac:dyDescent="0.2">
      <c r="B11987" s="24"/>
      <c r="D11987" s="24"/>
      <c r="F11987" s="24"/>
      <c r="H11987" s="24"/>
      <c r="J11987" s="24"/>
    </row>
    <row r="11988" spans="2:10" x14ac:dyDescent="0.2">
      <c r="B11988" s="24"/>
      <c r="D11988" s="24"/>
      <c r="F11988" s="24"/>
      <c r="H11988" s="24"/>
      <c r="J11988" s="24"/>
    </row>
    <row r="11989" spans="2:10" x14ac:dyDescent="0.2">
      <c r="B11989" s="24"/>
      <c r="D11989" s="24"/>
      <c r="F11989" s="24"/>
      <c r="H11989" s="24"/>
      <c r="J11989" s="24"/>
    </row>
    <row r="11990" spans="2:10" x14ac:dyDescent="0.2">
      <c r="B11990" s="24"/>
      <c r="D11990" s="24"/>
      <c r="F11990" s="24"/>
      <c r="H11990" s="24"/>
      <c r="J11990" s="24"/>
    </row>
    <row r="11991" spans="2:10" x14ac:dyDescent="0.2">
      <c r="B11991" s="24"/>
      <c r="D11991" s="24"/>
      <c r="F11991" s="24"/>
      <c r="H11991" s="24"/>
      <c r="J11991" s="24"/>
    </row>
    <row r="11992" spans="2:10" x14ac:dyDescent="0.2">
      <c r="B11992" s="24"/>
      <c r="D11992" s="24"/>
      <c r="F11992" s="24"/>
      <c r="H11992" s="24"/>
      <c r="J11992" s="24"/>
    </row>
    <row r="11993" spans="2:10" x14ac:dyDescent="0.2">
      <c r="B11993" s="24"/>
      <c r="D11993" s="24"/>
      <c r="F11993" s="24"/>
      <c r="H11993" s="24"/>
      <c r="J11993" s="24"/>
    </row>
    <row r="11994" spans="2:10" x14ac:dyDescent="0.2">
      <c r="B11994" s="24"/>
      <c r="D11994" s="24"/>
      <c r="F11994" s="24"/>
      <c r="H11994" s="24"/>
      <c r="J11994" s="24"/>
    </row>
    <row r="11995" spans="2:10" x14ac:dyDescent="0.2">
      <c r="B11995" s="24"/>
      <c r="D11995" s="24"/>
      <c r="F11995" s="24"/>
      <c r="H11995" s="24"/>
      <c r="J11995" s="24"/>
    </row>
    <row r="11996" spans="2:10" x14ac:dyDescent="0.2">
      <c r="B11996" s="24"/>
      <c r="D11996" s="24"/>
      <c r="F11996" s="24"/>
      <c r="H11996" s="24"/>
      <c r="J11996" s="24"/>
    </row>
    <row r="11997" spans="2:10" x14ac:dyDescent="0.2">
      <c r="B11997" s="24"/>
      <c r="D11997" s="24"/>
      <c r="F11997" s="24"/>
      <c r="H11997" s="24"/>
      <c r="J11997" s="24"/>
    </row>
    <row r="11998" spans="2:10" x14ac:dyDescent="0.2">
      <c r="B11998" s="24"/>
      <c r="D11998" s="24"/>
      <c r="F11998" s="24"/>
      <c r="H11998" s="24"/>
      <c r="J11998" s="24"/>
    </row>
    <row r="11999" spans="2:10" x14ac:dyDescent="0.2">
      <c r="B11999" s="24"/>
      <c r="D11999" s="24"/>
      <c r="F11999" s="24"/>
      <c r="H11999" s="24"/>
      <c r="J11999" s="24"/>
    </row>
    <row r="12000" spans="2:10" x14ac:dyDescent="0.2">
      <c r="B12000" s="24"/>
      <c r="D12000" s="24"/>
      <c r="F12000" s="24"/>
      <c r="H12000" s="24"/>
      <c r="J12000" s="24"/>
    </row>
    <row r="12001" spans="2:10" x14ac:dyDescent="0.2">
      <c r="B12001" s="24"/>
      <c r="D12001" s="24"/>
      <c r="F12001" s="24"/>
      <c r="H12001" s="24"/>
      <c r="J12001" s="24"/>
    </row>
    <row r="12002" spans="2:10" x14ac:dyDescent="0.2">
      <c r="B12002" s="24"/>
      <c r="D12002" s="24"/>
      <c r="F12002" s="24"/>
      <c r="H12002" s="24"/>
      <c r="J12002" s="24"/>
    </row>
    <row r="12003" spans="2:10" x14ac:dyDescent="0.2">
      <c r="B12003" s="24"/>
      <c r="D12003" s="24"/>
      <c r="F12003" s="24"/>
      <c r="H12003" s="24"/>
      <c r="J12003" s="24"/>
    </row>
    <row r="12004" spans="2:10" x14ac:dyDescent="0.2">
      <c r="B12004" s="24"/>
      <c r="D12004" s="24"/>
      <c r="F12004" s="24"/>
      <c r="H12004" s="24"/>
      <c r="J12004" s="24"/>
    </row>
    <row r="12005" spans="2:10" x14ac:dyDescent="0.2">
      <c r="B12005" s="24"/>
      <c r="D12005" s="24"/>
      <c r="F12005" s="24"/>
      <c r="H12005" s="24"/>
      <c r="J12005" s="24"/>
    </row>
    <row r="12006" spans="2:10" x14ac:dyDescent="0.2">
      <c r="B12006" s="24"/>
      <c r="D12006" s="24"/>
      <c r="F12006" s="24"/>
      <c r="H12006" s="24"/>
      <c r="J12006" s="24"/>
    </row>
    <row r="12007" spans="2:10" x14ac:dyDescent="0.2">
      <c r="B12007" s="24"/>
      <c r="D12007" s="24"/>
      <c r="F12007" s="24"/>
      <c r="H12007" s="24"/>
      <c r="J12007" s="24"/>
    </row>
    <row r="12008" spans="2:10" x14ac:dyDescent="0.2">
      <c r="B12008" s="24"/>
      <c r="D12008" s="24"/>
      <c r="F12008" s="24"/>
      <c r="H12008" s="24"/>
      <c r="J12008" s="24"/>
    </row>
    <row r="12009" spans="2:10" x14ac:dyDescent="0.2">
      <c r="B12009" s="24"/>
      <c r="D12009" s="24"/>
      <c r="F12009" s="24"/>
      <c r="H12009" s="24"/>
      <c r="J12009" s="24"/>
    </row>
    <row r="12010" spans="2:10" x14ac:dyDescent="0.2">
      <c r="B12010" s="24"/>
      <c r="D12010" s="24"/>
      <c r="F12010" s="24"/>
      <c r="H12010" s="24"/>
      <c r="J12010" s="24"/>
    </row>
    <row r="12011" spans="2:10" x14ac:dyDescent="0.2">
      <c r="B12011" s="24"/>
      <c r="D12011" s="24"/>
      <c r="F12011" s="24"/>
      <c r="H12011" s="24"/>
      <c r="J12011" s="24"/>
    </row>
    <row r="12012" spans="2:10" x14ac:dyDescent="0.2">
      <c r="B12012" s="24"/>
      <c r="D12012" s="24"/>
      <c r="F12012" s="24"/>
      <c r="H12012" s="24"/>
      <c r="J12012" s="24"/>
    </row>
    <row r="12013" spans="2:10" x14ac:dyDescent="0.2">
      <c r="B12013" s="24"/>
      <c r="D12013" s="24"/>
      <c r="F12013" s="24"/>
      <c r="H12013" s="24"/>
      <c r="J12013" s="24"/>
    </row>
    <row r="12014" spans="2:10" x14ac:dyDescent="0.2">
      <c r="B12014" s="24"/>
      <c r="D12014" s="24"/>
      <c r="F12014" s="24"/>
      <c r="H12014" s="24"/>
      <c r="J12014" s="24"/>
    </row>
    <row r="12015" spans="2:10" x14ac:dyDescent="0.2">
      <c r="B12015" s="24"/>
      <c r="D12015" s="24"/>
      <c r="F12015" s="24"/>
      <c r="H12015" s="24"/>
      <c r="J12015" s="24"/>
    </row>
    <row r="12016" spans="2:10" x14ac:dyDescent="0.2">
      <c r="B12016" s="24"/>
      <c r="D12016" s="24"/>
      <c r="F12016" s="24"/>
      <c r="H12016" s="24"/>
      <c r="J12016" s="24"/>
    </row>
    <row r="12017" spans="2:10" x14ac:dyDescent="0.2">
      <c r="B12017" s="24"/>
      <c r="D12017" s="24"/>
      <c r="F12017" s="24"/>
      <c r="H12017" s="24"/>
      <c r="J12017" s="24"/>
    </row>
    <row r="12018" spans="2:10" x14ac:dyDescent="0.2">
      <c r="B12018" s="24"/>
      <c r="D12018" s="24"/>
      <c r="F12018" s="24"/>
      <c r="H12018" s="24"/>
      <c r="J12018" s="24"/>
    </row>
    <row r="12019" spans="2:10" x14ac:dyDescent="0.2">
      <c r="B12019" s="24"/>
      <c r="D12019" s="24"/>
      <c r="F12019" s="24"/>
      <c r="H12019" s="24"/>
      <c r="J12019" s="24"/>
    </row>
    <row r="12020" spans="2:10" x14ac:dyDescent="0.2">
      <c r="B12020" s="24"/>
      <c r="D12020" s="24"/>
      <c r="F12020" s="24"/>
      <c r="H12020" s="24"/>
      <c r="J12020" s="24"/>
    </row>
    <row r="12021" spans="2:10" x14ac:dyDescent="0.2">
      <c r="B12021" s="24"/>
      <c r="D12021" s="24"/>
      <c r="F12021" s="24"/>
      <c r="H12021" s="24"/>
      <c r="J12021" s="24"/>
    </row>
    <row r="12022" spans="2:10" x14ac:dyDescent="0.2">
      <c r="B12022" s="24"/>
      <c r="D12022" s="24"/>
      <c r="F12022" s="24"/>
      <c r="H12022" s="24"/>
      <c r="J12022" s="24"/>
    </row>
    <row r="12023" spans="2:10" x14ac:dyDescent="0.2">
      <c r="B12023" s="24"/>
      <c r="D12023" s="24"/>
      <c r="F12023" s="24"/>
      <c r="H12023" s="24"/>
      <c r="J12023" s="24"/>
    </row>
    <row r="12024" spans="2:10" x14ac:dyDescent="0.2">
      <c r="B12024" s="24"/>
      <c r="D12024" s="24"/>
      <c r="F12024" s="24"/>
      <c r="H12024" s="24"/>
      <c r="J12024" s="24"/>
    </row>
    <row r="12025" spans="2:10" x14ac:dyDescent="0.2">
      <c r="B12025" s="24"/>
      <c r="D12025" s="24"/>
      <c r="F12025" s="24"/>
      <c r="H12025" s="24"/>
      <c r="J12025" s="24"/>
    </row>
    <row r="12026" spans="2:10" x14ac:dyDescent="0.2">
      <c r="B12026" s="24"/>
      <c r="D12026" s="24"/>
      <c r="F12026" s="24"/>
      <c r="H12026" s="24"/>
      <c r="J12026" s="24"/>
    </row>
    <row r="12027" spans="2:10" x14ac:dyDescent="0.2">
      <c r="B12027" s="24"/>
      <c r="D12027" s="24"/>
      <c r="F12027" s="24"/>
      <c r="H12027" s="24"/>
      <c r="J12027" s="24"/>
    </row>
    <row r="12028" spans="2:10" x14ac:dyDescent="0.2">
      <c r="B12028" s="24"/>
      <c r="D12028" s="24"/>
      <c r="F12028" s="24"/>
      <c r="H12028" s="24"/>
      <c r="J12028" s="24"/>
    </row>
    <row r="12029" spans="2:10" x14ac:dyDescent="0.2">
      <c r="B12029" s="24"/>
      <c r="D12029" s="24"/>
      <c r="F12029" s="24"/>
      <c r="H12029" s="24"/>
      <c r="J12029" s="24"/>
    </row>
    <row r="12030" spans="2:10" x14ac:dyDescent="0.2">
      <c r="B12030" s="24"/>
      <c r="D12030" s="24"/>
      <c r="F12030" s="24"/>
      <c r="H12030" s="24"/>
      <c r="J12030" s="24"/>
    </row>
    <row r="12031" spans="2:10" x14ac:dyDescent="0.2">
      <c r="B12031" s="24"/>
      <c r="D12031" s="24"/>
      <c r="F12031" s="24"/>
      <c r="H12031" s="24"/>
      <c r="J12031" s="24"/>
    </row>
    <row r="12032" spans="2:10" x14ac:dyDescent="0.2">
      <c r="B12032" s="24"/>
      <c r="D12032" s="24"/>
      <c r="F12032" s="24"/>
      <c r="H12032" s="24"/>
      <c r="J12032" s="24"/>
    </row>
    <row r="12033" spans="2:10" x14ac:dyDescent="0.2">
      <c r="B12033" s="24"/>
      <c r="D12033" s="24"/>
      <c r="F12033" s="24"/>
      <c r="H12033" s="24"/>
      <c r="J12033" s="24"/>
    </row>
    <row r="12034" spans="2:10" x14ac:dyDescent="0.2">
      <c r="B12034" s="24"/>
      <c r="D12034" s="24"/>
      <c r="F12034" s="24"/>
      <c r="H12034" s="24"/>
      <c r="J12034" s="24"/>
    </row>
    <row r="12035" spans="2:10" x14ac:dyDescent="0.2">
      <c r="B12035" s="24"/>
      <c r="D12035" s="24"/>
      <c r="F12035" s="24"/>
      <c r="H12035" s="24"/>
      <c r="J12035" s="24"/>
    </row>
    <row r="12036" spans="2:10" x14ac:dyDescent="0.2">
      <c r="B12036" s="24"/>
      <c r="D12036" s="24"/>
      <c r="F12036" s="24"/>
      <c r="H12036" s="24"/>
      <c r="J12036" s="24"/>
    </row>
    <row r="12037" spans="2:10" x14ac:dyDescent="0.2">
      <c r="B12037" s="24"/>
      <c r="D12037" s="24"/>
      <c r="F12037" s="24"/>
      <c r="H12037" s="24"/>
      <c r="J12037" s="24"/>
    </row>
    <row r="12038" spans="2:10" x14ac:dyDescent="0.2">
      <c r="B12038" s="24"/>
      <c r="D12038" s="24"/>
      <c r="F12038" s="24"/>
      <c r="H12038" s="24"/>
      <c r="J12038" s="24"/>
    </row>
    <row r="12039" spans="2:10" x14ac:dyDescent="0.2">
      <c r="B12039" s="24"/>
      <c r="D12039" s="24"/>
      <c r="F12039" s="24"/>
      <c r="H12039" s="24"/>
      <c r="J12039" s="24"/>
    </row>
    <row r="12040" spans="2:10" x14ac:dyDescent="0.2">
      <c r="B12040" s="24"/>
      <c r="D12040" s="24"/>
      <c r="F12040" s="24"/>
      <c r="H12040" s="24"/>
      <c r="J12040" s="24"/>
    </row>
    <row r="12041" spans="2:10" x14ac:dyDescent="0.2">
      <c r="B12041" s="24"/>
      <c r="D12041" s="24"/>
      <c r="F12041" s="24"/>
      <c r="H12041" s="24"/>
      <c r="J12041" s="24"/>
    </row>
    <row r="12042" spans="2:10" x14ac:dyDescent="0.2">
      <c r="B12042" s="24"/>
      <c r="D12042" s="24"/>
      <c r="F12042" s="24"/>
      <c r="H12042" s="24"/>
      <c r="J12042" s="24"/>
    </row>
    <row r="12043" spans="2:10" x14ac:dyDescent="0.2">
      <c r="B12043" s="24"/>
      <c r="D12043" s="24"/>
      <c r="F12043" s="24"/>
      <c r="H12043" s="24"/>
      <c r="J12043" s="24"/>
    </row>
    <row r="12044" spans="2:10" x14ac:dyDescent="0.2">
      <c r="B12044" s="24"/>
      <c r="D12044" s="24"/>
      <c r="F12044" s="24"/>
      <c r="H12044" s="24"/>
      <c r="J12044" s="24"/>
    </row>
    <row r="12045" spans="2:10" x14ac:dyDescent="0.2">
      <c r="B12045" s="24"/>
      <c r="D12045" s="24"/>
      <c r="F12045" s="24"/>
      <c r="H12045" s="24"/>
      <c r="J12045" s="24"/>
    </row>
    <row r="12046" spans="2:10" x14ac:dyDescent="0.2">
      <c r="B12046" s="24"/>
      <c r="D12046" s="24"/>
      <c r="F12046" s="24"/>
      <c r="H12046" s="24"/>
      <c r="J12046" s="24"/>
    </row>
    <row r="12047" spans="2:10" x14ac:dyDescent="0.2">
      <c r="B12047" s="24"/>
      <c r="D12047" s="24"/>
      <c r="F12047" s="24"/>
      <c r="H12047" s="24"/>
      <c r="J12047" s="24"/>
    </row>
    <row r="12048" spans="2:10" x14ac:dyDescent="0.2">
      <c r="B12048" s="24"/>
      <c r="D12048" s="24"/>
      <c r="F12048" s="24"/>
      <c r="H12048" s="24"/>
      <c r="J12048" s="24"/>
    </row>
    <row r="12049" spans="2:10" x14ac:dyDescent="0.2">
      <c r="B12049" s="24"/>
      <c r="D12049" s="24"/>
      <c r="F12049" s="24"/>
      <c r="H12049" s="24"/>
      <c r="J12049" s="24"/>
    </row>
    <row r="12050" spans="2:10" x14ac:dyDescent="0.2">
      <c r="B12050" s="24"/>
      <c r="D12050" s="24"/>
      <c r="F12050" s="24"/>
      <c r="H12050" s="24"/>
      <c r="J12050" s="24"/>
    </row>
    <row r="12051" spans="2:10" x14ac:dyDescent="0.2">
      <c r="B12051" s="24"/>
      <c r="D12051" s="24"/>
      <c r="F12051" s="24"/>
      <c r="H12051" s="24"/>
      <c r="J12051" s="24"/>
    </row>
    <row r="12052" spans="2:10" x14ac:dyDescent="0.2">
      <c r="B12052" s="24"/>
      <c r="D12052" s="24"/>
      <c r="F12052" s="24"/>
      <c r="H12052" s="24"/>
      <c r="J12052" s="24"/>
    </row>
    <row r="12053" spans="2:10" x14ac:dyDescent="0.2">
      <c r="B12053" s="24"/>
      <c r="D12053" s="24"/>
      <c r="F12053" s="24"/>
      <c r="H12053" s="24"/>
      <c r="J12053" s="24"/>
    </row>
    <row r="12054" spans="2:10" x14ac:dyDescent="0.2">
      <c r="B12054" s="24"/>
      <c r="D12054" s="24"/>
      <c r="F12054" s="24"/>
      <c r="H12054" s="24"/>
      <c r="J12054" s="24"/>
    </row>
    <row r="12055" spans="2:10" x14ac:dyDescent="0.2">
      <c r="B12055" s="24"/>
      <c r="D12055" s="24"/>
      <c r="F12055" s="24"/>
      <c r="H12055" s="24"/>
      <c r="J12055" s="24"/>
    </row>
    <row r="12056" spans="2:10" x14ac:dyDescent="0.2">
      <c r="B12056" s="24"/>
      <c r="D12056" s="24"/>
      <c r="F12056" s="24"/>
      <c r="H12056" s="24"/>
      <c r="J12056" s="24"/>
    </row>
    <row r="12057" spans="2:10" x14ac:dyDescent="0.2">
      <c r="B12057" s="24"/>
      <c r="D12057" s="24"/>
      <c r="F12057" s="24"/>
      <c r="H12057" s="24"/>
      <c r="J12057" s="24"/>
    </row>
    <row r="12058" spans="2:10" x14ac:dyDescent="0.2">
      <c r="B12058" s="24"/>
      <c r="D12058" s="24"/>
      <c r="F12058" s="24"/>
      <c r="H12058" s="24"/>
      <c r="J12058" s="24"/>
    </row>
    <row r="12059" spans="2:10" x14ac:dyDescent="0.2">
      <c r="B12059" s="24"/>
      <c r="D12059" s="24"/>
      <c r="F12059" s="24"/>
      <c r="H12059" s="24"/>
      <c r="J12059" s="24"/>
    </row>
    <row r="12060" spans="2:10" x14ac:dyDescent="0.2">
      <c r="B12060" s="24"/>
      <c r="D12060" s="24"/>
      <c r="F12060" s="24"/>
      <c r="H12060" s="24"/>
      <c r="J12060" s="24"/>
    </row>
    <row r="12061" spans="2:10" x14ac:dyDescent="0.2">
      <c r="B12061" s="24"/>
      <c r="D12061" s="24"/>
      <c r="F12061" s="24"/>
      <c r="H12061" s="24"/>
      <c r="J12061" s="24"/>
    </row>
    <row r="12062" spans="2:10" x14ac:dyDescent="0.2">
      <c r="B12062" s="24"/>
      <c r="D12062" s="24"/>
      <c r="F12062" s="24"/>
      <c r="H12062" s="24"/>
      <c r="J12062" s="24"/>
    </row>
    <row r="12063" spans="2:10" x14ac:dyDescent="0.2">
      <c r="B12063" s="24"/>
      <c r="D12063" s="24"/>
      <c r="F12063" s="24"/>
      <c r="H12063" s="24"/>
      <c r="J12063" s="24"/>
    </row>
    <row r="12064" spans="2:10" x14ac:dyDescent="0.2">
      <c r="B12064" s="24"/>
      <c r="D12064" s="24"/>
      <c r="F12064" s="24"/>
      <c r="H12064" s="24"/>
      <c r="J12064" s="24"/>
    </row>
    <row r="12065" spans="2:10" x14ac:dyDescent="0.2">
      <c r="B12065" s="24"/>
      <c r="D12065" s="24"/>
      <c r="F12065" s="24"/>
      <c r="H12065" s="24"/>
      <c r="J12065" s="24"/>
    </row>
    <row r="12066" spans="2:10" x14ac:dyDescent="0.2">
      <c r="B12066" s="24"/>
      <c r="D12066" s="24"/>
      <c r="F12066" s="24"/>
      <c r="H12066" s="24"/>
      <c r="J12066" s="24"/>
    </row>
    <row r="12067" spans="2:10" x14ac:dyDescent="0.2">
      <c r="B12067" s="24"/>
      <c r="D12067" s="24"/>
      <c r="F12067" s="24"/>
      <c r="H12067" s="24"/>
      <c r="J12067" s="24"/>
    </row>
    <row r="12068" spans="2:10" x14ac:dyDescent="0.2">
      <c r="B12068" s="24"/>
      <c r="D12068" s="24"/>
      <c r="F12068" s="24"/>
      <c r="H12068" s="24"/>
      <c r="J12068" s="24"/>
    </row>
    <row r="12069" spans="2:10" x14ac:dyDescent="0.2">
      <c r="B12069" s="24"/>
      <c r="D12069" s="24"/>
      <c r="F12069" s="24"/>
      <c r="H12069" s="24"/>
      <c r="J12069" s="24"/>
    </row>
    <row r="12070" spans="2:10" x14ac:dyDescent="0.2">
      <c r="B12070" s="24"/>
      <c r="D12070" s="24"/>
      <c r="F12070" s="24"/>
      <c r="H12070" s="24"/>
      <c r="J12070" s="24"/>
    </row>
    <row r="12071" spans="2:10" x14ac:dyDescent="0.2">
      <c r="B12071" s="24"/>
      <c r="D12071" s="24"/>
      <c r="F12071" s="24"/>
      <c r="H12071" s="24"/>
      <c r="J12071" s="24"/>
    </row>
    <row r="12072" spans="2:10" x14ac:dyDescent="0.2">
      <c r="B12072" s="24"/>
      <c r="D12072" s="24"/>
      <c r="F12072" s="24"/>
      <c r="H12072" s="24"/>
      <c r="J12072" s="24"/>
    </row>
    <row r="12073" spans="2:10" x14ac:dyDescent="0.2">
      <c r="B12073" s="24"/>
      <c r="D12073" s="24"/>
      <c r="F12073" s="24"/>
      <c r="H12073" s="24"/>
      <c r="J12073" s="24"/>
    </row>
    <row r="12074" spans="2:10" x14ac:dyDescent="0.2">
      <c r="B12074" s="24"/>
      <c r="D12074" s="24"/>
      <c r="F12074" s="24"/>
      <c r="H12074" s="24"/>
      <c r="J12074" s="24"/>
    </row>
    <row r="12075" spans="2:10" x14ac:dyDescent="0.2">
      <c r="B12075" s="24"/>
      <c r="D12075" s="24"/>
      <c r="F12075" s="24"/>
      <c r="H12075" s="24"/>
      <c r="J12075" s="24"/>
    </row>
    <row r="12076" spans="2:10" x14ac:dyDescent="0.2">
      <c r="B12076" s="24"/>
      <c r="D12076" s="24"/>
      <c r="F12076" s="24"/>
      <c r="H12076" s="24"/>
      <c r="J12076" s="24"/>
    </row>
    <row r="12077" spans="2:10" x14ac:dyDescent="0.2">
      <c r="B12077" s="24"/>
      <c r="D12077" s="24"/>
      <c r="F12077" s="24"/>
      <c r="H12077" s="24"/>
      <c r="J12077" s="24"/>
    </row>
    <row r="12078" spans="2:10" x14ac:dyDescent="0.2">
      <c r="B12078" s="24"/>
      <c r="D12078" s="24"/>
      <c r="F12078" s="24"/>
      <c r="H12078" s="24"/>
      <c r="J12078" s="24"/>
    </row>
    <row r="12079" spans="2:10" x14ac:dyDescent="0.2">
      <c r="B12079" s="24"/>
      <c r="D12079" s="24"/>
      <c r="F12079" s="24"/>
      <c r="H12079" s="24"/>
      <c r="J12079" s="24"/>
    </row>
    <row r="12080" spans="2:10" x14ac:dyDescent="0.2">
      <c r="B12080" s="24"/>
      <c r="D12080" s="24"/>
      <c r="F12080" s="24"/>
      <c r="H12080" s="24"/>
      <c r="J12080" s="24"/>
    </row>
    <row r="12081" spans="2:10" x14ac:dyDescent="0.2">
      <c r="B12081" s="24"/>
      <c r="D12081" s="24"/>
      <c r="F12081" s="24"/>
      <c r="H12081" s="24"/>
      <c r="J12081" s="24"/>
    </row>
    <row r="12082" spans="2:10" x14ac:dyDescent="0.2">
      <c r="B12082" s="24"/>
      <c r="D12082" s="24"/>
      <c r="F12082" s="24"/>
      <c r="H12082" s="24"/>
      <c r="J12082" s="24"/>
    </row>
    <row r="12083" spans="2:10" x14ac:dyDescent="0.2">
      <c r="B12083" s="24"/>
      <c r="D12083" s="24"/>
      <c r="F12083" s="24"/>
      <c r="H12083" s="24"/>
      <c r="J12083" s="24"/>
    </row>
    <row r="12084" spans="2:10" x14ac:dyDescent="0.2">
      <c r="B12084" s="24"/>
      <c r="D12084" s="24"/>
      <c r="F12084" s="24"/>
      <c r="H12084" s="24"/>
      <c r="J12084" s="24"/>
    </row>
    <row r="12085" spans="2:10" x14ac:dyDescent="0.2">
      <c r="B12085" s="24"/>
      <c r="D12085" s="24"/>
      <c r="F12085" s="24"/>
      <c r="H12085" s="24"/>
      <c r="J12085" s="24"/>
    </row>
    <row r="12086" spans="2:10" x14ac:dyDescent="0.2">
      <c r="B12086" s="24"/>
      <c r="D12086" s="24"/>
      <c r="F12086" s="24"/>
      <c r="H12086" s="24"/>
      <c r="J12086" s="24"/>
    </row>
    <row r="12087" spans="2:10" x14ac:dyDescent="0.2">
      <c r="B12087" s="24"/>
      <c r="D12087" s="24"/>
      <c r="F12087" s="24"/>
      <c r="H12087" s="24"/>
      <c r="J12087" s="24"/>
    </row>
    <row r="12088" spans="2:10" x14ac:dyDescent="0.2">
      <c r="B12088" s="24"/>
      <c r="D12088" s="24"/>
      <c r="F12088" s="24"/>
      <c r="H12088" s="24"/>
      <c r="J12088" s="24"/>
    </row>
    <row r="12089" spans="2:10" x14ac:dyDescent="0.2">
      <c r="B12089" s="24"/>
      <c r="D12089" s="24"/>
      <c r="F12089" s="24"/>
      <c r="H12089" s="24"/>
      <c r="J12089" s="24"/>
    </row>
    <row r="12090" spans="2:10" x14ac:dyDescent="0.2">
      <c r="B12090" s="24"/>
      <c r="D12090" s="24"/>
      <c r="F12090" s="24"/>
      <c r="H12090" s="24"/>
      <c r="J12090" s="24"/>
    </row>
    <row r="12091" spans="2:10" x14ac:dyDescent="0.2">
      <c r="B12091" s="24"/>
      <c r="D12091" s="24"/>
      <c r="F12091" s="24"/>
      <c r="H12091" s="24"/>
      <c r="J12091" s="24"/>
    </row>
    <row r="12092" spans="2:10" x14ac:dyDescent="0.2">
      <c r="B12092" s="24"/>
      <c r="D12092" s="24"/>
      <c r="F12092" s="24"/>
      <c r="H12092" s="24"/>
      <c r="J12092" s="24"/>
    </row>
    <row r="12093" spans="2:10" x14ac:dyDescent="0.2">
      <c r="B12093" s="24"/>
      <c r="D12093" s="24"/>
      <c r="F12093" s="24"/>
      <c r="H12093" s="24"/>
      <c r="J12093" s="24"/>
    </row>
    <row r="12094" spans="2:10" x14ac:dyDescent="0.2">
      <c r="B12094" s="24"/>
      <c r="D12094" s="24"/>
      <c r="F12094" s="24"/>
      <c r="H12094" s="24"/>
      <c r="J12094" s="24"/>
    </row>
    <row r="12095" spans="2:10" x14ac:dyDescent="0.2">
      <c r="B12095" s="24"/>
      <c r="D12095" s="24"/>
      <c r="F12095" s="24"/>
      <c r="H12095" s="24"/>
      <c r="J12095" s="24"/>
    </row>
    <row r="12096" spans="2:10" x14ac:dyDescent="0.2">
      <c r="B12096" s="24"/>
      <c r="D12096" s="24"/>
      <c r="F12096" s="24"/>
      <c r="H12096" s="24"/>
      <c r="J12096" s="24"/>
    </row>
    <row r="12097" spans="2:10" x14ac:dyDescent="0.2">
      <c r="B12097" s="24"/>
      <c r="D12097" s="24"/>
      <c r="F12097" s="24"/>
      <c r="H12097" s="24"/>
      <c r="J12097" s="24"/>
    </row>
    <row r="12098" spans="2:10" x14ac:dyDescent="0.2">
      <c r="B12098" s="24"/>
      <c r="D12098" s="24"/>
      <c r="F12098" s="24"/>
      <c r="H12098" s="24"/>
      <c r="J12098" s="24"/>
    </row>
    <row r="12099" spans="2:10" x14ac:dyDescent="0.2">
      <c r="B12099" s="24"/>
      <c r="D12099" s="24"/>
      <c r="F12099" s="24"/>
      <c r="H12099" s="24"/>
      <c r="J12099" s="24"/>
    </row>
    <row r="12100" spans="2:10" x14ac:dyDescent="0.2">
      <c r="B12100" s="24"/>
      <c r="D12100" s="24"/>
      <c r="F12100" s="24"/>
      <c r="H12100" s="24"/>
      <c r="J12100" s="24"/>
    </row>
    <row r="12101" spans="2:10" x14ac:dyDescent="0.2">
      <c r="B12101" s="24"/>
      <c r="D12101" s="24"/>
      <c r="F12101" s="24"/>
      <c r="H12101" s="24"/>
      <c r="J12101" s="24"/>
    </row>
    <row r="12102" spans="2:10" x14ac:dyDescent="0.2">
      <c r="B12102" s="24"/>
      <c r="D12102" s="24"/>
      <c r="F12102" s="24"/>
      <c r="H12102" s="24"/>
      <c r="J12102" s="24"/>
    </row>
    <row r="12103" spans="2:10" x14ac:dyDescent="0.2">
      <c r="B12103" s="24"/>
      <c r="D12103" s="24"/>
      <c r="F12103" s="24"/>
      <c r="H12103" s="24"/>
      <c r="J12103" s="24"/>
    </row>
    <row r="12104" spans="2:10" x14ac:dyDescent="0.2">
      <c r="B12104" s="24"/>
      <c r="D12104" s="24"/>
      <c r="F12104" s="24"/>
      <c r="H12104" s="24"/>
      <c r="J12104" s="24"/>
    </row>
    <row r="12105" spans="2:10" x14ac:dyDescent="0.2">
      <c r="B12105" s="24"/>
      <c r="D12105" s="24"/>
      <c r="F12105" s="24"/>
      <c r="H12105" s="24"/>
      <c r="J12105" s="24"/>
    </row>
    <row r="12106" spans="2:10" x14ac:dyDescent="0.2">
      <c r="B12106" s="24"/>
      <c r="D12106" s="24"/>
      <c r="F12106" s="24"/>
      <c r="H12106" s="24"/>
      <c r="J12106" s="24"/>
    </row>
    <row r="12107" spans="2:10" x14ac:dyDescent="0.2">
      <c r="B12107" s="24"/>
      <c r="D12107" s="24"/>
      <c r="F12107" s="24"/>
      <c r="H12107" s="24"/>
      <c r="J12107" s="24"/>
    </row>
    <row r="12108" spans="2:10" x14ac:dyDescent="0.2">
      <c r="B12108" s="24"/>
      <c r="D12108" s="24"/>
      <c r="F12108" s="24"/>
      <c r="H12108" s="24"/>
      <c r="J12108" s="24"/>
    </row>
    <row r="12109" spans="2:10" x14ac:dyDescent="0.2">
      <c r="B12109" s="24"/>
      <c r="D12109" s="24"/>
      <c r="F12109" s="24"/>
      <c r="H12109" s="24"/>
      <c r="J12109" s="24"/>
    </row>
    <row r="12110" spans="2:10" x14ac:dyDescent="0.2">
      <c r="B12110" s="24"/>
      <c r="D12110" s="24"/>
      <c r="F12110" s="24"/>
      <c r="H12110" s="24"/>
      <c r="J12110" s="24"/>
    </row>
    <row r="12111" spans="2:10" x14ac:dyDescent="0.2">
      <c r="B12111" s="24"/>
      <c r="D12111" s="24"/>
      <c r="F12111" s="24"/>
      <c r="H12111" s="24"/>
      <c r="J12111" s="24"/>
    </row>
    <row r="12112" spans="2:10" x14ac:dyDescent="0.2">
      <c r="B12112" s="24"/>
      <c r="D12112" s="24"/>
      <c r="F12112" s="24"/>
      <c r="H12112" s="24"/>
      <c r="J12112" s="24"/>
    </row>
    <row r="12113" spans="2:10" x14ac:dyDescent="0.2">
      <c r="B12113" s="24"/>
      <c r="D12113" s="24"/>
      <c r="F12113" s="24"/>
      <c r="H12113" s="24"/>
      <c r="J12113" s="24"/>
    </row>
    <row r="12114" spans="2:10" x14ac:dyDescent="0.2">
      <c r="B12114" s="24"/>
      <c r="D12114" s="24"/>
      <c r="F12114" s="24"/>
      <c r="H12114" s="24"/>
      <c r="J12114" s="24"/>
    </row>
    <row r="12115" spans="2:10" x14ac:dyDescent="0.2">
      <c r="B12115" s="24"/>
      <c r="D12115" s="24"/>
      <c r="F12115" s="24"/>
      <c r="H12115" s="24"/>
      <c r="J12115" s="24"/>
    </row>
    <row r="12116" spans="2:10" x14ac:dyDescent="0.2">
      <c r="B12116" s="24"/>
      <c r="D12116" s="24"/>
      <c r="F12116" s="24"/>
      <c r="H12116" s="24"/>
      <c r="J12116" s="24"/>
    </row>
    <row r="12117" spans="2:10" x14ac:dyDescent="0.2">
      <c r="B12117" s="24"/>
      <c r="D12117" s="24"/>
      <c r="F12117" s="24"/>
      <c r="H12117" s="24"/>
      <c r="J12117" s="24"/>
    </row>
    <row r="12118" spans="2:10" x14ac:dyDescent="0.2">
      <c r="B12118" s="24"/>
      <c r="D12118" s="24"/>
      <c r="F12118" s="24"/>
      <c r="H12118" s="24"/>
      <c r="J12118" s="24"/>
    </row>
    <row r="12119" spans="2:10" x14ac:dyDescent="0.2">
      <c r="B12119" s="24"/>
      <c r="D12119" s="24"/>
      <c r="F12119" s="24"/>
      <c r="H12119" s="24"/>
      <c r="J12119" s="24"/>
    </row>
    <row r="12120" spans="2:10" x14ac:dyDescent="0.2">
      <c r="B12120" s="24"/>
      <c r="D12120" s="24"/>
      <c r="F12120" s="24"/>
      <c r="H12120" s="24"/>
      <c r="J12120" s="24"/>
    </row>
    <row r="12121" spans="2:10" x14ac:dyDescent="0.2">
      <c r="B12121" s="24"/>
      <c r="D12121" s="24"/>
      <c r="F12121" s="24"/>
      <c r="H12121" s="24"/>
      <c r="J12121" s="24"/>
    </row>
    <row r="12122" spans="2:10" x14ac:dyDescent="0.2">
      <c r="B12122" s="24"/>
      <c r="D12122" s="24"/>
      <c r="F12122" s="24"/>
      <c r="H12122" s="24"/>
      <c r="J12122" s="24"/>
    </row>
    <row r="12123" spans="2:10" x14ac:dyDescent="0.2">
      <c r="B12123" s="24"/>
      <c r="D12123" s="24"/>
      <c r="F12123" s="24"/>
      <c r="H12123" s="24"/>
      <c r="J12123" s="24"/>
    </row>
    <row r="12124" spans="2:10" x14ac:dyDescent="0.2">
      <c r="B12124" s="24"/>
      <c r="D12124" s="24"/>
      <c r="F12124" s="24"/>
      <c r="H12124" s="24"/>
      <c r="J12124" s="24"/>
    </row>
    <row r="12125" spans="2:10" x14ac:dyDescent="0.2">
      <c r="B12125" s="24"/>
      <c r="D12125" s="24"/>
      <c r="F12125" s="24"/>
      <c r="H12125" s="24"/>
      <c r="J12125" s="24"/>
    </row>
    <row r="12126" spans="2:10" x14ac:dyDescent="0.2">
      <c r="B12126" s="24"/>
      <c r="D12126" s="24"/>
      <c r="F12126" s="24"/>
      <c r="H12126" s="24"/>
      <c r="J12126" s="24"/>
    </row>
    <row r="12127" spans="2:10" x14ac:dyDescent="0.2">
      <c r="B12127" s="24"/>
      <c r="D12127" s="24"/>
      <c r="F12127" s="24"/>
      <c r="H12127" s="24"/>
      <c r="J12127" s="24"/>
    </row>
    <row r="12128" spans="2:10" x14ac:dyDescent="0.2">
      <c r="B12128" s="24"/>
      <c r="D12128" s="24"/>
      <c r="F12128" s="24"/>
      <c r="H12128" s="24"/>
      <c r="J12128" s="24"/>
    </row>
    <row r="12129" spans="2:10" x14ac:dyDescent="0.2">
      <c r="B12129" s="24"/>
      <c r="D12129" s="24"/>
      <c r="F12129" s="24"/>
      <c r="H12129" s="24"/>
      <c r="J12129" s="24"/>
    </row>
    <row r="12130" spans="2:10" x14ac:dyDescent="0.2">
      <c r="B12130" s="24"/>
      <c r="D12130" s="24"/>
      <c r="F12130" s="24"/>
      <c r="H12130" s="24"/>
      <c r="J12130" s="24"/>
    </row>
    <row r="12131" spans="2:10" x14ac:dyDescent="0.2">
      <c r="B12131" s="24"/>
      <c r="D12131" s="24"/>
      <c r="F12131" s="24"/>
      <c r="H12131" s="24"/>
      <c r="J12131" s="24"/>
    </row>
    <row r="12132" spans="2:10" x14ac:dyDescent="0.2">
      <c r="B12132" s="24"/>
      <c r="D12132" s="24"/>
      <c r="F12132" s="24"/>
      <c r="H12132" s="24"/>
      <c r="J12132" s="24"/>
    </row>
    <row r="12133" spans="2:10" x14ac:dyDescent="0.2">
      <c r="B12133" s="24"/>
      <c r="D12133" s="24"/>
      <c r="F12133" s="24"/>
      <c r="H12133" s="24"/>
      <c r="J12133" s="24"/>
    </row>
    <row r="12134" spans="2:10" x14ac:dyDescent="0.2">
      <c r="B12134" s="24"/>
      <c r="D12134" s="24"/>
      <c r="F12134" s="24"/>
      <c r="H12134" s="24"/>
      <c r="J12134" s="24"/>
    </row>
    <row r="12135" spans="2:10" x14ac:dyDescent="0.2">
      <c r="B12135" s="24"/>
      <c r="D12135" s="24"/>
      <c r="F12135" s="24"/>
      <c r="H12135" s="24"/>
      <c r="J12135" s="24"/>
    </row>
    <row r="12136" spans="2:10" x14ac:dyDescent="0.2">
      <c r="B12136" s="24"/>
      <c r="D12136" s="24"/>
      <c r="F12136" s="24"/>
      <c r="H12136" s="24"/>
      <c r="J12136" s="24"/>
    </row>
    <row r="12137" spans="2:10" x14ac:dyDescent="0.2">
      <c r="B12137" s="24"/>
      <c r="D12137" s="24"/>
      <c r="F12137" s="24"/>
      <c r="H12137" s="24"/>
      <c r="J12137" s="24"/>
    </row>
    <row r="12138" spans="2:10" x14ac:dyDescent="0.2">
      <c r="B12138" s="24"/>
      <c r="D12138" s="24"/>
      <c r="F12138" s="24"/>
      <c r="H12138" s="24"/>
      <c r="J12138" s="24"/>
    </row>
    <row r="12139" spans="2:10" x14ac:dyDescent="0.2">
      <c r="B12139" s="24"/>
      <c r="D12139" s="24"/>
      <c r="F12139" s="24"/>
      <c r="H12139" s="24"/>
      <c r="J12139" s="24"/>
    </row>
    <row r="12140" spans="2:10" x14ac:dyDescent="0.2">
      <c r="B12140" s="24"/>
      <c r="D12140" s="24"/>
      <c r="F12140" s="24"/>
      <c r="H12140" s="24"/>
      <c r="J12140" s="24"/>
    </row>
    <row r="12141" spans="2:10" x14ac:dyDescent="0.2">
      <c r="B12141" s="24"/>
      <c r="D12141" s="24"/>
      <c r="F12141" s="24"/>
      <c r="H12141" s="24"/>
      <c r="J12141" s="24"/>
    </row>
    <row r="12142" spans="2:10" x14ac:dyDescent="0.2">
      <c r="B12142" s="24"/>
      <c r="D12142" s="24"/>
      <c r="F12142" s="24"/>
      <c r="H12142" s="24"/>
      <c r="J12142" s="24"/>
    </row>
    <row r="12143" spans="2:10" x14ac:dyDescent="0.2">
      <c r="B12143" s="24"/>
      <c r="D12143" s="24"/>
      <c r="F12143" s="24"/>
      <c r="H12143" s="24"/>
      <c r="J12143" s="24"/>
    </row>
    <row r="12144" spans="2:10" x14ac:dyDescent="0.2">
      <c r="B12144" s="24"/>
      <c r="D12144" s="24"/>
      <c r="F12144" s="24"/>
      <c r="H12144" s="24"/>
      <c r="J12144" s="24"/>
    </row>
    <row r="12145" spans="2:10" x14ac:dyDescent="0.2">
      <c r="B12145" s="24"/>
      <c r="D12145" s="24"/>
      <c r="F12145" s="24"/>
      <c r="H12145" s="24"/>
      <c r="J12145" s="24"/>
    </row>
    <row r="12146" spans="2:10" x14ac:dyDescent="0.2">
      <c r="B12146" s="24"/>
      <c r="D12146" s="24"/>
      <c r="F12146" s="24"/>
      <c r="H12146" s="24"/>
      <c r="J12146" s="24"/>
    </row>
    <row r="12147" spans="2:10" x14ac:dyDescent="0.2">
      <c r="B12147" s="24"/>
      <c r="D12147" s="24"/>
      <c r="F12147" s="24"/>
      <c r="H12147" s="24"/>
      <c r="J12147" s="24"/>
    </row>
    <row r="12148" spans="2:10" x14ac:dyDescent="0.2">
      <c r="B12148" s="24"/>
      <c r="D12148" s="24"/>
      <c r="F12148" s="24"/>
      <c r="H12148" s="24"/>
      <c r="J12148" s="24"/>
    </row>
    <row r="12149" spans="2:10" x14ac:dyDescent="0.2">
      <c r="B12149" s="24"/>
      <c r="D12149" s="24"/>
      <c r="F12149" s="24"/>
      <c r="H12149" s="24"/>
      <c r="J12149" s="24"/>
    </row>
    <row r="12150" spans="2:10" x14ac:dyDescent="0.2">
      <c r="B12150" s="24"/>
      <c r="D12150" s="24"/>
      <c r="F12150" s="24"/>
      <c r="H12150" s="24"/>
      <c r="J12150" s="24"/>
    </row>
    <row r="12151" spans="2:10" x14ac:dyDescent="0.2">
      <c r="B12151" s="24"/>
      <c r="D12151" s="24"/>
      <c r="F12151" s="24"/>
      <c r="H12151" s="24"/>
      <c r="J12151" s="24"/>
    </row>
    <row r="12152" spans="2:10" x14ac:dyDescent="0.2">
      <c r="B12152" s="24"/>
      <c r="D12152" s="24"/>
      <c r="F12152" s="24"/>
      <c r="H12152" s="24"/>
      <c r="J12152" s="24"/>
    </row>
    <row r="12153" spans="2:10" x14ac:dyDescent="0.2">
      <c r="B12153" s="24"/>
      <c r="D12153" s="24"/>
      <c r="F12153" s="24"/>
      <c r="H12153" s="24"/>
      <c r="J12153" s="24"/>
    </row>
    <row r="12154" spans="2:10" x14ac:dyDescent="0.2">
      <c r="B12154" s="24"/>
      <c r="D12154" s="24"/>
      <c r="F12154" s="24"/>
      <c r="H12154" s="24"/>
      <c r="J12154" s="24"/>
    </row>
    <row r="12155" spans="2:10" x14ac:dyDescent="0.2">
      <c r="B12155" s="24"/>
      <c r="D12155" s="24"/>
      <c r="F12155" s="24"/>
      <c r="H12155" s="24"/>
      <c r="J12155" s="24"/>
    </row>
    <row r="12156" spans="2:10" x14ac:dyDescent="0.2">
      <c r="B12156" s="24"/>
      <c r="D12156" s="24"/>
      <c r="F12156" s="24"/>
      <c r="H12156" s="24"/>
      <c r="J12156" s="24"/>
    </row>
    <row r="12157" spans="2:10" x14ac:dyDescent="0.2">
      <c r="B12157" s="24"/>
      <c r="D12157" s="24"/>
      <c r="F12157" s="24"/>
      <c r="H12157" s="24"/>
      <c r="J12157" s="24"/>
    </row>
    <row r="12158" spans="2:10" x14ac:dyDescent="0.2">
      <c r="B12158" s="24"/>
      <c r="D12158" s="24"/>
      <c r="F12158" s="24"/>
      <c r="H12158" s="24"/>
      <c r="J12158" s="24"/>
    </row>
    <row r="12159" spans="2:10" x14ac:dyDescent="0.2">
      <c r="B12159" s="24"/>
      <c r="D12159" s="24"/>
      <c r="F12159" s="24"/>
      <c r="H12159" s="24"/>
      <c r="J12159" s="24"/>
    </row>
    <row r="12160" spans="2:10" x14ac:dyDescent="0.2">
      <c r="B12160" s="24"/>
      <c r="D12160" s="24"/>
      <c r="F12160" s="24"/>
      <c r="H12160" s="24"/>
      <c r="J12160" s="24"/>
    </row>
    <row r="12161" spans="2:10" x14ac:dyDescent="0.2">
      <c r="B12161" s="24"/>
      <c r="D12161" s="24"/>
      <c r="F12161" s="24"/>
      <c r="H12161" s="24"/>
      <c r="J12161" s="24"/>
    </row>
    <row r="12162" spans="2:10" x14ac:dyDescent="0.2">
      <c r="B12162" s="24"/>
      <c r="D12162" s="24"/>
      <c r="F12162" s="24"/>
      <c r="H12162" s="24"/>
      <c r="J12162" s="24"/>
    </row>
    <row r="12163" spans="2:10" x14ac:dyDescent="0.2">
      <c r="B12163" s="24"/>
      <c r="D12163" s="24"/>
      <c r="F12163" s="24"/>
      <c r="H12163" s="24"/>
      <c r="J12163" s="24"/>
    </row>
    <row r="12164" spans="2:10" x14ac:dyDescent="0.2">
      <c r="B12164" s="24"/>
      <c r="D12164" s="24"/>
      <c r="F12164" s="24"/>
      <c r="H12164" s="24"/>
      <c r="J12164" s="24"/>
    </row>
    <row r="12165" spans="2:10" x14ac:dyDescent="0.2">
      <c r="B12165" s="24"/>
      <c r="D12165" s="24"/>
      <c r="F12165" s="24"/>
      <c r="H12165" s="24"/>
      <c r="J12165" s="24"/>
    </row>
    <row r="12166" spans="2:10" x14ac:dyDescent="0.2">
      <c r="B12166" s="24"/>
      <c r="D12166" s="24"/>
      <c r="F12166" s="24"/>
      <c r="H12166" s="24"/>
      <c r="J12166" s="24"/>
    </row>
    <row r="12167" spans="2:10" x14ac:dyDescent="0.2">
      <c r="B12167" s="24"/>
      <c r="D12167" s="24"/>
      <c r="F12167" s="24"/>
      <c r="H12167" s="24"/>
      <c r="J12167" s="24"/>
    </row>
    <row r="12168" spans="2:10" x14ac:dyDescent="0.2">
      <c r="B12168" s="24"/>
      <c r="D12168" s="24"/>
      <c r="F12168" s="24"/>
      <c r="H12168" s="24"/>
      <c r="J12168" s="24"/>
    </row>
    <row r="12169" spans="2:10" x14ac:dyDescent="0.2">
      <c r="B12169" s="24"/>
      <c r="D12169" s="24"/>
      <c r="F12169" s="24"/>
      <c r="H12169" s="24"/>
      <c r="J12169" s="24"/>
    </row>
    <row r="12170" spans="2:10" x14ac:dyDescent="0.2">
      <c r="B12170" s="24"/>
      <c r="D12170" s="24"/>
      <c r="F12170" s="24"/>
      <c r="H12170" s="24"/>
      <c r="J12170" s="24"/>
    </row>
    <row r="12171" spans="2:10" x14ac:dyDescent="0.2">
      <c r="B12171" s="24"/>
      <c r="D12171" s="24"/>
      <c r="F12171" s="24"/>
      <c r="H12171" s="24"/>
      <c r="J12171" s="24"/>
    </row>
    <row r="12172" spans="2:10" x14ac:dyDescent="0.2">
      <c r="B12172" s="24"/>
      <c r="D12172" s="24"/>
      <c r="F12172" s="24"/>
      <c r="H12172" s="24"/>
      <c r="J12172" s="24"/>
    </row>
    <row r="12173" spans="2:10" x14ac:dyDescent="0.2">
      <c r="B12173" s="24"/>
      <c r="D12173" s="24"/>
      <c r="F12173" s="24"/>
      <c r="H12173" s="24"/>
      <c r="J12173" s="24"/>
    </row>
    <row r="12174" spans="2:10" x14ac:dyDescent="0.2">
      <c r="B12174" s="24"/>
      <c r="D12174" s="24"/>
      <c r="F12174" s="24"/>
      <c r="H12174" s="24"/>
      <c r="J12174" s="24"/>
    </row>
    <row r="12175" spans="2:10" x14ac:dyDescent="0.2">
      <c r="B12175" s="24"/>
      <c r="D12175" s="24"/>
      <c r="F12175" s="24"/>
      <c r="H12175" s="24"/>
      <c r="J12175" s="24"/>
    </row>
    <row r="12176" spans="2:10" x14ac:dyDescent="0.2">
      <c r="B12176" s="24"/>
      <c r="D12176" s="24"/>
      <c r="F12176" s="24"/>
      <c r="H12176" s="24"/>
      <c r="J12176" s="24"/>
    </row>
    <row r="12177" spans="2:10" x14ac:dyDescent="0.2">
      <c r="B12177" s="24"/>
      <c r="D12177" s="24"/>
      <c r="F12177" s="24"/>
      <c r="H12177" s="24"/>
      <c r="J12177" s="24"/>
    </row>
    <row r="12178" spans="2:10" x14ac:dyDescent="0.2">
      <c r="B12178" s="24"/>
      <c r="D12178" s="24"/>
      <c r="F12178" s="24"/>
      <c r="H12178" s="24"/>
      <c r="J12178" s="24"/>
    </row>
    <row r="12179" spans="2:10" x14ac:dyDescent="0.2">
      <c r="B12179" s="24"/>
      <c r="D12179" s="24"/>
      <c r="F12179" s="24"/>
      <c r="H12179" s="24"/>
      <c r="J12179" s="24"/>
    </row>
    <row r="12180" spans="2:10" x14ac:dyDescent="0.2">
      <c r="B12180" s="24"/>
      <c r="D12180" s="24"/>
      <c r="F12180" s="24"/>
      <c r="H12180" s="24"/>
      <c r="J12180" s="24"/>
    </row>
    <row r="12181" spans="2:10" x14ac:dyDescent="0.2">
      <c r="B12181" s="24"/>
      <c r="D12181" s="24"/>
      <c r="F12181" s="24"/>
      <c r="H12181" s="24"/>
      <c r="J12181" s="24"/>
    </row>
    <row r="12182" spans="2:10" x14ac:dyDescent="0.2">
      <c r="B12182" s="24"/>
      <c r="D12182" s="24"/>
      <c r="F12182" s="24"/>
      <c r="H12182" s="24"/>
      <c r="J12182" s="24"/>
    </row>
    <row r="12183" spans="2:10" x14ac:dyDescent="0.2">
      <c r="B12183" s="24"/>
      <c r="D12183" s="24"/>
      <c r="F12183" s="24"/>
      <c r="H12183" s="24"/>
      <c r="J12183" s="24"/>
    </row>
    <row r="12184" spans="2:10" x14ac:dyDescent="0.2">
      <c r="B12184" s="24"/>
      <c r="D12184" s="24"/>
      <c r="F12184" s="24"/>
      <c r="H12184" s="24"/>
      <c r="J12184" s="24"/>
    </row>
    <row r="12185" spans="2:10" x14ac:dyDescent="0.2">
      <c r="B12185" s="24"/>
      <c r="D12185" s="24"/>
      <c r="F12185" s="24"/>
      <c r="H12185" s="24"/>
      <c r="J12185" s="24"/>
    </row>
    <row r="12186" spans="2:10" x14ac:dyDescent="0.2">
      <c r="B12186" s="24"/>
      <c r="D12186" s="24"/>
      <c r="F12186" s="24"/>
      <c r="H12186" s="24"/>
      <c r="J12186" s="24"/>
    </row>
    <row r="12187" spans="2:10" x14ac:dyDescent="0.2">
      <c r="B12187" s="24"/>
      <c r="D12187" s="24"/>
      <c r="F12187" s="24"/>
      <c r="H12187" s="24"/>
      <c r="J12187" s="24"/>
    </row>
    <row r="12188" spans="2:10" x14ac:dyDescent="0.2">
      <c r="B12188" s="24"/>
      <c r="D12188" s="24"/>
      <c r="F12188" s="24"/>
      <c r="H12188" s="24"/>
      <c r="J12188" s="24"/>
    </row>
    <row r="12189" spans="2:10" x14ac:dyDescent="0.2">
      <c r="B12189" s="24"/>
      <c r="D12189" s="24"/>
      <c r="F12189" s="24"/>
      <c r="H12189" s="24"/>
      <c r="J12189" s="24"/>
    </row>
    <row r="12190" spans="2:10" x14ac:dyDescent="0.2">
      <c r="B12190" s="24"/>
      <c r="D12190" s="24"/>
      <c r="F12190" s="24"/>
      <c r="H12190" s="24"/>
      <c r="J12190" s="24"/>
    </row>
    <row r="12191" spans="2:10" x14ac:dyDescent="0.2">
      <c r="B12191" s="24"/>
      <c r="D12191" s="24"/>
      <c r="F12191" s="24"/>
      <c r="H12191" s="24"/>
      <c r="J12191" s="24"/>
    </row>
    <row r="12192" spans="2:10" x14ac:dyDescent="0.2">
      <c r="B12192" s="24"/>
      <c r="D12192" s="24"/>
      <c r="F12192" s="24"/>
      <c r="H12192" s="24"/>
      <c r="J12192" s="24"/>
    </row>
    <row r="12193" spans="2:10" x14ac:dyDescent="0.2">
      <c r="B12193" s="24"/>
      <c r="D12193" s="24"/>
      <c r="F12193" s="24"/>
      <c r="H12193" s="24"/>
      <c r="J12193" s="24"/>
    </row>
    <row r="12194" spans="2:10" x14ac:dyDescent="0.2">
      <c r="B12194" s="24"/>
      <c r="D12194" s="24"/>
      <c r="F12194" s="24"/>
      <c r="H12194" s="24"/>
      <c r="J12194" s="24"/>
    </row>
    <row r="12195" spans="2:10" x14ac:dyDescent="0.2">
      <c r="B12195" s="24"/>
      <c r="D12195" s="24"/>
      <c r="F12195" s="24"/>
      <c r="H12195" s="24"/>
      <c r="J12195" s="24"/>
    </row>
    <row r="12196" spans="2:10" x14ac:dyDescent="0.2">
      <c r="B12196" s="24"/>
      <c r="D12196" s="24"/>
      <c r="F12196" s="24"/>
      <c r="H12196" s="24"/>
      <c r="J12196" s="24"/>
    </row>
    <row r="12197" spans="2:10" x14ac:dyDescent="0.2">
      <c r="B12197" s="24"/>
      <c r="D12197" s="24"/>
      <c r="F12197" s="24"/>
      <c r="H12197" s="24"/>
      <c r="J12197" s="24"/>
    </row>
    <row r="12198" spans="2:10" x14ac:dyDescent="0.2">
      <c r="B12198" s="24"/>
      <c r="D12198" s="24"/>
      <c r="F12198" s="24"/>
      <c r="H12198" s="24"/>
      <c r="J12198" s="24"/>
    </row>
    <row r="12199" spans="2:10" x14ac:dyDescent="0.2">
      <c r="B12199" s="24"/>
      <c r="D12199" s="24"/>
      <c r="F12199" s="24"/>
      <c r="H12199" s="24"/>
      <c r="J12199" s="24"/>
    </row>
    <row r="12200" spans="2:10" x14ac:dyDescent="0.2">
      <c r="B12200" s="24"/>
      <c r="D12200" s="24"/>
      <c r="F12200" s="24"/>
      <c r="H12200" s="24"/>
      <c r="J12200" s="24"/>
    </row>
    <row r="12201" spans="2:10" x14ac:dyDescent="0.2">
      <c r="B12201" s="24"/>
      <c r="D12201" s="24"/>
      <c r="F12201" s="24"/>
      <c r="H12201" s="24"/>
      <c r="J12201" s="24"/>
    </row>
    <row r="12202" spans="2:10" x14ac:dyDescent="0.2">
      <c r="B12202" s="24"/>
      <c r="D12202" s="24"/>
      <c r="F12202" s="24"/>
      <c r="H12202" s="24"/>
      <c r="J12202" s="24"/>
    </row>
    <row r="12203" spans="2:10" x14ac:dyDescent="0.2">
      <c r="B12203" s="24"/>
      <c r="D12203" s="24"/>
      <c r="F12203" s="24"/>
      <c r="H12203" s="24"/>
      <c r="J12203" s="24"/>
    </row>
    <row r="12204" spans="2:10" x14ac:dyDescent="0.2">
      <c r="B12204" s="24"/>
      <c r="D12204" s="24"/>
      <c r="F12204" s="24"/>
      <c r="H12204" s="24"/>
      <c r="J12204" s="24"/>
    </row>
    <row r="12205" spans="2:10" x14ac:dyDescent="0.2">
      <c r="B12205" s="24"/>
      <c r="D12205" s="24"/>
      <c r="F12205" s="24"/>
      <c r="H12205" s="24"/>
      <c r="J12205" s="24"/>
    </row>
    <row r="12206" spans="2:10" x14ac:dyDescent="0.2">
      <c r="B12206" s="24"/>
      <c r="D12206" s="24"/>
      <c r="F12206" s="24"/>
      <c r="H12206" s="24"/>
      <c r="J12206" s="24"/>
    </row>
    <row r="12207" spans="2:10" x14ac:dyDescent="0.2">
      <c r="B12207" s="24"/>
      <c r="D12207" s="24"/>
      <c r="F12207" s="24"/>
      <c r="H12207" s="24"/>
      <c r="J12207" s="24"/>
    </row>
    <row r="12208" spans="2:10" x14ac:dyDescent="0.2">
      <c r="B12208" s="24"/>
      <c r="D12208" s="24"/>
      <c r="F12208" s="24"/>
      <c r="H12208" s="24"/>
      <c r="J12208" s="24"/>
    </row>
    <row r="12209" spans="2:10" x14ac:dyDescent="0.2">
      <c r="B12209" s="24"/>
      <c r="D12209" s="24"/>
      <c r="F12209" s="24"/>
      <c r="H12209" s="24"/>
      <c r="J12209" s="24"/>
    </row>
    <row r="12210" spans="2:10" x14ac:dyDescent="0.2">
      <c r="B12210" s="24"/>
      <c r="D12210" s="24"/>
      <c r="F12210" s="24"/>
      <c r="H12210" s="24"/>
      <c r="J12210" s="24"/>
    </row>
    <row r="12211" spans="2:10" x14ac:dyDescent="0.2">
      <c r="B12211" s="24"/>
      <c r="D12211" s="24"/>
      <c r="F12211" s="24"/>
      <c r="H12211" s="24"/>
      <c r="J12211" s="24"/>
    </row>
    <row r="12212" spans="2:10" x14ac:dyDescent="0.2">
      <c r="B12212" s="24"/>
      <c r="D12212" s="24"/>
      <c r="F12212" s="24"/>
      <c r="H12212" s="24"/>
      <c r="J12212" s="24"/>
    </row>
    <row r="12213" spans="2:10" x14ac:dyDescent="0.2">
      <c r="B12213" s="24"/>
      <c r="D12213" s="24"/>
      <c r="F12213" s="24"/>
      <c r="H12213" s="24"/>
      <c r="J12213" s="24"/>
    </row>
    <row r="12214" spans="2:10" x14ac:dyDescent="0.2">
      <c r="B12214" s="24"/>
      <c r="D12214" s="24"/>
      <c r="F12214" s="24"/>
      <c r="H12214" s="24"/>
      <c r="J12214" s="24"/>
    </row>
    <row r="12215" spans="2:10" x14ac:dyDescent="0.2">
      <c r="B12215" s="24"/>
      <c r="D12215" s="24"/>
      <c r="F12215" s="24"/>
      <c r="H12215" s="24"/>
      <c r="J12215" s="24"/>
    </row>
    <row r="12216" spans="2:10" x14ac:dyDescent="0.2">
      <c r="B12216" s="24"/>
      <c r="D12216" s="24"/>
      <c r="F12216" s="24"/>
      <c r="H12216" s="24"/>
      <c r="J12216" s="24"/>
    </row>
    <row r="12217" spans="2:10" x14ac:dyDescent="0.2">
      <c r="B12217" s="24"/>
      <c r="D12217" s="24"/>
      <c r="F12217" s="24"/>
      <c r="H12217" s="24"/>
      <c r="J12217" s="24"/>
    </row>
    <row r="12218" spans="2:10" x14ac:dyDescent="0.2">
      <c r="B12218" s="24"/>
      <c r="D12218" s="24"/>
      <c r="F12218" s="24"/>
      <c r="H12218" s="24"/>
      <c r="J12218" s="24"/>
    </row>
    <row r="12219" spans="2:10" x14ac:dyDescent="0.2">
      <c r="B12219" s="24"/>
      <c r="D12219" s="24"/>
      <c r="F12219" s="24"/>
      <c r="H12219" s="24"/>
      <c r="J12219" s="24"/>
    </row>
    <row r="12220" spans="2:10" x14ac:dyDescent="0.2">
      <c r="B12220" s="24"/>
      <c r="D12220" s="24"/>
      <c r="F12220" s="24"/>
      <c r="H12220" s="24"/>
      <c r="J12220" s="24"/>
    </row>
    <row r="12221" spans="2:10" x14ac:dyDescent="0.2">
      <c r="B12221" s="24"/>
      <c r="D12221" s="24"/>
      <c r="F12221" s="24"/>
      <c r="H12221" s="24"/>
      <c r="J12221" s="24"/>
    </row>
    <row r="12222" spans="2:10" x14ac:dyDescent="0.2">
      <c r="B12222" s="24"/>
      <c r="D12222" s="24"/>
      <c r="F12222" s="24"/>
      <c r="H12222" s="24"/>
      <c r="J12222" s="24"/>
    </row>
    <row r="12223" spans="2:10" x14ac:dyDescent="0.2">
      <c r="B12223" s="24"/>
      <c r="D12223" s="24"/>
      <c r="F12223" s="24"/>
      <c r="H12223" s="24"/>
      <c r="J12223" s="24"/>
    </row>
    <row r="12224" spans="2:10" x14ac:dyDescent="0.2">
      <c r="B12224" s="24"/>
      <c r="D12224" s="24"/>
      <c r="F12224" s="24"/>
      <c r="H12224" s="24"/>
      <c r="J12224" s="24"/>
    </row>
    <row r="12225" spans="2:10" x14ac:dyDescent="0.2">
      <c r="B12225" s="24"/>
      <c r="D12225" s="24"/>
      <c r="F12225" s="24"/>
      <c r="H12225" s="24"/>
      <c r="J12225" s="24"/>
    </row>
    <row r="12226" spans="2:10" x14ac:dyDescent="0.2">
      <c r="B12226" s="24"/>
      <c r="D12226" s="24"/>
      <c r="F12226" s="24"/>
      <c r="H12226" s="24"/>
      <c r="J12226" s="24"/>
    </row>
    <row r="12227" spans="2:10" x14ac:dyDescent="0.2">
      <c r="B12227" s="24"/>
      <c r="D12227" s="24"/>
      <c r="F12227" s="24"/>
      <c r="H12227" s="24"/>
      <c r="J12227" s="24"/>
    </row>
    <row r="12228" spans="2:10" x14ac:dyDescent="0.2">
      <c r="B12228" s="24"/>
      <c r="D12228" s="24"/>
      <c r="F12228" s="24"/>
      <c r="H12228" s="24"/>
      <c r="J12228" s="24"/>
    </row>
    <row r="12229" spans="2:10" x14ac:dyDescent="0.2">
      <c r="B12229" s="24"/>
      <c r="D12229" s="24"/>
      <c r="F12229" s="24"/>
      <c r="H12229" s="24"/>
      <c r="J12229" s="24"/>
    </row>
    <row r="12230" spans="2:10" x14ac:dyDescent="0.2">
      <c r="B12230" s="24"/>
      <c r="D12230" s="24"/>
      <c r="F12230" s="24"/>
      <c r="H12230" s="24"/>
      <c r="J12230" s="24"/>
    </row>
    <row r="12231" spans="2:10" x14ac:dyDescent="0.2">
      <c r="B12231" s="24"/>
      <c r="D12231" s="24"/>
      <c r="F12231" s="24"/>
      <c r="H12231" s="24"/>
      <c r="J12231" s="24"/>
    </row>
    <row r="12232" spans="2:10" x14ac:dyDescent="0.2">
      <c r="B12232" s="24"/>
      <c r="D12232" s="24"/>
      <c r="F12232" s="24"/>
      <c r="H12232" s="24"/>
      <c r="J12232" s="24"/>
    </row>
    <row r="12233" spans="2:10" x14ac:dyDescent="0.2">
      <c r="B12233" s="24"/>
      <c r="D12233" s="24"/>
      <c r="F12233" s="24"/>
      <c r="H12233" s="24"/>
      <c r="J12233" s="24"/>
    </row>
    <row r="12234" spans="2:10" x14ac:dyDescent="0.2">
      <c r="B12234" s="24"/>
      <c r="D12234" s="24"/>
      <c r="F12234" s="24"/>
      <c r="H12234" s="24"/>
      <c r="J12234" s="24"/>
    </row>
    <row r="12235" spans="2:10" x14ac:dyDescent="0.2">
      <c r="B12235" s="24"/>
      <c r="D12235" s="24"/>
      <c r="F12235" s="24"/>
      <c r="H12235" s="24"/>
      <c r="J12235" s="24"/>
    </row>
    <row r="12236" spans="2:10" x14ac:dyDescent="0.2">
      <c r="B12236" s="24"/>
      <c r="D12236" s="24"/>
      <c r="F12236" s="24"/>
      <c r="H12236" s="24"/>
      <c r="J12236" s="24"/>
    </row>
    <row r="12237" spans="2:10" x14ac:dyDescent="0.2">
      <c r="B12237" s="24"/>
      <c r="D12237" s="24"/>
      <c r="F12237" s="24"/>
      <c r="H12237" s="24"/>
      <c r="J12237" s="24"/>
    </row>
    <row r="12238" spans="2:10" x14ac:dyDescent="0.2">
      <c r="B12238" s="24"/>
      <c r="D12238" s="24"/>
      <c r="F12238" s="24"/>
      <c r="H12238" s="24"/>
      <c r="J12238" s="24"/>
    </row>
    <row r="12239" spans="2:10" x14ac:dyDescent="0.2">
      <c r="B12239" s="24"/>
      <c r="D12239" s="24"/>
      <c r="F12239" s="24"/>
      <c r="H12239" s="24"/>
      <c r="J12239" s="24"/>
    </row>
    <row r="12240" spans="2:10" x14ac:dyDescent="0.2">
      <c r="B12240" s="24"/>
      <c r="D12240" s="24"/>
      <c r="F12240" s="24"/>
      <c r="H12240" s="24"/>
      <c r="J12240" s="24"/>
    </row>
    <row r="12241" spans="2:10" x14ac:dyDescent="0.2">
      <c r="B12241" s="24"/>
      <c r="D12241" s="24"/>
      <c r="F12241" s="24"/>
      <c r="H12241" s="24"/>
      <c r="J12241" s="24"/>
    </row>
    <row r="12242" spans="2:10" x14ac:dyDescent="0.2">
      <c r="B12242" s="24"/>
      <c r="D12242" s="24"/>
      <c r="F12242" s="24"/>
      <c r="H12242" s="24"/>
      <c r="J12242" s="24"/>
    </row>
    <row r="12243" spans="2:10" x14ac:dyDescent="0.2">
      <c r="B12243" s="24"/>
      <c r="D12243" s="24"/>
      <c r="F12243" s="24"/>
      <c r="H12243" s="24"/>
      <c r="J12243" s="24"/>
    </row>
    <row r="12244" spans="2:10" x14ac:dyDescent="0.2">
      <c r="B12244" s="24"/>
      <c r="D12244" s="24"/>
      <c r="F12244" s="24"/>
      <c r="H12244" s="24"/>
      <c r="J12244" s="24"/>
    </row>
    <row r="12245" spans="2:10" x14ac:dyDescent="0.2">
      <c r="B12245" s="24"/>
      <c r="D12245" s="24"/>
      <c r="F12245" s="24"/>
      <c r="H12245" s="24"/>
      <c r="J12245" s="24"/>
    </row>
    <row r="12246" spans="2:10" x14ac:dyDescent="0.2">
      <c r="B12246" s="24"/>
      <c r="D12246" s="24"/>
      <c r="F12246" s="24"/>
      <c r="H12246" s="24"/>
      <c r="J12246" s="24"/>
    </row>
    <row r="12247" spans="2:10" x14ac:dyDescent="0.2">
      <c r="B12247" s="24"/>
      <c r="D12247" s="24"/>
      <c r="F12247" s="24"/>
      <c r="H12247" s="24"/>
      <c r="J12247" s="24"/>
    </row>
    <row r="12248" spans="2:10" x14ac:dyDescent="0.2">
      <c r="B12248" s="24"/>
      <c r="D12248" s="24"/>
      <c r="F12248" s="24"/>
      <c r="H12248" s="24"/>
      <c r="J12248" s="24"/>
    </row>
    <row r="12249" spans="2:10" x14ac:dyDescent="0.2">
      <c r="B12249" s="24"/>
      <c r="D12249" s="24"/>
      <c r="F12249" s="24"/>
      <c r="H12249" s="24"/>
      <c r="J12249" s="24"/>
    </row>
    <row r="12250" spans="2:10" x14ac:dyDescent="0.2">
      <c r="B12250" s="24"/>
      <c r="D12250" s="24"/>
      <c r="F12250" s="24"/>
      <c r="H12250" s="24"/>
      <c r="J12250" s="24"/>
    </row>
    <row r="12251" spans="2:10" x14ac:dyDescent="0.2">
      <c r="B12251" s="24"/>
      <c r="D12251" s="24"/>
      <c r="F12251" s="24"/>
      <c r="H12251" s="24"/>
      <c r="J12251" s="24"/>
    </row>
    <row r="12252" spans="2:10" x14ac:dyDescent="0.2">
      <c r="B12252" s="24"/>
      <c r="D12252" s="24"/>
      <c r="F12252" s="24"/>
      <c r="H12252" s="24"/>
      <c r="J12252" s="24"/>
    </row>
    <row r="12253" spans="2:10" x14ac:dyDescent="0.2">
      <c r="B12253" s="24"/>
      <c r="D12253" s="24"/>
      <c r="F12253" s="24"/>
      <c r="H12253" s="24"/>
      <c r="J12253" s="24"/>
    </row>
    <row r="12254" spans="2:10" x14ac:dyDescent="0.2">
      <c r="B12254" s="24"/>
      <c r="D12254" s="24"/>
      <c r="F12254" s="24"/>
      <c r="H12254" s="24"/>
      <c r="J12254" s="24"/>
    </row>
    <row r="12255" spans="2:10" x14ac:dyDescent="0.2">
      <c r="B12255" s="24"/>
      <c r="D12255" s="24"/>
      <c r="F12255" s="24"/>
      <c r="H12255" s="24"/>
      <c r="J12255" s="24"/>
    </row>
    <row r="12256" spans="2:10" x14ac:dyDescent="0.2">
      <c r="B12256" s="24"/>
      <c r="D12256" s="24"/>
      <c r="F12256" s="24"/>
      <c r="H12256" s="24"/>
      <c r="J12256" s="24"/>
    </row>
    <row r="12257" spans="2:10" x14ac:dyDescent="0.2">
      <c r="B12257" s="24"/>
      <c r="D12257" s="24"/>
      <c r="F12257" s="24"/>
      <c r="H12257" s="24"/>
      <c r="J12257" s="24"/>
    </row>
    <row r="12258" spans="2:10" x14ac:dyDescent="0.2">
      <c r="B12258" s="24"/>
      <c r="D12258" s="24"/>
      <c r="F12258" s="24"/>
      <c r="H12258" s="24"/>
      <c r="J12258" s="24"/>
    </row>
    <row r="12259" spans="2:10" x14ac:dyDescent="0.2">
      <c r="B12259" s="24"/>
      <c r="D12259" s="24"/>
      <c r="F12259" s="24"/>
      <c r="H12259" s="24"/>
      <c r="J12259" s="24"/>
    </row>
    <row r="12260" spans="2:10" x14ac:dyDescent="0.2">
      <c r="B12260" s="24"/>
      <c r="D12260" s="24"/>
      <c r="F12260" s="24"/>
      <c r="H12260" s="24"/>
      <c r="J12260" s="24"/>
    </row>
    <row r="12261" spans="2:10" x14ac:dyDescent="0.2">
      <c r="B12261" s="24"/>
      <c r="D12261" s="24"/>
      <c r="F12261" s="24"/>
      <c r="H12261" s="24"/>
      <c r="J12261" s="24"/>
    </row>
    <row r="12262" spans="2:10" x14ac:dyDescent="0.2">
      <c r="B12262" s="24"/>
      <c r="D12262" s="24"/>
      <c r="F12262" s="24"/>
      <c r="H12262" s="24"/>
      <c r="J12262" s="24"/>
    </row>
    <row r="12263" spans="2:10" x14ac:dyDescent="0.2">
      <c r="B12263" s="24"/>
      <c r="D12263" s="24"/>
      <c r="F12263" s="24"/>
      <c r="H12263" s="24"/>
      <c r="J12263" s="24"/>
    </row>
    <row r="12264" spans="2:10" x14ac:dyDescent="0.2">
      <c r="B12264" s="24"/>
      <c r="D12264" s="24"/>
      <c r="F12264" s="24"/>
      <c r="H12264" s="24"/>
      <c r="J12264" s="24"/>
    </row>
    <row r="12265" spans="2:10" x14ac:dyDescent="0.2">
      <c r="B12265" s="24"/>
      <c r="D12265" s="24"/>
      <c r="F12265" s="24"/>
      <c r="H12265" s="24"/>
      <c r="J12265" s="24"/>
    </row>
    <row r="12266" spans="2:10" x14ac:dyDescent="0.2">
      <c r="B12266" s="24"/>
      <c r="D12266" s="24"/>
      <c r="F12266" s="24"/>
      <c r="H12266" s="24"/>
      <c r="J12266" s="24"/>
    </row>
    <row r="12267" spans="2:10" x14ac:dyDescent="0.2">
      <c r="B12267" s="24"/>
      <c r="D12267" s="24"/>
      <c r="F12267" s="24"/>
      <c r="H12267" s="24"/>
      <c r="J12267" s="24"/>
    </row>
    <row r="12268" spans="2:10" x14ac:dyDescent="0.2">
      <c r="B12268" s="24"/>
      <c r="D12268" s="24"/>
      <c r="F12268" s="24"/>
      <c r="H12268" s="24"/>
      <c r="J12268" s="24"/>
    </row>
    <row r="12269" spans="2:10" x14ac:dyDescent="0.2">
      <c r="B12269" s="24"/>
      <c r="D12269" s="24"/>
      <c r="F12269" s="24"/>
      <c r="H12269" s="24"/>
      <c r="J12269" s="24"/>
    </row>
    <row r="12270" spans="2:10" x14ac:dyDescent="0.2">
      <c r="B12270" s="24"/>
      <c r="D12270" s="24"/>
      <c r="F12270" s="24"/>
      <c r="H12270" s="24"/>
      <c r="J12270" s="24"/>
    </row>
    <row r="12271" spans="2:10" x14ac:dyDescent="0.2">
      <c r="B12271" s="24"/>
      <c r="D12271" s="24"/>
      <c r="F12271" s="24"/>
      <c r="H12271" s="24"/>
      <c r="J12271" s="24"/>
    </row>
    <row r="12272" spans="2:10" x14ac:dyDescent="0.2">
      <c r="B12272" s="24"/>
      <c r="D12272" s="24"/>
      <c r="F12272" s="24"/>
      <c r="H12272" s="24"/>
      <c r="J12272" s="24"/>
    </row>
    <row r="12273" spans="2:10" x14ac:dyDescent="0.2">
      <c r="B12273" s="24"/>
      <c r="D12273" s="24"/>
      <c r="F12273" s="24"/>
      <c r="H12273" s="24"/>
      <c r="J12273" s="24"/>
    </row>
    <row r="12274" spans="2:10" x14ac:dyDescent="0.2">
      <c r="B12274" s="24"/>
      <c r="D12274" s="24"/>
      <c r="F12274" s="24"/>
      <c r="H12274" s="24"/>
      <c r="J12274" s="24"/>
    </row>
    <row r="12275" spans="2:10" x14ac:dyDescent="0.2">
      <c r="B12275" s="24"/>
      <c r="D12275" s="24"/>
      <c r="F12275" s="24"/>
      <c r="H12275" s="24"/>
      <c r="J12275" s="24"/>
    </row>
    <row r="12276" spans="2:10" x14ac:dyDescent="0.2">
      <c r="B12276" s="24"/>
      <c r="D12276" s="24"/>
      <c r="F12276" s="24"/>
      <c r="H12276" s="24"/>
      <c r="J12276" s="24"/>
    </row>
    <row r="12277" spans="2:10" x14ac:dyDescent="0.2">
      <c r="B12277" s="24"/>
      <c r="D12277" s="24"/>
      <c r="F12277" s="24"/>
      <c r="H12277" s="24"/>
      <c r="J12277" s="24"/>
    </row>
    <row r="12278" spans="2:10" x14ac:dyDescent="0.2">
      <c r="B12278" s="24"/>
      <c r="D12278" s="24"/>
      <c r="F12278" s="24"/>
      <c r="H12278" s="24"/>
      <c r="J12278" s="24"/>
    </row>
    <row r="12279" spans="2:10" x14ac:dyDescent="0.2">
      <c r="B12279" s="24"/>
      <c r="D12279" s="24"/>
      <c r="F12279" s="24"/>
      <c r="H12279" s="24"/>
      <c r="J12279" s="24"/>
    </row>
    <row r="12280" spans="2:10" x14ac:dyDescent="0.2">
      <c r="B12280" s="24"/>
      <c r="D12280" s="24"/>
      <c r="F12280" s="24"/>
      <c r="H12280" s="24"/>
      <c r="J12280" s="24"/>
    </row>
    <row r="12281" spans="2:10" x14ac:dyDescent="0.2">
      <c r="B12281" s="24"/>
      <c r="D12281" s="24"/>
      <c r="F12281" s="24"/>
      <c r="H12281" s="24"/>
      <c r="J12281" s="24"/>
    </row>
    <row r="12282" spans="2:10" x14ac:dyDescent="0.2">
      <c r="B12282" s="24"/>
      <c r="D12282" s="24"/>
      <c r="F12282" s="24"/>
      <c r="H12282" s="24"/>
      <c r="J12282" s="24"/>
    </row>
    <row r="12283" spans="2:10" x14ac:dyDescent="0.2">
      <c r="B12283" s="24"/>
      <c r="D12283" s="24"/>
      <c r="F12283" s="24"/>
      <c r="H12283" s="24"/>
      <c r="J12283" s="24"/>
    </row>
    <row r="12284" spans="2:10" x14ac:dyDescent="0.2">
      <c r="B12284" s="24"/>
      <c r="D12284" s="24"/>
      <c r="F12284" s="24"/>
      <c r="H12284" s="24"/>
      <c r="J12284" s="24"/>
    </row>
    <row r="12285" spans="2:10" x14ac:dyDescent="0.2">
      <c r="B12285" s="24"/>
      <c r="D12285" s="24"/>
      <c r="F12285" s="24"/>
      <c r="H12285" s="24"/>
      <c r="J12285" s="24"/>
    </row>
    <row r="12286" spans="2:10" x14ac:dyDescent="0.2">
      <c r="B12286" s="24"/>
      <c r="D12286" s="24"/>
      <c r="F12286" s="24"/>
      <c r="H12286" s="24"/>
      <c r="J12286" s="24"/>
    </row>
    <row r="12287" spans="2:10" x14ac:dyDescent="0.2">
      <c r="B12287" s="24"/>
      <c r="D12287" s="24"/>
      <c r="F12287" s="24"/>
      <c r="H12287" s="24"/>
      <c r="J12287" s="24"/>
    </row>
    <row r="12288" spans="2:10" x14ac:dyDescent="0.2">
      <c r="B12288" s="24"/>
      <c r="D12288" s="24"/>
      <c r="F12288" s="24"/>
      <c r="H12288" s="24"/>
      <c r="J12288" s="24"/>
    </row>
    <row r="12289" spans="2:10" x14ac:dyDescent="0.2">
      <c r="B12289" s="24"/>
      <c r="D12289" s="24"/>
      <c r="F12289" s="24"/>
      <c r="H12289" s="24"/>
      <c r="J12289" s="24"/>
    </row>
    <row r="12290" spans="2:10" x14ac:dyDescent="0.2">
      <c r="B12290" s="24"/>
      <c r="D12290" s="24"/>
      <c r="F12290" s="24"/>
      <c r="H12290" s="24"/>
      <c r="J12290" s="24"/>
    </row>
    <row r="12291" spans="2:10" x14ac:dyDescent="0.2">
      <c r="B12291" s="24"/>
      <c r="D12291" s="24"/>
      <c r="F12291" s="24"/>
      <c r="H12291" s="24"/>
      <c r="J12291" s="24"/>
    </row>
    <row r="12292" spans="2:10" x14ac:dyDescent="0.2">
      <c r="B12292" s="24"/>
      <c r="D12292" s="24"/>
      <c r="F12292" s="24"/>
      <c r="H12292" s="24"/>
      <c r="J12292" s="24"/>
    </row>
    <row r="12293" spans="2:10" x14ac:dyDescent="0.2">
      <c r="B12293" s="24"/>
      <c r="D12293" s="24"/>
      <c r="F12293" s="24"/>
      <c r="H12293" s="24"/>
      <c r="J12293" s="24"/>
    </row>
    <row r="12294" spans="2:10" x14ac:dyDescent="0.2">
      <c r="B12294" s="24"/>
      <c r="D12294" s="24"/>
      <c r="F12294" s="24"/>
      <c r="H12294" s="24"/>
      <c r="J12294" s="24"/>
    </row>
    <row r="12295" spans="2:10" x14ac:dyDescent="0.2">
      <c r="B12295" s="24"/>
      <c r="D12295" s="24"/>
      <c r="F12295" s="24"/>
      <c r="H12295" s="24"/>
      <c r="J12295" s="24"/>
    </row>
    <row r="12296" spans="2:10" x14ac:dyDescent="0.2">
      <c r="B12296" s="24"/>
      <c r="D12296" s="24"/>
      <c r="F12296" s="24"/>
      <c r="H12296" s="24"/>
      <c r="J12296" s="24"/>
    </row>
    <row r="12297" spans="2:10" x14ac:dyDescent="0.2">
      <c r="B12297" s="24"/>
      <c r="D12297" s="24"/>
      <c r="F12297" s="24"/>
      <c r="H12297" s="24"/>
      <c r="J12297" s="24"/>
    </row>
    <row r="12298" spans="2:10" x14ac:dyDescent="0.2">
      <c r="B12298" s="24"/>
      <c r="D12298" s="24"/>
      <c r="F12298" s="24"/>
      <c r="H12298" s="24"/>
      <c r="J12298" s="24"/>
    </row>
    <row r="12299" spans="2:10" x14ac:dyDescent="0.2">
      <c r="B12299" s="24"/>
      <c r="D12299" s="24"/>
      <c r="F12299" s="24"/>
      <c r="H12299" s="24"/>
      <c r="J12299" s="24"/>
    </row>
    <row r="12300" spans="2:10" x14ac:dyDescent="0.2">
      <c r="B12300" s="24"/>
      <c r="D12300" s="24"/>
      <c r="F12300" s="24"/>
      <c r="H12300" s="24"/>
      <c r="J12300" s="24"/>
    </row>
    <row r="12301" spans="2:10" x14ac:dyDescent="0.2">
      <c r="B12301" s="24"/>
      <c r="D12301" s="24"/>
      <c r="F12301" s="24"/>
      <c r="H12301" s="24"/>
      <c r="J12301" s="24"/>
    </row>
    <row r="12302" spans="2:10" x14ac:dyDescent="0.2">
      <c r="B12302" s="24"/>
      <c r="D12302" s="24"/>
      <c r="F12302" s="24"/>
      <c r="H12302" s="24"/>
      <c r="J12302" s="24"/>
    </row>
    <row r="12303" spans="2:10" x14ac:dyDescent="0.2">
      <c r="B12303" s="24"/>
      <c r="D12303" s="24"/>
      <c r="F12303" s="24"/>
      <c r="H12303" s="24"/>
      <c r="J12303" s="24"/>
    </row>
    <row r="12304" spans="2:10" x14ac:dyDescent="0.2">
      <c r="B12304" s="24"/>
      <c r="D12304" s="24"/>
      <c r="F12304" s="24"/>
      <c r="H12304" s="24"/>
      <c r="J12304" s="24"/>
    </row>
    <row r="12305" spans="2:10" x14ac:dyDescent="0.2">
      <c r="B12305" s="24"/>
      <c r="D12305" s="24"/>
      <c r="F12305" s="24"/>
      <c r="H12305" s="24"/>
      <c r="J12305" s="24"/>
    </row>
    <row r="12306" spans="2:10" x14ac:dyDescent="0.2">
      <c r="B12306" s="24"/>
      <c r="D12306" s="24"/>
      <c r="F12306" s="24"/>
      <c r="H12306" s="24"/>
      <c r="J12306" s="24"/>
    </row>
    <row r="12307" spans="2:10" x14ac:dyDescent="0.2">
      <c r="B12307" s="24"/>
      <c r="D12307" s="24"/>
      <c r="F12307" s="24"/>
      <c r="H12307" s="24"/>
      <c r="J12307" s="24"/>
    </row>
    <row r="12308" spans="2:10" x14ac:dyDescent="0.2">
      <c r="B12308" s="24"/>
      <c r="D12308" s="24"/>
      <c r="F12308" s="24"/>
      <c r="H12308" s="24"/>
      <c r="J12308" s="24"/>
    </row>
    <row r="12309" spans="2:10" x14ac:dyDescent="0.2">
      <c r="B12309" s="24"/>
      <c r="D12309" s="24"/>
      <c r="F12309" s="24"/>
      <c r="H12309" s="24"/>
      <c r="J12309" s="24"/>
    </row>
    <row r="12310" spans="2:10" x14ac:dyDescent="0.2">
      <c r="B12310" s="24"/>
      <c r="D12310" s="24"/>
      <c r="F12310" s="24"/>
      <c r="H12310" s="24"/>
      <c r="J12310" s="24"/>
    </row>
    <row r="12311" spans="2:10" x14ac:dyDescent="0.2">
      <c r="B12311" s="24"/>
      <c r="D12311" s="24"/>
      <c r="F12311" s="24"/>
      <c r="H12311" s="24"/>
      <c r="J12311" s="24"/>
    </row>
    <row r="12312" spans="2:10" x14ac:dyDescent="0.2">
      <c r="B12312" s="24"/>
      <c r="D12312" s="24"/>
      <c r="F12312" s="24"/>
      <c r="H12312" s="24"/>
      <c r="J12312" s="24"/>
    </row>
    <row r="12313" spans="2:10" x14ac:dyDescent="0.2">
      <c r="B12313" s="24"/>
      <c r="D12313" s="24"/>
      <c r="F12313" s="24"/>
      <c r="H12313" s="24"/>
      <c r="J12313" s="24"/>
    </row>
    <row r="12314" spans="2:10" x14ac:dyDescent="0.2">
      <c r="B12314" s="24"/>
      <c r="D12314" s="24"/>
      <c r="F12314" s="24"/>
      <c r="H12314" s="24"/>
      <c r="J12314" s="24"/>
    </row>
    <row r="12315" spans="2:10" x14ac:dyDescent="0.2">
      <c r="B12315" s="24"/>
      <c r="D12315" s="24"/>
      <c r="F12315" s="24"/>
      <c r="H12315" s="24"/>
      <c r="J12315" s="24"/>
    </row>
    <row r="12316" spans="2:10" x14ac:dyDescent="0.2">
      <c r="B12316" s="24"/>
      <c r="D12316" s="24"/>
      <c r="F12316" s="24"/>
      <c r="H12316" s="24"/>
      <c r="J12316" s="24"/>
    </row>
    <row r="12317" spans="2:10" x14ac:dyDescent="0.2">
      <c r="B12317" s="24"/>
      <c r="D12317" s="24"/>
      <c r="F12317" s="24"/>
      <c r="H12317" s="24"/>
      <c r="J12317" s="24"/>
    </row>
    <row r="12318" spans="2:10" x14ac:dyDescent="0.2">
      <c r="B12318" s="24"/>
      <c r="D12318" s="24"/>
      <c r="F12318" s="24"/>
      <c r="H12318" s="24"/>
      <c r="J12318" s="24"/>
    </row>
    <row r="12319" spans="2:10" x14ac:dyDescent="0.2">
      <c r="B12319" s="24"/>
      <c r="D12319" s="24"/>
      <c r="F12319" s="24"/>
      <c r="H12319" s="24"/>
      <c r="J12319" s="24"/>
    </row>
    <row r="12320" spans="2:10" x14ac:dyDescent="0.2">
      <c r="B12320" s="24"/>
      <c r="D12320" s="24"/>
      <c r="F12320" s="24"/>
      <c r="H12320" s="24"/>
      <c r="J12320" s="24"/>
    </row>
    <row r="12321" spans="2:10" x14ac:dyDescent="0.2">
      <c r="B12321" s="24"/>
      <c r="D12321" s="24"/>
      <c r="F12321" s="24"/>
      <c r="H12321" s="24"/>
      <c r="J12321" s="24"/>
    </row>
    <row r="12322" spans="2:10" x14ac:dyDescent="0.2">
      <c r="B12322" s="24"/>
      <c r="D12322" s="24"/>
      <c r="F12322" s="24"/>
      <c r="H12322" s="24"/>
      <c r="J12322" s="24"/>
    </row>
    <row r="12323" spans="2:10" x14ac:dyDescent="0.2">
      <c r="B12323" s="24"/>
      <c r="D12323" s="24"/>
      <c r="F12323" s="24"/>
      <c r="H12323" s="24"/>
      <c r="J12323" s="24"/>
    </row>
    <row r="12324" spans="2:10" x14ac:dyDescent="0.2">
      <c r="B12324" s="24"/>
      <c r="D12324" s="24"/>
      <c r="F12324" s="24"/>
      <c r="H12324" s="24"/>
      <c r="J12324" s="24"/>
    </row>
    <row r="12325" spans="2:10" x14ac:dyDescent="0.2">
      <c r="B12325" s="24"/>
      <c r="D12325" s="24"/>
      <c r="F12325" s="24"/>
      <c r="H12325" s="24"/>
      <c r="J12325" s="24"/>
    </row>
    <row r="12326" spans="2:10" x14ac:dyDescent="0.2">
      <c r="B12326" s="24"/>
      <c r="D12326" s="24"/>
      <c r="F12326" s="24"/>
      <c r="H12326" s="24"/>
      <c r="J12326" s="24"/>
    </row>
    <row r="12327" spans="2:10" x14ac:dyDescent="0.2">
      <c r="B12327" s="24"/>
      <c r="D12327" s="24"/>
      <c r="F12327" s="24"/>
      <c r="H12327" s="24"/>
      <c r="J12327" s="24"/>
    </row>
    <row r="12328" spans="2:10" x14ac:dyDescent="0.2">
      <c r="B12328" s="24"/>
      <c r="D12328" s="24"/>
      <c r="F12328" s="24"/>
      <c r="H12328" s="24"/>
      <c r="J12328" s="24"/>
    </row>
    <row r="12329" spans="2:10" x14ac:dyDescent="0.2">
      <c r="B12329" s="24"/>
      <c r="D12329" s="24"/>
      <c r="F12329" s="24"/>
      <c r="H12329" s="24"/>
      <c r="J12329" s="24"/>
    </row>
    <row r="12330" spans="2:10" x14ac:dyDescent="0.2">
      <c r="B12330" s="24"/>
      <c r="D12330" s="24"/>
      <c r="F12330" s="24"/>
      <c r="H12330" s="24"/>
      <c r="J12330" s="24"/>
    </row>
    <row r="12331" spans="2:10" x14ac:dyDescent="0.2">
      <c r="B12331" s="24"/>
      <c r="D12331" s="24"/>
      <c r="F12331" s="24"/>
      <c r="H12331" s="24"/>
      <c r="J12331" s="24"/>
    </row>
    <row r="12332" spans="2:10" x14ac:dyDescent="0.2">
      <c r="B12332" s="24"/>
      <c r="D12332" s="24"/>
      <c r="F12332" s="24"/>
      <c r="H12332" s="24"/>
      <c r="J12332" s="24"/>
    </row>
    <row r="12333" spans="2:10" x14ac:dyDescent="0.2">
      <c r="B12333" s="24"/>
      <c r="D12333" s="24"/>
      <c r="F12333" s="24"/>
      <c r="H12333" s="24"/>
      <c r="J12333" s="24"/>
    </row>
    <row r="12334" spans="2:10" x14ac:dyDescent="0.2">
      <c r="B12334" s="24"/>
      <c r="D12334" s="24"/>
      <c r="F12334" s="24"/>
      <c r="H12334" s="24"/>
      <c r="J12334" s="24"/>
    </row>
    <row r="12335" spans="2:10" x14ac:dyDescent="0.2">
      <c r="B12335" s="24"/>
      <c r="D12335" s="24"/>
      <c r="F12335" s="24"/>
      <c r="H12335" s="24"/>
      <c r="J12335" s="24"/>
    </row>
    <row r="12336" spans="2:10" x14ac:dyDescent="0.2">
      <c r="B12336" s="24"/>
      <c r="D12336" s="24"/>
      <c r="F12336" s="24"/>
      <c r="H12336" s="24"/>
      <c r="J12336" s="24"/>
    </row>
    <row r="12337" spans="2:10" x14ac:dyDescent="0.2">
      <c r="B12337" s="24"/>
      <c r="D12337" s="24"/>
      <c r="F12337" s="24"/>
      <c r="H12337" s="24"/>
      <c r="J12337" s="24"/>
    </row>
    <row r="12338" spans="2:10" x14ac:dyDescent="0.2">
      <c r="B12338" s="24"/>
      <c r="D12338" s="24"/>
      <c r="F12338" s="24"/>
      <c r="H12338" s="24"/>
      <c r="J12338" s="24"/>
    </row>
    <row r="12339" spans="2:10" x14ac:dyDescent="0.2">
      <c r="B12339" s="24"/>
      <c r="D12339" s="24"/>
      <c r="F12339" s="24"/>
      <c r="H12339" s="24"/>
      <c r="J12339" s="24"/>
    </row>
    <row r="12340" spans="2:10" x14ac:dyDescent="0.2">
      <c r="B12340" s="24"/>
      <c r="D12340" s="24"/>
      <c r="F12340" s="24"/>
      <c r="H12340" s="24"/>
      <c r="J12340" s="24"/>
    </row>
    <row r="12341" spans="2:10" x14ac:dyDescent="0.2">
      <c r="B12341" s="24"/>
      <c r="D12341" s="24"/>
      <c r="F12341" s="24"/>
      <c r="H12341" s="24"/>
      <c r="J12341" s="24"/>
    </row>
    <row r="12342" spans="2:10" x14ac:dyDescent="0.2">
      <c r="B12342" s="24"/>
      <c r="D12342" s="24"/>
      <c r="F12342" s="24"/>
      <c r="H12342" s="24"/>
      <c r="J12342" s="24"/>
    </row>
    <row r="12343" spans="2:10" x14ac:dyDescent="0.2">
      <c r="B12343" s="24"/>
      <c r="D12343" s="24"/>
      <c r="F12343" s="24"/>
      <c r="H12343" s="24"/>
      <c r="J12343" s="24"/>
    </row>
    <row r="12344" spans="2:10" x14ac:dyDescent="0.2">
      <c r="B12344" s="24"/>
      <c r="D12344" s="24"/>
      <c r="F12344" s="24"/>
      <c r="H12344" s="24"/>
      <c r="J12344" s="24"/>
    </row>
    <row r="12345" spans="2:10" x14ac:dyDescent="0.2">
      <c r="B12345" s="24"/>
      <c r="D12345" s="24"/>
      <c r="F12345" s="24"/>
      <c r="H12345" s="24"/>
      <c r="J12345" s="24"/>
    </row>
    <row r="12346" spans="2:10" x14ac:dyDescent="0.2">
      <c r="B12346" s="24"/>
      <c r="D12346" s="24"/>
      <c r="F12346" s="24"/>
      <c r="H12346" s="24"/>
      <c r="J12346" s="24"/>
    </row>
    <row r="12347" spans="2:10" x14ac:dyDescent="0.2">
      <c r="B12347" s="24"/>
      <c r="D12347" s="24"/>
      <c r="F12347" s="24"/>
      <c r="H12347" s="24"/>
      <c r="J12347" s="24"/>
    </row>
    <row r="12348" spans="2:10" x14ac:dyDescent="0.2">
      <c r="B12348" s="24"/>
      <c r="D12348" s="24"/>
      <c r="F12348" s="24"/>
      <c r="H12348" s="24"/>
      <c r="J12348" s="24"/>
    </row>
    <row r="12349" spans="2:10" x14ac:dyDescent="0.2">
      <c r="B12349" s="24"/>
      <c r="D12349" s="24"/>
      <c r="F12349" s="24"/>
      <c r="H12349" s="24"/>
      <c r="J12349" s="24"/>
    </row>
    <row r="12350" spans="2:10" x14ac:dyDescent="0.2">
      <c r="B12350" s="24"/>
      <c r="D12350" s="24"/>
      <c r="F12350" s="24"/>
      <c r="H12350" s="24"/>
      <c r="J12350" s="24"/>
    </row>
    <row r="12351" spans="2:10" x14ac:dyDescent="0.2">
      <c r="B12351" s="24"/>
      <c r="D12351" s="24"/>
      <c r="F12351" s="24"/>
      <c r="H12351" s="24"/>
      <c r="J12351" s="24"/>
    </row>
    <row r="12352" spans="2:10" x14ac:dyDescent="0.2">
      <c r="B12352" s="24"/>
      <c r="D12352" s="24"/>
      <c r="F12352" s="24"/>
      <c r="H12352" s="24"/>
      <c r="J12352" s="24"/>
    </row>
    <row r="12353" spans="2:10" x14ac:dyDescent="0.2">
      <c r="B12353" s="24"/>
      <c r="D12353" s="24"/>
      <c r="F12353" s="24"/>
      <c r="H12353" s="24"/>
      <c r="J12353" s="24"/>
    </row>
    <row r="12354" spans="2:10" x14ac:dyDescent="0.2">
      <c r="B12354" s="24"/>
      <c r="D12354" s="24"/>
      <c r="F12354" s="24"/>
      <c r="H12354" s="24"/>
      <c r="J12354" s="24"/>
    </row>
    <row r="12355" spans="2:10" x14ac:dyDescent="0.2">
      <c r="B12355" s="24"/>
      <c r="D12355" s="24"/>
      <c r="F12355" s="24"/>
      <c r="H12355" s="24"/>
      <c r="J12355" s="24"/>
    </row>
    <row r="12356" spans="2:10" x14ac:dyDescent="0.2">
      <c r="B12356" s="24"/>
      <c r="D12356" s="24"/>
      <c r="F12356" s="24"/>
      <c r="H12356" s="24"/>
      <c r="J12356" s="24"/>
    </row>
    <row r="12357" spans="2:10" x14ac:dyDescent="0.2">
      <c r="B12357" s="24"/>
      <c r="D12357" s="24"/>
      <c r="F12357" s="24"/>
      <c r="H12357" s="24"/>
      <c r="J12357" s="24"/>
    </row>
    <row r="12358" spans="2:10" x14ac:dyDescent="0.2">
      <c r="B12358" s="24"/>
      <c r="D12358" s="24"/>
      <c r="F12358" s="24"/>
      <c r="H12358" s="24"/>
      <c r="J12358" s="24"/>
    </row>
    <row r="12359" spans="2:10" x14ac:dyDescent="0.2">
      <c r="B12359" s="24"/>
      <c r="D12359" s="24"/>
      <c r="F12359" s="24"/>
      <c r="H12359" s="24"/>
      <c r="J12359" s="24"/>
    </row>
    <row r="12360" spans="2:10" x14ac:dyDescent="0.2">
      <c r="B12360" s="24"/>
      <c r="D12360" s="24"/>
      <c r="F12360" s="24"/>
      <c r="H12360" s="24"/>
      <c r="J12360" s="24"/>
    </row>
    <row r="12361" spans="2:10" x14ac:dyDescent="0.2">
      <c r="B12361" s="24"/>
      <c r="D12361" s="24"/>
      <c r="F12361" s="24"/>
      <c r="H12361" s="24"/>
      <c r="J12361" s="24"/>
    </row>
    <row r="12362" spans="2:10" x14ac:dyDescent="0.2">
      <c r="B12362" s="24"/>
      <c r="D12362" s="24"/>
      <c r="F12362" s="24"/>
      <c r="H12362" s="24"/>
      <c r="J12362" s="24"/>
    </row>
    <row r="12363" spans="2:10" x14ac:dyDescent="0.2">
      <c r="B12363" s="24"/>
      <c r="D12363" s="24"/>
      <c r="F12363" s="24"/>
      <c r="H12363" s="24"/>
      <c r="J12363" s="24"/>
    </row>
    <row r="12364" spans="2:10" x14ac:dyDescent="0.2">
      <c r="B12364" s="24"/>
      <c r="D12364" s="24"/>
      <c r="F12364" s="24"/>
      <c r="H12364" s="24"/>
      <c r="J12364" s="24"/>
    </row>
    <row r="12365" spans="2:10" x14ac:dyDescent="0.2">
      <c r="B12365" s="24"/>
      <c r="D12365" s="24"/>
      <c r="F12365" s="24"/>
      <c r="H12365" s="24"/>
      <c r="J12365" s="24"/>
    </row>
    <row r="12366" spans="2:10" x14ac:dyDescent="0.2">
      <c r="B12366" s="24"/>
      <c r="D12366" s="24"/>
      <c r="F12366" s="24"/>
      <c r="H12366" s="24"/>
      <c r="J12366" s="24"/>
    </row>
    <row r="12367" spans="2:10" x14ac:dyDescent="0.2">
      <c r="B12367" s="24"/>
      <c r="D12367" s="24"/>
      <c r="F12367" s="24"/>
      <c r="H12367" s="24"/>
      <c r="J12367" s="24"/>
    </row>
    <row r="12368" spans="2:10" x14ac:dyDescent="0.2">
      <c r="B12368" s="24"/>
      <c r="D12368" s="24"/>
      <c r="F12368" s="24"/>
      <c r="H12368" s="24"/>
      <c r="J12368" s="24"/>
    </row>
    <row r="12369" spans="2:10" x14ac:dyDescent="0.2">
      <c r="B12369" s="24"/>
      <c r="D12369" s="24"/>
      <c r="F12369" s="24"/>
      <c r="H12369" s="24"/>
      <c r="J12369" s="24"/>
    </row>
    <row r="12370" spans="2:10" x14ac:dyDescent="0.2">
      <c r="B12370" s="24"/>
      <c r="D12370" s="24"/>
      <c r="F12370" s="24"/>
      <c r="H12370" s="24"/>
      <c r="J12370" s="24"/>
    </row>
    <row r="12371" spans="2:10" x14ac:dyDescent="0.2">
      <c r="B12371" s="24"/>
      <c r="D12371" s="24"/>
      <c r="F12371" s="24"/>
      <c r="H12371" s="24"/>
      <c r="J12371" s="24"/>
    </row>
    <row r="12372" spans="2:10" x14ac:dyDescent="0.2">
      <c r="B12372" s="24"/>
      <c r="D12372" s="24"/>
      <c r="F12372" s="24"/>
      <c r="H12372" s="24"/>
      <c r="J12372" s="24"/>
    </row>
    <row r="12373" spans="2:10" x14ac:dyDescent="0.2">
      <c r="B12373" s="24"/>
      <c r="D12373" s="24"/>
      <c r="F12373" s="24"/>
      <c r="H12373" s="24"/>
      <c r="J12373" s="24"/>
    </row>
    <row r="12374" spans="2:10" x14ac:dyDescent="0.2">
      <c r="B12374" s="24"/>
      <c r="D12374" s="24"/>
      <c r="F12374" s="24"/>
      <c r="H12374" s="24"/>
      <c r="J12374" s="24"/>
    </row>
    <row r="12375" spans="2:10" x14ac:dyDescent="0.2">
      <c r="B12375" s="24"/>
      <c r="D12375" s="24"/>
      <c r="F12375" s="24"/>
      <c r="H12375" s="24"/>
      <c r="J12375" s="24"/>
    </row>
    <row r="12376" spans="2:10" x14ac:dyDescent="0.2">
      <c r="B12376" s="24"/>
      <c r="D12376" s="24"/>
      <c r="F12376" s="24"/>
      <c r="H12376" s="24"/>
      <c r="J12376" s="24"/>
    </row>
    <row r="12377" spans="2:10" x14ac:dyDescent="0.2">
      <c r="B12377" s="24"/>
      <c r="D12377" s="24"/>
      <c r="F12377" s="24"/>
      <c r="H12377" s="24"/>
      <c r="J12377" s="24"/>
    </row>
    <row r="12378" spans="2:10" x14ac:dyDescent="0.2">
      <c r="B12378" s="24"/>
      <c r="D12378" s="24"/>
      <c r="F12378" s="24"/>
      <c r="H12378" s="24"/>
      <c r="J12378" s="24"/>
    </row>
    <row r="12379" spans="2:10" x14ac:dyDescent="0.2">
      <c r="B12379" s="24"/>
      <c r="D12379" s="24"/>
      <c r="F12379" s="24"/>
      <c r="H12379" s="24"/>
      <c r="J12379" s="24"/>
    </row>
    <row r="12380" spans="2:10" x14ac:dyDescent="0.2">
      <c r="B12380" s="24"/>
      <c r="D12380" s="24"/>
      <c r="F12380" s="24"/>
      <c r="H12380" s="24"/>
      <c r="J12380" s="24"/>
    </row>
    <row r="12381" spans="2:10" x14ac:dyDescent="0.2">
      <c r="B12381" s="24"/>
      <c r="D12381" s="24"/>
      <c r="F12381" s="24"/>
      <c r="H12381" s="24"/>
      <c r="J12381" s="24"/>
    </row>
    <row r="12382" spans="2:10" x14ac:dyDescent="0.2">
      <c r="B12382" s="24"/>
      <c r="D12382" s="24"/>
      <c r="F12382" s="24"/>
      <c r="H12382" s="24"/>
      <c r="J12382" s="24"/>
    </row>
    <row r="12383" spans="2:10" x14ac:dyDescent="0.2">
      <c r="B12383" s="24"/>
      <c r="D12383" s="24"/>
      <c r="F12383" s="24"/>
      <c r="H12383" s="24"/>
      <c r="J12383" s="24"/>
    </row>
    <row r="12384" spans="2:10" x14ac:dyDescent="0.2">
      <c r="B12384" s="24"/>
      <c r="D12384" s="24"/>
      <c r="F12384" s="24"/>
      <c r="H12384" s="24"/>
      <c r="J12384" s="24"/>
    </row>
    <row r="12385" spans="2:10" x14ac:dyDescent="0.2">
      <c r="B12385" s="24"/>
      <c r="D12385" s="24"/>
      <c r="F12385" s="24"/>
      <c r="H12385" s="24"/>
      <c r="J12385" s="24"/>
    </row>
    <row r="12386" spans="2:10" x14ac:dyDescent="0.2">
      <c r="B12386" s="24"/>
      <c r="D12386" s="24"/>
      <c r="F12386" s="24"/>
      <c r="H12386" s="24"/>
      <c r="J12386" s="24"/>
    </row>
    <row r="12387" spans="2:10" x14ac:dyDescent="0.2">
      <c r="B12387" s="24"/>
      <c r="D12387" s="24"/>
      <c r="F12387" s="24"/>
      <c r="H12387" s="24"/>
      <c r="J12387" s="24"/>
    </row>
    <row r="12388" spans="2:10" x14ac:dyDescent="0.2">
      <c r="B12388" s="24"/>
      <c r="D12388" s="24"/>
      <c r="F12388" s="24"/>
      <c r="H12388" s="24"/>
      <c r="J12388" s="24"/>
    </row>
    <row r="12389" spans="2:10" x14ac:dyDescent="0.2">
      <c r="B12389" s="24"/>
      <c r="D12389" s="24"/>
      <c r="F12389" s="24"/>
      <c r="H12389" s="24"/>
      <c r="J12389" s="24"/>
    </row>
    <row r="12390" spans="2:10" x14ac:dyDescent="0.2">
      <c r="B12390" s="24"/>
      <c r="D12390" s="24"/>
      <c r="F12390" s="24"/>
      <c r="H12390" s="24"/>
      <c r="J12390" s="24"/>
    </row>
    <row r="12391" spans="2:10" x14ac:dyDescent="0.2">
      <c r="B12391" s="24"/>
      <c r="D12391" s="24"/>
      <c r="F12391" s="24"/>
      <c r="H12391" s="24"/>
      <c r="J12391" s="24"/>
    </row>
    <row r="12392" spans="2:10" x14ac:dyDescent="0.2">
      <c r="B12392" s="24"/>
      <c r="D12392" s="24"/>
      <c r="F12392" s="24"/>
      <c r="H12392" s="24"/>
      <c r="J12392" s="24"/>
    </row>
    <row r="12393" spans="2:10" x14ac:dyDescent="0.2">
      <c r="B12393" s="24"/>
      <c r="D12393" s="24"/>
      <c r="F12393" s="24"/>
      <c r="H12393" s="24"/>
      <c r="J12393" s="24"/>
    </row>
    <row r="12394" spans="2:10" x14ac:dyDescent="0.2">
      <c r="B12394" s="24"/>
      <c r="D12394" s="24"/>
      <c r="F12394" s="24"/>
      <c r="H12394" s="24"/>
      <c r="J12394" s="24"/>
    </row>
    <row r="12395" spans="2:10" x14ac:dyDescent="0.2">
      <c r="B12395" s="24"/>
      <c r="D12395" s="24"/>
      <c r="F12395" s="24"/>
      <c r="H12395" s="24"/>
      <c r="J12395" s="24"/>
    </row>
    <row r="12396" spans="2:10" x14ac:dyDescent="0.2">
      <c r="B12396" s="24"/>
      <c r="D12396" s="24"/>
      <c r="F12396" s="24"/>
      <c r="H12396" s="24"/>
      <c r="J12396" s="24"/>
    </row>
    <row r="12397" spans="2:10" x14ac:dyDescent="0.2">
      <c r="B12397" s="24"/>
      <c r="D12397" s="24"/>
      <c r="F12397" s="24"/>
      <c r="H12397" s="24"/>
      <c r="J12397" s="24"/>
    </row>
    <row r="12398" spans="2:10" x14ac:dyDescent="0.2">
      <c r="B12398" s="24"/>
      <c r="D12398" s="24"/>
      <c r="F12398" s="24"/>
      <c r="H12398" s="24"/>
      <c r="J12398" s="24"/>
    </row>
    <row r="12399" spans="2:10" x14ac:dyDescent="0.2">
      <c r="B12399" s="24"/>
      <c r="D12399" s="24"/>
      <c r="F12399" s="24"/>
      <c r="H12399" s="24"/>
      <c r="J12399" s="24"/>
    </row>
    <row r="12400" spans="2:10" x14ac:dyDescent="0.2">
      <c r="B12400" s="24"/>
      <c r="D12400" s="24"/>
      <c r="F12400" s="24"/>
      <c r="H12400" s="24"/>
      <c r="J12400" s="24"/>
    </row>
    <row r="12401" spans="2:10" x14ac:dyDescent="0.2">
      <c r="B12401" s="24"/>
      <c r="D12401" s="24"/>
      <c r="F12401" s="24"/>
      <c r="H12401" s="24"/>
      <c r="J12401" s="24"/>
    </row>
    <row r="12402" spans="2:10" x14ac:dyDescent="0.2">
      <c r="B12402" s="24"/>
      <c r="D12402" s="24"/>
      <c r="F12402" s="24"/>
      <c r="H12402" s="24"/>
      <c r="J12402" s="24"/>
    </row>
    <row r="12403" spans="2:10" x14ac:dyDescent="0.2">
      <c r="B12403" s="24"/>
      <c r="D12403" s="24"/>
      <c r="F12403" s="24"/>
      <c r="H12403" s="24"/>
      <c r="J12403" s="24"/>
    </row>
    <row r="12404" spans="2:10" x14ac:dyDescent="0.2">
      <c r="B12404" s="24"/>
      <c r="D12404" s="24"/>
      <c r="F12404" s="24"/>
      <c r="H12404" s="24"/>
      <c r="J12404" s="24"/>
    </row>
    <row r="12405" spans="2:10" x14ac:dyDescent="0.2">
      <c r="B12405" s="24"/>
      <c r="D12405" s="24"/>
      <c r="F12405" s="24"/>
      <c r="H12405" s="24"/>
      <c r="J12405" s="24"/>
    </row>
    <row r="12406" spans="2:10" x14ac:dyDescent="0.2">
      <c r="B12406" s="24"/>
      <c r="D12406" s="24"/>
      <c r="F12406" s="24"/>
      <c r="H12406" s="24"/>
      <c r="J12406" s="24"/>
    </row>
    <row r="12407" spans="2:10" x14ac:dyDescent="0.2">
      <c r="B12407" s="24"/>
      <c r="D12407" s="24"/>
      <c r="F12407" s="24"/>
      <c r="H12407" s="24"/>
      <c r="J12407" s="24"/>
    </row>
    <row r="12408" spans="2:10" x14ac:dyDescent="0.2">
      <c r="B12408" s="24"/>
      <c r="D12408" s="24"/>
      <c r="F12408" s="24"/>
      <c r="H12408" s="24"/>
      <c r="J12408" s="24"/>
    </row>
    <row r="12409" spans="2:10" x14ac:dyDescent="0.2">
      <c r="B12409" s="24"/>
      <c r="D12409" s="24"/>
      <c r="F12409" s="24"/>
      <c r="H12409" s="24"/>
      <c r="J12409" s="24"/>
    </row>
    <row r="12410" spans="2:10" x14ac:dyDescent="0.2">
      <c r="B12410" s="24"/>
      <c r="D12410" s="24"/>
      <c r="F12410" s="24"/>
      <c r="H12410" s="24"/>
      <c r="J12410" s="24"/>
    </row>
    <row r="12411" spans="2:10" x14ac:dyDescent="0.2">
      <c r="B12411" s="24"/>
      <c r="D12411" s="24"/>
      <c r="F12411" s="24"/>
      <c r="H12411" s="24"/>
      <c r="J12411" s="24"/>
    </row>
    <row r="12412" spans="2:10" x14ac:dyDescent="0.2">
      <c r="B12412" s="24"/>
      <c r="D12412" s="24"/>
      <c r="F12412" s="24"/>
      <c r="H12412" s="24"/>
      <c r="J12412" s="24"/>
    </row>
    <row r="12413" spans="2:10" x14ac:dyDescent="0.2">
      <c r="B12413" s="24"/>
      <c r="D12413" s="24"/>
      <c r="F12413" s="24"/>
      <c r="H12413" s="24"/>
      <c r="J12413" s="24"/>
    </row>
    <row r="12414" spans="2:10" x14ac:dyDescent="0.2">
      <c r="B12414" s="24"/>
      <c r="D12414" s="24"/>
      <c r="F12414" s="24"/>
      <c r="H12414" s="24"/>
      <c r="J12414" s="24"/>
    </row>
    <row r="12415" spans="2:10" x14ac:dyDescent="0.2">
      <c r="B12415" s="24"/>
      <c r="D12415" s="24"/>
      <c r="F12415" s="24"/>
      <c r="H12415" s="24"/>
      <c r="J12415" s="24"/>
    </row>
    <row r="12416" spans="2:10" x14ac:dyDescent="0.2">
      <c r="B12416" s="24"/>
      <c r="D12416" s="24"/>
      <c r="F12416" s="24"/>
      <c r="H12416" s="24"/>
      <c r="J12416" s="24"/>
    </row>
    <row r="12417" spans="2:10" x14ac:dyDescent="0.2">
      <c r="B12417" s="24"/>
      <c r="D12417" s="24"/>
      <c r="F12417" s="24"/>
      <c r="H12417" s="24"/>
      <c r="J12417" s="24"/>
    </row>
    <row r="12418" spans="2:10" x14ac:dyDescent="0.2">
      <c r="B12418" s="24"/>
      <c r="D12418" s="24"/>
      <c r="F12418" s="24"/>
      <c r="H12418" s="24"/>
      <c r="J12418" s="24"/>
    </row>
    <row r="12419" spans="2:10" x14ac:dyDescent="0.2">
      <c r="B12419" s="24"/>
      <c r="D12419" s="24"/>
      <c r="F12419" s="24"/>
      <c r="H12419" s="24"/>
      <c r="J12419" s="24"/>
    </row>
    <row r="12420" spans="2:10" x14ac:dyDescent="0.2">
      <c r="B12420" s="24"/>
      <c r="D12420" s="24"/>
      <c r="F12420" s="24"/>
      <c r="H12420" s="24"/>
      <c r="J12420" s="24"/>
    </row>
    <row r="12421" spans="2:10" x14ac:dyDescent="0.2">
      <c r="B12421" s="24"/>
      <c r="D12421" s="24"/>
      <c r="F12421" s="24"/>
      <c r="H12421" s="24"/>
      <c r="J12421" s="24"/>
    </row>
    <row r="12422" spans="2:10" x14ac:dyDescent="0.2">
      <c r="B12422" s="24"/>
      <c r="D12422" s="24"/>
      <c r="F12422" s="24"/>
      <c r="H12422" s="24"/>
      <c r="J12422" s="24"/>
    </row>
    <row r="12423" spans="2:10" x14ac:dyDescent="0.2">
      <c r="B12423" s="24"/>
      <c r="D12423" s="24"/>
      <c r="F12423" s="24"/>
      <c r="H12423" s="24"/>
      <c r="J12423" s="24"/>
    </row>
    <row r="12424" spans="2:10" x14ac:dyDescent="0.2">
      <c r="B12424" s="24"/>
      <c r="D12424" s="24"/>
      <c r="F12424" s="24"/>
      <c r="H12424" s="24"/>
      <c r="J12424" s="24"/>
    </row>
    <row r="12425" spans="2:10" x14ac:dyDescent="0.2">
      <c r="B12425" s="24"/>
      <c r="D12425" s="24"/>
      <c r="F12425" s="24"/>
      <c r="H12425" s="24"/>
      <c r="J12425" s="24"/>
    </row>
    <row r="12426" spans="2:10" x14ac:dyDescent="0.2">
      <c r="B12426" s="24"/>
      <c r="D12426" s="24"/>
      <c r="F12426" s="24"/>
      <c r="H12426" s="24"/>
      <c r="J12426" s="24"/>
    </row>
    <row r="12427" spans="2:10" x14ac:dyDescent="0.2">
      <c r="B12427" s="24"/>
      <c r="D12427" s="24"/>
      <c r="F12427" s="24"/>
      <c r="H12427" s="24"/>
      <c r="J12427" s="24"/>
    </row>
    <row r="12428" spans="2:10" x14ac:dyDescent="0.2">
      <c r="B12428" s="24"/>
      <c r="D12428" s="24"/>
      <c r="F12428" s="24"/>
      <c r="H12428" s="24"/>
      <c r="J12428" s="24"/>
    </row>
    <row r="12429" spans="2:10" x14ac:dyDescent="0.2">
      <c r="B12429" s="24"/>
      <c r="D12429" s="24"/>
      <c r="F12429" s="24"/>
      <c r="H12429" s="24"/>
      <c r="J12429" s="24"/>
    </row>
    <row r="12430" spans="2:10" x14ac:dyDescent="0.2">
      <c r="B12430" s="24"/>
      <c r="D12430" s="24"/>
      <c r="F12430" s="24"/>
      <c r="H12430" s="24"/>
      <c r="J12430" s="24"/>
    </row>
    <row r="12431" spans="2:10" x14ac:dyDescent="0.2">
      <c r="B12431" s="24"/>
      <c r="D12431" s="24"/>
      <c r="F12431" s="24"/>
      <c r="H12431" s="24"/>
      <c r="J12431" s="24"/>
    </row>
    <row r="12432" spans="2:10" x14ac:dyDescent="0.2">
      <c r="B12432" s="24"/>
      <c r="D12432" s="24"/>
      <c r="F12432" s="24"/>
      <c r="H12432" s="24"/>
      <c r="J12432" s="24"/>
    </row>
    <row r="12433" spans="2:10" x14ac:dyDescent="0.2">
      <c r="B12433" s="24"/>
      <c r="D12433" s="24"/>
      <c r="F12433" s="24"/>
      <c r="H12433" s="24"/>
      <c r="J12433" s="24"/>
    </row>
    <row r="12434" spans="2:10" x14ac:dyDescent="0.2">
      <c r="B12434" s="24"/>
      <c r="D12434" s="24"/>
      <c r="F12434" s="24"/>
      <c r="H12434" s="24"/>
      <c r="J12434" s="24"/>
    </row>
    <row r="12435" spans="2:10" x14ac:dyDescent="0.2">
      <c r="B12435" s="24"/>
      <c r="D12435" s="24"/>
      <c r="F12435" s="24"/>
      <c r="H12435" s="24"/>
      <c r="J12435" s="24"/>
    </row>
    <row r="12436" spans="2:10" x14ac:dyDescent="0.2">
      <c r="B12436" s="24"/>
      <c r="D12436" s="24"/>
      <c r="F12436" s="24"/>
      <c r="H12436" s="24"/>
      <c r="J12436" s="24"/>
    </row>
    <row r="12437" spans="2:10" x14ac:dyDescent="0.2">
      <c r="B12437" s="24"/>
      <c r="D12437" s="24"/>
      <c r="F12437" s="24"/>
      <c r="H12437" s="24"/>
      <c r="J12437" s="24"/>
    </row>
    <row r="12438" spans="2:10" x14ac:dyDescent="0.2">
      <c r="B12438" s="24"/>
      <c r="D12438" s="24"/>
      <c r="F12438" s="24"/>
      <c r="H12438" s="24"/>
      <c r="J12438" s="24"/>
    </row>
    <row r="12439" spans="2:10" x14ac:dyDescent="0.2">
      <c r="B12439" s="24"/>
      <c r="D12439" s="24"/>
      <c r="F12439" s="24"/>
      <c r="H12439" s="24"/>
      <c r="J12439" s="24"/>
    </row>
    <row r="12440" spans="2:10" x14ac:dyDescent="0.2">
      <c r="B12440" s="24"/>
      <c r="D12440" s="24"/>
      <c r="F12440" s="24"/>
      <c r="H12440" s="24"/>
      <c r="J12440" s="24"/>
    </row>
    <row r="12441" spans="2:10" x14ac:dyDescent="0.2">
      <c r="B12441" s="24"/>
      <c r="D12441" s="24"/>
      <c r="F12441" s="24"/>
      <c r="H12441" s="24"/>
      <c r="J12441" s="24"/>
    </row>
    <row r="12442" spans="2:10" x14ac:dyDescent="0.2">
      <c r="B12442" s="24"/>
      <c r="D12442" s="24"/>
      <c r="F12442" s="24"/>
      <c r="H12442" s="24"/>
      <c r="J12442" s="24"/>
    </row>
    <row r="12443" spans="2:10" x14ac:dyDescent="0.2">
      <c r="B12443" s="24"/>
      <c r="D12443" s="24"/>
      <c r="F12443" s="24"/>
      <c r="H12443" s="24"/>
      <c r="J12443" s="24"/>
    </row>
    <row r="12444" spans="2:10" x14ac:dyDescent="0.2">
      <c r="B12444" s="24"/>
      <c r="D12444" s="24"/>
      <c r="F12444" s="24"/>
      <c r="H12444" s="24"/>
      <c r="J12444" s="24"/>
    </row>
    <row r="12445" spans="2:10" x14ac:dyDescent="0.2">
      <c r="B12445" s="24"/>
      <c r="D12445" s="24"/>
      <c r="F12445" s="24"/>
      <c r="H12445" s="24"/>
      <c r="J12445" s="24"/>
    </row>
    <row r="12446" spans="2:10" x14ac:dyDescent="0.2">
      <c r="B12446" s="24"/>
      <c r="D12446" s="24"/>
      <c r="F12446" s="24"/>
      <c r="H12446" s="24"/>
      <c r="J12446" s="24"/>
    </row>
    <row r="12447" spans="2:10" x14ac:dyDescent="0.2">
      <c r="B12447" s="24"/>
      <c r="D12447" s="24"/>
      <c r="F12447" s="24"/>
      <c r="H12447" s="24"/>
      <c r="J12447" s="24"/>
    </row>
    <row r="12448" spans="2:10" x14ac:dyDescent="0.2">
      <c r="B12448" s="24"/>
      <c r="D12448" s="24"/>
      <c r="F12448" s="24"/>
      <c r="H12448" s="24"/>
      <c r="J12448" s="24"/>
    </row>
    <row r="12449" spans="2:10" x14ac:dyDescent="0.2">
      <c r="B12449" s="24"/>
      <c r="D12449" s="24"/>
      <c r="F12449" s="24"/>
      <c r="H12449" s="24"/>
      <c r="J12449" s="24"/>
    </row>
    <row r="12450" spans="2:10" x14ac:dyDescent="0.2">
      <c r="B12450" s="24"/>
      <c r="D12450" s="24"/>
      <c r="F12450" s="24"/>
      <c r="H12450" s="24"/>
      <c r="J12450" s="24"/>
    </row>
    <row r="12451" spans="2:10" x14ac:dyDescent="0.2">
      <c r="B12451" s="24"/>
      <c r="D12451" s="24"/>
      <c r="F12451" s="24"/>
      <c r="H12451" s="24"/>
      <c r="J12451" s="24"/>
    </row>
    <row r="12452" spans="2:10" x14ac:dyDescent="0.2">
      <c r="B12452" s="24"/>
      <c r="D12452" s="24"/>
      <c r="F12452" s="24"/>
      <c r="H12452" s="24"/>
      <c r="J12452" s="24"/>
    </row>
    <row r="12453" spans="2:10" x14ac:dyDescent="0.2">
      <c r="B12453" s="24"/>
      <c r="D12453" s="24"/>
      <c r="F12453" s="24"/>
      <c r="H12453" s="24"/>
      <c r="J12453" s="24"/>
    </row>
    <row r="12454" spans="2:10" x14ac:dyDescent="0.2">
      <c r="B12454" s="24"/>
      <c r="D12454" s="24"/>
      <c r="F12454" s="24"/>
      <c r="H12454" s="24"/>
      <c r="J12454" s="24"/>
    </row>
    <row r="12455" spans="2:10" x14ac:dyDescent="0.2">
      <c r="B12455" s="24"/>
      <c r="D12455" s="24"/>
      <c r="F12455" s="24"/>
      <c r="H12455" s="24"/>
      <c r="J12455" s="24"/>
    </row>
    <row r="12456" spans="2:10" x14ac:dyDescent="0.2">
      <c r="B12456" s="24"/>
      <c r="D12456" s="24"/>
      <c r="F12456" s="24"/>
      <c r="H12456" s="24"/>
      <c r="J12456" s="24"/>
    </row>
    <row r="12457" spans="2:10" x14ac:dyDescent="0.2">
      <c r="B12457" s="24"/>
      <c r="D12457" s="24"/>
      <c r="F12457" s="24"/>
      <c r="H12457" s="24"/>
      <c r="J12457" s="24"/>
    </row>
    <row r="12458" spans="2:10" x14ac:dyDescent="0.2">
      <c r="B12458" s="24"/>
      <c r="D12458" s="24"/>
      <c r="F12458" s="24"/>
      <c r="H12458" s="24"/>
      <c r="J12458" s="24"/>
    </row>
    <row r="12459" spans="2:10" x14ac:dyDescent="0.2">
      <c r="B12459" s="24"/>
      <c r="D12459" s="24"/>
      <c r="F12459" s="24"/>
      <c r="H12459" s="24"/>
      <c r="J12459" s="24"/>
    </row>
    <row r="12460" spans="2:10" x14ac:dyDescent="0.2">
      <c r="B12460" s="24"/>
      <c r="D12460" s="24"/>
      <c r="F12460" s="24"/>
      <c r="H12460" s="24"/>
      <c r="J12460" s="24"/>
    </row>
    <row r="12461" spans="2:10" x14ac:dyDescent="0.2">
      <c r="B12461" s="24"/>
      <c r="D12461" s="24"/>
      <c r="F12461" s="24"/>
      <c r="H12461" s="24"/>
      <c r="J12461" s="24"/>
    </row>
    <row r="12462" spans="2:10" x14ac:dyDescent="0.2">
      <c r="B12462" s="24"/>
      <c r="D12462" s="24"/>
      <c r="F12462" s="24"/>
      <c r="H12462" s="24"/>
      <c r="J12462" s="24"/>
    </row>
    <row r="12463" spans="2:10" x14ac:dyDescent="0.2">
      <c r="B12463" s="24"/>
      <c r="D12463" s="24"/>
      <c r="F12463" s="24"/>
      <c r="H12463" s="24"/>
      <c r="J12463" s="24"/>
    </row>
    <row r="12464" spans="2:10" x14ac:dyDescent="0.2">
      <c r="B12464" s="24"/>
      <c r="D12464" s="24"/>
      <c r="F12464" s="24"/>
      <c r="H12464" s="24"/>
      <c r="J12464" s="24"/>
    </row>
    <row r="12465" spans="2:10" x14ac:dyDescent="0.2">
      <c r="B12465" s="24"/>
      <c r="D12465" s="24"/>
      <c r="F12465" s="24"/>
      <c r="H12465" s="24"/>
      <c r="J12465" s="24"/>
    </row>
    <row r="12466" spans="2:10" x14ac:dyDescent="0.2">
      <c r="B12466" s="24"/>
      <c r="D12466" s="24"/>
      <c r="F12466" s="24"/>
      <c r="H12466" s="24"/>
      <c r="J12466" s="24"/>
    </row>
    <row r="12467" spans="2:10" x14ac:dyDescent="0.2">
      <c r="B12467" s="24"/>
      <c r="D12467" s="24"/>
      <c r="F12467" s="24"/>
      <c r="H12467" s="24"/>
      <c r="J12467" s="24"/>
    </row>
    <row r="12468" spans="2:10" x14ac:dyDescent="0.2">
      <c r="B12468" s="24"/>
      <c r="D12468" s="24"/>
      <c r="F12468" s="24"/>
      <c r="H12468" s="24"/>
      <c r="J12468" s="24"/>
    </row>
    <row r="12469" spans="2:10" x14ac:dyDescent="0.2">
      <c r="B12469" s="24"/>
      <c r="D12469" s="24"/>
      <c r="F12469" s="24"/>
      <c r="H12469" s="24"/>
      <c r="J12469" s="24"/>
    </row>
    <row r="12470" spans="2:10" x14ac:dyDescent="0.2">
      <c r="B12470" s="24"/>
      <c r="D12470" s="24"/>
      <c r="F12470" s="24"/>
      <c r="H12470" s="24"/>
      <c r="J12470" s="24"/>
    </row>
    <row r="12471" spans="2:10" x14ac:dyDescent="0.2">
      <c r="B12471" s="24"/>
      <c r="D12471" s="24"/>
      <c r="F12471" s="24"/>
      <c r="H12471" s="24"/>
      <c r="J12471" s="24"/>
    </row>
    <row r="12472" spans="2:10" x14ac:dyDescent="0.2">
      <c r="B12472" s="24"/>
      <c r="D12472" s="24"/>
      <c r="F12472" s="24"/>
      <c r="H12472" s="24"/>
      <c r="J12472" s="24"/>
    </row>
    <row r="12473" spans="2:10" x14ac:dyDescent="0.2">
      <c r="B12473" s="24"/>
      <c r="D12473" s="24"/>
      <c r="F12473" s="24"/>
      <c r="H12473" s="24"/>
      <c r="J12473" s="24"/>
    </row>
    <row r="12474" spans="2:10" x14ac:dyDescent="0.2">
      <c r="B12474" s="24"/>
      <c r="D12474" s="24"/>
      <c r="F12474" s="24"/>
      <c r="H12474" s="24"/>
      <c r="J12474" s="24"/>
    </row>
    <row r="12475" spans="2:10" x14ac:dyDescent="0.2">
      <c r="B12475" s="24"/>
      <c r="D12475" s="24"/>
      <c r="F12475" s="24"/>
      <c r="H12475" s="24"/>
      <c r="J12475" s="24"/>
    </row>
    <row r="12476" spans="2:10" x14ac:dyDescent="0.2">
      <c r="B12476" s="24"/>
      <c r="D12476" s="24"/>
      <c r="F12476" s="24"/>
      <c r="H12476" s="24"/>
      <c r="J12476" s="24"/>
    </row>
    <row r="12477" spans="2:10" x14ac:dyDescent="0.2">
      <c r="B12477" s="24"/>
      <c r="D12477" s="24"/>
      <c r="F12477" s="24"/>
      <c r="H12477" s="24"/>
      <c r="J12477" s="24"/>
    </row>
    <row r="12478" spans="2:10" x14ac:dyDescent="0.2">
      <c r="B12478" s="24"/>
      <c r="D12478" s="24"/>
      <c r="F12478" s="24"/>
      <c r="H12478" s="24"/>
      <c r="J12478" s="24"/>
    </row>
    <row r="12479" spans="2:10" x14ac:dyDescent="0.2">
      <c r="B12479" s="24"/>
      <c r="D12479" s="24"/>
      <c r="F12479" s="24"/>
      <c r="H12479" s="24"/>
      <c r="J12479" s="24"/>
    </row>
    <row r="12480" spans="2:10" x14ac:dyDescent="0.2">
      <c r="B12480" s="24"/>
      <c r="D12480" s="24"/>
      <c r="F12480" s="24"/>
      <c r="H12480" s="24"/>
      <c r="J12480" s="24"/>
    </row>
    <row r="12481" spans="2:10" x14ac:dyDescent="0.2">
      <c r="B12481" s="24"/>
      <c r="D12481" s="24"/>
      <c r="F12481" s="24"/>
      <c r="H12481" s="24"/>
      <c r="J12481" s="24"/>
    </row>
    <row r="12482" spans="2:10" x14ac:dyDescent="0.2">
      <c r="B12482" s="24"/>
      <c r="D12482" s="24"/>
      <c r="F12482" s="24"/>
      <c r="H12482" s="24"/>
      <c r="J12482" s="24"/>
    </row>
    <row r="12483" spans="2:10" x14ac:dyDescent="0.2">
      <c r="B12483" s="24"/>
      <c r="D12483" s="24"/>
      <c r="F12483" s="24"/>
      <c r="H12483" s="24"/>
      <c r="J12483" s="24"/>
    </row>
    <row r="12484" spans="2:10" x14ac:dyDescent="0.2">
      <c r="B12484" s="24"/>
      <c r="D12484" s="24"/>
      <c r="F12484" s="24"/>
      <c r="H12484" s="24"/>
      <c r="J12484" s="24"/>
    </row>
    <row r="12485" spans="2:10" x14ac:dyDescent="0.2">
      <c r="B12485" s="24"/>
      <c r="D12485" s="24"/>
      <c r="F12485" s="24"/>
      <c r="H12485" s="24"/>
      <c r="J12485" s="24"/>
    </row>
    <row r="12486" spans="2:10" x14ac:dyDescent="0.2">
      <c r="B12486" s="24"/>
      <c r="D12486" s="24"/>
      <c r="F12486" s="24"/>
      <c r="H12486" s="24"/>
      <c r="J12486" s="24"/>
    </row>
    <row r="12487" spans="2:10" x14ac:dyDescent="0.2">
      <c r="B12487" s="24"/>
      <c r="D12487" s="24"/>
      <c r="F12487" s="24"/>
      <c r="H12487" s="24"/>
      <c r="J12487" s="24"/>
    </row>
    <row r="12488" spans="2:10" x14ac:dyDescent="0.2">
      <c r="B12488" s="24"/>
      <c r="D12488" s="24"/>
      <c r="F12488" s="24"/>
      <c r="H12488" s="24"/>
      <c r="J12488" s="24"/>
    </row>
    <row r="12489" spans="2:10" x14ac:dyDescent="0.2">
      <c r="B12489" s="24"/>
      <c r="D12489" s="24"/>
      <c r="F12489" s="24"/>
      <c r="H12489" s="24"/>
      <c r="J12489" s="24"/>
    </row>
    <row r="12490" spans="2:10" x14ac:dyDescent="0.2">
      <c r="B12490" s="24"/>
      <c r="D12490" s="24"/>
      <c r="F12490" s="24"/>
      <c r="H12490" s="24"/>
      <c r="J12490" s="24"/>
    </row>
    <row r="12491" spans="2:10" x14ac:dyDescent="0.2">
      <c r="B12491" s="24"/>
      <c r="D12491" s="24"/>
      <c r="F12491" s="24"/>
      <c r="H12491" s="24"/>
      <c r="J12491" s="24"/>
    </row>
    <row r="12492" spans="2:10" x14ac:dyDescent="0.2">
      <c r="B12492" s="24"/>
      <c r="D12492" s="24"/>
      <c r="F12492" s="24"/>
      <c r="H12492" s="24"/>
      <c r="J12492" s="24"/>
    </row>
    <row r="12493" spans="2:10" x14ac:dyDescent="0.2">
      <c r="B12493" s="24"/>
      <c r="D12493" s="24"/>
      <c r="F12493" s="24"/>
      <c r="H12493" s="24"/>
      <c r="J12493" s="24"/>
    </row>
    <row r="12494" spans="2:10" x14ac:dyDescent="0.2">
      <c r="B12494" s="24"/>
      <c r="D12494" s="24"/>
      <c r="F12494" s="24"/>
      <c r="H12494" s="24"/>
      <c r="J12494" s="24"/>
    </row>
    <row r="12495" spans="2:10" x14ac:dyDescent="0.2">
      <c r="B12495" s="24"/>
      <c r="D12495" s="24"/>
      <c r="F12495" s="24"/>
      <c r="H12495" s="24"/>
      <c r="J12495" s="24"/>
    </row>
    <row r="12496" spans="2:10" x14ac:dyDescent="0.2">
      <c r="B12496" s="24"/>
      <c r="D12496" s="24"/>
      <c r="F12496" s="24"/>
      <c r="H12496" s="24"/>
      <c r="J12496" s="24"/>
    </row>
    <row r="12497" spans="2:10" x14ac:dyDescent="0.2">
      <c r="B12497" s="24"/>
      <c r="D12497" s="24"/>
      <c r="F12497" s="24"/>
      <c r="H12497" s="24"/>
      <c r="J12497" s="24"/>
    </row>
    <row r="12498" spans="2:10" x14ac:dyDescent="0.2">
      <c r="B12498" s="24"/>
      <c r="D12498" s="24"/>
      <c r="F12498" s="24"/>
      <c r="H12498" s="24"/>
      <c r="J12498" s="24"/>
    </row>
    <row r="12499" spans="2:10" x14ac:dyDescent="0.2">
      <c r="B12499" s="24"/>
      <c r="D12499" s="24"/>
      <c r="F12499" s="24"/>
      <c r="H12499" s="24"/>
      <c r="J12499" s="24"/>
    </row>
    <row r="12500" spans="2:10" x14ac:dyDescent="0.2">
      <c r="B12500" s="24"/>
      <c r="D12500" s="24"/>
      <c r="F12500" s="24"/>
      <c r="H12500" s="24"/>
      <c r="J12500" s="24"/>
    </row>
    <row r="12501" spans="2:10" x14ac:dyDescent="0.2">
      <c r="B12501" s="24"/>
      <c r="D12501" s="24"/>
      <c r="F12501" s="24"/>
      <c r="H12501" s="24"/>
      <c r="J12501" s="24"/>
    </row>
    <row r="12502" spans="2:10" x14ac:dyDescent="0.2">
      <c r="B12502" s="24"/>
      <c r="D12502" s="24"/>
      <c r="F12502" s="24"/>
      <c r="H12502" s="24"/>
      <c r="J12502" s="24"/>
    </row>
    <row r="12503" spans="2:10" x14ac:dyDescent="0.2">
      <c r="B12503" s="24"/>
      <c r="D12503" s="24"/>
      <c r="F12503" s="24"/>
      <c r="H12503" s="24"/>
      <c r="J12503" s="24"/>
    </row>
    <row r="12504" spans="2:10" x14ac:dyDescent="0.2">
      <c r="B12504" s="24"/>
      <c r="D12504" s="24"/>
      <c r="F12504" s="24"/>
      <c r="H12504" s="24"/>
      <c r="J12504" s="24"/>
    </row>
    <row r="12505" spans="2:10" x14ac:dyDescent="0.2">
      <c r="B12505" s="24"/>
      <c r="D12505" s="24"/>
      <c r="F12505" s="24"/>
      <c r="H12505" s="24"/>
      <c r="J12505" s="24"/>
    </row>
    <row r="12506" spans="2:10" x14ac:dyDescent="0.2">
      <c r="B12506" s="24"/>
      <c r="D12506" s="24"/>
      <c r="F12506" s="24"/>
      <c r="H12506" s="24"/>
      <c r="J12506" s="24"/>
    </row>
    <row r="12507" spans="2:10" x14ac:dyDescent="0.2">
      <c r="B12507" s="24"/>
      <c r="D12507" s="24"/>
      <c r="F12507" s="24"/>
      <c r="H12507" s="24"/>
      <c r="J12507" s="24"/>
    </row>
    <row r="12508" spans="2:10" x14ac:dyDescent="0.2">
      <c r="B12508" s="24"/>
      <c r="D12508" s="24"/>
      <c r="F12508" s="24"/>
      <c r="H12508" s="24"/>
      <c r="J12508" s="24"/>
    </row>
    <row r="12509" spans="2:10" x14ac:dyDescent="0.2">
      <c r="B12509" s="24"/>
      <c r="D12509" s="24"/>
      <c r="F12509" s="24"/>
      <c r="H12509" s="24"/>
      <c r="J12509" s="24"/>
    </row>
    <row r="12510" spans="2:10" x14ac:dyDescent="0.2">
      <c r="B12510" s="24"/>
      <c r="D12510" s="24"/>
      <c r="F12510" s="24"/>
      <c r="H12510" s="24"/>
      <c r="J12510" s="24"/>
    </row>
    <row r="12511" spans="2:10" x14ac:dyDescent="0.2">
      <c r="B12511" s="24"/>
      <c r="D12511" s="24"/>
      <c r="F12511" s="24"/>
      <c r="H12511" s="24"/>
      <c r="J12511" s="24"/>
    </row>
    <row r="12512" spans="2:10" x14ac:dyDescent="0.2">
      <c r="B12512" s="24"/>
      <c r="D12512" s="24"/>
      <c r="F12512" s="24"/>
      <c r="H12512" s="24"/>
      <c r="J12512" s="24"/>
    </row>
    <row r="12513" spans="2:10" x14ac:dyDescent="0.2">
      <c r="B12513" s="24"/>
      <c r="D12513" s="24"/>
      <c r="F12513" s="24"/>
      <c r="H12513" s="24"/>
      <c r="J12513" s="24"/>
    </row>
    <row r="12514" spans="2:10" x14ac:dyDescent="0.2">
      <c r="B12514" s="24"/>
      <c r="D12514" s="24"/>
      <c r="F12514" s="24"/>
      <c r="H12514" s="24"/>
      <c r="J12514" s="24"/>
    </row>
    <row r="12515" spans="2:10" x14ac:dyDescent="0.2">
      <c r="B12515" s="24"/>
      <c r="D12515" s="24"/>
      <c r="F12515" s="24"/>
      <c r="H12515" s="24"/>
      <c r="J12515" s="24"/>
    </row>
    <row r="12516" spans="2:10" x14ac:dyDescent="0.2">
      <c r="B12516" s="24"/>
      <c r="D12516" s="24"/>
      <c r="F12516" s="24"/>
      <c r="H12516" s="24"/>
      <c r="J12516" s="24"/>
    </row>
    <row r="12517" spans="2:10" x14ac:dyDescent="0.2">
      <c r="B12517" s="24"/>
      <c r="D12517" s="24"/>
      <c r="F12517" s="24"/>
      <c r="H12517" s="24"/>
      <c r="J12517" s="24"/>
    </row>
    <row r="12518" spans="2:10" x14ac:dyDescent="0.2">
      <c r="B12518" s="24"/>
      <c r="D12518" s="24"/>
      <c r="F12518" s="24"/>
      <c r="H12518" s="24"/>
      <c r="J12518" s="24"/>
    </row>
    <row r="12519" spans="2:10" x14ac:dyDescent="0.2">
      <c r="B12519" s="24"/>
      <c r="D12519" s="24"/>
      <c r="F12519" s="24"/>
      <c r="H12519" s="24"/>
      <c r="J12519" s="24"/>
    </row>
    <row r="12520" spans="2:10" x14ac:dyDescent="0.2">
      <c r="B12520" s="24"/>
      <c r="D12520" s="24"/>
      <c r="F12520" s="24"/>
      <c r="H12520" s="24"/>
      <c r="J12520" s="24"/>
    </row>
    <row r="12521" spans="2:10" x14ac:dyDescent="0.2">
      <c r="B12521" s="24"/>
      <c r="D12521" s="24"/>
      <c r="F12521" s="24"/>
      <c r="H12521" s="24"/>
      <c r="J12521" s="24"/>
    </row>
    <row r="12522" spans="2:10" x14ac:dyDescent="0.2">
      <c r="B12522" s="24"/>
      <c r="D12522" s="24"/>
      <c r="F12522" s="24"/>
      <c r="H12522" s="24"/>
      <c r="J12522" s="24"/>
    </row>
    <row r="12523" spans="2:10" x14ac:dyDescent="0.2">
      <c r="B12523" s="24"/>
      <c r="D12523" s="24"/>
      <c r="F12523" s="24"/>
      <c r="H12523" s="24"/>
      <c r="J12523" s="24"/>
    </row>
    <row r="12524" spans="2:10" x14ac:dyDescent="0.2">
      <c r="B12524" s="24"/>
      <c r="D12524" s="24"/>
      <c r="F12524" s="24"/>
      <c r="H12524" s="24"/>
      <c r="J12524" s="24"/>
    </row>
    <row r="12525" spans="2:10" x14ac:dyDescent="0.2">
      <c r="B12525" s="24"/>
      <c r="D12525" s="24"/>
      <c r="F12525" s="24"/>
      <c r="H12525" s="24"/>
      <c r="J12525" s="24"/>
    </row>
    <row r="12526" spans="2:10" x14ac:dyDescent="0.2">
      <c r="B12526" s="24"/>
      <c r="D12526" s="24"/>
      <c r="F12526" s="24"/>
      <c r="H12526" s="24"/>
      <c r="J12526" s="24"/>
    </row>
    <row r="12527" spans="2:10" x14ac:dyDescent="0.2">
      <c r="B12527" s="24"/>
      <c r="D12527" s="24"/>
      <c r="F12527" s="24"/>
      <c r="H12527" s="24"/>
      <c r="J12527" s="24"/>
    </row>
    <row r="12528" spans="2:10" x14ac:dyDescent="0.2">
      <c r="B12528" s="24"/>
      <c r="D12528" s="24"/>
      <c r="F12528" s="24"/>
      <c r="H12528" s="24"/>
      <c r="J12528" s="24"/>
    </row>
    <row r="12529" spans="2:10" x14ac:dyDescent="0.2">
      <c r="B12529" s="24"/>
      <c r="D12529" s="24"/>
      <c r="F12529" s="24"/>
      <c r="H12529" s="24"/>
      <c r="J12529" s="24"/>
    </row>
    <row r="12530" spans="2:10" x14ac:dyDescent="0.2">
      <c r="B12530" s="24"/>
      <c r="D12530" s="24"/>
      <c r="F12530" s="24"/>
      <c r="H12530" s="24"/>
      <c r="J12530" s="24"/>
    </row>
    <row r="12531" spans="2:10" x14ac:dyDescent="0.2">
      <c r="B12531" s="24"/>
      <c r="D12531" s="24"/>
      <c r="F12531" s="24"/>
      <c r="H12531" s="24"/>
      <c r="J12531" s="24"/>
    </row>
    <row r="12532" spans="2:10" x14ac:dyDescent="0.2">
      <c r="B12532" s="24"/>
      <c r="D12532" s="24"/>
      <c r="F12532" s="24"/>
      <c r="H12532" s="24"/>
      <c r="J12532" s="24"/>
    </row>
    <row r="12533" spans="2:10" x14ac:dyDescent="0.2">
      <c r="B12533" s="24"/>
      <c r="D12533" s="24"/>
      <c r="F12533" s="24"/>
      <c r="H12533" s="24"/>
      <c r="J12533" s="24"/>
    </row>
    <row r="12534" spans="2:10" x14ac:dyDescent="0.2">
      <c r="B12534" s="24"/>
      <c r="D12534" s="24"/>
      <c r="F12534" s="24"/>
      <c r="H12534" s="24"/>
      <c r="J12534" s="24"/>
    </row>
    <row r="12535" spans="2:10" x14ac:dyDescent="0.2">
      <c r="B12535" s="24"/>
      <c r="D12535" s="24"/>
      <c r="F12535" s="24"/>
      <c r="H12535" s="24"/>
      <c r="J12535" s="24"/>
    </row>
    <row r="12536" spans="2:10" x14ac:dyDescent="0.2">
      <c r="B12536" s="24"/>
      <c r="D12536" s="24"/>
      <c r="F12536" s="24"/>
      <c r="H12536" s="24"/>
      <c r="J12536" s="24"/>
    </row>
    <row r="12537" spans="2:10" x14ac:dyDescent="0.2">
      <c r="B12537" s="24"/>
      <c r="D12537" s="24"/>
      <c r="F12537" s="24"/>
      <c r="H12537" s="24"/>
      <c r="J12537" s="24"/>
    </row>
    <row r="12538" spans="2:10" x14ac:dyDescent="0.2">
      <c r="B12538" s="24"/>
      <c r="D12538" s="24"/>
      <c r="F12538" s="24"/>
      <c r="H12538" s="24"/>
      <c r="J12538" s="24"/>
    </row>
    <row r="12539" spans="2:10" x14ac:dyDescent="0.2">
      <c r="B12539" s="24"/>
      <c r="D12539" s="24"/>
      <c r="F12539" s="24"/>
      <c r="H12539" s="24"/>
      <c r="J12539" s="24"/>
    </row>
    <row r="12540" spans="2:10" x14ac:dyDescent="0.2">
      <c r="B12540" s="24"/>
      <c r="D12540" s="24"/>
      <c r="F12540" s="24"/>
      <c r="H12540" s="24"/>
      <c r="J12540" s="24"/>
    </row>
    <row r="12541" spans="2:10" x14ac:dyDescent="0.2">
      <c r="B12541" s="24"/>
      <c r="D12541" s="24"/>
      <c r="F12541" s="24"/>
      <c r="H12541" s="24"/>
      <c r="J12541" s="24"/>
    </row>
    <row r="12542" spans="2:10" x14ac:dyDescent="0.2">
      <c r="B12542" s="24"/>
      <c r="D12542" s="24"/>
      <c r="F12542" s="24"/>
      <c r="H12542" s="24"/>
      <c r="J12542" s="24"/>
    </row>
    <row r="12543" spans="2:10" x14ac:dyDescent="0.2">
      <c r="B12543" s="24"/>
      <c r="D12543" s="24"/>
      <c r="F12543" s="24"/>
      <c r="H12543" s="24"/>
      <c r="J12543" s="24"/>
    </row>
    <row r="12544" spans="2:10" x14ac:dyDescent="0.2">
      <c r="B12544" s="24"/>
      <c r="D12544" s="24"/>
      <c r="F12544" s="24"/>
      <c r="H12544" s="24"/>
      <c r="J12544" s="24"/>
    </row>
    <row r="12545" spans="2:10" x14ac:dyDescent="0.2">
      <c r="B12545" s="24"/>
      <c r="D12545" s="24"/>
      <c r="F12545" s="24"/>
      <c r="H12545" s="24"/>
      <c r="J12545" s="24"/>
    </row>
    <row r="12546" spans="2:10" x14ac:dyDescent="0.2">
      <c r="B12546" s="24"/>
      <c r="D12546" s="24"/>
      <c r="F12546" s="24"/>
      <c r="H12546" s="24"/>
      <c r="J12546" s="24"/>
    </row>
    <row r="12547" spans="2:10" x14ac:dyDescent="0.2">
      <c r="B12547" s="24"/>
      <c r="D12547" s="24"/>
      <c r="F12547" s="24"/>
      <c r="H12547" s="24"/>
      <c r="J12547" s="24"/>
    </row>
    <row r="12548" spans="2:10" x14ac:dyDescent="0.2">
      <c r="B12548" s="24"/>
      <c r="D12548" s="24"/>
      <c r="F12548" s="24"/>
      <c r="H12548" s="24"/>
      <c r="J12548" s="24"/>
    </row>
    <row r="12549" spans="2:10" x14ac:dyDescent="0.2">
      <c r="B12549" s="24"/>
      <c r="D12549" s="24"/>
      <c r="F12549" s="24"/>
      <c r="H12549" s="24"/>
      <c r="J12549" s="24"/>
    </row>
    <row r="12550" spans="2:10" x14ac:dyDescent="0.2">
      <c r="B12550" s="24"/>
      <c r="D12550" s="24"/>
      <c r="F12550" s="24"/>
      <c r="H12550" s="24"/>
      <c r="J12550" s="24"/>
    </row>
    <row r="12551" spans="2:10" x14ac:dyDescent="0.2">
      <c r="B12551" s="24"/>
      <c r="D12551" s="24"/>
      <c r="F12551" s="24"/>
      <c r="H12551" s="24"/>
      <c r="J12551" s="24"/>
    </row>
    <row r="12552" spans="2:10" x14ac:dyDescent="0.2">
      <c r="B12552" s="24"/>
      <c r="D12552" s="24"/>
      <c r="F12552" s="24"/>
      <c r="H12552" s="24"/>
      <c r="J12552" s="24"/>
    </row>
    <row r="12553" spans="2:10" x14ac:dyDescent="0.2">
      <c r="B12553" s="24"/>
      <c r="D12553" s="24"/>
      <c r="F12553" s="24"/>
      <c r="H12553" s="24"/>
      <c r="J12553" s="24"/>
    </row>
    <row r="12554" spans="2:10" x14ac:dyDescent="0.2">
      <c r="B12554" s="24"/>
      <c r="D12554" s="24"/>
      <c r="F12554" s="24"/>
      <c r="H12554" s="24"/>
      <c r="J12554" s="24"/>
    </row>
    <row r="12555" spans="2:10" x14ac:dyDescent="0.2">
      <c r="B12555" s="24"/>
      <c r="D12555" s="24"/>
      <c r="F12555" s="24"/>
      <c r="H12555" s="24"/>
      <c r="J12555" s="24"/>
    </row>
    <row r="12556" spans="2:10" x14ac:dyDescent="0.2">
      <c r="B12556" s="24"/>
      <c r="D12556" s="24"/>
      <c r="F12556" s="24"/>
      <c r="H12556" s="24"/>
      <c r="J12556" s="24"/>
    </row>
    <row r="12557" spans="2:10" x14ac:dyDescent="0.2">
      <c r="B12557" s="24"/>
      <c r="D12557" s="24"/>
      <c r="F12557" s="24"/>
      <c r="H12557" s="24"/>
      <c r="J12557" s="24"/>
    </row>
    <row r="12558" spans="2:10" x14ac:dyDescent="0.2">
      <c r="B12558" s="24"/>
      <c r="D12558" s="24"/>
      <c r="F12558" s="24"/>
      <c r="H12558" s="24"/>
      <c r="J12558" s="24"/>
    </row>
    <row r="12559" spans="2:10" x14ac:dyDescent="0.2">
      <c r="B12559" s="24"/>
      <c r="D12559" s="24"/>
      <c r="F12559" s="24"/>
      <c r="H12559" s="24"/>
      <c r="J12559" s="24"/>
    </row>
    <row r="12560" spans="2:10" x14ac:dyDescent="0.2">
      <c r="B12560" s="24"/>
      <c r="D12560" s="24"/>
      <c r="F12560" s="24"/>
      <c r="H12560" s="24"/>
      <c r="J12560" s="24"/>
    </row>
    <row r="12561" spans="2:10" x14ac:dyDescent="0.2">
      <c r="B12561" s="24"/>
      <c r="D12561" s="24"/>
      <c r="F12561" s="24"/>
      <c r="H12561" s="24"/>
      <c r="J12561" s="24"/>
    </row>
    <row r="12562" spans="2:10" x14ac:dyDescent="0.2">
      <c r="B12562" s="24"/>
      <c r="D12562" s="24"/>
      <c r="F12562" s="24"/>
      <c r="H12562" s="24"/>
      <c r="J12562" s="24"/>
    </row>
    <row r="12563" spans="2:10" x14ac:dyDescent="0.2">
      <c r="B12563" s="24"/>
      <c r="D12563" s="24"/>
      <c r="F12563" s="24"/>
      <c r="H12563" s="24"/>
      <c r="J12563" s="24"/>
    </row>
    <row r="12564" spans="2:10" x14ac:dyDescent="0.2">
      <c r="B12564" s="24"/>
      <c r="D12564" s="24"/>
      <c r="F12564" s="24"/>
      <c r="H12564" s="24"/>
      <c r="J12564" s="24"/>
    </row>
    <row r="12565" spans="2:10" x14ac:dyDescent="0.2">
      <c r="B12565" s="24"/>
      <c r="D12565" s="24"/>
      <c r="F12565" s="24"/>
      <c r="H12565" s="24"/>
      <c r="J12565" s="24"/>
    </row>
    <row r="12566" spans="2:10" x14ac:dyDescent="0.2">
      <c r="B12566" s="24"/>
      <c r="D12566" s="24"/>
      <c r="F12566" s="24"/>
      <c r="H12566" s="24"/>
      <c r="J12566" s="24"/>
    </row>
    <row r="12567" spans="2:10" x14ac:dyDescent="0.2">
      <c r="B12567" s="24"/>
      <c r="D12567" s="24"/>
      <c r="F12567" s="24"/>
      <c r="H12567" s="24"/>
      <c r="J12567" s="24"/>
    </row>
    <row r="12568" spans="2:10" x14ac:dyDescent="0.2">
      <c r="B12568" s="24"/>
      <c r="D12568" s="24"/>
      <c r="F12568" s="24"/>
      <c r="H12568" s="24"/>
      <c r="J12568" s="24"/>
    </row>
    <row r="12569" spans="2:10" x14ac:dyDescent="0.2">
      <c r="B12569" s="24"/>
      <c r="D12569" s="24"/>
      <c r="F12569" s="24"/>
      <c r="H12569" s="24"/>
      <c r="J12569" s="24"/>
    </row>
    <row r="12570" spans="2:10" x14ac:dyDescent="0.2">
      <c r="B12570" s="24"/>
      <c r="D12570" s="24"/>
      <c r="F12570" s="24"/>
      <c r="H12570" s="24"/>
      <c r="J12570" s="24"/>
    </row>
    <row r="12571" spans="2:10" x14ac:dyDescent="0.2">
      <c r="B12571" s="24"/>
      <c r="D12571" s="24"/>
      <c r="F12571" s="24"/>
      <c r="H12571" s="24"/>
      <c r="J12571" s="24"/>
    </row>
    <row r="12572" spans="2:10" x14ac:dyDescent="0.2">
      <c r="B12572" s="24"/>
      <c r="D12572" s="24"/>
      <c r="F12572" s="24"/>
      <c r="H12572" s="24"/>
      <c r="J12572" s="24"/>
    </row>
    <row r="12573" spans="2:10" x14ac:dyDescent="0.2">
      <c r="B12573" s="24"/>
      <c r="D12573" s="24"/>
      <c r="F12573" s="24"/>
      <c r="H12573" s="24"/>
      <c r="J12573" s="24"/>
    </row>
    <row r="12574" spans="2:10" x14ac:dyDescent="0.2">
      <c r="B12574" s="24"/>
      <c r="D12574" s="24"/>
      <c r="F12574" s="24"/>
      <c r="H12574" s="24"/>
      <c r="J12574" s="24"/>
    </row>
    <row r="12575" spans="2:10" x14ac:dyDescent="0.2">
      <c r="B12575" s="24"/>
      <c r="D12575" s="24"/>
      <c r="F12575" s="24"/>
      <c r="H12575" s="24"/>
      <c r="J12575" s="24"/>
    </row>
    <row r="12576" spans="2:10" x14ac:dyDescent="0.2">
      <c r="B12576" s="24"/>
      <c r="D12576" s="24"/>
      <c r="F12576" s="24"/>
      <c r="H12576" s="24"/>
      <c r="J12576" s="24"/>
    </row>
    <row r="12577" spans="2:10" x14ac:dyDescent="0.2">
      <c r="B12577" s="24"/>
      <c r="D12577" s="24"/>
      <c r="F12577" s="24"/>
      <c r="H12577" s="24"/>
      <c r="J12577" s="24"/>
    </row>
    <row r="12578" spans="2:10" x14ac:dyDescent="0.2">
      <c r="B12578" s="24"/>
      <c r="D12578" s="24"/>
      <c r="F12578" s="24"/>
      <c r="H12578" s="24"/>
      <c r="J12578" s="24"/>
    </row>
    <row r="12579" spans="2:10" x14ac:dyDescent="0.2">
      <c r="B12579" s="24"/>
      <c r="D12579" s="24"/>
      <c r="F12579" s="24"/>
      <c r="H12579" s="24"/>
      <c r="J12579" s="24"/>
    </row>
    <row r="12580" spans="2:10" x14ac:dyDescent="0.2">
      <c r="B12580" s="24"/>
      <c r="D12580" s="24"/>
      <c r="F12580" s="24"/>
      <c r="H12580" s="24"/>
      <c r="J12580" s="24"/>
    </row>
    <row r="12581" spans="2:10" x14ac:dyDescent="0.2">
      <c r="B12581" s="24"/>
      <c r="D12581" s="24"/>
      <c r="F12581" s="24"/>
      <c r="H12581" s="24"/>
      <c r="J12581" s="24"/>
    </row>
    <row r="12582" spans="2:10" x14ac:dyDescent="0.2">
      <c r="B12582" s="24"/>
      <c r="D12582" s="24"/>
      <c r="F12582" s="24"/>
      <c r="H12582" s="24"/>
      <c r="J12582" s="24"/>
    </row>
    <row r="12583" spans="2:10" x14ac:dyDescent="0.2">
      <c r="B12583" s="24"/>
      <c r="D12583" s="24"/>
      <c r="F12583" s="24"/>
      <c r="H12583" s="24"/>
      <c r="J12583" s="24"/>
    </row>
    <row r="12584" spans="2:10" x14ac:dyDescent="0.2">
      <c r="B12584" s="24"/>
      <c r="D12584" s="24"/>
      <c r="F12584" s="24"/>
      <c r="H12584" s="24"/>
      <c r="J12584" s="24"/>
    </row>
    <row r="12585" spans="2:10" x14ac:dyDescent="0.2">
      <c r="B12585" s="24"/>
      <c r="D12585" s="24"/>
      <c r="F12585" s="24"/>
      <c r="H12585" s="24"/>
      <c r="J12585" s="24"/>
    </row>
    <row r="12586" spans="2:10" x14ac:dyDescent="0.2">
      <c r="B12586" s="24"/>
      <c r="D12586" s="24"/>
      <c r="F12586" s="24"/>
      <c r="H12586" s="24"/>
      <c r="J12586" s="24"/>
    </row>
    <row r="12587" spans="2:10" x14ac:dyDescent="0.2">
      <c r="B12587" s="24"/>
      <c r="D12587" s="24"/>
      <c r="F12587" s="24"/>
      <c r="H12587" s="24"/>
      <c r="J12587" s="24"/>
    </row>
    <row r="12588" spans="2:10" x14ac:dyDescent="0.2">
      <c r="B12588" s="24"/>
      <c r="D12588" s="24"/>
      <c r="F12588" s="24"/>
      <c r="H12588" s="24"/>
      <c r="J12588" s="24"/>
    </row>
    <row r="12589" spans="2:10" x14ac:dyDescent="0.2">
      <c r="B12589" s="24"/>
      <c r="D12589" s="24"/>
      <c r="F12589" s="24"/>
      <c r="H12589" s="24"/>
      <c r="J12589" s="24"/>
    </row>
    <row r="12590" spans="2:10" x14ac:dyDescent="0.2">
      <c r="B12590" s="24"/>
      <c r="D12590" s="24"/>
      <c r="F12590" s="24"/>
      <c r="H12590" s="24"/>
      <c r="J12590" s="24"/>
    </row>
    <row r="12591" spans="2:10" x14ac:dyDescent="0.2">
      <c r="B12591" s="24"/>
      <c r="D12591" s="24"/>
      <c r="F12591" s="24"/>
      <c r="H12591" s="24"/>
      <c r="J12591" s="24"/>
    </row>
    <row r="12592" spans="2:10" x14ac:dyDescent="0.2">
      <c r="B12592" s="24"/>
      <c r="D12592" s="24"/>
      <c r="F12592" s="24"/>
      <c r="H12592" s="24"/>
      <c r="J12592" s="24"/>
    </row>
    <row r="12593" spans="2:10" x14ac:dyDescent="0.2">
      <c r="B12593" s="24"/>
      <c r="D12593" s="24"/>
      <c r="F12593" s="24"/>
      <c r="H12593" s="24"/>
      <c r="J12593" s="24"/>
    </row>
    <row r="12594" spans="2:10" x14ac:dyDescent="0.2">
      <c r="B12594" s="24"/>
      <c r="D12594" s="24"/>
      <c r="F12594" s="24"/>
      <c r="H12594" s="24"/>
      <c r="J12594" s="24"/>
    </row>
    <row r="12595" spans="2:10" x14ac:dyDescent="0.2">
      <c r="B12595" s="24"/>
      <c r="D12595" s="24"/>
      <c r="F12595" s="24"/>
      <c r="H12595" s="24"/>
      <c r="J12595" s="24"/>
    </row>
    <row r="12596" spans="2:10" x14ac:dyDescent="0.2">
      <c r="B12596" s="24"/>
      <c r="D12596" s="24"/>
      <c r="F12596" s="24"/>
      <c r="H12596" s="24"/>
      <c r="J12596" s="24"/>
    </row>
    <row r="12597" spans="2:10" x14ac:dyDescent="0.2">
      <c r="B12597" s="24"/>
      <c r="D12597" s="24"/>
      <c r="F12597" s="24"/>
      <c r="H12597" s="24"/>
      <c r="J12597" s="24"/>
    </row>
    <row r="12598" spans="2:10" x14ac:dyDescent="0.2">
      <c r="B12598" s="24"/>
      <c r="D12598" s="24"/>
      <c r="F12598" s="24"/>
      <c r="H12598" s="24"/>
      <c r="J12598" s="24"/>
    </row>
    <row r="12599" spans="2:10" x14ac:dyDescent="0.2">
      <c r="B12599" s="24"/>
      <c r="D12599" s="24"/>
      <c r="F12599" s="24"/>
      <c r="H12599" s="24"/>
      <c r="J12599" s="24"/>
    </row>
    <row r="12600" spans="2:10" x14ac:dyDescent="0.2">
      <c r="B12600" s="24"/>
      <c r="D12600" s="24"/>
      <c r="F12600" s="24"/>
      <c r="H12600" s="24"/>
      <c r="J12600" s="24"/>
    </row>
    <row r="12601" spans="2:10" x14ac:dyDescent="0.2">
      <c r="B12601" s="24"/>
      <c r="D12601" s="24"/>
      <c r="F12601" s="24"/>
      <c r="H12601" s="24"/>
      <c r="J12601" s="24"/>
    </row>
    <row r="12602" spans="2:10" x14ac:dyDescent="0.2">
      <c r="B12602" s="24"/>
      <c r="D12602" s="24"/>
      <c r="F12602" s="24"/>
      <c r="H12602" s="24"/>
      <c r="J12602" s="24"/>
    </row>
    <row r="12603" spans="2:10" x14ac:dyDescent="0.2">
      <c r="B12603" s="24"/>
      <c r="D12603" s="24"/>
      <c r="F12603" s="24"/>
      <c r="H12603" s="24"/>
      <c r="J12603" s="24"/>
    </row>
    <row r="12604" spans="2:10" x14ac:dyDescent="0.2">
      <c r="B12604" s="24"/>
      <c r="D12604" s="24"/>
      <c r="F12604" s="24"/>
      <c r="H12604" s="24"/>
      <c r="J12604" s="24"/>
    </row>
    <row r="12605" spans="2:10" x14ac:dyDescent="0.2">
      <c r="B12605" s="24"/>
      <c r="D12605" s="24"/>
      <c r="F12605" s="24"/>
      <c r="H12605" s="24"/>
      <c r="J12605" s="24"/>
    </row>
    <row r="12606" spans="2:10" x14ac:dyDescent="0.2">
      <c r="B12606" s="24"/>
      <c r="D12606" s="24"/>
      <c r="F12606" s="24"/>
      <c r="H12606" s="24"/>
      <c r="J12606" s="24"/>
    </row>
    <row r="12607" spans="2:10" x14ac:dyDescent="0.2">
      <c r="B12607" s="24"/>
      <c r="D12607" s="24"/>
      <c r="F12607" s="24"/>
      <c r="H12607" s="24"/>
      <c r="J12607" s="24"/>
    </row>
    <row r="12608" spans="2:10" x14ac:dyDescent="0.2">
      <c r="B12608" s="24"/>
      <c r="D12608" s="24"/>
      <c r="F12608" s="24"/>
      <c r="H12608" s="24"/>
      <c r="J12608" s="24"/>
    </row>
    <row r="12609" spans="2:10" x14ac:dyDescent="0.2">
      <c r="B12609" s="24"/>
      <c r="D12609" s="24"/>
      <c r="F12609" s="24"/>
      <c r="H12609" s="24"/>
      <c r="J12609" s="24"/>
    </row>
    <row r="12610" spans="2:10" x14ac:dyDescent="0.2">
      <c r="B12610" s="24"/>
      <c r="D12610" s="24"/>
      <c r="F12610" s="24"/>
      <c r="H12610" s="24"/>
      <c r="J12610" s="24"/>
    </row>
    <row r="12611" spans="2:10" x14ac:dyDescent="0.2">
      <c r="B12611" s="24"/>
      <c r="D12611" s="24"/>
      <c r="F12611" s="24"/>
      <c r="H12611" s="24"/>
      <c r="J12611" s="24"/>
    </row>
    <row r="12612" spans="2:10" x14ac:dyDescent="0.2">
      <c r="B12612" s="24"/>
      <c r="D12612" s="24"/>
      <c r="F12612" s="24"/>
      <c r="H12612" s="24"/>
      <c r="J12612" s="24"/>
    </row>
    <row r="12613" spans="2:10" x14ac:dyDescent="0.2">
      <c r="B12613" s="24"/>
      <c r="D12613" s="24"/>
      <c r="F12613" s="24"/>
      <c r="H12613" s="24"/>
      <c r="J12613" s="24"/>
    </row>
    <row r="12614" spans="2:10" x14ac:dyDescent="0.2">
      <c r="B12614" s="24"/>
      <c r="D12614" s="24"/>
      <c r="F12614" s="24"/>
      <c r="H12614" s="24"/>
      <c r="J12614" s="24"/>
    </row>
    <row r="12615" spans="2:10" x14ac:dyDescent="0.2">
      <c r="B12615" s="24"/>
      <c r="D12615" s="24"/>
      <c r="F12615" s="24"/>
      <c r="H12615" s="24"/>
      <c r="J12615" s="24"/>
    </row>
    <row r="12616" spans="2:10" x14ac:dyDescent="0.2">
      <c r="B12616" s="24"/>
      <c r="D12616" s="24"/>
      <c r="F12616" s="24"/>
      <c r="H12616" s="24"/>
      <c r="J12616" s="24"/>
    </row>
    <row r="12617" spans="2:10" x14ac:dyDescent="0.2">
      <c r="B12617" s="24"/>
      <c r="D12617" s="24"/>
      <c r="F12617" s="24"/>
      <c r="H12617" s="24"/>
      <c r="J12617" s="24"/>
    </row>
    <row r="12618" spans="2:10" x14ac:dyDescent="0.2">
      <c r="B12618" s="24"/>
      <c r="D12618" s="24"/>
      <c r="F12618" s="24"/>
      <c r="H12618" s="24"/>
      <c r="J12618" s="24"/>
    </row>
    <row r="12619" spans="2:10" x14ac:dyDescent="0.2">
      <c r="B12619" s="24"/>
      <c r="D12619" s="24"/>
      <c r="F12619" s="24"/>
      <c r="H12619" s="24"/>
      <c r="J12619" s="24"/>
    </row>
    <row r="12620" spans="2:10" x14ac:dyDescent="0.2">
      <c r="B12620" s="24"/>
      <c r="D12620" s="24"/>
      <c r="F12620" s="24"/>
      <c r="H12620" s="24"/>
      <c r="J12620" s="24"/>
    </row>
    <row r="12621" spans="2:10" x14ac:dyDescent="0.2">
      <c r="B12621" s="24"/>
      <c r="D12621" s="24"/>
      <c r="F12621" s="24"/>
      <c r="H12621" s="24"/>
      <c r="J12621" s="24"/>
    </row>
    <row r="12622" spans="2:10" x14ac:dyDescent="0.2">
      <c r="B12622" s="24"/>
      <c r="D12622" s="24"/>
      <c r="F12622" s="24"/>
      <c r="H12622" s="24"/>
      <c r="J12622" s="24"/>
    </row>
    <row r="12623" spans="2:10" x14ac:dyDescent="0.2">
      <c r="B12623" s="24"/>
      <c r="D12623" s="24"/>
      <c r="F12623" s="24"/>
      <c r="H12623" s="24"/>
      <c r="J12623" s="24"/>
    </row>
    <row r="12624" spans="2:10" x14ac:dyDescent="0.2">
      <c r="B12624" s="24"/>
      <c r="D12624" s="24"/>
      <c r="F12624" s="24"/>
      <c r="H12624" s="24"/>
      <c r="J12624" s="24"/>
    </row>
    <row r="12625" spans="2:10" x14ac:dyDescent="0.2">
      <c r="B12625" s="24"/>
      <c r="D12625" s="24"/>
      <c r="F12625" s="24"/>
      <c r="H12625" s="24"/>
      <c r="J12625" s="24"/>
    </row>
    <row r="12626" spans="2:10" x14ac:dyDescent="0.2">
      <c r="B12626" s="24"/>
      <c r="D12626" s="24"/>
      <c r="F12626" s="24"/>
      <c r="H12626" s="24"/>
      <c r="J12626" s="24"/>
    </row>
    <row r="12627" spans="2:10" x14ac:dyDescent="0.2">
      <c r="B12627" s="24"/>
      <c r="D12627" s="24"/>
      <c r="F12627" s="24"/>
      <c r="H12627" s="24"/>
      <c r="J12627" s="24"/>
    </row>
    <row r="12628" spans="2:10" x14ac:dyDescent="0.2">
      <c r="B12628" s="24"/>
      <c r="D12628" s="24"/>
      <c r="F12628" s="24"/>
      <c r="H12628" s="24"/>
      <c r="J12628" s="24"/>
    </row>
    <row r="12629" spans="2:10" x14ac:dyDescent="0.2">
      <c r="B12629" s="24"/>
      <c r="D12629" s="24"/>
      <c r="F12629" s="24"/>
      <c r="H12629" s="24"/>
      <c r="J12629" s="24"/>
    </row>
    <row r="12630" spans="2:10" x14ac:dyDescent="0.2">
      <c r="B12630" s="24"/>
      <c r="D12630" s="24"/>
      <c r="F12630" s="24"/>
      <c r="H12630" s="24"/>
      <c r="J12630" s="24"/>
    </row>
    <row r="12631" spans="2:10" x14ac:dyDescent="0.2">
      <c r="B12631" s="24"/>
      <c r="D12631" s="24"/>
      <c r="F12631" s="24"/>
      <c r="H12631" s="24"/>
      <c r="J12631" s="24"/>
    </row>
    <row r="12632" spans="2:10" x14ac:dyDescent="0.2">
      <c r="B12632" s="24"/>
      <c r="D12632" s="24"/>
      <c r="F12632" s="24"/>
      <c r="H12632" s="24"/>
      <c r="J12632" s="24"/>
    </row>
    <row r="12633" spans="2:10" x14ac:dyDescent="0.2">
      <c r="B12633" s="24"/>
      <c r="D12633" s="24"/>
      <c r="F12633" s="24"/>
      <c r="H12633" s="24"/>
      <c r="J12633" s="24"/>
    </row>
    <row r="12634" spans="2:10" x14ac:dyDescent="0.2">
      <c r="B12634" s="24"/>
      <c r="D12634" s="24"/>
      <c r="F12634" s="24"/>
      <c r="H12634" s="24"/>
      <c r="J12634" s="24"/>
    </row>
    <row r="12635" spans="2:10" x14ac:dyDescent="0.2">
      <c r="B12635" s="24"/>
      <c r="D12635" s="24"/>
      <c r="F12635" s="24"/>
      <c r="H12635" s="24"/>
      <c r="J12635" s="24"/>
    </row>
    <row r="12636" spans="2:10" x14ac:dyDescent="0.2">
      <c r="B12636" s="24"/>
      <c r="D12636" s="24"/>
      <c r="F12636" s="24"/>
      <c r="H12636" s="24"/>
      <c r="J12636" s="24"/>
    </row>
    <row r="12637" spans="2:10" x14ac:dyDescent="0.2">
      <c r="B12637" s="24"/>
      <c r="D12637" s="24"/>
      <c r="F12637" s="24"/>
      <c r="H12637" s="24"/>
      <c r="J12637" s="24"/>
    </row>
    <row r="12638" spans="2:10" x14ac:dyDescent="0.2">
      <c r="B12638" s="24"/>
      <c r="D12638" s="24"/>
      <c r="F12638" s="24"/>
      <c r="H12638" s="24"/>
      <c r="J12638" s="24"/>
    </row>
    <row r="12639" spans="2:10" x14ac:dyDescent="0.2">
      <c r="B12639" s="24"/>
      <c r="D12639" s="24"/>
      <c r="F12639" s="24"/>
      <c r="H12639" s="24"/>
      <c r="J12639" s="24"/>
    </row>
    <row r="12640" spans="2:10" x14ac:dyDescent="0.2">
      <c r="B12640" s="24"/>
      <c r="D12640" s="24"/>
      <c r="F12640" s="24"/>
      <c r="H12640" s="24"/>
      <c r="J12640" s="24"/>
    </row>
    <row r="12641" spans="2:10" x14ac:dyDescent="0.2">
      <c r="B12641" s="24"/>
      <c r="D12641" s="24"/>
      <c r="F12641" s="24"/>
      <c r="H12641" s="24"/>
      <c r="J12641" s="24"/>
    </row>
    <row r="12642" spans="2:10" x14ac:dyDescent="0.2">
      <c r="B12642" s="24"/>
      <c r="D12642" s="24"/>
      <c r="F12642" s="24"/>
      <c r="H12642" s="24"/>
      <c r="J12642" s="24"/>
    </row>
    <row r="12643" spans="2:10" x14ac:dyDescent="0.2">
      <c r="B12643" s="24"/>
      <c r="D12643" s="24"/>
      <c r="F12643" s="24"/>
      <c r="H12643" s="24"/>
      <c r="J12643" s="24"/>
    </row>
    <row r="12644" spans="2:10" x14ac:dyDescent="0.2">
      <c r="B12644" s="24"/>
      <c r="D12644" s="24"/>
      <c r="F12644" s="24"/>
      <c r="H12644" s="24"/>
      <c r="J12644" s="24"/>
    </row>
    <row r="12645" spans="2:10" x14ac:dyDescent="0.2">
      <c r="B12645" s="24"/>
      <c r="D12645" s="24"/>
      <c r="F12645" s="24"/>
      <c r="H12645" s="24"/>
      <c r="J12645" s="24"/>
    </row>
    <row r="12646" spans="2:10" x14ac:dyDescent="0.2">
      <c r="B12646" s="24"/>
      <c r="D12646" s="24"/>
      <c r="F12646" s="24"/>
      <c r="H12646" s="24"/>
      <c r="J12646" s="24"/>
    </row>
    <row r="12647" spans="2:10" x14ac:dyDescent="0.2">
      <c r="B12647" s="24"/>
      <c r="D12647" s="24"/>
      <c r="F12647" s="24"/>
      <c r="H12647" s="24"/>
      <c r="J12647" s="24"/>
    </row>
    <row r="12648" spans="2:10" x14ac:dyDescent="0.2">
      <c r="B12648" s="24"/>
      <c r="D12648" s="24"/>
      <c r="F12648" s="24"/>
      <c r="H12648" s="24"/>
      <c r="J12648" s="24"/>
    </row>
    <row r="12649" spans="2:10" x14ac:dyDescent="0.2">
      <c r="B12649" s="24"/>
      <c r="D12649" s="24"/>
      <c r="F12649" s="24"/>
      <c r="H12649" s="24"/>
      <c r="J12649" s="24"/>
    </row>
    <row r="12650" spans="2:10" x14ac:dyDescent="0.2">
      <c r="B12650" s="24"/>
      <c r="D12650" s="24"/>
      <c r="F12650" s="24"/>
      <c r="H12650" s="24"/>
      <c r="J12650" s="24"/>
    </row>
    <row r="12651" spans="2:10" x14ac:dyDescent="0.2">
      <c r="B12651" s="24"/>
      <c r="D12651" s="24"/>
      <c r="F12651" s="24"/>
      <c r="H12651" s="24"/>
      <c r="J12651" s="24"/>
    </row>
    <row r="12652" spans="2:10" x14ac:dyDescent="0.2">
      <c r="B12652" s="24"/>
      <c r="D12652" s="24"/>
      <c r="F12652" s="24"/>
      <c r="H12652" s="24"/>
      <c r="J12652" s="24"/>
    </row>
    <row r="12653" spans="2:10" x14ac:dyDescent="0.2">
      <c r="B12653" s="24"/>
      <c r="D12653" s="24"/>
      <c r="F12653" s="24"/>
      <c r="H12653" s="24"/>
      <c r="J12653" s="24"/>
    </row>
    <row r="12654" spans="2:10" x14ac:dyDescent="0.2">
      <c r="B12654" s="24"/>
      <c r="D12654" s="24"/>
      <c r="F12654" s="24"/>
      <c r="H12654" s="24"/>
      <c r="J12654" s="24"/>
    </row>
    <row r="12655" spans="2:10" x14ac:dyDescent="0.2">
      <c r="B12655" s="24"/>
      <c r="D12655" s="24"/>
      <c r="F12655" s="24"/>
      <c r="H12655" s="24"/>
      <c r="J12655" s="24"/>
    </row>
    <row r="12656" spans="2:10" x14ac:dyDescent="0.2">
      <c r="B12656" s="24"/>
      <c r="D12656" s="24"/>
      <c r="F12656" s="24"/>
      <c r="H12656" s="24"/>
      <c r="J12656" s="24"/>
    </row>
    <row r="12657" spans="2:10" x14ac:dyDescent="0.2">
      <c r="B12657" s="24"/>
      <c r="D12657" s="24"/>
      <c r="F12657" s="24"/>
      <c r="H12657" s="24"/>
      <c r="J12657" s="24"/>
    </row>
    <row r="12658" spans="2:10" x14ac:dyDescent="0.2">
      <c r="B12658" s="24"/>
      <c r="D12658" s="24"/>
      <c r="F12658" s="24"/>
      <c r="H12658" s="24"/>
      <c r="J12658" s="24"/>
    </row>
    <row r="12659" spans="2:10" x14ac:dyDescent="0.2">
      <c r="B12659" s="24"/>
      <c r="D12659" s="24"/>
      <c r="F12659" s="24"/>
      <c r="H12659" s="24"/>
      <c r="J12659" s="24"/>
    </row>
    <row r="12660" spans="2:10" x14ac:dyDescent="0.2">
      <c r="B12660" s="24"/>
      <c r="D12660" s="24"/>
      <c r="F12660" s="24"/>
      <c r="H12660" s="24"/>
      <c r="J12660" s="24"/>
    </row>
    <row r="12661" spans="2:10" x14ac:dyDescent="0.2">
      <c r="B12661" s="24"/>
      <c r="D12661" s="24"/>
      <c r="F12661" s="24"/>
      <c r="H12661" s="24"/>
      <c r="J12661" s="24"/>
    </row>
    <row r="12662" spans="2:10" x14ac:dyDescent="0.2">
      <c r="B12662" s="24"/>
      <c r="D12662" s="24"/>
      <c r="F12662" s="24"/>
      <c r="H12662" s="24"/>
      <c r="J12662" s="24"/>
    </row>
    <row r="12663" spans="2:10" x14ac:dyDescent="0.2">
      <c r="B12663" s="24"/>
      <c r="D12663" s="24"/>
      <c r="F12663" s="24"/>
      <c r="H12663" s="24"/>
      <c r="J12663" s="24"/>
    </row>
    <row r="12664" spans="2:10" x14ac:dyDescent="0.2">
      <c r="B12664" s="24"/>
      <c r="D12664" s="24"/>
      <c r="F12664" s="24"/>
      <c r="H12664" s="24"/>
      <c r="J12664" s="24"/>
    </row>
    <row r="12665" spans="2:10" x14ac:dyDescent="0.2">
      <c r="B12665" s="24"/>
      <c r="D12665" s="24"/>
      <c r="F12665" s="24"/>
      <c r="H12665" s="24"/>
      <c r="J12665" s="24"/>
    </row>
    <row r="12666" spans="2:10" x14ac:dyDescent="0.2">
      <c r="B12666" s="24"/>
      <c r="D12666" s="24"/>
      <c r="F12666" s="24"/>
      <c r="H12666" s="24"/>
      <c r="J12666" s="24"/>
    </row>
    <row r="12667" spans="2:10" x14ac:dyDescent="0.2">
      <c r="B12667" s="24"/>
      <c r="D12667" s="24"/>
      <c r="F12667" s="24"/>
      <c r="H12667" s="24"/>
      <c r="J12667" s="24"/>
    </row>
    <row r="12668" spans="2:10" x14ac:dyDescent="0.2">
      <c r="B12668" s="24"/>
      <c r="D12668" s="24"/>
      <c r="F12668" s="24"/>
      <c r="H12668" s="24"/>
      <c r="J12668" s="24"/>
    </row>
    <row r="12669" spans="2:10" x14ac:dyDescent="0.2">
      <c r="B12669" s="24"/>
      <c r="D12669" s="24"/>
      <c r="F12669" s="24"/>
      <c r="H12669" s="24"/>
      <c r="J12669" s="24"/>
    </row>
    <row r="12670" spans="2:10" x14ac:dyDescent="0.2">
      <c r="B12670" s="24"/>
      <c r="D12670" s="24"/>
      <c r="F12670" s="24"/>
      <c r="H12670" s="24"/>
      <c r="J12670" s="24"/>
    </row>
    <row r="12671" spans="2:10" x14ac:dyDescent="0.2">
      <c r="B12671" s="24"/>
      <c r="D12671" s="24"/>
      <c r="F12671" s="24"/>
      <c r="H12671" s="24"/>
      <c r="J12671" s="24"/>
    </row>
    <row r="12672" spans="2:10" x14ac:dyDescent="0.2">
      <c r="B12672" s="24"/>
      <c r="D12672" s="24"/>
      <c r="F12672" s="24"/>
      <c r="H12672" s="24"/>
      <c r="J12672" s="24"/>
    </row>
    <row r="12673" spans="2:10" x14ac:dyDescent="0.2">
      <c r="B12673" s="24"/>
      <c r="D12673" s="24"/>
      <c r="F12673" s="24"/>
      <c r="H12673" s="24"/>
      <c r="J12673" s="24"/>
    </row>
    <row r="12674" spans="2:10" x14ac:dyDescent="0.2">
      <c r="B12674" s="24"/>
      <c r="D12674" s="24"/>
      <c r="F12674" s="24"/>
      <c r="H12674" s="24"/>
      <c r="J12674" s="24"/>
    </row>
    <row r="12675" spans="2:10" x14ac:dyDescent="0.2">
      <c r="B12675" s="24"/>
      <c r="D12675" s="24"/>
      <c r="F12675" s="24"/>
      <c r="H12675" s="24"/>
      <c r="J12675" s="24"/>
    </row>
    <row r="12676" spans="2:10" x14ac:dyDescent="0.2">
      <c r="B12676" s="24"/>
      <c r="D12676" s="24"/>
      <c r="F12676" s="24"/>
      <c r="H12676" s="24"/>
      <c r="J12676" s="24"/>
    </row>
    <row r="12677" spans="2:10" x14ac:dyDescent="0.2">
      <c r="B12677" s="24"/>
      <c r="D12677" s="24"/>
      <c r="F12677" s="24"/>
      <c r="H12677" s="24"/>
      <c r="J12677" s="24"/>
    </row>
    <row r="12678" spans="2:10" x14ac:dyDescent="0.2">
      <c r="B12678" s="24"/>
      <c r="D12678" s="24"/>
      <c r="F12678" s="24"/>
      <c r="H12678" s="24"/>
      <c r="J12678" s="24"/>
    </row>
    <row r="12679" spans="2:10" x14ac:dyDescent="0.2">
      <c r="B12679" s="24"/>
      <c r="D12679" s="24"/>
      <c r="F12679" s="24"/>
      <c r="H12679" s="24"/>
      <c r="J12679" s="24"/>
    </row>
    <row r="12680" spans="2:10" x14ac:dyDescent="0.2">
      <c r="B12680" s="24"/>
      <c r="D12680" s="24"/>
      <c r="F12680" s="24"/>
      <c r="H12680" s="24"/>
      <c r="J12680" s="24"/>
    </row>
    <row r="12681" spans="2:10" x14ac:dyDescent="0.2">
      <c r="B12681" s="24"/>
      <c r="D12681" s="24"/>
      <c r="F12681" s="24"/>
      <c r="H12681" s="24"/>
      <c r="J12681" s="24"/>
    </row>
    <row r="12682" spans="2:10" x14ac:dyDescent="0.2">
      <c r="B12682" s="24"/>
      <c r="D12682" s="24"/>
      <c r="F12682" s="24"/>
      <c r="H12682" s="24"/>
      <c r="J12682" s="24"/>
    </row>
    <row r="12683" spans="2:10" x14ac:dyDescent="0.2">
      <c r="B12683" s="24"/>
      <c r="D12683" s="24"/>
      <c r="F12683" s="24"/>
      <c r="H12683" s="24"/>
      <c r="J12683" s="24"/>
    </row>
    <row r="12684" spans="2:10" x14ac:dyDescent="0.2">
      <c r="B12684" s="24"/>
      <c r="D12684" s="24"/>
      <c r="F12684" s="24"/>
      <c r="H12684" s="24"/>
      <c r="J12684" s="24"/>
    </row>
    <row r="12685" spans="2:10" x14ac:dyDescent="0.2">
      <c r="B12685" s="24"/>
      <c r="D12685" s="24"/>
      <c r="F12685" s="24"/>
      <c r="H12685" s="24"/>
      <c r="J12685" s="24"/>
    </row>
    <row r="12686" spans="2:10" x14ac:dyDescent="0.2">
      <c r="B12686" s="24"/>
      <c r="D12686" s="24"/>
      <c r="F12686" s="24"/>
      <c r="H12686" s="24"/>
      <c r="J12686" s="24"/>
    </row>
    <row r="12687" spans="2:10" x14ac:dyDescent="0.2">
      <c r="B12687" s="24"/>
      <c r="D12687" s="24"/>
      <c r="F12687" s="24"/>
      <c r="H12687" s="24"/>
      <c r="J12687" s="24"/>
    </row>
    <row r="12688" spans="2:10" x14ac:dyDescent="0.2">
      <c r="B12688" s="24"/>
      <c r="D12688" s="24"/>
      <c r="F12688" s="24"/>
      <c r="H12688" s="24"/>
      <c r="J12688" s="24"/>
    </row>
    <row r="12689" spans="2:10" x14ac:dyDescent="0.2">
      <c r="B12689" s="24"/>
      <c r="D12689" s="24"/>
      <c r="F12689" s="24"/>
      <c r="H12689" s="24"/>
      <c r="J12689" s="24"/>
    </row>
    <row r="12690" spans="2:10" x14ac:dyDescent="0.2">
      <c r="B12690" s="24"/>
      <c r="D12690" s="24"/>
      <c r="F12690" s="24"/>
      <c r="H12690" s="24"/>
      <c r="J12690" s="24"/>
    </row>
    <row r="12691" spans="2:10" x14ac:dyDescent="0.2">
      <c r="B12691" s="24"/>
      <c r="D12691" s="24"/>
      <c r="F12691" s="24"/>
      <c r="H12691" s="24"/>
      <c r="J12691" s="24"/>
    </row>
    <row r="12692" spans="2:10" x14ac:dyDescent="0.2">
      <c r="B12692" s="24"/>
      <c r="D12692" s="24"/>
      <c r="F12692" s="24"/>
      <c r="H12692" s="24"/>
      <c r="J12692" s="24"/>
    </row>
    <row r="12693" spans="2:10" x14ac:dyDescent="0.2">
      <c r="B12693" s="24"/>
      <c r="D12693" s="24"/>
      <c r="F12693" s="24"/>
      <c r="H12693" s="24"/>
      <c r="J12693" s="24"/>
    </row>
    <row r="12694" spans="2:10" x14ac:dyDescent="0.2">
      <c r="B12694" s="24"/>
      <c r="D12694" s="24"/>
      <c r="F12694" s="24"/>
      <c r="H12694" s="24"/>
      <c r="J12694" s="24"/>
    </row>
    <row r="12695" spans="2:10" x14ac:dyDescent="0.2">
      <c r="B12695" s="24"/>
      <c r="D12695" s="24"/>
      <c r="F12695" s="24"/>
      <c r="H12695" s="24"/>
      <c r="J12695" s="24"/>
    </row>
    <row r="12696" spans="2:10" x14ac:dyDescent="0.2">
      <c r="B12696" s="24"/>
      <c r="D12696" s="24"/>
      <c r="F12696" s="24"/>
      <c r="H12696" s="24"/>
      <c r="J12696" s="24"/>
    </row>
    <row r="12697" spans="2:10" x14ac:dyDescent="0.2">
      <c r="B12697" s="24"/>
      <c r="D12697" s="24"/>
      <c r="F12697" s="24"/>
      <c r="H12697" s="24"/>
      <c r="J12697" s="24"/>
    </row>
    <row r="12698" spans="2:10" x14ac:dyDescent="0.2">
      <c r="B12698" s="24"/>
      <c r="D12698" s="24"/>
      <c r="F12698" s="24"/>
      <c r="H12698" s="24"/>
      <c r="J12698" s="24"/>
    </row>
    <row r="12699" spans="2:10" x14ac:dyDescent="0.2">
      <c r="B12699" s="24"/>
      <c r="D12699" s="24"/>
      <c r="F12699" s="24"/>
      <c r="H12699" s="24"/>
      <c r="J12699" s="24"/>
    </row>
    <row r="12700" spans="2:10" x14ac:dyDescent="0.2">
      <c r="B12700" s="24"/>
      <c r="D12700" s="24"/>
      <c r="F12700" s="24"/>
      <c r="H12700" s="24"/>
      <c r="J12700" s="24"/>
    </row>
    <row r="12701" spans="2:10" x14ac:dyDescent="0.2">
      <c r="B12701" s="24"/>
      <c r="D12701" s="24"/>
      <c r="F12701" s="24"/>
      <c r="H12701" s="24"/>
      <c r="J12701" s="24"/>
    </row>
    <row r="12702" spans="2:10" x14ac:dyDescent="0.2">
      <c r="B12702" s="24"/>
      <c r="D12702" s="24"/>
      <c r="F12702" s="24"/>
      <c r="H12702" s="24"/>
      <c r="J12702" s="24"/>
    </row>
    <row r="12703" spans="2:10" x14ac:dyDescent="0.2">
      <c r="B12703" s="24"/>
      <c r="D12703" s="24"/>
      <c r="F12703" s="24"/>
      <c r="H12703" s="24"/>
      <c r="J12703" s="24"/>
    </row>
    <row r="12704" spans="2:10" x14ac:dyDescent="0.2">
      <c r="B12704" s="24"/>
      <c r="D12704" s="24"/>
      <c r="F12704" s="24"/>
      <c r="H12704" s="24"/>
      <c r="J12704" s="24"/>
    </row>
    <row r="12705" spans="2:10" x14ac:dyDescent="0.2">
      <c r="B12705" s="24"/>
      <c r="D12705" s="24"/>
      <c r="F12705" s="24"/>
      <c r="H12705" s="24"/>
      <c r="J12705" s="24"/>
    </row>
    <row r="12706" spans="2:10" x14ac:dyDescent="0.2">
      <c r="B12706" s="24"/>
      <c r="D12706" s="24"/>
      <c r="F12706" s="24"/>
      <c r="H12706" s="24"/>
      <c r="J12706" s="24"/>
    </row>
    <row r="12707" spans="2:10" x14ac:dyDescent="0.2">
      <c r="B12707" s="24"/>
      <c r="D12707" s="24"/>
      <c r="F12707" s="24"/>
      <c r="H12707" s="24"/>
      <c r="J12707" s="24"/>
    </row>
    <row r="12708" spans="2:10" x14ac:dyDescent="0.2">
      <c r="B12708" s="24"/>
      <c r="D12708" s="24"/>
      <c r="F12708" s="24"/>
      <c r="H12708" s="24"/>
      <c r="J12708" s="24"/>
    </row>
    <row r="12709" spans="2:10" x14ac:dyDescent="0.2">
      <c r="B12709" s="24"/>
      <c r="D12709" s="24"/>
      <c r="F12709" s="24"/>
      <c r="H12709" s="24"/>
      <c r="J12709" s="24"/>
    </row>
    <row r="12710" spans="2:10" x14ac:dyDescent="0.2">
      <c r="B12710" s="24"/>
      <c r="D12710" s="24"/>
      <c r="F12710" s="24"/>
      <c r="H12710" s="24"/>
      <c r="J12710" s="24"/>
    </row>
    <row r="12711" spans="2:10" x14ac:dyDescent="0.2">
      <c r="B12711" s="24"/>
      <c r="D12711" s="24"/>
      <c r="F12711" s="24"/>
      <c r="H12711" s="24"/>
      <c r="J12711" s="24"/>
    </row>
    <row r="12712" spans="2:10" x14ac:dyDescent="0.2">
      <c r="B12712" s="24"/>
      <c r="D12712" s="24"/>
      <c r="F12712" s="24"/>
      <c r="H12712" s="24"/>
      <c r="J12712" s="24"/>
    </row>
    <row r="12713" spans="2:10" x14ac:dyDescent="0.2">
      <c r="B12713" s="24"/>
      <c r="D12713" s="24"/>
      <c r="F12713" s="24"/>
      <c r="H12713" s="24"/>
      <c r="J12713" s="24"/>
    </row>
    <row r="12714" spans="2:10" x14ac:dyDescent="0.2">
      <c r="B12714" s="24"/>
      <c r="D12714" s="24"/>
      <c r="F12714" s="24"/>
      <c r="H12714" s="24"/>
      <c r="J12714" s="24"/>
    </row>
    <row r="12715" spans="2:10" x14ac:dyDescent="0.2">
      <c r="B12715" s="24"/>
      <c r="D12715" s="24"/>
      <c r="F12715" s="24"/>
      <c r="H12715" s="24"/>
      <c r="J12715" s="24"/>
    </row>
    <row r="12716" spans="2:10" x14ac:dyDescent="0.2">
      <c r="B12716" s="24"/>
      <c r="D12716" s="24"/>
      <c r="F12716" s="24"/>
      <c r="H12716" s="24"/>
      <c r="J12716" s="24"/>
    </row>
    <row r="12717" spans="2:10" x14ac:dyDescent="0.2">
      <c r="B12717" s="24"/>
      <c r="D12717" s="24"/>
      <c r="F12717" s="24"/>
      <c r="H12717" s="24"/>
      <c r="J12717" s="24"/>
    </row>
    <row r="12718" spans="2:10" x14ac:dyDescent="0.2">
      <c r="B12718" s="24"/>
      <c r="D12718" s="24"/>
      <c r="F12718" s="24"/>
      <c r="H12718" s="24"/>
      <c r="J12718" s="24"/>
    </row>
    <row r="12719" spans="2:10" x14ac:dyDescent="0.2">
      <c r="B12719" s="24"/>
      <c r="D12719" s="24"/>
      <c r="F12719" s="24"/>
      <c r="H12719" s="24"/>
      <c r="J12719" s="24"/>
    </row>
    <row r="12720" spans="2:10" x14ac:dyDescent="0.2">
      <c r="B12720" s="24"/>
      <c r="D12720" s="24"/>
      <c r="F12720" s="24"/>
      <c r="H12720" s="24"/>
      <c r="J12720" s="24"/>
    </row>
    <row r="12721" spans="2:10" x14ac:dyDescent="0.2">
      <c r="B12721" s="24"/>
      <c r="D12721" s="24"/>
      <c r="F12721" s="24"/>
      <c r="H12721" s="24"/>
      <c r="J12721" s="24"/>
    </row>
    <row r="12722" spans="2:10" x14ac:dyDescent="0.2">
      <c r="B12722" s="24"/>
      <c r="D12722" s="24"/>
      <c r="F12722" s="24"/>
      <c r="H12722" s="24"/>
      <c r="J12722" s="24"/>
    </row>
    <row r="12723" spans="2:10" x14ac:dyDescent="0.2">
      <c r="B12723" s="24"/>
      <c r="D12723" s="24"/>
      <c r="F12723" s="24"/>
      <c r="H12723" s="24"/>
      <c r="J12723" s="24"/>
    </row>
    <row r="12724" spans="2:10" x14ac:dyDescent="0.2">
      <c r="B12724" s="24"/>
      <c r="D12724" s="24"/>
      <c r="F12724" s="24"/>
      <c r="H12724" s="24"/>
      <c r="J12724" s="24"/>
    </row>
    <row r="12725" spans="2:10" x14ac:dyDescent="0.2">
      <c r="B12725" s="24"/>
      <c r="D12725" s="24"/>
      <c r="F12725" s="24"/>
      <c r="H12725" s="24"/>
      <c r="J12725" s="24"/>
    </row>
    <row r="12726" spans="2:10" x14ac:dyDescent="0.2">
      <c r="B12726" s="24"/>
      <c r="D12726" s="24"/>
      <c r="F12726" s="24"/>
      <c r="H12726" s="24"/>
      <c r="J12726" s="24"/>
    </row>
    <row r="12727" spans="2:10" x14ac:dyDescent="0.2">
      <c r="B12727" s="24"/>
      <c r="D12727" s="24"/>
      <c r="F12727" s="24"/>
      <c r="H12727" s="24"/>
      <c r="J12727" s="24"/>
    </row>
    <row r="12728" spans="2:10" x14ac:dyDescent="0.2">
      <c r="B12728" s="24"/>
      <c r="D12728" s="24"/>
      <c r="F12728" s="24"/>
      <c r="H12728" s="24"/>
      <c r="J12728" s="24"/>
    </row>
    <row r="12729" spans="2:10" x14ac:dyDescent="0.2">
      <c r="B12729" s="24"/>
      <c r="D12729" s="24"/>
      <c r="F12729" s="24"/>
      <c r="H12729" s="24"/>
      <c r="J12729" s="24"/>
    </row>
    <row r="12730" spans="2:10" x14ac:dyDescent="0.2">
      <c r="B12730" s="24"/>
      <c r="D12730" s="24"/>
      <c r="F12730" s="24"/>
      <c r="H12730" s="24"/>
      <c r="J12730" s="24"/>
    </row>
    <row r="12731" spans="2:10" x14ac:dyDescent="0.2">
      <c r="B12731" s="24"/>
      <c r="D12731" s="24"/>
      <c r="F12731" s="24"/>
      <c r="H12731" s="24"/>
      <c r="J12731" s="24"/>
    </row>
    <row r="12732" spans="2:10" x14ac:dyDescent="0.2">
      <c r="B12732" s="24"/>
      <c r="D12732" s="24"/>
      <c r="F12732" s="24"/>
      <c r="H12732" s="24"/>
      <c r="J12732" s="24"/>
    </row>
    <row r="12733" spans="2:10" x14ac:dyDescent="0.2">
      <c r="B12733" s="24"/>
      <c r="D12733" s="24"/>
      <c r="F12733" s="24"/>
      <c r="H12733" s="24"/>
      <c r="J12733" s="24"/>
    </row>
    <row r="12734" spans="2:10" x14ac:dyDescent="0.2">
      <c r="B12734" s="24"/>
      <c r="D12734" s="24"/>
      <c r="F12734" s="24"/>
      <c r="H12734" s="24"/>
      <c r="J12734" s="24"/>
    </row>
    <row r="12735" spans="2:10" x14ac:dyDescent="0.2">
      <c r="B12735" s="24"/>
      <c r="D12735" s="24"/>
      <c r="F12735" s="24"/>
      <c r="H12735" s="24"/>
      <c r="J12735" s="24"/>
    </row>
    <row r="12736" spans="2:10" x14ac:dyDescent="0.2">
      <c r="B12736" s="24"/>
      <c r="D12736" s="24"/>
      <c r="F12736" s="24"/>
      <c r="H12736" s="24"/>
      <c r="J12736" s="24"/>
    </row>
    <row r="12737" spans="2:10" x14ac:dyDescent="0.2">
      <c r="B12737" s="24"/>
      <c r="D12737" s="24"/>
      <c r="F12737" s="24"/>
      <c r="H12737" s="24"/>
      <c r="J12737" s="24"/>
    </row>
    <row r="12738" spans="2:10" x14ac:dyDescent="0.2">
      <c r="B12738" s="24"/>
      <c r="D12738" s="24"/>
      <c r="F12738" s="24"/>
      <c r="H12738" s="24"/>
      <c r="J12738" s="24"/>
    </row>
    <row r="12739" spans="2:10" x14ac:dyDescent="0.2">
      <c r="B12739" s="24"/>
      <c r="D12739" s="24"/>
      <c r="F12739" s="24"/>
      <c r="H12739" s="24"/>
      <c r="J12739" s="24"/>
    </row>
    <row r="12740" spans="2:10" x14ac:dyDescent="0.2">
      <c r="B12740" s="24"/>
      <c r="D12740" s="24"/>
      <c r="F12740" s="24"/>
      <c r="H12740" s="24"/>
      <c r="J12740" s="24"/>
    </row>
    <row r="12741" spans="2:10" x14ac:dyDescent="0.2">
      <c r="B12741" s="24"/>
      <c r="D12741" s="24"/>
      <c r="F12741" s="24"/>
      <c r="H12741" s="24"/>
      <c r="J12741" s="24"/>
    </row>
    <row r="12742" spans="2:10" x14ac:dyDescent="0.2">
      <c r="B12742" s="24"/>
      <c r="D12742" s="24"/>
      <c r="F12742" s="24"/>
      <c r="H12742" s="24"/>
      <c r="J12742" s="24"/>
    </row>
    <row r="12743" spans="2:10" x14ac:dyDescent="0.2">
      <c r="B12743" s="24"/>
      <c r="D12743" s="24"/>
      <c r="F12743" s="24"/>
      <c r="H12743" s="24"/>
      <c r="J12743" s="24"/>
    </row>
    <row r="12744" spans="2:10" x14ac:dyDescent="0.2">
      <c r="B12744" s="24"/>
      <c r="D12744" s="24"/>
      <c r="F12744" s="24"/>
      <c r="H12744" s="24"/>
      <c r="J12744" s="24"/>
    </row>
    <row r="12745" spans="2:10" x14ac:dyDescent="0.2">
      <c r="B12745" s="24"/>
      <c r="D12745" s="24"/>
      <c r="F12745" s="24"/>
      <c r="H12745" s="24"/>
      <c r="J12745" s="24"/>
    </row>
    <row r="12746" spans="2:10" x14ac:dyDescent="0.2">
      <c r="B12746" s="24"/>
      <c r="D12746" s="24"/>
      <c r="F12746" s="24"/>
      <c r="H12746" s="24"/>
      <c r="J12746" s="24"/>
    </row>
    <row r="12747" spans="2:10" x14ac:dyDescent="0.2">
      <c r="B12747" s="24"/>
      <c r="D12747" s="24"/>
      <c r="F12747" s="24"/>
      <c r="H12747" s="24"/>
      <c r="J12747" s="24"/>
    </row>
    <row r="12748" spans="2:10" x14ac:dyDescent="0.2">
      <c r="B12748" s="24"/>
      <c r="D12748" s="24"/>
      <c r="F12748" s="24"/>
      <c r="H12748" s="24"/>
      <c r="J12748" s="24"/>
    </row>
    <row r="12749" spans="2:10" x14ac:dyDescent="0.2">
      <c r="B12749" s="24"/>
      <c r="D12749" s="24"/>
      <c r="F12749" s="24"/>
      <c r="H12749" s="24"/>
      <c r="J12749" s="24"/>
    </row>
    <row r="12750" spans="2:10" x14ac:dyDescent="0.2">
      <c r="B12750" s="24"/>
      <c r="D12750" s="24"/>
      <c r="F12750" s="24"/>
      <c r="H12750" s="24"/>
      <c r="J12750" s="24"/>
    </row>
    <row r="12751" spans="2:10" x14ac:dyDescent="0.2">
      <c r="B12751" s="24"/>
      <c r="D12751" s="24"/>
      <c r="F12751" s="24"/>
      <c r="H12751" s="24"/>
      <c r="J12751" s="24"/>
    </row>
    <row r="12752" spans="2:10" x14ac:dyDescent="0.2">
      <c r="B12752" s="24"/>
      <c r="D12752" s="24"/>
      <c r="F12752" s="24"/>
      <c r="H12752" s="24"/>
      <c r="J12752" s="24"/>
    </row>
    <row r="12753" spans="2:10" x14ac:dyDescent="0.2">
      <c r="B12753" s="24"/>
      <c r="D12753" s="24"/>
      <c r="F12753" s="24"/>
      <c r="H12753" s="24"/>
      <c r="J12753" s="24"/>
    </row>
    <row r="12754" spans="2:10" x14ac:dyDescent="0.2">
      <c r="B12754" s="24"/>
      <c r="D12754" s="24"/>
      <c r="F12754" s="24"/>
      <c r="H12754" s="24"/>
      <c r="J12754" s="24"/>
    </row>
    <row r="12755" spans="2:10" x14ac:dyDescent="0.2">
      <c r="B12755" s="24"/>
      <c r="D12755" s="24"/>
      <c r="F12755" s="24"/>
      <c r="H12755" s="24"/>
      <c r="J12755" s="24"/>
    </row>
    <row r="12756" spans="2:10" x14ac:dyDescent="0.2">
      <c r="B12756" s="24"/>
      <c r="D12756" s="24"/>
      <c r="F12756" s="24"/>
      <c r="H12756" s="24"/>
      <c r="J12756" s="24"/>
    </row>
    <row r="12757" spans="2:10" x14ac:dyDescent="0.2">
      <c r="B12757" s="24"/>
      <c r="D12757" s="24"/>
      <c r="F12757" s="24"/>
      <c r="H12757" s="24"/>
      <c r="J12757" s="24"/>
    </row>
    <row r="12758" spans="2:10" x14ac:dyDescent="0.2">
      <c r="B12758" s="24"/>
      <c r="D12758" s="24"/>
      <c r="F12758" s="24"/>
      <c r="H12758" s="24"/>
      <c r="J12758" s="24"/>
    </row>
    <row r="12759" spans="2:10" x14ac:dyDescent="0.2">
      <c r="B12759" s="24"/>
      <c r="D12759" s="24"/>
      <c r="F12759" s="24"/>
      <c r="H12759" s="24"/>
      <c r="J12759" s="24"/>
    </row>
    <row r="12760" spans="2:10" x14ac:dyDescent="0.2">
      <c r="B12760" s="24"/>
      <c r="D12760" s="24"/>
      <c r="F12760" s="24"/>
      <c r="H12760" s="24"/>
      <c r="J12760" s="24"/>
    </row>
    <row r="12761" spans="2:10" x14ac:dyDescent="0.2">
      <c r="B12761" s="24"/>
      <c r="D12761" s="24"/>
      <c r="F12761" s="24"/>
      <c r="H12761" s="24"/>
      <c r="J12761" s="24"/>
    </row>
    <row r="12762" spans="2:10" x14ac:dyDescent="0.2">
      <c r="B12762" s="24"/>
      <c r="D12762" s="24"/>
      <c r="F12762" s="24"/>
      <c r="H12762" s="24"/>
      <c r="J12762" s="24"/>
    </row>
    <row r="12763" spans="2:10" x14ac:dyDescent="0.2">
      <c r="B12763" s="24"/>
      <c r="D12763" s="24"/>
      <c r="F12763" s="24"/>
      <c r="H12763" s="24"/>
      <c r="J12763" s="24"/>
    </row>
    <row r="12764" spans="2:10" x14ac:dyDescent="0.2">
      <c r="B12764" s="24"/>
      <c r="D12764" s="24"/>
      <c r="F12764" s="24"/>
      <c r="H12764" s="24"/>
      <c r="J12764" s="24"/>
    </row>
    <row r="12765" spans="2:10" x14ac:dyDescent="0.2">
      <c r="B12765" s="24"/>
      <c r="D12765" s="24"/>
      <c r="F12765" s="24"/>
      <c r="H12765" s="24"/>
      <c r="J12765" s="24"/>
    </row>
    <row r="12766" spans="2:10" x14ac:dyDescent="0.2">
      <c r="B12766" s="24"/>
      <c r="D12766" s="24"/>
      <c r="F12766" s="24"/>
      <c r="H12766" s="24"/>
      <c r="J12766" s="24"/>
    </row>
    <row r="12767" spans="2:10" x14ac:dyDescent="0.2">
      <c r="B12767" s="24"/>
      <c r="D12767" s="24"/>
      <c r="F12767" s="24"/>
      <c r="H12767" s="24"/>
      <c r="J12767" s="24"/>
    </row>
    <row r="12768" spans="2:10" x14ac:dyDescent="0.2">
      <c r="B12768" s="24"/>
      <c r="D12768" s="24"/>
      <c r="F12768" s="24"/>
      <c r="H12768" s="24"/>
      <c r="J12768" s="24"/>
    </row>
    <row r="12769" spans="2:10" x14ac:dyDescent="0.2">
      <c r="B12769" s="24"/>
      <c r="D12769" s="24"/>
      <c r="F12769" s="24"/>
      <c r="H12769" s="24"/>
      <c r="J12769" s="24"/>
    </row>
    <row r="12770" spans="2:10" x14ac:dyDescent="0.2">
      <c r="B12770" s="24"/>
      <c r="D12770" s="24"/>
      <c r="F12770" s="24"/>
      <c r="H12770" s="24"/>
      <c r="J12770" s="24"/>
    </row>
    <row r="12771" spans="2:10" x14ac:dyDescent="0.2">
      <c r="B12771" s="24"/>
      <c r="D12771" s="24"/>
      <c r="F12771" s="24"/>
      <c r="H12771" s="24"/>
      <c r="J12771" s="24"/>
    </row>
    <row r="12772" spans="2:10" x14ac:dyDescent="0.2">
      <c r="B12772" s="24"/>
      <c r="D12772" s="24"/>
      <c r="F12772" s="24"/>
      <c r="H12772" s="24"/>
      <c r="J12772" s="24"/>
    </row>
    <row r="12773" spans="2:10" x14ac:dyDescent="0.2">
      <c r="B12773" s="24"/>
      <c r="D12773" s="24"/>
      <c r="F12773" s="24"/>
      <c r="H12773" s="24"/>
      <c r="J12773" s="24"/>
    </row>
    <row r="12774" spans="2:10" x14ac:dyDescent="0.2">
      <c r="B12774" s="24"/>
      <c r="D12774" s="24"/>
      <c r="F12774" s="24"/>
      <c r="H12774" s="24"/>
      <c r="J12774" s="24"/>
    </row>
    <row r="12775" spans="2:10" x14ac:dyDescent="0.2">
      <c r="B12775" s="24"/>
      <c r="D12775" s="24"/>
      <c r="F12775" s="24"/>
      <c r="H12775" s="24"/>
      <c r="J12775" s="24"/>
    </row>
    <row r="12776" spans="2:10" x14ac:dyDescent="0.2">
      <c r="B12776" s="24"/>
      <c r="D12776" s="24"/>
      <c r="F12776" s="24"/>
      <c r="H12776" s="24"/>
      <c r="J12776" s="24"/>
    </row>
    <row r="12777" spans="2:10" x14ac:dyDescent="0.2">
      <c r="B12777" s="24"/>
      <c r="D12777" s="24"/>
      <c r="F12777" s="24"/>
      <c r="H12777" s="24"/>
      <c r="J12777" s="24"/>
    </row>
    <row r="12778" spans="2:10" x14ac:dyDescent="0.2">
      <c r="B12778" s="24"/>
      <c r="D12778" s="24"/>
      <c r="F12778" s="24"/>
      <c r="H12778" s="24"/>
      <c r="J12778" s="24"/>
    </row>
    <row r="12779" spans="2:10" x14ac:dyDescent="0.2">
      <c r="B12779" s="24"/>
      <c r="D12779" s="24"/>
      <c r="F12779" s="24"/>
      <c r="H12779" s="24"/>
      <c r="J12779" s="24"/>
    </row>
    <row r="12780" spans="2:10" x14ac:dyDescent="0.2">
      <c r="B12780" s="24"/>
      <c r="D12780" s="24"/>
      <c r="F12780" s="24"/>
      <c r="H12780" s="24"/>
      <c r="J12780" s="24"/>
    </row>
    <row r="12781" spans="2:10" x14ac:dyDescent="0.2">
      <c r="B12781" s="24"/>
      <c r="D12781" s="24"/>
      <c r="F12781" s="24"/>
      <c r="H12781" s="24"/>
      <c r="J12781" s="24"/>
    </row>
    <row r="12782" spans="2:10" x14ac:dyDescent="0.2">
      <c r="B12782" s="24"/>
      <c r="D12782" s="24"/>
      <c r="F12782" s="24"/>
      <c r="H12782" s="24"/>
      <c r="J12782" s="24"/>
    </row>
    <row r="12783" spans="2:10" x14ac:dyDescent="0.2">
      <c r="B12783" s="24"/>
      <c r="D12783" s="24"/>
      <c r="F12783" s="24"/>
      <c r="H12783" s="24"/>
      <c r="J12783" s="24"/>
    </row>
    <row r="12784" spans="2:10" x14ac:dyDescent="0.2">
      <c r="B12784" s="24"/>
      <c r="D12784" s="24"/>
      <c r="F12784" s="24"/>
      <c r="H12784" s="24"/>
      <c r="J12784" s="24"/>
    </row>
    <row r="12785" spans="2:10" x14ac:dyDescent="0.2">
      <c r="B12785" s="24"/>
      <c r="D12785" s="24"/>
      <c r="F12785" s="24"/>
      <c r="H12785" s="24"/>
      <c r="J12785" s="24"/>
    </row>
    <row r="12786" spans="2:10" x14ac:dyDescent="0.2">
      <c r="B12786" s="24"/>
      <c r="D12786" s="24"/>
      <c r="F12786" s="24"/>
      <c r="H12786" s="24"/>
      <c r="J12786" s="24"/>
    </row>
    <row r="12787" spans="2:10" x14ac:dyDescent="0.2">
      <c r="B12787" s="24"/>
      <c r="D12787" s="24"/>
      <c r="F12787" s="24"/>
      <c r="H12787" s="24"/>
      <c r="J12787" s="24"/>
    </row>
    <row r="12788" spans="2:10" x14ac:dyDescent="0.2">
      <c r="B12788" s="24"/>
      <c r="D12788" s="24"/>
      <c r="F12788" s="24"/>
      <c r="H12788" s="24"/>
      <c r="J12788" s="24"/>
    </row>
    <row r="12789" spans="2:10" x14ac:dyDescent="0.2">
      <c r="B12789" s="24"/>
      <c r="D12789" s="24"/>
      <c r="F12789" s="24"/>
      <c r="H12789" s="24"/>
      <c r="J12789" s="24"/>
    </row>
    <row r="12790" spans="2:10" x14ac:dyDescent="0.2">
      <c r="B12790" s="24"/>
      <c r="D12790" s="24"/>
      <c r="F12790" s="24"/>
      <c r="H12790" s="24"/>
      <c r="J12790" s="24"/>
    </row>
    <row r="12791" spans="2:10" x14ac:dyDescent="0.2">
      <c r="B12791" s="24"/>
      <c r="D12791" s="24"/>
      <c r="F12791" s="24"/>
      <c r="H12791" s="24"/>
      <c r="J12791" s="24"/>
    </row>
    <row r="12792" spans="2:10" x14ac:dyDescent="0.2">
      <c r="B12792" s="24"/>
      <c r="D12792" s="24"/>
      <c r="F12792" s="24"/>
      <c r="H12792" s="24"/>
      <c r="J12792" s="24"/>
    </row>
    <row r="12793" spans="2:10" x14ac:dyDescent="0.2">
      <c r="B12793" s="24"/>
      <c r="D12793" s="24"/>
      <c r="F12793" s="24"/>
      <c r="H12793" s="24"/>
      <c r="J12793" s="24"/>
    </row>
    <row r="12794" spans="2:10" x14ac:dyDescent="0.2">
      <c r="B12794" s="24"/>
      <c r="D12794" s="24"/>
      <c r="F12794" s="24"/>
      <c r="H12794" s="24"/>
      <c r="J12794" s="24"/>
    </row>
    <row r="12795" spans="2:10" x14ac:dyDescent="0.2">
      <c r="B12795" s="24"/>
      <c r="D12795" s="24"/>
      <c r="F12795" s="24"/>
      <c r="H12795" s="24"/>
      <c r="J12795" s="24"/>
    </row>
    <row r="12796" spans="2:10" x14ac:dyDescent="0.2">
      <c r="B12796" s="24"/>
      <c r="D12796" s="24"/>
      <c r="F12796" s="24"/>
      <c r="H12796" s="24"/>
      <c r="J12796" s="24"/>
    </row>
    <row r="12797" spans="2:10" x14ac:dyDescent="0.2">
      <c r="B12797" s="24"/>
      <c r="D12797" s="24"/>
      <c r="F12797" s="24"/>
      <c r="H12797" s="24"/>
      <c r="J12797" s="24"/>
    </row>
    <row r="12798" spans="2:10" x14ac:dyDescent="0.2">
      <c r="B12798" s="24"/>
      <c r="D12798" s="24"/>
      <c r="F12798" s="24"/>
      <c r="H12798" s="24"/>
      <c r="J12798" s="24"/>
    </row>
    <row r="12799" spans="2:10" x14ac:dyDescent="0.2">
      <c r="B12799" s="24"/>
      <c r="D12799" s="24"/>
      <c r="F12799" s="24"/>
      <c r="H12799" s="24"/>
      <c r="J12799" s="24"/>
    </row>
    <row r="12800" spans="2:10" x14ac:dyDescent="0.2">
      <c r="B12800" s="24"/>
      <c r="D12800" s="24"/>
      <c r="F12800" s="24"/>
      <c r="H12800" s="24"/>
      <c r="J12800" s="24"/>
    </row>
    <row r="12801" spans="2:10" x14ac:dyDescent="0.2">
      <c r="B12801" s="24"/>
      <c r="D12801" s="24"/>
      <c r="F12801" s="24"/>
      <c r="H12801" s="24"/>
      <c r="J12801" s="24"/>
    </row>
    <row r="12802" spans="2:10" x14ac:dyDescent="0.2">
      <c r="B12802" s="24"/>
      <c r="D12802" s="24"/>
      <c r="F12802" s="24"/>
      <c r="H12802" s="24"/>
      <c r="J12802" s="24"/>
    </row>
    <row r="12803" spans="2:10" x14ac:dyDescent="0.2">
      <c r="B12803" s="24"/>
      <c r="D12803" s="24"/>
      <c r="F12803" s="24"/>
      <c r="H12803" s="24"/>
      <c r="J12803" s="24"/>
    </row>
    <row r="12804" spans="2:10" x14ac:dyDescent="0.2">
      <c r="B12804" s="24"/>
      <c r="D12804" s="24"/>
      <c r="F12804" s="24"/>
      <c r="H12804" s="24"/>
      <c r="J12804" s="24"/>
    </row>
    <row r="12805" spans="2:10" x14ac:dyDescent="0.2">
      <c r="B12805" s="24"/>
      <c r="D12805" s="24"/>
      <c r="F12805" s="24"/>
      <c r="H12805" s="24"/>
      <c r="J12805" s="24"/>
    </row>
    <row r="12806" spans="2:10" x14ac:dyDescent="0.2">
      <c r="B12806" s="24"/>
      <c r="D12806" s="24"/>
      <c r="F12806" s="24"/>
      <c r="H12806" s="24"/>
      <c r="J12806" s="24"/>
    </row>
    <row r="12807" spans="2:10" x14ac:dyDescent="0.2">
      <c r="B12807" s="24"/>
      <c r="D12807" s="24"/>
      <c r="F12807" s="24"/>
      <c r="H12807" s="24"/>
      <c r="J12807" s="24"/>
    </row>
    <row r="12808" spans="2:10" x14ac:dyDescent="0.2">
      <c r="B12808" s="24"/>
      <c r="D12808" s="24"/>
      <c r="F12808" s="24"/>
      <c r="H12808" s="24"/>
      <c r="J12808" s="24"/>
    </row>
    <row r="12809" spans="2:10" x14ac:dyDescent="0.2">
      <c r="B12809" s="24"/>
      <c r="D12809" s="24"/>
      <c r="F12809" s="24"/>
      <c r="H12809" s="24"/>
      <c r="J12809" s="24"/>
    </row>
    <row r="12810" spans="2:10" x14ac:dyDescent="0.2">
      <c r="B12810" s="24"/>
      <c r="D12810" s="24"/>
      <c r="F12810" s="24"/>
      <c r="H12810" s="24"/>
      <c r="J12810" s="24"/>
    </row>
    <row r="12811" spans="2:10" x14ac:dyDescent="0.2">
      <c r="B12811" s="24"/>
      <c r="D12811" s="24"/>
      <c r="F12811" s="24"/>
      <c r="H12811" s="24"/>
      <c r="J12811" s="24"/>
    </row>
    <row r="12812" spans="2:10" x14ac:dyDescent="0.2">
      <c r="B12812" s="24"/>
      <c r="D12812" s="24"/>
      <c r="F12812" s="24"/>
      <c r="H12812" s="24"/>
      <c r="J12812" s="24"/>
    </row>
    <row r="12813" spans="2:10" x14ac:dyDescent="0.2">
      <c r="B12813" s="24"/>
      <c r="D12813" s="24"/>
      <c r="F12813" s="24"/>
      <c r="H12813" s="24"/>
      <c r="J12813" s="24"/>
    </row>
    <row r="12814" spans="2:10" x14ac:dyDescent="0.2">
      <c r="B12814" s="24"/>
      <c r="D12814" s="24"/>
      <c r="F12814" s="24"/>
      <c r="H12814" s="24"/>
      <c r="J12814" s="24"/>
    </row>
    <row r="12815" spans="2:10" x14ac:dyDescent="0.2">
      <c r="B12815" s="24"/>
      <c r="D12815" s="24"/>
      <c r="F12815" s="24"/>
      <c r="H12815" s="24"/>
      <c r="J12815" s="24"/>
    </row>
    <row r="12816" spans="2:10" x14ac:dyDescent="0.2">
      <c r="B12816" s="24"/>
      <c r="D12816" s="24"/>
      <c r="F12816" s="24"/>
      <c r="H12816" s="24"/>
      <c r="J12816" s="24"/>
    </row>
    <row r="12817" spans="2:10" x14ac:dyDescent="0.2">
      <c r="B12817" s="24"/>
      <c r="D12817" s="24"/>
      <c r="F12817" s="24"/>
      <c r="H12817" s="24"/>
      <c r="J12817" s="24"/>
    </row>
    <row r="12818" spans="2:10" x14ac:dyDescent="0.2">
      <c r="B12818" s="24"/>
      <c r="D12818" s="24"/>
      <c r="F12818" s="24"/>
      <c r="H12818" s="24"/>
      <c r="J12818" s="24"/>
    </row>
    <row r="12819" spans="2:10" x14ac:dyDescent="0.2">
      <c r="B12819" s="24"/>
      <c r="D12819" s="24"/>
      <c r="F12819" s="24"/>
      <c r="H12819" s="24"/>
      <c r="J12819" s="24"/>
    </row>
    <row r="12820" spans="2:10" x14ac:dyDescent="0.2">
      <c r="B12820" s="24"/>
      <c r="D12820" s="24"/>
      <c r="F12820" s="24"/>
      <c r="H12820" s="24"/>
      <c r="J12820" s="24"/>
    </row>
    <row r="12821" spans="2:10" x14ac:dyDescent="0.2">
      <c r="B12821" s="24"/>
      <c r="D12821" s="24"/>
      <c r="F12821" s="24"/>
      <c r="H12821" s="24"/>
      <c r="J12821" s="24"/>
    </row>
    <row r="12822" spans="2:10" x14ac:dyDescent="0.2">
      <c r="B12822" s="24"/>
      <c r="D12822" s="24"/>
      <c r="F12822" s="24"/>
      <c r="H12822" s="24"/>
      <c r="J12822" s="24"/>
    </row>
    <row r="12823" spans="2:10" x14ac:dyDescent="0.2">
      <c r="B12823" s="24"/>
      <c r="D12823" s="24"/>
      <c r="F12823" s="24"/>
      <c r="H12823" s="24"/>
      <c r="J12823" s="24"/>
    </row>
    <row r="12824" spans="2:10" x14ac:dyDescent="0.2">
      <c r="B12824" s="24"/>
      <c r="D12824" s="24"/>
      <c r="F12824" s="24"/>
      <c r="H12824" s="24"/>
      <c r="J12824" s="24"/>
    </row>
    <row r="12825" spans="2:10" x14ac:dyDescent="0.2">
      <c r="B12825" s="24"/>
      <c r="D12825" s="24"/>
      <c r="F12825" s="24"/>
      <c r="H12825" s="24"/>
      <c r="J12825" s="24"/>
    </row>
    <row r="12826" spans="2:10" x14ac:dyDescent="0.2">
      <c r="B12826" s="24"/>
      <c r="D12826" s="24"/>
      <c r="F12826" s="24"/>
      <c r="H12826" s="24"/>
      <c r="J12826" s="24"/>
    </row>
    <row r="12827" spans="2:10" x14ac:dyDescent="0.2">
      <c r="B12827" s="24"/>
      <c r="D12827" s="24"/>
      <c r="F12827" s="24"/>
      <c r="H12827" s="24"/>
      <c r="J12827" s="24"/>
    </row>
    <row r="12828" spans="2:10" x14ac:dyDescent="0.2">
      <c r="B12828" s="24"/>
      <c r="D12828" s="24"/>
      <c r="F12828" s="24"/>
      <c r="H12828" s="24"/>
      <c r="J12828" s="24"/>
    </row>
    <row r="12829" spans="2:10" x14ac:dyDescent="0.2">
      <c r="B12829" s="24"/>
      <c r="D12829" s="24"/>
      <c r="F12829" s="24"/>
      <c r="H12829" s="24"/>
      <c r="J12829" s="24"/>
    </row>
    <row r="12830" spans="2:10" x14ac:dyDescent="0.2">
      <c r="B12830" s="24"/>
      <c r="D12830" s="24"/>
      <c r="F12830" s="24"/>
      <c r="H12830" s="24"/>
      <c r="J12830" s="24"/>
    </row>
    <row r="12831" spans="2:10" x14ac:dyDescent="0.2">
      <c r="B12831" s="24"/>
      <c r="D12831" s="24"/>
      <c r="F12831" s="24"/>
      <c r="H12831" s="24"/>
      <c r="J12831" s="24"/>
    </row>
    <row r="12832" spans="2:10" x14ac:dyDescent="0.2">
      <c r="B12832" s="24"/>
      <c r="D12832" s="24"/>
      <c r="F12832" s="24"/>
      <c r="H12832" s="24"/>
      <c r="J12832" s="24"/>
    </row>
    <row r="12833" spans="2:10" x14ac:dyDescent="0.2">
      <c r="B12833" s="24"/>
      <c r="D12833" s="24"/>
      <c r="F12833" s="24"/>
      <c r="H12833" s="24"/>
      <c r="J12833" s="24"/>
    </row>
    <row r="12834" spans="2:10" x14ac:dyDescent="0.2">
      <c r="B12834" s="24"/>
      <c r="D12834" s="24"/>
      <c r="F12834" s="24"/>
      <c r="H12834" s="24"/>
      <c r="J12834" s="24"/>
    </row>
    <row r="12835" spans="2:10" x14ac:dyDescent="0.2">
      <c r="B12835" s="24"/>
      <c r="D12835" s="24"/>
      <c r="F12835" s="24"/>
      <c r="H12835" s="24"/>
      <c r="J12835" s="24"/>
    </row>
    <row r="12836" spans="2:10" x14ac:dyDescent="0.2">
      <c r="B12836" s="24"/>
      <c r="D12836" s="24"/>
      <c r="F12836" s="24"/>
      <c r="H12836" s="24"/>
      <c r="J12836" s="24"/>
    </row>
    <row r="12837" spans="2:10" x14ac:dyDescent="0.2">
      <c r="B12837" s="24"/>
      <c r="D12837" s="24"/>
      <c r="F12837" s="24"/>
      <c r="H12837" s="24"/>
      <c r="J12837" s="24"/>
    </row>
    <row r="12838" spans="2:10" x14ac:dyDescent="0.2">
      <c r="B12838" s="24"/>
      <c r="D12838" s="24"/>
      <c r="F12838" s="24"/>
      <c r="H12838" s="24"/>
      <c r="J12838" s="24"/>
    </row>
    <row r="12839" spans="2:10" x14ac:dyDescent="0.2">
      <c r="B12839" s="24"/>
      <c r="D12839" s="24"/>
      <c r="F12839" s="24"/>
      <c r="H12839" s="24"/>
      <c r="J12839" s="24"/>
    </row>
    <row r="12840" spans="2:10" x14ac:dyDescent="0.2">
      <c r="B12840" s="24"/>
      <c r="D12840" s="24"/>
      <c r="F12840" s="24"/>
      <c r="H12840" s="24"/>
      <c r="J12840" s="24"/>
    </row>
    <row r="12841" spans="2:10" x14ac:dyDescent="0.2">
      <c r="B12841" s="24"/>
      <c r="D12841" s="24"/>
      <c r="F12841" s="24"/>
      <c r="H12841" s="24"/>
      <c r="J12841" s="24"/>
    </row>
    <row r="12842" spans="2:10" x14ac:dyDescent="0.2">
      <c r="B12842" s="24"/>
      <c r="D12842" s="24"/>
      <c r="F12842" s="24"/>
      <c r="H12842" s="24"/>
      <c r="J12842" s="24"/>
    </row>
    <row r="12843" spans="2:10" x14ac:dyDescent="0.2">
      <c r="B12843" s="24"/>
      <c r="D12843" s="24"/>
      <c r="F12843" s="24"/>
      <c r="H12843" s="24"/>
      <c r="J12843" s="24"/>
    </row>
    <row r="12844" spans="2:10" x14ac:dyDescent="0.2">
      <c r="B12844" s="24"/>
      <c r="D12844" s="24"/>
      <c r="F12844" s="24"/>
      <c r="H12844" s="24"/>
      <c r="J12844" s="24"/>
    </row>
    <row r="12845" spans="2:10" x14ac:dyDescent="0.2">
      <c r="B12845" s="24"/>
      <c r="D12845" s="24"/>
      <c r="F12845" s="24"/>
      <c r="H12845" s="24"/>
      <c r="J12845" s="24"/>
    </row>
    <row r="12846" spans="2:10" x14ac:dyDescent="0.2">
      <c r="B12846" s="24"/>
      <c r="D12846" s="24"/>
      <c r="F12846" s="24"/>
      <c r="H12846" s="24"/>
      <c r="J12846" s="24"/>
    </row>
    <row r="12847" spans="2:10" x14ac:dyDescent="0.2">
      <c r="B12847" s="24"/>
      <c r="D12847" s="24"/>
      <c r="F12847" s="24"/>
      <c r="H12847" s="24"/>
      <c r="J12847" s="24"/>
    </row>
    <row r="12848" spans="2:10" x14ac:dyDescent="0.2">
      <c r="B12848" s="24"/>
      <c r="D12848" s="24"/>
      <c r="F12848" s="24"/>
      <c r="H12848" s="24"/>
      <c r="J12848" s="24"/>
    </row>
    <row r="12849" spans="2:10" x14ac:dyDescent="0.2">
      <c r="B12849" s="24"/>
      <c r="D12849" s="24"/>
      <c r="F12849" s="24"/>
      <c r="H12849" s="24"/>
      <c r="J12849" s="24"/>
    </row>
    <row r="12850" spans="2:10" x14ac:dyDescent="0.2">
      <c r="B12850" s="24"/>
      <c r="D12850" s="24"/>
      <c r="F12850" s="24"/>
      <c r="H12850" s="24"/>
      <c r="J12850" s="24"/>
    </row>
    <row r="12851" spans="2:10" x14ac:dyDescent="0.2">
      <c r="B12851" s="24"/>
      <c r="D12851" s="24"/>
      <c r="F12851" s="24"/>
      <c r="H12851" s="24"/>
      <c r="J12851" s="24"/>
    </row>
    <row r="12852" spans="2:10" x14ac:dyDescent="0.2">
      <c r="B12852" s="24"/>
      <c r="D12852" s="24"/>
      <c r="F12852" s="24"/>
      <c r="H12852" s="24"/>
      <c r="J12852" s="24"/>
    </row>
    <row r="12853" spans="2:10" x14ac:dyDescent="0.2">
      <c r="B12853" s="24"/>
      <c r="D12853" s="24"/>
      <c r="F12853" s="24"/>
      <c r="H12853" s="24"/>
      <c r="J12853" s="24"/>
    </row>
    <row r="12854" spans="2:10" x14ac:dyDescent="0.2">
      <c r="B12854" s="24"/>
      <c r="D12854" s="24"/>
      <c r="F12854" s="24"/>
      <c r="H12854" s="24"/>
      <c r="J12854" s="24"/>
    </row>
    <row r="12855" spans="2:10" x14ac:dyDescent="0.2">
      <c r="B12855" s="24"/>
      <c r="D12855" s="24"/>
      <c r="F12855" s="24"/>
      <c r="H12855" s="24"/>
      <c r="J12855" s="24"/>
    </row>
    <row r="12856" spans="2:10" x14ac:dyDescent="0.2">
      <c r="B12856" s="24"/>
      <c r="D12856" s="24"/>
      <c r="F12856" s="24"/>
      <c r="H12856" s="24"/>
      <c r="J12856" s="24"/>
    </row>
    <row r="12857" spans="2:10" x14ac:dyDescent="0.2">
      <c r="B12857" s="24"/>
      <c r="D12857" s="24"/>
      <c r="F12857" s="24"/>
      <c r="H12857" s="24"/>
      <c r="J12857" s="24"/>
    </row>
    <row r="12858" spans="2:10" x14ac:dyDescent="0.2">
      <c r="B12858" s="24"/>
      <c r="D12858" s="24"/>
      <c r="F12858" s="24"/>
      <c r="H12858" s="24"/>
      <c r="J12858" s="24"/>
    </row>
    <row r="12859" spans="2:10" x14ac:dyDescent="0.2">
      <c r="B12859" s="24"/>
      <c r="D12859" s="24"/>
      <c r="F12859" s="24"/>
      <c r="H12859" s="24"/>
      <c r="J12859" s="24"/>
    </row>
    <row r="12860" spans="2:10" x14ac:dyDescent="0.2">
      <c r="B12860" s="24"/>
      <c r="D12860" s="24"/>
      <c r="F12860" s="24"/>
      <c r="H12860" s="24"/>
      <c r="J12860" s="24"/>
    </row>
    <row r="12861" spans="2:10" x14ac:dyDescent="0.2">
      <c r="B12861" s="24"/>
      <c r="D12861" s="24"/>
      <c r="F12861" s="24"/>
      <c r="H12861" s="24"/>
      <c r="J12861" s="24"/>
    </row>
    <row r="12862" spans="2:10" x14ac:dyDescent="0.2">
      <c r="B12862" s="24"/>
      <c r="D12862" s="24"/>
      <c r="F12862" s="24"/>
      <c r="H12862" s="24"/>
      <c r="J12862" s="24"/>
    </row>
    <row r="12863" spans="2:10" x14ac:dyDescent="0.2">
      <c r="B12863" s="24"/>
      <c r="D12863" s="24"/>
      <c r="F12863" s="24"/>
      <c r="H12863" s="24"/>
      <c r="J12863" s="24"/>
    </row>
    <row r="12864" spans="2:10" x14ac:dyDescent="0.2">
      <c r="B12864" s="24"/>
      <c r="D12864" s="24"/>
      <c r="F12864" s="24"/>
      <c r="H12864" s="24"/>
      <c r="J12864" s="24"/>
    </row>
    <row r="12865" spans="2:10" x14ac:dyDescent="0.2">
      <c r="B12865" s="24"/>
      <c r="D12865" s="24"/>
      <c r="F12865" s="24"/>
      <c r="H12865" s="24"/>
      <c r="J12865" s="24"/>
    </row>
    <row r="12866" spans="2:10" x14ac:dyDescent="0.2">
      <c r="B12866" s="24"/>
      <c r="D12866" s="24"/>
      <c r="F12866" s="24"/>
      <c r="H12866" s="24"/>
      <c r="J12866" s="24"/>
    </row>
    <row r="12867" spans="2:10" x14ac:dyDescent="0.2">
      <c r="B12867" s="24"/>
      <c r="D12867" s="24"/>
      <c r="F12867" s="24"/>
      <c r="H12867" s="24"/>
      <c r="J12867" s="24"/>
    </row>
    <row r="12868" spans="2:10" x14ac:dyDescent="0.2">
      <c r="B12868" s="24"/>
      <c r="D12868" s="24"/>
      <c r="F12868" s="24"/>
      <c r="H12868" s="24"/>
      <c r="J12868" s="24"/>
    </row>
    <row r="12869" spans="2:10" x14ac:dyDescent="0.2">
      <c r="B12869" s="24"/>
      <c r="D12869" s="24"/>
      <c r="F12869" s="24"/>
      <c r="H12869" s="24"/>
      <c r="J12869" s="24"/>
    </row>
    <row r="12870" spans="2:10" x14ac:dyDescent="0.2">
      <c r="B12870" s="24"/>
      <c r="D12870" s="24"/>
      <c r="F12870" s="24"/>
      <c r="H12870" s="24"/>
      <c r="J12870" s="24"/>
    </row>
    <row r="12871" spans="2:10" x14ac:dyDescent="0.2">
      <c r="B12871" s="24"/>
      <c r="D12871" s="24"/>
      <c r="F12871" s="24"/>
      <c r="H12871" s="24"/>
      <c r="J12871" s="24"/>
    </row>
    <row r="12872" spans="2:10" x14ac:dyDescent="0.2">
      <c r="B12872" s="24"/>
      <c r="D12872" s="24"/>
      <c r="F12872" s="24"/>
      <c r="H12872" s="24"/>
      <c r="J12872" s="24"/>
    </row>
    <row r="12873" spans="2:10" x14ac:dyDescent="0.2">
      <c r="B12873" s="24"/>
      <c r="D12873" s="24"/>
      <c r="F12873" s="24"/>
      <c r="H12873" s="24"/>
      <c r="J12873" s="24"/>
    </row>
    <row r="12874" spans="2:10" x14ac:dyDescent="0.2">
      <c r="B12874" s="24"/>
      <c r="D12874" s="24"/>
      <c r="F12874" s="24"/>
      <c r="H12874" s="24"/>
      <c r="J12874" s="24"/>
    </row>
    <row r="12875" spans="2:10" x14ac:dyDescent="0.2">
      <c r="B12875" s="24"/>
      <c r="D12875" s="24"/>
      <c r="F12875" s="24"/>
      <c r="H12875" s="24"/>
      <c r="J12875" s="24"/>
    </row>
    <row r="12876" spans="2:10" x14ac:dyDescent="0.2">
      <c r="B12876" s="24"/>
      <c r="D12876" s="24"/>
      <c r="F12876" s="24"/>
      <c r="H12876" s="24"/>
      <c r="J12876" s="24"/>
    </row>
    <row r="12877" spans="2:10" x14ac:dyDescent="0.2">
      <c r="B12877" s="24"/>
      <c r="D12877" s="24"/>
      <c r="F12877" s="24"/>
      <c r="H12877" s="24"/>
      <c r="J12877" s="24"/>
    </row>
    <row r="12878" spans="2:10" x14ac:dyDescent="0.2">
      <c r="B12878" s="24"/>
      <c r="D12878" s="24"/>
      <c r="F12878" s="24"/>
      <c r="H12878" s="24"/>
      <c r="J12878" s="24"/>
    </row>
    <row r="12879" spans="2:10" x14ac:dyDescent="0.2">
      <c r="B12879" s="24"/>
      <c r="D12879" s="24"/>
      <c r="F12879" s="24"/>
      <c r="H12879" s="24"/>
      <c r="J12879" s="24"/>
    </row>
    <row r="12880" spans="2:10" x14ac:dyDescent="0.2">
      <c r="B12880" s="24"/>
      <c r="D12880" s="24"/>
      <c r="F12880" s="24"/>
      <c r="H12880" s="24"/>
      <c r="J12880" s="24"/>
    </row>
    <row r="12881" spans="2:10" x14ac:dyDescent="0.2">
      <c r="B12881" s="24"/>
      <c r="D12881" s="24"/>
      <c r="F12881" s="24"/>
      <c r="H12881" s="24"/>
      <c r="J12881" s="24"/>
    </row>
    <row r="12882" spans="2:10" x14ac:dyDescent="0.2">
      <c r="B12882" s="24"/>
      <c r="D12882" s="24"/>
      <c r="F12882" s="24"/>
      <c r="H12882" s="24"/>
      <c r="J12882" s="24"/>
    </row>
    <row r="12883" spans="2:10" x14ac:dyDescent="0.2">
      <c r="B12883" s="24"/>
      <c r="D12883" s="24"/>
      <c r="F12883" s="24"/>
      <c r="H12883" s="24"/>
      <c r="J12883" s="24"/>
    </row>
    <row r="12884" spans="2:10" x14ac:dyDescent="0.2">
      <c r="B12884" s="24"/>
      <c r="D12884" s="24"/>
      <c r="F12884" s="24"/>
      <c r="H12884" s="24"/>
      <c r="J12884" s="24"/>
    </row>
    <row r="12885" spans="2:10" x14ac:dyDescent="0.2">
      <c r="B12885" s="24"/>
      <c r="D12885" s="24"/>
      <c r="F12885" s="24"/>
      <c r="H12885" s="24"/>
      <c r="J12885" s="24"/>
    </row>
    <row r="12886" spans="2:10" x14ac:dyDescent="0.2">
      <c r="B12886" s="24"/>
      <c r="D12886" s="24"/>
      <c r="F12886" s="24"/>
      <c r="H12886" s="24"/>
      <c r="J12886" s="24"/>
    </row>
    <row r="12887" spans="2:10" x14ac:dyDescent="0.2">
      <c r="B12887" s="24"/>
      <c r="D12887" s="24"/>
      <c r="F12887" s="24"/>
      <c r="H12887" s="24"/>
      <c r="J12887" s="24"/>
    </row>
    <row r="12888" spans="2:10" x14ac:dyDescent="0.2">
      <c r="B12888" s="24"/>
      <c r="D12888" s="24"/>
      <c r="F12888" s="24"/>
      <c r="H12888" s="24"/>
      <c r="J12888" s="24"/>
    </row>
    <row r="12889" spans="2:10" x14ac:dyDescent="0.2">
      <c r="B12889" s="24"/>
      <c r="D12889" s="24"/>
      <c r="F12889" s="24"/>
      <c r="H12889" s="24"/>
      <c r="J12889" s="24"/>
    </row>
    <row r="12890" spans="2:10" x14ac:dyDescent="0.2">
      <c r="B12890" s="24"/>
      <c r="D12890" s="24"/>
      <c r="F12890" s="24"/>
      <c r="H12890" s="24"/>
      <c r="J12890" s="24"/>
    </row>
    <row r="12891" spans="2:10" x14ac:dyDescent="0.2">
      <c r="B12891" s="24"/>
      <c r="D12891" s="24"/>
      <c r="F12891" s="24"/>
      <c r="H12891" s="24"/>
      <c r="J12891" s="24"/>
    </row>
    <row r="12892" spans="2:10" x14ac:dyDescent="0.2">
      <c r="B12892" s="24"/>
      <c r="D12892" s="24"/>
      <c r="F12892" s="24"/>
      <c r="H12892" s="24"/>
      <c r="J12892" s="24"/>
    </row>
    <row r="12893" spans="2:10" x14ac:dyDescent="0.2">
      <c r="B12893" s="24"/>
      <c r="D12893" s="24"/>
      <c r="F12893" s="24"/>
      <c r="H12893" s="24"/>
      <c r="J12893" s="24"/>
    </row>
    <row r="12894" spans="2:10" x14ac:dyDescent="0.2">
      <c r="B12894" s="24"/>
      <c r="D12894" s="24"/>
      <c r="F12894" s="24"/>
      <c r="H12894" s="24"/>
      <c r="J12894" s="24"/>
    </row>
    <row r="12895" spans="2:10" x14ac:dyDescent="0.2">
      <c r="B12895" s="24"/>
      <c r="D12895" s="24"/>
      <c r="F12895" s="24"/>
      <c r="H12895" s="24"/>
      <c r="J12895" s="24"/>
    </row>
    <row r="12896" spans="2:10" x14ac:dyDescent="0.2">
      <c r="B12896" s="24"/>
      <c r="D12896" s="24"/>
      <c r="F12896" s="24"/>
      <c r="H12896" s="24"/>
      <c r="J12896" s="24"/>
    </row>
    <row r="12897" spans="2:10" x14ac:dyDescent="0.2">
      <c r="B12897" s="24"/>
      <c r="D12897" s="24"/>
      <c r="F12897" s="24"/>
      <c r="H12897" s="24"/>
      <c r="J12897" s="24"/>
    </row>
    <row r="12898" spans="2:10" x14ac:dyDescent="0.2">
      <c r="B12898" s="24"/>
      <c r="D12898" s="24"/>
      <c r="F12898" s="24"/>
      <c r="H12898" s="24"/>
      <c r="J12898" s="24"/>
    </row>
    <row r="12899" spans="2:10" x14ac:dyDescent="0.2">
      <c r="B12899" s="24"/>
      <c r="D12899" s="24"/>
      <c r="F12899" s="24"/>
      <c r="H12899" s="24"/>
      <c r="J12899" s="24"/>
    </row>
    <row r="12900" spans="2:10" x14ac:dyDescent="0.2">
      <c r="B12900" s="24"/>
      <c r="D12900" s="24"/>
      <c r="F12900" s="24"/>
      <c r="H12900" s="24"/>
      <c r="J12900" s="24"/>
    </row>
    <row r="12901" spans="2:10" x14ac:dyDescent="0.2">
      <c r="B12901" s="24"/>
      <c r="D12901" s="24"/>
      <c r="F12901" s="24"/>
      <c r="H12901" s="24"/>
      <c r="J12901" s="24"/>
    </row>
    <row r="12902" spans="2:10" x14ac:dyDescent="0.2">
      <c r="B12902" s="24"/>
      <c r="D12902" s="24"/>
      <c r="F12902" s="24"/>
      <c r="H12902" s="24"/>
      <c r="J12902" s="24"/>
    </row>
    <row r="12903" spans="2:10" x14ac:dyDescent="0.2">
      <c r="B12903" s="24"/>
      <c r="D12903" s="24"/>
      <c r="F12903" s="24"/>
      <c r="H12903" s="24"/>
      <c r="J12903" s="24"/>
    </row>
    <row r="12904" spans="2:10" x14ac:dyDescent="0.2">
      <c r="B12904" s="24"/>
      <c r="D12904" s="24"/>
      <c r="F12904" s="24"/>
      <c r="H12904" s="24"/>
      <c r="J12904" s="24"/>
    </row>
    <row r="12905" spans="2:10" x14ac:dyDescent="0.2">
      <c r="B12905" s="24"/>
      <c r="D12905" s="24"/>
      <c r="F12905" s="24"/>
      <c r="H12905" s="24"/>
      <c r="J12905" s="24"/>
    </row>
    <row r="12906" spans="2:10" x14ac:dyDescent="0.2">
      <c r="B12906" s="24"/>
      <c r="D12906" s="24"/>
      <c r="F12906" s="24"/>
      <c r="H12906" s="24"/>
      <c r="J12906" s="24"/>
    </row>
    <row r="12907" spans="2:10" x14ac:dyDescent="0.2">
      <c r="B12907" s="24"/>
      <c r="D12907" s="24"/>
      <c r="F12907" s="24"/>
      <c r="H12907" s="24"/>
      <c r="J12907" s="24"/>
    </row>
    <row r="12908" spans="2:10" x14ac:dyDescent="0.2">
      <c r="B12908" s="24"/>
      <c r="D12908" s="24"/>
      <c r="F12908" s="24"/>
      <c r="H12908" s="24"/>
      <c r="J12908" s="24"/>
    </row>
    <row r="12909" spans="2:10" x14ac:dyDescent="0.2">
      <c r="B12909" s="24"/>
      <c r="D12909" s="24"/>
      <c r="F12909" s="24"/>
      <c r="H12909" s="24"/>
      <c r="J12909" s="24"/>
    </row>
    <row r="12910" spans="2:10" x14ac:dyDescent="0.2">
      <c r="B12910" s="24"/>
      <c r="D12910" s="24"/>
      <c r="F12910" s="24"/>
      <c r="H12910" s="24"/>
      <c r="J12910" s="24"/>
    </row>
    <row r="12911" spans="2:10" x14ac:dyDescent="0.2">
      <c r="B12911" s="24"/>
      <c r="D12911" s="24"/>
      <c r="F12911" s="24"/>
      <c r="H12911" s="24"/>
      <c r="J12911" s="24"/>
    </row>
    <row r="12912" spans="2:10" x14ac:dyDescent="0.2">
      <c r="B12912" s="24"/>
      <c r="D12912" s="24"/>
      <c r="F12912" s="24"/>
      <c r="H12912" s="24"/>
      <c r="J12912" s="24"/>
    </row>
    <row r="12913" spans="2:10" x14ac:dyDescent="0.2">
      <c r="B12913" s="24"/>
      <c r="D12913" s="24"/>
      <c r="F12913" s="24"/>
      <c r="H12913" s="24"/>
      <c r="J12913" s="24"/>
    </row>
    <row r="12914" spans="2:10" x14ac:dyDescent="0.2">
      <c r="B12914" s="24"/>
      <c r="D12914" s="24"/>
      <c r="F12914" s="24"/>
      <c r="H12914" s="24"/>
      <c r="J12914" s="24"/>
    </row>
    <row r="12915" spans="2:10" x14ac:dyDescent="0.2">
      <c r="B12915" s="24"/>
      <c r="D12915" s="24"/>
      <c r="F12915" s="24"/>
      <c r="H12915" s="24"/>
      <c r="J12915" s="24"/>
    </row>
    <row r="12916" spans="2:10" x14ac:dyDescent="0.2">
      <c r="B12916" s="24"/>
      <c r="D12916" s="24"/>
      <c r="F12916" s="24"/>
      <c r="H12916" s="24"/>
      <c r="J12916" s="24"/>
    </row>
    <row r="12917" spans="2:10" x14ac:dyDescent="0.2">
      <c r="B12917" s="24"/>
      <c r="D12917" s="24"/>
      <c r="F12917" s="24"/>
      <c r="H12917" s="24"/>
      <c r="J12917" s="24"/>
    </row>
    <row r="12918" spans="2:10" x14ac:dyDescent="0.2">
      <c r="B12918" s="24"/>
      <c r="D12918" s="24"/>
      <c r="F12918" s="24"/>
      <c r="H12918" s="24"/>
      <c r="J12918" s="24"/>
    </row>
    <row r="12919" spans="2:10" x14ac:dyDescent="0.2">
      <c r="B12919" s="24"/>
      <c r="D12919" s="24"/>
      <c r="F12919" s="24"/>
      <c r="H12919" s="24"/>
      <c r="J12919" s="24"/>
    </row>
    <row r="12920" spans="2:10" x14ac:dyDescent="0.2">
      <c r="B12920" s="24"/>
      <c r="D12920" s="24"/>
      <c r="F12920" s="24"/>
      <c r="H12920" s="24"/>
      <c r="J12920" s="24"/>
    </row>
    <row r="12921" spans="2:10" x14ac:dyDescent="0.2">
      <c r="B12921" s="24"/>
      <c r="D12921" s="24"/>
      <c r="F12921" s="24"/>
      <c r="H12921" s="24"/>
      <c r="J12921" s="24"/>
    </row>
    <row r="12922" spans="2:10" x14ac:dyDescent="0.2">
      <c r="B12922" s="24"/>
      <c r="D12922" s="24"/>
      <c r="F12922" s="24"/>
      <c r="H12922" s="24"/>
      <c r="J12922" s="24"/>
    </row>
    <row r="12923" spans="2:10" x14ac:dyDescent="0.2">
      <c r="B12923" s="24"/>
      <c r="D12923" s="24"/>
      <c r="F12923" s="24"/>
      <c r="H12923" s="24"/>
      <c r="J12923" s="24"/>
    </row>
    <row r="12924" spans="2:10" x14ac:dyDescent="0.2">
      <c r="B12924" s="24"/>
      <c r="D12924" s="24"/>
      <c r="F12924" s="24"/>
      <c r="H12924" s="24"/>
      <c r="J12924" s="24"/>
    </row>
    <row r="12925" spans="2:10" x14ac:dyDescent="0.2">
      <c r="B12925" s="24"/>
      <c r="D12925" s="24"/>
      <c r="F12925" s="24"/>
      <c r="H12925" s="24"/>
      <c r="J12925" s="24"/>
    </row>
    <row r="12926" spans="2:10" x14ac:dyDescent="0.2">
      <c r="B12926" s="24"/>
      <c r="D12926" s="24"/>
      <c r="F12926" s="24"/>
      <c r="H12926" s="24"/>
      <c r="J12926" s="24"/>
    </row>
    <row r="12927" spans="2:10" x14ac:dyDescent="0.2">
      <c r="B12927" s="24"/>
      <c r="D12927" s="24"/>
      <c r="F12927" s="24"/>
      <c r="H12927" s="24"/>
      <c r="J12927" s="24"/>
    </row>
    <row r="12928" spans="2:10" x14ac:dyDescent="0.2">
      <c r="B12928" s="24"/>
      <c r="D12928" s="24"/>
      <c r="F12928" s="24"/>
      <c r="H12928" s="24"/>
      <c r="J12928" s="24"/>
    </row>
    <row r="12929" spans="2:10" x14ac:dyDescent="0.2">
      <c r="B12929" s="24"/>
      <c r="D12929" s="24"/>
      <c r="F12929" s="24"/>
      <c r="H12929" s="24"/>
      <c r="J12929" s="24"/>
    </row>
    <row r="12930" spans="2:10" x14ac:dyDescent="0.2">
      <c r="B12930" s="24"/>
      <c r="D12930" s="24"/>
      <c r="F12930" s="24"/>
      <c r="H12930" s="24"/>
      <c r="J12930" s="24"/>
    </row>
    <row r="12931" spans="2:10" x14ac:dyDescent="0.2">
      <c r="B12931" s="24"/>
      <c r="D12931" s="24"/>
      <c r="F12931" s="24"/>
      <c r="H12931" s="24"/>
      <c r="J12931" s="24"/>
    </row>
    <row r="12932" spans="2:10" x14ac:dyDescent="0.2">
      <c r="B12932" s="24"/>
      <c r="D12932" s="24"/>
      <c r="F12932" s="24"/>
      <c r="H12932" s="24"/>
      <c r="J12932" s="24"/>
    </row>
    <row r="12933" spans="2:10" x14ac:dyDescent="0.2">
      <c r="B12933" s="24"/>
      <c r="D12933" s="24"/>
      <c r="F12933" s="24"/>
      <c r="H12933" s="24"/>
      <c r="J12933" s="24"/>
    </row>
    <row r="12934" spans="2:10" x14ac:dyDescent="0.2">
      <c r="B12934" s="24"/>
      <c r="D12934" s="24"/>
      <c r="F12934" s="24"/>
      <c r="H12934" s="24"/>
      <c r="J12934" s="24"/>
    </row>
    <row r="12935" spans="2:10" x14ac:dyDescent="0.2">
      <c r="B12935" s="24"/>
      <c r="D12935" s="24"/>
      <c r="F12935" s="24"/>
      <c r="H12935" s="24"/>
      <c r="J12935" s="24"/>
    </row>
    <row r="12936" spans="2:10" x14ac:dyDescent="0.2">
      <c r="B12936" s="24"/>
      <c r="D12936" s="24"/>
      <c r="F12936" s="24"/>
      <c r="H12936" s="24"/>
      <c r="J12936" s="24"/>
    </row>
    <row r="12937" spans="2:10" x14ac:dyDescent="0.2">
      <c r="B12937" s="24"/>
      <c r="D12937" s="24"/>
      <c r="F12937" s="24"/>
      <c r="H12937" s="24"/>
      <c r="J12937" s="24"/>
    </row>
    <row r="12938" spans="2:10" x14ac:dyDescent="0.2">
      <c r="B12938" s="24"/>
      <c r="D12938" s="24"/>
      <c r="F12938" s="24"/>
      <c r="H12938" s="24"/>
      <c r="J12938" s="24"/>
    </row>
    <row r="12939" spans="2:10" x14ac:dyDescent="0.2">
      <c r="B12939" s="24"/>
      <c r="D12939" s="24"/>
      <c r="F12939" s="24"/>
      <c r="H12939" s="24"/>
      <c r="J12939" s="24"/>
    </row>
    <row r="12940" spans="2:10" x14ac:dyDescent="0.2">
      <c r="B12940" s="24"/>
      <c r="D12940" s="24"/>
      <c r="F12940" s="24"/>
      <c r="H12940" s="24"/>
      <c r="J12940" s="24"/>
    </row>
    <row r="12941" spans="2:10" x14ac:dyDescent="0.2">
      <c r="B12941" s="24"/>
      <c r="D12941" s="24"/>
      <c r="F12941" s="24"/>
      <c r="H12941" s="24"/>
      <c r="J12941" s="24"/>
    </row>
    <row r="12942" spans="2:10" x14ac:dyDescent="0.2">
      <c r="B12942" s="24"/>
      <c r="D12942" s="24"/>
      <c r="F12942" s="24"/>
      <c r="H12942" s="24"/>
      <c r="J12942" s="24"/>
    </row>
    <row r="12943" spans="2:10" x14ac:dyDescent="0.2">
      <c r="B12943" s="24"/>
      <c r="D12943" s="24"/>
      <c r="F12943" s="24"/>
      <c r="H12943" s="24"/>
      <c r="J12943" s="24"/>
    </row>
    <row r="12944" spans="2:10" x14ac:dyDescent="0.2">
      <c r="B12944" s="24"/>
      <c r="D12944" s="24"/>
      <c r="F12944" s="24"/>
      <c r="H12944" s="24"/>
      <c r="J12944" s="24"/>
    </row>
    <row r="12945" spans="2:10" x14ac:dyDescent="0.2">
      <c r="B12945" s="24"/>
      <c r="D12945" s="24"/>
      <c r="F12945" s="24"/>
      <c r="H12945" s="24"/>
      <c r="J12945" s="24"/>
    </row>
    <row r="12946" spans="2:10" x14ac:dyDescent="0.2">
      <c r="B12946" s="24"/>
      <c r="D12946" s="24"/>
      <c r="F12946" s="24"/>
      <c r="H12946" s="24"/>
      <c r="J12946" s="24"/>
    </row>
    <row r="12947" spans="2:10" x14ac:dyDescent="0.2">
      <c r="B12947" s="24"/>
      <c r="D12947" s="24"/>
      <c r="F12947" s="24"/>
      <c r="H12947" s="24"/>
      <c r="J12947" s="24"/>
    </row>
    <row r="12948" spans="2:10" x14ac:dyDescent="0.2">
      <c r="B12948" s="24"/>
      <c r="D12948" s="24"/>
      <c r="F12948" s="24"/>
      <c r="H12948" s="24"/>
      <c r="J12948" s="24"/>
    </row>
    <row r="12949" spans="2:10" x14ac:dyDescent="0.2">
      <c r="B12949" s="24"/>
      <c r="D12949" s="24"/>
      <c r="F12949" s="24"/>
      <c r="H12949" s="24"/>
      <c r="J12949" s="24"/>
    </row>
    <row r="12950" spans="2:10" x14ac:dyDescent="0.2">
      <c r="B12950" s="24"/>
      <c r="D12950" s="24"/>
      <c r="F12950" s="24"/>
      <c r="H12950" s="24"/>
      <c r="J12950" s="24"/>
    </row>
    <row r="12951" spans="2:10" x14ac:dyDescent="0.2">
      <c r="B12951" s="24"/>
      <c r="D12951" s="24"/>
      <c r="F12951" s="24"/>
      <c r="H12951" s="24"/>
      <c r="J12951" s="24"/>
    </row>
    <row r="12952" spans="2:10" x14ac:dyDescent="0.2">
      <c r="B12952" s="24"/>
      <c r="D12952" s="24"/>
      <c r="F12952" s="24"/>
      <c r="H12952" s="24"/>
      <c r="J12952" s="24"/>
    </row>
    <row r="12953" spans="2:10" x14ac:dyDescent="0.2">
      <c r="B12953" s="24"/>
      <c r="D12953" s="24"/>
      <c r="F12953" s="24"/>
      <c r="H12953" s="24"/>
      <c r="J12953" s="24"/>
    </row>
    <row r="12954" spans="2:10" x14ac:dyDescent="0.2">
      <c r="B12954" s="24"/>
      <c r="D12954" s="24"/>
      <c r="F12954" s="24"/>
      <c r="H12954" s="24"/>
      <c r="J12954" s="24"/>
    </row>
    <row r="12955" spans="2:10" x14ac:dyDescent="0.2">
      <c r="B12955" s="24"/>
      <c r="D12955" s="24"/>
      <c r="F12955" s="24"/>
      <c r="H12955" s="24"/>
      <c r="J12955" s="24"/>
    </row>
    <row r="12956" spans="2:10" x14ac:dyDescent="0.2">
      <c r="B12956" s="24"/>
      <c r="D12956" s="24"/>
      <c r="F12956" s="24"/>
      <c r="H12956" s="24"/>
      <c r="J12956" s="24"/>
    </row>
    <row r="12957" spans="2:10" x14ac:dyDescent="0.2">
      <c r="B12957" s="24"/>
      <c r="D12957" s="24"/>
      <c r="F12957" s="24"/>
      <c r="H12957" s="24"/>
      <c r="J12957" s="24"/>
    </row>
    <row r="12958" spans="2:10" x14ac:dyDescent="0.2">
      <c r="B12958" s="24"/>
      <c r="D12958" s="24"/>
      <c r="F12958" s="24"/>
      <c r="H12958" s="24"/>
      <c r="J12958" s="24"/>
    </row>
    <row r="12959" spans="2:10" x14ac:dyDescent="0.2">
      <c r="B12959" s="24"/>
      <c r="D12959" s="24"/>
      <c r="F12959" s="24"/>
      <c r="H12959" s="24"/>
      <c r="J12959" s="24"/>
    </row>
    <row r="12960" spans="2:10" x14ac:dyDescent="0.2">
      <c r="B12960" s="24"/>
      <c r="D12960" s="24"/>
      <c r="F12960" s="24"/>
      <c r="H12960" s="24"/>
      <c r="J12960" s="24"/>
    </row>
    <row r="12961" spans="2:10" x14ac:dyDescent="0.2">
      <c r="B12961" s="24"/>
      <c r="D12961" s="24"/>
      <c r="F12961" s="24"/>
      <c r="H12961" s="24"/>
      <c r="J12961" s="24"/>
    </row>
    <row r="12962" spans="2:10" x14ac:dyDescent="0.2">
      <c r="B12962" s="24"/>
      <c r="D12962" s="24"/>
      <c r="F12962" s="24"/>
      <c r="H12962" s="24"/>
      <c r="J12962" s="24"/>
    </row>
    <row r="12963" spans="2:10" x14ac:dyDescent="0.2">
      <c r="B12963" s="24"/>
      <c r="D12963" s="24"/>
      <c r="F12963" s="24"/>
      <c r="H12963" s="24"/>
      <c r="J12963" s="24"/>
    </row>
    <row r="12964" spans="2:10" x14ac:dyDescent="0.2">
      <c r="B12964" s="24"/>
      <c r="D12964" s="24"/>
      <c r="F12964" s="24"/>
      <c r="H12964" s="24"/>
      <c r="J12964" s="24"/>
    </row>
    <row r="12965" spans="2:10" x14ac:dyDescent="0.2">
      <c r="B12965" s="24"/>
      <c r="D12965" s="24"/>
      <c r="F12965" s="24"/>
      <c r="H12965" s="24"/>
      <c r="J12965" s="24"/>
    </row>
    <row r="12966" spans="2:10" x14ac:dyDescent="0.2">
      <c r="B12966" s="24"/>
      <c r="D12966" s="24"/>
      <c r="F12966" s="24"/>
      <c r="H12966" s="24"/>
      <c r="J12966" s="24"/>
    </row>
    <row r="12967" spans="2:10" x14ac:dyDescent="0.2">
      <c r="B12967" s="24"/>
      <c r="D12967" s="24"/>
      <c r="F12967" s="24"/>
      <c r="H12967" s="24"/>
      <c r="J12967" s="24"/>
    </row>
    <row r="12968" spans="2:10" x14ac:dyDescent="0.2">
      <c r="B12968" s="24"/>
      <c r="D12968" s="24"/>
      <c r="F12968" s="24"/>
      <c r="H12968" s="24"/>
      <c r="J12968" s="24"/>
    </row>
    <row r="12969" spans="2:10" x14ac:dyDescent="0.2">
      <c r="B12969" s="24"/>
      <c r="D12969" s="24"/>
      <c r="F12969" s="24"/>
      <c r="H12969" s="24"/>
      <c r="J12969" s="24"/>
    </row>
    <row r="12970" spans="2:10" x14ac:dyDescent="0.2">
      <c r="B12970" s="24"/>
      <c r="D12970" s="24"/>
      <c r="F12970" s="24"/>
      <c r="H12970" s="24"/>
      <c r="J12970" s="24"/>
    </row>
    <row r="12971" spans="2:10" x14ac:dyDescent="0.2">
      <c r="B12971" s="24"/>
      <c r="D12971" s="24"/>
      <c r="F12971" s="24"/>
      <c r="H12971" s="24"/>
      <c r="J12971" s="24"/>
    </row>
    <row r="12972" spans="2:10" x14ac:dyDescent="0.2">
      <c r="B12972" s="24"/>
      <c r="D12972" s="24"/>
      <c r="F12972" s="24"/>
      <c r="H12972" s="24"/>
      <c r="J12972" s="24"/>
    </row>
    <row r="12973" spans="2:10" x14ac:dyDescent="0.2">
      <c r="B12973" s="24"/>
      <c r="D12973" s="24"/>
      <c r="F12973" s="24"/>
      <c r="H12973" s="24"/>
      <c r="J12973" s="24"/>
    </row>
    <row r="12974" spans="2:10" x14ac:dyDescent="0.2">
      <c r="B12974" s="24"/>
      <c r="D12974" s="24"/>
      <c r="F12974" s="24"/>
      <c r="H12974" s="24"/>
      <c r="J12974" s="24"/>
    </row>
    <row r="12975" spans="2:10" x14ac:dyDescent="0.2">
      <c r="B12975" s="24"/>
      <c r="D12975" s="24"/>
      <c r="F12975" s="24"/>
      <c r="H12975" s="24"/>
      <c r="J12975" s="24"/>
    </row>
    <row r="12976" spans="2:10" x14ac:dyDescent="0.2">
      <c r="B12976" s="24"/>
      <c r="D12976" s="24"/>
      <c r="F12976" s="24"/>
      <c r="H12976" s="24"/>
      <c r="J12976" s="24"/>
    </row>
    <row r="12977" spans="2:10" x14ac:dyDescent="0.2">
      <c r="B12977" s="24"/>
      <c r="D12977" s="24"/>
      <c r="F12977" s="24"/>
      <c r="H12977" s="24"/>
      <c r="J12977" s="24"/>
    </row>
    <row r="12978" spans="2:10" x14ac:dyDescent="0.2">
      <c r="B12978" s="24"/>
      <c r="D12978" s="24"/>
      <c r="F12978" s="24"/>
      <c r="H12978" s="24"/>
      <c r="J12978" s="24"/>
    </row>
    <row r="12979" spans="2:10" x14ac:dyDescent="0.2">
      <c r="B12979" s="24"/>
      <c r="D12979" s="24"/>
      <c r="F12979" s="24"/>
      <c r="H12979" s="24"/>
      <c r="J12979" s="24"/>
    </row>
    <row r="12980" spans="2:10" x14ac:dyDescent="0.2">
      <c r="B12980" s="24"/>
      <c r="D12980" s="24"/>
      <c r="F12980" s="24"/>
      <c r="H12980" s="24"/>
      <c r="J12980" s="24"/>
    </row>
    <row r="12981" spans="2:10" x14ac:dyDescent="0.2">
      <c r="B12981" s="24"/>
      <c r="D12981" s="24"/>
      <c r="F12981" s="24"/>
      <c r="H12981" s="24"/>
      <c r="J12981" s="24"/>
    </row>
    <row r="12982" spans="2:10" x14ac:dyDescent="0.2">
      <c r="B12982" s="24"/>
      <c r="D12982" s="24"/>
      <c r="F12982" s="24"/>
      <c r="H12982" s="24"/>
      <c r="J12982" s="24"/>
    </row>
    <row r="12983" spans="2:10" x14ac:dyDescent="0.2">
      <c r="B12983" s="24"/>
      <c r="D12983" s="24"/>
      <c r="F12983" s="24"/>
      <c r="H12983" s="24"/>
      <c r="J12983" s="24"/>
    </row>
    <row r="12984" spans="2:10" x14ac:dyDescent="0.2">
      <c r="B12984" s="24"/>
      <c r="D12984" s="24"/>
      <c r="F12984" s="24"/>
      <c r="H12984" s="24"/>
      <c r="J12984" s="24"/>
    </row>
    <row r="12985" spans="2:10" x14ac:dyDescent="0.2">
      <c r="B12985" s="24"/>
      <c r="D12985" s="24"/>
      <c r="F12985" s="24"/>
      <c r="H12985" s="24"/>
      <c r="J12985" s="24"/>
    </row>
    <row r="12986" spans="2:10" x14ac:dyDescent="0.2">
      <c r="B12986" s="24"/>
      <c r="D12986" s="24"/>
      <c r="F12986" s="24"/>
      <c r="H12986" s="24"/>
      <c r="J12986" s="24"/>
    </row>
    <row r="12987" spans="2:10" x14ac:dyDescent="0.2">
      <c r="B12987" s="24"/>
      <c r="D12987" s="24"/>
      <c r="F12987" s="24"/>
      <c r="H12987" s="24"/>
      <c r="J12987" s="24"/>
    </row>
    <row r="12988" spans="2:10" x14ac:dyDescent="0.2">
      <c r="B12988" s="24"/>
      <c r="D12988" s="24"/>
      <c r="F12988" s="24"/>
      <c r="H12988" s="24"/>
      <c r="J12988" s="24"/>
    </row>
    <row r="12989" spans="2:10" x14ac:dyDescent="0.2">
      <c r="B12989" s="24"/>
      <c r="D12989" s="24"/>
      <c r="F12989" s="24"/>
      <c r="H12989" s="24"/>
      <c r="J12989" s="24"/>
    </row>
    <row r="12990" spans="2:10" x14ac:dyDescent="0.2">
      <c r="B12990" s="24"/>
      <c r="D12990" s="24"/>
      <c r="F12990" s="24"/>
      <c r="H12990" s="24"/>
      <c r="J12990" s="24"/>
    </row>
    <row r="12991" spans="2:10" x14ac:dyDescent="0.2">
      <c r="B12991" s="24"/>
      <c r="D12991" s="24"/>
      <c r="F12991" s="24"/>
      <c r="H12991" s="24"/>
      <c r="J12991" s="24"/>
    </row>
    <row r="12992" spans="2:10" x14ac:dyDescent="0.2">
      <c r="B12992" s="24"/>
      <c r="D12992" s="24"/>
      <c r="F12992" s="24"/>
      <c r="H12992" s="24"/>
      <c r="J12992" s="24"/>
    </row>
    <row r="12993" spans="2:10" x14ac:dyDescent="0.2">
      <c r="B12993" s="24"/>
      <c r="D12993" s="24"/>
      <c r="F12993" s="24"/>
      <c r="H12993" s="24"/>
      <c r="J12993" s="24"/>
    </row>
    <row r="12994" spans="2:10" x14ac:dyDescent="0.2">
      <c r="B12994" s="24"/>
      <c r="D12994" s="24"/>
      <c r="F12994" s="24"/>
      <c r="H12994" s="24"/>
      <c r="J12994" s="24"/>
    </row>
    <row r="12995" spans="2:10" x14ac:dyDescent="0.2">
      <c r="B12995" s="24"/>
      <c r="D12995" s="24"/>
      <c r="F12995" s="24"/>
      <c r="H12995" s="24"/>
      <c r="J12995" s="24"/>
    </row>
    <row r="12996" spans="2:10" x14ac:dyDescent="0.2">
      <c r="B12996" s="24"/>
      <c r="D12996" s="24"/>
      <c r="F12996" s="24"/>
      <c r="H12996" s="24"/>
      <c r="J12996" s="24"/>
    </row>
    <row r="12997" spans="2:10" x14ac:dyDescent="0.2">
      <c r="B12997" s="24"/>
      <c r="D12997" s="24"/>
      <c r="F12997" s="24"/>
      <c r="H12997" s="24"/>
      <c r="J12997" s="24"/>
    </row>
    <row r="12998" spans="2:10" x14ac:dyDescent="0.2">
      <c r="B12998" s="24"/>
      <c r="D12998" s="24"/>
      <c r="F12998" s="24"/>
      <c r="H12998" s="24"/>
      <c r="J12998" s="24"/>
    </row>
    <row r="12999" spans="2:10" x14ac:dyDescent="0.2">
      <c r="B12999" s="24"/>
      <c r="D12999" s="24"/>
      <c r="F12999" s="24"/>
      <c r="H12999" s="24"/>
      <c r="J12999" s="24"/>
    </row>
    <row r="13000" spans="2:10" x14ac:dyDescent="0.2">
      <c r="B13000" s="24"/>
      <c r="D13000" s="24"/>
      <c r="F13000" s="24"/>
      <c r="H13000" s="24"/>
      <c r="J13000" s="24"/>
    </row>
    <row r="13001" spans="2:10" x14ac:dyDescent="0.2">
      <c r="B13001" s="24"/>
      <c r="D13001" s="24"/>
      <c r="F13001" s="24"/>
      <c r="H13001" s="24"/>
      <c r="J13001" s="24"/>
    </row>
    <row r="13002" spans="2:10" x14ac:dyDescent="0.2">
      <c r="B13002" s="24"/>
      <c r="D13002" s="24"/>
      <c r="F13002" s="24"/>
      <c r="H13002" s="24"/>
      <c r="J13002" s="24"/>
    </row>
    <row r="13003" spans="2:10" x14ac:dyDescent="0.2">
      <c r="B13003" s="24"/>
      <c r="D13003" s="24"/>
      <c r="F13003" s="24"/>
      <c r="H13003" s="24"/>
      <c r="J13003" s="24"/>
    </row>
    <row r="13004" spans="2:10" x14ac:dyDescent="0.2">
      <c r="B13004" s="24"/>
      <c r="D13004" s="24"/>
      <c r="F13004" s="24"/>
      <c r="H13004" s="24"/>
      <c r="J13004" s="24"/>
    </row>
    <row r="13005" spans="2:10" x14ac:dyDescent="0.2">
      <c r="B13005" s="24"/>
      <c r="D13005" s="24"/>
      <c r="F13005" s="24"/>
      <c r="H13005" s="24"/>
      <c r="J13005" s="24"/>
    </row>
    <row r="13006" spans="2:10" x14ac:dyDescent="0.2">
      <c r="B13006" s="24"/>
      <c r="D13006" s="24"/>
      <c r="F13006" s="24"/>
      <c r="H13006" s="24"/>
      <c r="J13006" s="24"/>
    </row>
    <row r="13007" spans="2:10" x14ac:dyDescent="0.2">
      <c r="B13007" s="24"/>
      <c r="D13007" s="24"/>
      <c r="F13007" s="24"/>
      <c r="H13007" s="24"/>
      <c r="J13007" s="24"/>
    </row>
    <row r="13008" spans="2:10" x14ac:dyDescent="0.2">
      <c r="B13008" s="24"/>
      <c r="D13008" s="24"/>
      <c r="F13008" s="24"/>
      <c r="H13008" s="24"/>
      <c r="J13008" s="24"/>
    </row>
    <row r="13009" spans="2:10" x14ac:dyDescent="0.2">
      <c r="B13009" s="24"/>
      <c r="D13009" s="24"/>
      <c r="F13009" s="24"/>
      <c r="H13009" s="24"/>
      <c r="J13009" s="24"/>
    </row>
    <row r="13010" spans="2:10" x14ac:dyDescent="0.2">
      <c r="B13010" s="24"/>
      <c r="D13010" s="24"/>
      <c r="F13010" s="24"/>
      <c r="H13010" s="24"/>
      <c r="J13010" s="24"/>
    </row>
    <row r="13011" spans="2:10" x14ac:dyDescent="0.2">
      <c r="B13011" s="24"/>
      <c r="D13011" s="24"/>
      <c r="F13011" s="24"/>
      <c r="H13011" s="24"/>
      <c r="J13011" s="24"/>
    </row>
    <row r="13012" spans="2:10" x14ac:dyDescent="0.2">
      <c r="B13012" s="24"/>
      <c r="D13012" s="24"/>
      <c r="F13012" s="24"/>
      <c r="H13012" s="24"/>
      <c r="J13012" s="24"/>
    </row>
    <row r="13013" spans="2:10" x14ac:dyDescent="0.2">
      <c r="B13013" s="24"/>
      <c r="D13013" s="24"/>
      <c r="F13013" s="24"/>
      <c r="H13013" s="24"/>
      <c r="J13013" s="24"/>
    </row>
    <row r="13014" spans="2:10" x14ac:dyDescent="0.2">
      <c r="B13014" s="24"/>
      <c r="D13014" s="24"/>
      <c r="F13014" s="24"/>
      <c r="H13014" s="24"/>
      <c r="J13014" s="24"/>
    </row>
    <row r="13015" spans="2:10" x14ac:dyDescent="0.2">
      <c r="B13015" s="24"/>
      <c r="D13015" s="24"/>
      <c r="F13015" s="24"/>
      <c r="H13015" s="24"/>
      <c r="J13015" s="24"/>
    </row>
    <row r="13016" spans="2:10" x14ac:dyDescent="0.2">
      <c r="B13016" s="24"/>
      <c r="D13016" s="24"/>
      <c r="F13016" s="24"/>
      <c r="H13016" s="24"/>
      <c r="J13016" s="24"/>
    </row>
    <row r="13017" spans="2:10" x14ac:dyDescent="0.2">
      <c r="B13017" s="24"/>
      <c r="D13017" s="24"/>
      <c r="F13017" s="24"/>
      <c r="H13017" s="24"/>
      <c r="J13017" s="24"/>
    </row>
    <row r="13018" spans="2:10" x14ac:dyDescent="0.2">
      <c r="B13018" s="24"/>
      <c r="D13018" s="24"/>
      <c r="F13018" s="24"/>
      <c r="H13018" s="24"/>
      <c r="J13018" s="24"/>
    </row>
    <row r="13019" spans="2:10" x14ac:dyDescent="0.2">
      <c r="B13019" s="24"/>
      <c r="D13019" s="24"/>
      <c r="F13019" s="24"/>
      <c r="H13019" s="24"/>
      <c r="J13019" s="24"/>
    </row>
    <row r="13020" spans="2:10" x14ac:dyDescent="0.2">
      <c r="B13020" s="24"/>
      <c r="D13020" s="24"/>
      <c r="F13020" s="24"/>
      <c r="H13020" s="24"/>
      <c r="J13020" s="24"/>
    </row>
    <row r="13021" spans="2:10" x14ac:dyDescent="0.2">
      <c r="B13021" s="24"/>
      <c r="D13021" s="24"/>
      <c r="F13021" s="24"/>
      <c r="H13021" s="24"/>
      <c r="J13021" s="24"/>
    </row>
    <row r="13022" spans="2:10" x14ac:dyDescent="0.2">
      <c r="B13022" s="24"/>
      <c r="D13022" s="24"/>
      <c r="F13022" s="24"/>
      <c r="H13022" s="24"/>
      <c r="J13022" s="24"/>
    </row>
    <row r="13023" spans="2:10" x14ac:dyDescent="0.2">
      <c r="B13023" s="24"/>
      <c r="D13023" s="24"/>
      <c r="F13023" s="24"/>
      <c r="H13023" s="24"/>
      <c r="J13023" s="24"/>
    </row>
    <row r="13024" spans="2:10" x14ac:dyDescent="0.2">
      <c r="B13024" s="24"/>
      <c r="D13024" s="24"/>
      <c r="F13024" s="24"/>
      <c r="H13024" s="24"/>
      <c r="J13024" s="24"/>
    </row>
    <row r="13025" spans="2:10" x14ac:dyDescent="0.2">
      <c r="B13025" s="24"/>
      <c r="D13025" s="24"/>
      <c r="F13025" s="24"/>
      <c r="H13025" s="24"/>
      <c r="J13025" s="24"/>
    </row>
    <row r="13026" spans="2:10" x14ac:dyDescent="0.2">
      <c r="B13026" s="24"/>
      <c r="D13026" s="24"/>
      <c r="F13026" s="24"/>
      <c r="H13026" s="24"/>
      <c r="J13026" s="24"/>
    </row>
    <row r="13027" spans="2:10" x14ac:dyDescent="0.2">
      <c r="B13027" s="24"/>
      <c r="D13027" s="24"/>
      <c r="F13027" s="24"/>
      <c r="H13027" s="24"/>
      <c r="J13027" s="24"/>
    </row>
    <row r="13028" spans="2:10" x14ac:dyDescent="0.2">
      <c r="B13028" s="24"/>
      <c r="D13028" s="24"/>
      <c r="F13028" s="24"/>
      <c r="H13028" s="24"/>
      <c r="J13028" s="24"/>
    </row>
    <row r="13029" spans="2:10" x14ac:dyDescent="0.2">
      <c r="B13029" s="24"/>
      <c r="D13029" s="24"/>
      <c r="F13029" s="24"/>
      <c r="H13029" s="24"/>
      <c r="J13029" s="24"/>
    </row>
    <row r="13030" spans="2:10" x14ac:dyDescent="0.2">
      <c r="B13030" s="24"/>
      <c r="D13030" s="24"/>
      <c r="F13030" s="24"/>
      <c r="H13030" s="24"/>
      <c r="J13030" s="24"/>
    </row>
    <row r="13031" spans="2:10" x14ac:dyDescent="0.2">
      <c r="B13031" s="24"/>
      <c r="D13031" s="24"/>
      <c r="F13031" s="24"/>
      <c r="H13031" s="24"/>
      <c r="J13031" s="24"/>
    </row>
    <row r="13032" spans="2:10" x14ac:dyDescent="0.2">
      <c r="B13032" s="24"/>
      <c r="D13032" s="24"/>
      <c r="F13032" s="24"/>
      <c r="H13032" s="24"/>
      <c r="J13032" s="24"/>
    </row>
    <row r="13033" spans="2:10" x14ac:dyDescent="0.2">
      <c r="B13033" s="24"/>
      <c r="D13033" s="24"/>
      <c r="F13033" s="24"/>
      <c r="H13033" s="24"/>
      <c r="J13033" s="24"/>
    </row>
    <row r="13034" spans="2:10" x14ac:dyDescent="0.2">
      <c r="B13034" s="24"/>
      <c r="D13034" s="24"/>
      <c r="F13034" s="24"/>
      <c r="H13034" s="24"/>
      <c r="J13034" s="24"/>
    </row>
    <row r="13035" spans="2:10" x14ac:dyDescent="0.2">
      <c r="B13035" s="24"/>
      <c r="D13035" s="24"/>
      <c r="F13035" s="24"/>
      <c r="H13035" s="24"/>
      <c r="J13035" s="24"/>
    </row>
    <row r="13036" spans="2:10" x14ac:dyDescent="0.2">
      <c r="B13036" s="24"/>
      <c r="D13036" s="24"/>
      <c r="F13036" s="24"/>
      <c r="H13036" s="24"/>
      <c r="J13036" s="24"/>
    </row>
    <row r="13037" spans="2:10" x14ac:dyDescent="0.2">
      <c r="B13037" s="24"/>
      <c r="D13037" s="24"/>
      <c r="F13037" s="24"/>
      <c r="H13037" s="24"/>
      <c r="J13037" s="24"/>
    </row>
    <row r="13038" spans="2:10" x14ac:dyDescent="0.2">
      <c r="B13038" s="24"/>
      <c r="D13038" s="24"/>
      <c r="F13038" s="24"/>
      <c r="H13038" s="24"/>
      <c r="J13038" s="24"/>
    </row>
    <row r="13039" spans="2:10" x14ac:dyDescent="0.2">
      <c r="B13039" s="24"/>
      <c r="D13039" s="24"/>
      <c r="F13039" s="24"/>
      <c r="H13039" s="24"/>
      <c r="J13039" s="24"/>
    </row>
    <row r="13040" spans="2:10" x14ac:dyDescent="0.2">
      <c r="B13040" s="24"/>
      <c r="D13040" s="24"/>
      <c r="F13040" s="24"/>
      <c r="H13040" s="24"/>
      <c r="J13040" s="24"/>
    </row>
    <row r="13041" spans="2:10" x14ac:dyDescent="0.2">
      <c r="B13041" s="24"/>
      <c r="D13041" s="24"/>
      <c r="F13041" s="24"/>
      <c r="H13041" s="24"/>
      <c r="J13041" s="24"/>
    </row>
    <row r="13042" spans="2:10" x14ac:dyDescent="0.2">
      <c r="B13042" s="24"/>
      <c r="D13042" s="24"/>
      <c r="F13042" s="24"/>
      <c r="H13042" s="24"/>
      <c r="J13042" s="24"/>
    </row>
    <row r="13043" spans="2:10" x14ac:dyDescent="0.2">
      <c r="B13043" s="24"/>
      <c r="D13043" s="24"/>
      <c r="F13043" s="24"/>
      <c r="H13043" s="24"/>
      <c r="J13043" s="24"/>
    </row>
    <row r="13044" spans="2:10" x14ac:dyDescent="0.2">
      <c r="B13044" s="24"/>
      <c r="D13044" s="24"/>
      <c r="F13044" s="24"/>
      <c r="H13044" s="24"/>
      <c r="J13044" s="24"/>
    </row>
    <row r="13045" spans="2:10" x14ac:dyDescent="0.2">
      <c r="B13045" s="24"/>
      <c r="D13045" s="24"/>
      <c r="F13045" s="24"/>
      <c r="H13045" s="24"/>
      <c r="J13045" s="24"/>
    </row>
    <row r="13046" spans="2:10" x14ac:dyDescent="0.2">
      <c r="B13046" s="24"/>
      <c r="D13046" s="24"/>
      <c r="F13046" s="24"/>
      <c r="H13046" s="24"/>
      <c r="J13046" s="24"/>
    </row>
    <row r="13047" spans="2:10" x14ac:dyDescent="0.2">
      <c r="B13047" s="24"/>
      <c r="D13047" s="24"/>
      <c r="F13047" s="24"/>
      <c r="H13047" s="24"/>
      <c r="J13047" s="24"/>
    </row>
    <row r="13048" spans="2:10" x14ac:dyDescent="0.2">
      <c r="B13048" s="24"/>
      <c r="D13048" s="24"/>
      <c r="F13048" s="24"/>
      <c r="H13048" s="24"/>
      <c r="J13048" s="24"/>
    </row>
    <row r="13049" spans="2:10" x14ac:dyDescent="0.2">
      <c r="B13049" s="24"/>
      <c r="D13049" s="24"/>
      <c r="F13049" s="24"/>
      <c r="H13049" s="24"/>
      <c r="J13049" s="24"/>
    </row>
    <row r="13050" spans="2:10" x14ac:dyDescent="0.2">
      <c r="B13050" s="24"/>
      <c r="D13050" s="24"/>
      <c r="F13050" s="24"/>
      <c r="H13050" s="24"/>
      <c r="J13050" s="24"/>
    </row>
    <row r="13051" spans="2:10" x14ac:dyDescent="0.2">
      <c r="B13051" s="24"/>
      <c r="D13051" s="24"/>
      <c r="F13051" s="24"/>
      <c r="H13051" s="24"/>
      <c r="J13051" s="24"/>
    </row>
    <row r="13052" spans="2:10" x14ac:dyDescent="0.2">
      <c r="B13052" s="24"/>
      <c r="D13052" s="24"/>
      <c r="F13052" s="24"/>
      <c r="H13052" s="24"/>
      <c r="J13052" s="24"/>
    </row>
    <row r="13053" spans="2:10" x14ac:dyDescent="0.2">
      <c r="B13053" s="24"/>
      <c r="D13053" s="24"/>
      <c r="F13053" s="24"/>
      <c r="H13053" s="24"/>
      <c r="J13053" s="24"/>
    </row>
    <row r="13054" spans="2:10" x14ac:dyDescent="0.2">
      <c r="B13054" s="24"/>
      <c r="D13054" s="24"/>
      <c r="F13054" s="24"/>
      <c r="H13054" s="24"/>
      <c r="J13054" s="24"/>
    </row>
    <row r="13055" spans="2:10" x14ac:dyDescent="0.2">
      <c r="B13055" s="24"/>
      <c r="D13055" s="24"/>
      <c r="F13055" s="24"/>
      <c r="H13055" s="24"/>
      <c r="J13055" s="24"/>
    </row>
    <row r="13056" spans="2:10" x14ac:dyDescent="0.2">
      <c r="B13056" s="24"/>
      <c r="D13056" s="24"/>
      <c r="F13056" s="24"/>
      <c r="H13056" s="24"/>
      <c r="J13056" s="24"/>
    </row>
    <row r="13057" spans="2:10" x14ac:dyDescent="0.2">
      <c r="B13057" s="24"/>
      <c r="D13057" s="24"/>
      <c r="F13057" s="24"/>
      <c r="H13057" s="24"/>
      <c r="J13057" s="24"/>
    </row>
    <row r="13058" spans="2:10" x14ac:dyDescent="0.2">
      <c r="B13058" s="24"/>
      <c r="D13058" s="24"/>
      <c r="F13058" s="24"/>
      <c r="H13058" s="24"/>
      <c r="J13058" s="24"/>
    </row>
    <row r="13059" spans="2:10" x14ac:dyDescent="0.2">
      <c r="B13059" s="24"/>
      <c r="D13059" s="24"/>
      <c r="F13059" s="24"/>
      <c r="H13059" s="24"/>
      <c r="J13059" s="24"/>
    </row>
    <row r="13060" spans="2:10" x14ac:dyDescent="0.2">
      <c r="B13060" s="24"/>
      <c r="D13060" s="24"/>
      <c r="F13060" s="24"/>
      <c r="H13060" s="24"/>
      <c r="J13060" s="24"/>
    </row>
    <row r="13061" spans="2:10" x14ac:dyDescent="0.2">
      <c r="B13061" s="24"/>
      <c r="D13061" s="24"/>
      <c r="F13061" s="24"/>
      <c r="H13061" s="24"/>
      <c r="J13061" s="24"/>
    </row>
    <row r="13062" spans="2:10" x14ac:dyDescent="0.2">
      <c r="B13062" s="24"/>
      <c r="D13062" s="24"/>
      <c r="F13062" s="24"/>
      <c r="H13062" s="24"/>
      <c r="J13062" s="24"/>
    </row>
    <row r="13063" spans="2:10" x14ac:dyDescent="0.2">
      <c r="B13063" s="24"/>
      <c r="D13063" s="24"/>
      <c r="F13063" s="24"/>
      <c r="H13063" s="24"/>
      <c r="J13063" s="24"/>
    </row>
    <row r="13064" spans="2:10" x14ac:dyDescent="0.2">
      <c r="B13064" s="24"/>
      <c r="D13064" s="24"/>
      <c r="F13064" s="24"/>
      <c r="H13064" s="24"/>
      <c r="J13064" s="24"/>
    </row>
    <row r="13065" spans="2:10" x14ac:dyDescent="0.2">
      <c r="B13065" s="24"/>
      <c r="D13065" s="24"/>
      <c r="F13065" s="24"/>
      <c r="H13065" s="24"/>
      <c r="J13065" s="24"/>
    </row>
    <row r="13066" spans="2:10" x14ac:dyDescent="0.2">
      <c r="B13066" s="24"/>
      <c r="D13066" s="24"/>
      <c r="F13066" s="24"/>
      <c r="H13066" s="24"/>
      <c r="J13066" s="24"/>
    </row>
    <row r="13067" spans="2:10" x14ac:dyDescent="0.2">
      <c r="B13067" s="24"/>
      <c r="D13067" s="24"/>
      <c r="F13067" s="24"/>
      <c r="H13067" s="24"/>
      <c r="J13067" s="24"/>
    </row>
    <row r="13068" spans="2:10" x14ac:dyDescent="0.2">
      <c r="B13068" s="24"/>
      <c r="D13068" s="24"/>
      <c r="F13068" s="24"/>
      <c r="H13068" s="24"/>
      <c r="J13068" s="24"/>
    </row>
    <row r="13069" spans="2:10" x14ac:dyDescent="0.2">
      <c r="B13069" s="24"/>
      <c r="D13069" s="24"/>
      <c r="F13069" s="24"/>
      <c r="H13069" s="24"/>
      <c r="J13069" s="24"/>
    </row>
    <row r="13070" spans="2:10" x14ac:dyDescent="0.2">
      <c r="B13070" s="24"/>
      <c r="D13070" s="24"/>
      <c r="F13070" s="24"/>
      <c r="H13070" s="24"/>
      <c r="J13070" s="24"/>
    </row>
    <row r="13071" spans="2:10" x14ac:dyDescent="0.2">
      <c r="B13071" s="24"/>
      <c r="D13071" s="24"/>
      <c r="F13071" s="24"/>
      <c r="H13071" s="24"/>
      <c r="J13071" s="24"/>
    </row>
    <row r="13072" spans="2:10" x14ac:dyDescent="0.2">
      <c r="B13072" s="24"/>
      <c r="D13072" s="24"/>
      <c r="F13072" s="24"/>
      <c r="H13072" s="24"/>
      <c r="J13072" s="24"/>
    </row>
    <row r="13073" spans="2:10" x14ac:dyDescent="0.2">
      <c r="B13073" s="24"/>
      <c r="D13073" s="24"/>
      <c r="F13073" s="24"/>
      <c r="H13073" s="24"/>
      <c r="J13073" s="24"/>
    </row>
    <row r="13074" spans="2:10" x14ac:dyDescent="0.2">
      <c r="B13074" s="24"/>
      <c r="D13074" s="24"/>
      <c r="F13074" s="24"/>
      <c r="H13074" s="24"/>
      <c r="J13074" s="24"/>
    </row>
    <row r="13075" spans="2:10" x14ac:dyDescent="0.2">
      <c r="B13075" s="24"/>
      <c r="D13075" s="24"/>
      <c r="F13075" s="24"/>
      <c r="H13075" s="24"/>
      <c r="J13075" s="24"/>
    </row>
    <row r="13076" spans="2:10" x14ac:dyDescent="0.2">
      <c r="B13076" s="24"/>
      <c r="D13076" s="24"/>
      <c r="F13076" s="24"/>
      <c r="H13076" s="24"/>
      <c r="J13076" s="24"/>
    </row>
    <row r="13077" spans="2:10" x14ac:dyDescent="0.2">
      <c r="B13077" s="24"/>
      <c r="D13077" s="24"/>
      <c r="F13077" s="24"/>
      <c r="H13077" s="24"/>
      <c r="J13077" s="24"/>
    </row>
    <row r="13078" spans="2:10" x14ac:dyDescent="0.2">
      <c r="B13078" s="24"/>
      <c r="D13078" s="24"/>
      <c r="F13078" s="24"/>
      <c r="H13078" s="24"/>
      <c r="J13078" s="24"/>
    </row>
    <row r="13079" spans="2:10" x14ac:dyDescent="0.2">
      <c r="B13079" s="24"/>
      <c r="D13079" s="24"/>
      <c r="F13079" s="24"/>
      <c r="H13079" s="24"/>
      <c r="J13079" s="24"/>
    </row>
    <row r="13080" spans="2:10" x14ac:dyDescent="0.2">
      <c r="B13080" s="24"/>
      <c r="D13080" s="24"/>
      <c r="F13080" s="24"/>
      <c r="H13080" s="24"/>
      <c r="J13080" s="24"/>
    </row>
    <row r="13081" spans="2:10" x14ac:dyDescent="0.2">
      <c r="B13081" s="24"/>
      <c r="D13081" s="24"/>
      <c r="F13081" s="24"/>
      <c r="H13081" s="24"/>
      <c r="J13081" s="24"/>
    </row>
    <row r="13082" spans="2:10" x14ac:dyDescent="0.2">
      <c r="B13082" s="24"/>
      <c r="D13082" s="24"/>
      <c r="F13082" s="24"/>
      <c r="H13082" s="24"/>
      <c r="J13082" s="24"/>
    </row>
    <row r="13083" spans="2:10" x14ac:dyDescent="0.2">
      <c r="B13083" s="24"/>
      <c r="D13083" s="24"/>
      <c r="F13083" s="24"/>
      <c r="H13083" s="24"/>
      <c r="J13083" s="24"/>
    </row>
    <row r="13084" spans="2:10" x14ac:dyDescent="0.2">
      <c r="B13084" s="24"/>
      <c r="D13084" s="24"/>
      <c r="F13084" s="24"/>
      <c r="H13084" s="24"/>
      <c r="J13084" s="24"/>
    </row>
    <row r="13085" spans="2:10" x14ac:dyDescent="0.2">
      <c r="B13085" s="24"/>
      <c r="D13085" s="24"/>
      <c r="F13085" s="24"/>
      <c r="H13085" s="24"/>
      <c r="J13085" s="24"/>
    </row>
    <row r="13086" spans="2:10" x14ac:dyDescent="0.2">
      <c r="B13086" s="24"/>
      <c r="D13086" s="24"/>
      <c r="F13086" s="24"/>
      <c r="H13086" s="24"/>
      <c r="J13086" s="24"/>
    </row>
    <row r="13087" spans="2:10" x14ac:dyDescent="0.2">
      <c r="B13087" s="24"/>
      <c r="D13087" s="24"/>
      <c r="F13087" s="24"/>
      <c r="H13087" s="24"/>
      <c r="J13087" s="24"/>
    </row>
    <row r="13088" spans="2:10" x14ac:dyDescent="0.2">
      <c r="B13088" s="24"/>
      <c r="D13088" s="24"/>
      <c r="F13088" s="24"/>
      <c r="H13088" s="24"/>
      <c r="J13088" s="24"/>
    </row>
    <row r="13089" spans="2:10" x14ac:dyDescent="0.2">
      <c r="B13089" s="24"/>
      <c r="D13089" s="24"/>
      <c r="F13089" s="24"/>
      <c r="H13089" s="24"/>
      <c r="J13089" s="24"/>
    </row>
    <row r="13090" spans="2:10" x14ac:dyDescent="0.2">
      <c r="B13090" s="24"/>
      <c r="D13090" s="24"/>
      <c r="F13090" s="24"/>
      <c r="H13090" s="24"/>
      <c r="J13090" s="24"/>
    </row>
    <row r="13091" spans="2:10" x14ac:dyDescent="0.2">
      <c r="B13091" s="24"/>
      <c r="D13091" s="24"/>
      <c r="F13091" s="24"/>
      <c r="H13091" s="24"/>
      <c r="J13091" s="24"/>
    </row>
    <row r="13092" spans="2:10" x14ac:dyDescent="0.2">
      <c r="B13092" s="24"/>
      <c r="D13092" s="24"/>
      <c r="F13092" s="24"/>
      <c r="H13092" s="24"/>
      <c r="J13092" s="24"/>
    </row>
    <row r="13093" spans="2:10" x14ac:dyDescent="0.2">
      <c r="B13093" s="24"/>
      <c r="D13093" s="24"/>
      <c r="F13093" s="24"/>
      <c r="H13093" s="24"/>
      <c r="J13093" s="24"/>
    </row>
    <row r="13094" spans="2:10" x14ac:dyDescent="0.2">
      <c r="B13094" s="24"/>
      <c r="D13094" s="24"/>
      <c r="F13094" s="24"/>
      <c r="H13094" s="24"/>
      <c r="J13094" s="24"/>
    </row>
    <row r="13095" spans="2:10" x14ac:dyDescent="0.2">
      <c r="B13095" s="24"/>
      <c r="D13095" s="24"/>
      <c r="F13095" s="24"/>
      <c r="H13095" s="24"/>
      <c r="J13095" s="24"/>
    </row>
    <row r="13096" spans="2:10" x14ac:dyDescent="0.2">
      <c r="B13096" s="24"/>
      <c r="D13096" s="24"/>
      <c r="F13096" s="24"/>
      <c r="H13096" s="24"/>
      <c r="J13096" s="24"/>
    </row>
    <row r="13097" spans="2:10" x14ac:dyDescent="0.2">
      <c r="B13097" s="24"/>
      <c r="D13097" s="24"/>
      <c r="F13097" s="24"/>
      <c r="H13097" s="24"/>
      <c r="J13097" s="24"/>
    </row>
    <row r="13098" spans="2:10" x14ac:dyDescent="0.2">
      <c r="B13098" s="24"/>
      <c r="D13098" s="24"/>
      <c r="F13098" s="24"/>
      <c r="H13098" s="24"/>
      <c r="J13098" s="24"/>
    </row>
    <row r="13099" spans="2:10" x14ac:dyDescent="0.2">
      <c r="B13099" s="24"/>
      <c r="D13099" s="24"/>
      <c r="F13099" s="24"/>
      <c r="H13099" s="24"/>
      <c r="J13099" s="24"/>
    </row>
    <row r="13100" spans="2:10" x14ac:dyDescent="0.2">
      <c r="B13100" s="24"/>
      <c r="D13100" s="24"/>
      <c r="F13100" s="24"/>
      <c r="H13100" s="24"/>
      <c r="J13100" s="24"/>
    </row>
    <row r="13101" spans="2:10" x14ac:dyDescent="0.2">
      <c r="B13101" s="24"/>
      <c r="D13101" s="24"/>
      <c r="F13101" s="24"/>
      <c r="H13101" s="24"/>
      <c r="J13101" s="24"/>
    </row>
    <row r="13102" spans="2:10" x14ac:dyDescent="0.2">
      <c r="B13102" s="24"/>
      <c r="D13102" s="24"/>
      <c r="F13102" s="24"/>
      <c r="H13102" s="24"/>
      <c r="J13102" s="24"/>
    </row>
    <row r="13103" spans="2:10" x14ac:dyDescent="0.2">
      <c r="B13103" s="24"/>
      <c r="D13103" s="24"/>
      <c r="F13103" s="24"/>
      <c r="H13103" s="24"/>
      <c r="J13103" s="24"/>
    </row>
    <row r="13104" spans="2:10" x14ac:dyDescent="0.2">
      <c r="B13104" s="24"/>
      <c r="D13104" s="24"/>
      <c r="F13104" s="24"/>
      <c r="H13104" s="24"/>
      <c r="J13104" s="24"/>
    </row>
    <row r="13105" spans="2:10" x14ac:dyDescent="0.2">
      <c r="B13105" s="24"/>
      <c r="D13105" s="24"/>
      <c r="F13105" s="24"/>
      <c r="H13105" s="24"/>
      <c r="J13105" s="24"/>
    </row>
    <row r="13106" spans="2:10" x14ac:dyDescent="0.2">
      <c r="B13106" s="24"/>
      <c r="D13106" s="24"/>
      <c r="F13106" s="24"/>
      <c r="H13106" s="24"/>
      <c r="J13106" s="24"/>
    </row>
    <row r="13107" spans="2:10" x14ac:dyDescent="0.2">
      <c r="B13107" s="24"/>
      <c r="D13107" s="24"/>
      <c r="F13107" s="24"/>
      <c r="H13107" s="24"/>
      <c r="J13107" s="24"/>
    </row>
    <row r="13108" spans="2:10" x14ac:dyDescent="0.2">
      <c r="B13108" s="24"/>
      <c r="D13108" s="24"/>
      <c r="F13108" s="24"/>
      <c r="H13108" s="24"/>
      <c r="J13108" s="24"/>
    </row>
    <row r="13109" spans="2:10" x14ac:dyDescent="0.2">
      <c r="B13109" s="24"/>
      <c r="D13109" s="24"/>
      <c r="F13109" s="24"/>
      <c r="H13109" s="24"/>
      <c r="J13109" s="24"/>
    </row>
    <row r="13110" spans="2:10" x14ac:dyDescent="0.2">
      <c r="B13110" s="24"/>
      <c r="D13110" s="24"/>
      <c r="F13110" s="24"/>
      <c r="H13110" s="24"/>
      <c r="J13110" s="24"/>
    </row>
    <row r="13111" spans="2:10" x14ac:dyDescent="0.2">
      <c r="B13111" s="24"/>
      <c r="D13111" s="24"/>
      <c r="F13111" s="24"/>
      <c r="H13111" s="24"/>
      <c r="J13111" s="24"/>
    </row>
    <row r="13112" spans="2:10" x14ac:dyDescent="0.2">
      <c r="B13112" s="24"/>
      <c r="D13112" s="24"/>
      <c r="F13112" s="24"/>
      <c r="H13112" s="24"/>
      <c r="J13112" s="24"/>
    </row>
    <row r="13113" spans="2:10" x14ac:dyDescent="0.2">
      <c r="B13113" s="24"/>
      <c r="D13113" s="24"/>
      <c r="F13113" s="24"/>
      <c r="H13113" s="24"/>
      <c r="J13113" s="24"/>
    </row>
    <row r="13114" spans="2:10" x14ac:dyDescent="0.2">
      <c r="B13114" s="24"/>
      <c r="D13114" s="24"/>
      <c r="F13114" s="24"/>
      <c r="H13114" s="24"/>
      <c r="J13114" s="24"/>
    </row>
    <row r="13115" spans="2:10" x14ac:dyDescent="0.2">
      <c r="B13115" s="24"/>
      <c r="D13115" s="24"/>
      <c r="F13115" s="24"/>
      <c r="H13115" s="24"/>
      <c r="J13115" s="24"/>
    </row>
    <row r="13116" spans="2:10" x14ac:dyDescent="0.2">
      <c r="B13116" s="24"/>
      <c r="D13116" s="24"/>
      <c r="F13116" s="24"/>
      <c r="H13116" s="24"/>
      <c r="J13116" s="24"/>
    </row>
    <row r="13117" spans="2:10" x14ac:dyDescent="0.2">
      <c r="B13117" s="24"/>
      <c r="D13117" s="24"/>
      <c r="F13117" s="24"/>
      <c r="H13117" s="24"/>
      <c r="J13117" s="24"/>
    </row>
    <row r="13118" spans="2:10" x14ac:dyDescent="0.2">
      <c r="B13118" s="24"/>
      <c r="D13118" s="24"/>
      <c r="F13118" s="24"/>
      <c r="H13118" s="24"/>
      <c r="J13118" s="24"/>
    </row>
    <row r="13119" spans="2:10" x14ac:dyDescent="0.2">
      <c r="B13119" s="24"/>
      <c r="D13119" s="24"/>
      <c r="F13119" s="24"/>
      <c r="H13119" s="24"/>
      <c r="J13119" s="24"/>
    </row>
    <row r="13120" spans="2:10" x14ac:dyDescent="0.2">
      <c r="B13120" s="24"/>
      <c r="D13120" s="24"/>
      <c r="F13120" s="24"/>
      <c r="H13120" s="24"/>
      <c r="J13120" s="24"/>
    </row>
    <row r="13121" spans="2:10" x14ac:dyDescent="0.2">
      <c r="B13121" s="24"/>
      <c r="D13121" s="24"/>
      <c r="F13121" s="24"/>
      <c r="H13121" s="24"/>
      <c r="J13121" s="24"/>
    </row>
    <row r="13122" spans="2:10" x14ac:dyDescent="0.2">
      <c r="B13122" s="24"/>
      <c r="D13122" s="24"/>
      <c r="F13122" s="24"/>
      <c r="H13122" s="24"/>
      <c r="J13122" s="24"/>
    </row>
    <row r="13123" spans="2:10" x14ac:dyDescent="0.2">
      <c r="B13123" s="24"/>
      <c r="D13123" s="24"/>
      <c r="F13123" s="24"/>
      <c r="H13123" s="24"/>
      <c r="J13123" s="24"/>
    </row>
    <row r="13124" spans="2:10" x14ac:dyDescent="0.2">
      <c r="B13124" s="24"/>
      <c r="D13124" s="24"/>
      <c r="F13124" s="24"/>
      <c r="H13124" s="24"/>
      <c r="J13124" s="24"/>
    </row>
    <row r="13125" spans="2:10" x14ac:dyDescent="0.2">
      <c r="B13125" s="24"/>
      <c r="D13125" s="24"/>
      <c r="F13125" s="24"/>
      <c r="H13125" s="24"/>
      <c r="J13125" s="24"/>
    </row>
    <row r="13126" spans="2:10" x14ac:dyDescent="0.2">
      <c r="B13126" s="24"/>
      <c r="D13126" s="24"/>
      <c r="F13126" s="24"/>
      <c r="H13126" s="24"/>
      <c r="J13126" s="24"/>
    </row>
    <row r="13127" spans="2:10" x14ac:dyDescent="0.2">
      <c r="B13127" s="24"/>
      <c r="D13127" s="24"/>
      <c r="F13127" s="24"/>
      <c r="H13127" s="24"/>
      <c r="J13127" s="24"/>
    </row>
    <row r="13128" spans="2:10" x14ac:dyDescent="0.2">
      <c r="B13128" s="24"/>
      <c r="D13128" s="24"/>
      <c r="F13128" s="24"/>
      <c r="H13128" s="24"/>
      <c r="J13128" s="24"/>
    </row>
    <row r="13129" spans="2:10" x14ac:dyDescent="0.2">
      <c r="B13129" s="24"/>
      <c r="D13129" s="24"/>
      <c r="F13129" s="24"/>
      <c r="H13129" s="24"/>
      <c r="J13129" s="24"/>
    </row>
    <row r="13130" spans="2:10" x14ac:dyDescent="0.2">
      <c r="B13130" s="24"/>
      <c r="D13130" s="24"/>
      <c r="F13130" s="24"/>
      <c r="H13130" s="24"/>
      <c r="J13130" s="24"/>
    </row>
    <row r="13131" spans="2:10" x14ac:dyDescent="0.2">
      <c r="B13131" s="24"/>
      <c r="D13131" s="24"/>
      <c r="F13131" s="24"/>
      <c r="H13131" s="24"/>
      <c r="J13131" s="24"/>
    </row>
    <row r="13132" spans="2:10" x14ac:dyDescent="0.2">
      <c r="B13132" s="24"/>
      <c r="D13132" s="24"/>
      <c r="F13132" s="24"/>
      <c r="H13132" s="24"/>
      <c r="J13132" s="24"/>
    </row>
    <row r="13133" spans="2:10" x14ac:dyDescent="0.2">
      <c r="B13133" s="24"/>
      <c r="D13133" s="24"/>
      <c r="F13133" s="24"/>
      <c r="H13133" s="24"/>
      <c r="J13133" s="24"/>
    </row>
    <row r="13134" spans="2:10" x14ac:dyDescent="0.2">
      <c r="B13134" s="24"/>
      <c r="D13134" s="24"/>
      <c r="F13134" s="24"/>
      <c r="H13134" s="24"/>
      <c r="J13134" s="24"/>
    </row>
    <row r="13135" spans="2:10" x14ac:dyDescent="0.2">
      <c r="B13135" s="24"/>
      <c r="D13135" s="24"/>
      <c r="F13135" s="24"/>
      <c r="H13135" s="24"/>
      <c r="J13135" s="24"/>
    </row>
    <row r="13136" spans="2:10" x14ac:dyDescent="0.2">
      <c r="B13136" s="24"/>
      <c r="D13136" s="24"/>
      <c r="F13136" s="24"/>
      <c r="H13136" s="24"/>
      <c r="J13136" s="24"/>
    </row>
    <row r="13137" spans="2:10" x14ac:dyDescent="0.2">
      <c r="B13137" s="24"/>
      <c r="D13137" s="24"/>
      <c r="F13137" s="24"/>
      <c r="H13137" s="24"/>
      <c r="J13137" s="24"/>
    </row>
    <row r="13138" spans="2:10" x14ac:dyDescent="0.2">
      <c r="B13138" s="24"/>
      <c r="D13138" s="24"/>
      <c r="F13138" s="24"/>
      <c r="H13138" s="24"/>
      <c r="J13138" s="24"/>
    </row>
    <row r="13139" spans="2:10" x14ac:dyDescent="0.2">
      <c r="B13139" s="24"/>
      <c r="D13139" s="24"/>
      <c r="F13139" s="24"/>
      <c r="H13139" s="24"/>
      <c r="J13139" s="24"/>
    </row>
    <row r="13140" spans="2:10" x14ac:dyDescent="0.2">
      <c r="B13140" s="24"/>
      <c r="D13140" s="24"/>
      <c r="F13140" s="24"/>
      <c r="H13140" s="24"/>
      <c r="J13140" s="24"/>
    </row>
    <row r="13141" spans="2:10" x14ac:dyDescent="0.2">
      <c r="B13141" s="24"/>
      <c r="D13141" s="24"/>
      <c r="F13141" s="24"/>
      <c r="H13141" s="24"/>
      <c r="J13141" s="24"/>
    </row>
    <row r="13142" spans="2:10" x14ac:dyDescent="0.2">
      <c r="B13142" s="24"/>
      <c r="D13142" s="24"/>
      <c r="F13142" s="24"/>
      <c r="H13142" s="24"/>
      <c r="J13142" s="24"/>
    </row>
    <row r="13143" spans="2:10" x14ac:dyDescent="0.2">
      <c r="B13143" s="24"/>
      <c r="D13143" s="24"/>
      <c r="F13143" s="24"/>
      <c r="H13143" s="24"/>
      <c r="J13143" s="24"/>
    </row>
    <row r="13144" spans="2:10" x14ac:dyDescent="0.2">
      <c r="B13144" s="24"/>
      <c r="D13144" s="24"/>
      <c r="F13144" s="24"/>
      <c r="H13144" s="24"/>
      <c r="J13144" s="24"/>
    </row>
    <row r="13145" spans="2:10" x14ac:dyDescent="0.2">
      <c r="B13145" s="24"/>
      <c r="D13145" s="24"/>
      <c r="F13145" s="24"/>
      <c r="H13145" s="24"/>
      <c r="J13145" s="24"/>
    </row>
    <row r="13146" spans="2:10" x14ac:dyDescent="0.2">
      <c r="B13146" s="24"/>
      <c r="D13146" s="24"/>
      <c r="F13146" s="24"/>
      <c r="H13146" s="24"/>
      <c r="J13146" s="24"/>
    </row>
    <row r="13147" spans="2:10" x14ac:dyDescent="0.2">
      <c r="B13147" s="24"/>
      <c r="D13147" s="24"/>
      <c r="F13147" s="24"/>
      <c r="H13147" s="24"/>
      <c r="J13147" s="24"/>
    </row>
    <row r="13148" spans="2:10" x14ac:dyDescent="0.2">
      <c r="B13148" s="24"/>
      <c r="D13148" s="24"/>
      <c r="F13148" s="24"/>
      <c r="H13148" s="24"/>
      <c r="J13148" s="24"/>
    </row>
    <row r="13149" spans="2:10" x14ac:dyDescent="0.2">
      <c r="B13149" s="24"/>
      <c r="D13149" s="24"/>
      <c r="F13149" s="24"/>
      <c r="H13149" s="24"/>
      <c r="J13149" s="24"/>
    </row>
    <row r="13150" spans="2:10" x14ac:dyDescent="0.2">
      <c r="B13150" s="24"/>
      <c r="D13150" s="24"/>
      <c r="F13150" s="24"/>
      <c r="H13150" s="24"/>
      <c r="J13150" s="24"/>
    </row>
    <row r="13151" spans="2:10" x14ac:dyDescent="0.2">
      <c r="B13151" s="24"/>
      <c r="D13151" s="24"/>
      <c r="F13151" s="24"/>
      <c r="H13151" s="24"/>
      <c r="J13151" s="24"/>
    </row>
    <row r="13152" spans="2:10" x14ac:dyDescent="0.2">
      <c r="B13152" s="24"/>
      <c r="D13152" s="24"/>
      <c r="F13152" s="24"/>
      <c r="H13152" s="24"/>
      <c r="J13152" s="24"/>
    </row>
    <row r="13153" spans="2:10" x14ac:dyDescent="0.2">
      <c r="B13153" s="24"/>
      <c r="D13153" s="24"/>
      <c r="F13153" s="24"/>
      <c r="H13153" s="24"/>
      <c r="J13153" s="24"/>
    </row>
    <row r="13154" spans="2:10" x14ac:dyDescent="0.2">
      <c r="B13154" s="24"/>
      <c r="D13154" s="24"/>
      <c r="F13154" s="24"/>
      <c r="H13154" s="24"/>
      <c r="J13154" s="24"/>
    </row>
    <row r="13155" spans="2:10" x14ac:dyDescent="0.2">
      <c r="B13155" s="24"/>
      <c r="D13155" s="24"/>
      <c r="F13155" s="24"/>
      <c r="H13155" s="24"/>
      <c r="J13155" s="24"/>
    </row>
    <row r="13156" spans="2:10" x14ac:dyDescent="0.2">
      <c r="B13156" s="24"/>
      <c r="D13156" s="24"/>
      <c r="F13156" s="24"/>
      <c r="H13156" s="24"/>
      <c r="J13156" s="24"/>
    </row>
    <row r="13157" spans="2:10" x14ac:dyDescent="0.2">
      <c r="B13157" s="24"/>
      <c r="D13157" s="24"/>
      <c r="F13157" s="24"/>
      <c r="H13157" s="24"/>
      <c r="J13157" s="24"/>
    </row>
    <row r="13158" spans="2:10" x14ac:dyDescent="0.2">
      <c r="B13158" s="24"/>
      <c r="D13158" s="24"/>
      <c r="F13158" s="24"/>
      <c r="H13158" s="24"/>
      <c r="J13158" s="24"/>
    </row>
    <row r="13159" spans="2:10" x14ac:dyDescent="0.2">
      <c r="B13159" s="24"/>
      <c r="D13159" s="24"/>
      <c r="F13159" s="24"/>
      <c r="H13159" s="24"/>
      <c r="J13159" s="24"/>
    </row>
    <row r="13160" spans="2:10" x14ac:dyDescent="0.2">
      <c r="B13160" s="24"/>
      <c r="D13160" s="24"/>
      <c r="F13160" s="24"/>
      <c r="H13160" s="24"/>
      <c r="J13160" s="24"/>
    </row>
    <row r="13161" spans="2:10" x14ac:dyDescent="0.2">
      <c r="B13161" s="24"/>
      <c r="D13161" s="24"/>
      <c r="F13161" s="24"/>
      <c r="H13161" s="24"/>
      <c r="J13161" s="24"/>
    </row>
    <row r="13162" spans="2:10" x14ac:dyDescent="0.2">
      <c r="B13162" s="24"/>
      <c r="D13162" s="24"/>
      <c r="F13162" s="24"/>
      <c r="H13162" s="24"/>
      <c r="J13162" s="24"/>
    </row>
    <row r="13163" spans="2:10" x14ac:dyDescent="0.2">
      <c r="B13163" s="24"/>
      <c r="D13163" s="24"/>
      <c r="F13163" s="24"/>
      <c r="H13163" s="24"/>
      <c r="J13163" s="24"/>
    </row>
    <row r="13164" spans="2:10" x14ac:dyDescent="0.2">
      <c r="B13164" s="24"/>
      <c r="D13164" s="24"/>
      <c r="F13164" s="24"/>
      <c r="H13164" s="24"/>
      <c r="J13164" s="24"/>
    </row>
    <row r="13165" spans="2:10" x14ac:dyDescent="0.2">
      <c r="B13165" s="24"/>
      <c r="D13165" s="24"/>
      <c r="F13165" s="24"/>
      <c r="H13165" s="24"/>
      <c r="J13165" s="24"/>
    </row>
    <row r="13166" spans="2:10" x14ac:dyDescent="0.2">
      <c r="B13166" s="24"/>
      <c r="D13166" s="24"/>
      <c r="F13166" s="24"/>
      <c r="H13166" s="24"/>
      <c r="J13166" s="24"/>
    </row>
    <row r="13167" spans="2:10" x14ac:dyDescent="0.2">
      <c r="B13167" s="24"/>
      <c r="D13167" s="24"/>
      <c r="F13167" s="24"/>
      <c r="H13167" s="24"/>
      <c r="J13167" s="24"/>
    </row>
    <row r="13168" spans="2:10" x14ac:dyDescent="0.2">
      <c r="B13168" s="24"/>
      <c r="D13168" s="24"/>
      <c r="F13168" s="24"/>
      <c r="H13168" s="24"/>
      <c r="J13168" s="24"/>
    </row>
    <row r="13169" spans="2:10" x14ac:dyDescent="0.2">
      <c r="B13169" s="24"/>
      <c r="D13169" s="24"/>
      <c r="F13169" s="24"/>
      <c r="H13169" s="24"/>
      <c r="J13169" s="24"/>
    </row>
    <row r="13170" spans="2:10" x14ac:dyDescent="0.2">
      <c r="B13170" s="24"/>
      <c r="D13170" s="24"/>
      <c r="F13170" s="24"/>
      <c r="H13170" s="24"/>
      <c r="J13170" s="24"/>
    </row>
    <row r="13171" spans="2:10" x14ac:dyDescent="0.2">
      <c r="B13171" s="24"/>
      <c r="D13171" s="24"/>
      <c r="F13171" s="24"/>
      <c r="H13171" s="24"/>
      <c r="J13171" s="24"/>
    </row>
    <row r="13172" spans="2:10" x14ac:dyDescent="0.2">
      <c r="B13172" s="24"/>
      <c r="D13172" s="24"/>
      <c r="F13172" s="24"/>
      <c r="H13172" s="24"/>
      <c r="J13172" s="24"/>
    </row>
    <row r="13173" spans="2:10" x14ac:dyDescent="0.2">
      <c r="B13173" s="24"/>
      <c r="D13173" s="24"/>
      <c r="F13173" s="24"/>
      <c r="H13173" s="24"/>
      <c r="J13173" s="24"/>
    </row>
    <row r="13174" spans="2:10" x14ac:dyDescent="0.2">
      <c r="B13174" s="24"/>
      <c r="D13174" s="24"/>
      <c r="F13174" s="24"/>
      <c r="H13174" s="24"/>
      <c r="J13174" s="24"/>
    </row>
    <row r="13175" spans="2:10" x14ac:dyDescent="0.2">
      <c r="B13175" s="24"/>
      <c r="D13175" s="24"/>
      <c r="F13175" s="24"/>
      <c r="H13175" s="24"/>
      <c r="J13175" s="24"/>
    </row>
    <row r="13176" spans="2:10" x14ac:dyDescent="0.2">
      <c r="B13176" s="24"/>
      <c r="D13176" s="24"/>
      <c r="F13176" s="24"/>
      <c r="H13176" s="24"/>
      <c r="J13176" s="24"/>
    </row>
    <row r="13177" spans="2:10" x14ac:dyDescent="0.2">
      <c r="B13177" s="24"/>
      <c r="D13177" s="24"/>
      <c r="F13177" s="24"/>
      <c r="H13177" s="24"/>
      <c r="J13177" s="24"/>
    </row>
    <row r="13178" spans="2:10" x14ac:dyDescent="0.2">
      <c r="B13178" s="24"/>
      <c r="D13178" s="24"/>
      <c r="F13178" s="24"/>
      <c r="H13178" s="24"/>
      <c r="J13178" s="24"/>
    </row>
    <row r="13179" spans="2:10" x14ac:dyDescent="0.2">
      <c r="B13179" s="24"/>
      <c r="D13179" s="24"/>
      <c r="F13179" s="24"/>
      <c r="H13179" s="24"/>
      <c r="J13179" s="24"/>
    </row>
    <row r="13180" spans="2:10" x14ac:dyDescent="0.2">
      <c r="B13180" s="24"/>
      <c r="D13180" s="24"/>
      <c r="F13180" s="24"/>
      <c r="H13180" s="24"/>
      <c r="J13180" s="24"/>
    </row>
    <row r="13181" spans="2:10" x14ac:dyDescent="0.2">
      <c r="B13181" s="24"/>
      <c r="D13181" s="24"/>
      <c r="F13181" s="24"/>
      <c r="H13181" s="24"/>
      <c r="J13181" s="24"/>
    </row>
    <row r="13182" spans="2:10" x14ac:dyDescent="0.2">
      <c r="B13182" s="24"/>
      <c r="D13182" s="24"/>
      <c r="F13182" s="24"/>
      <c r="H13182" s="24"/>
      <c r="J13182" s="24"/>
    </row>
    <row r="13183" spans="2:10" x14ac:dyDescent="0.2">
      <c r="B13183" s="24"/>
      <c r="D13183" s="24"/>
      <c r="F13183" s="24"/>
      <c r="H13183" s="24"/>
      <c r="J13183" s="24"/>
    </row>
    <row r="13184" spans="2:10" x14ac:dyDescent="0.2">
      <c r="B13184" s="24"/>
      <c r="D13184" s="24"/>
      <c r="F13184" s="24"/>
      <c r="H13184" s="24"/>
      <c r="J13184" s="24"/>
    </row>
    <row r="13185" spans="2:10" x14ac:dyDescent="0.2">
      <c r="B13185" s="24"/>
      <c r="D13185" s="24"/>
      <c r="F13185" s="24"/>
      <c r="H13185" s="24"/>
      <c r="J13185" s="24"/>
    </row>
    <row r="13186" spans="2:10" x14ac:dyDescent="0.2">
      <c r="B13186" s="24"/>
      <c r="D13186" s="24"/>
      <c r="F13186" s="24"/>
      <c r="H13186" s="24"/>
      <c r="J13186" s="24"/>
    </row>
    <row r="13187" spans="2:10" x14ac:dyDescent="0.2">
      <c r="B13187" s="24"/>
      <c r="D13187" s="24"/>
      <c r="F13187" s="24"/>
      <c r="H13187" s="24"/>
      <c r="J13187" s="24"/>
    </row>
    <row r="13188" spans="2:10" x14ac:dyDescent="0.2">
      <c r="B13188" s="24"/>
      <c r="D13188" s="24"/>
      <c r="F13188" s="24"/>
      <c r="H13188" s="24"/>
      <c r="J13188" s="24"/>
    </row>
    <row r="13189" spans="2:10" x14ac:dyDescent="0.2">
      <c r="B13189" s="24"/>
      <c r="D13189" s="24"/>
      <c r="F13189" s="24"/>
      <c r="H13189" s="24"/>
      <c r="J13189" s="24"/>
    </row>
    <row r="13190" spans="2:10" x14ac:dyDescent="0.2">
      <c r="B13190" s="24"/>
      <c r="D13190" s="24"/>
      <c r="F13190" s="24"/>
      <c r="H13190" s="24"/>
      <c r="J13190" s="24"/>
    </row>
    <row r="13191" spans="2:10" x14ac:dyDescent="0.2">
      <c r="B13191" s="24"/>
      <c r="D13191" s="24"/>
      <c r="F13191" s="24"/>
      <c r="H13191" s="24"/>
      <c r="J13191" s="24"/>
    </row>
    <row r="13192" spans="2:10" x14ac:dyDescent="0.2">
      <c r="B13192" s="24"/>
      <c r="D13192" s="24"/>
      <c r="F13192" s="24"/>
      <c r="H13192" s="24"/>
      <c r="J13192" s="24"/>
    </row>
    <row r="13193" spans="2:10" x14ac:dyDescent="0.2">
      <c r="B13193" s="24"/>
      <c r="D13193" s="24"/>
      <c r="F13193" s="24"/>
      <c r="H13193" s="24"/>
      <c r="J13193" s="24"/>
    </row>
    <row r="13194" spans="2:10" x14ac:dyDescent="0.2">
      <c r="B13194" s="24"/>
      <c r="D13194" s="24"/>
      <c r="F13194" s="24"/>
      <c r="H13194" s="24"/>
      <c r="J13194" s="24"/>
    </row>
    <row r="13195" spans="2:10" x14ac:dyDescent="0.2">
      <c r="B13195" s="24"/>
      <c r="D13195" s="24"/>
      <c r="F13195" s="24"/>
      <c r="H13195" s="24"/>
      <c r="J13195" s="24"/>
    </row>
    <row r="13196" spans="2:10" x14ac:dyDescent="0.2">
      <c r="B13196" s="24"/>
      <c r="D13196" s="24"/>
      <c r="F13196" s="24"/>
      <c r="H13196" s="24"/>
      <c r="J13196" s="24"/>
    </row>
    <row r="13197" spans="2:10" x14ac:dyDescent="0.2">
      <c r="B13197" s="24"/>
      <c r="D13197" s="24"/>
      <c r="F13197" s="24"/>
      <c r="H13197" s="24"/>
      <c r="J13197" s="24"/>
    </row>
    <row r="13198" spans="2:10" x14ac:dyDescent="0.2">
      <c r="B13198" s="24"/>
      <c r="D13198" s="24"/>
      <c r="F13198" s="24"/>
      <c r="H13198" s="24"/>
      <c r="J13198" s="24"/>
    </row>
    <row r="13199" spans="2:10" x14ac:dyDescent="0.2">
      <c r="B13199" s="24"/>
      <c r="D13199" s="24"/>
      <c r="F13199" s="24"/>
      <c r="H13199" s="24"/>
      <c r="J13199" s="24"/>
    </row>
    <row r="13200" spans="2:10" x14ac:dyDescent="0.2">
      <c r="B13200" s="24"/>
      <c r="D13200" s="24"/>
      <c r="F13200" s="24"/>
      <c r="H13200" s="24"/>
      <c r="J13200" s="24"/>
    </row>
    <row r="13201" spans="2:10" x14ac:dyDescent="0.2">
      <c r="B13201" s="24"/>
      <c r="D13201" s="24"/>
      <c r="F13201" s="24"/>
      <c r="H13201" s="24"/>
      <c r="J13201" s="24"/>
    </row>
    <row r="13202" spans="2:10" x14ac:dyDescent="0.2">
      <c r="B13202" s="24"/>
      <c r="D13202" s="24"/>
      <c r="F13202" s="24"/>
      <c r="H13202" s="24"/>
      <c r="J13202" s="24"/>
    </row>
    <row r="13203" spans="2:10" x14ac:dyDescent="0.2">
      <c r="B13203" s="24"/>
      <c r="D13203" s="24"/>
      <c r="F13203" s="24"/>
      <c r="H13203" s="24"/>
      <c r="J13203" s="24"/>
    </row>
    <row r="13204" spans="2:10" x14ac:dyDescent="0.2">
      <c r="B13204" s="24"/>
      <c r="D13204" s="24"/>
      <c r="F13204" s="24"/>
      <c r="H13204" s="24"/>
      <c r="J13204" s="24"/>
    </row>
    <row r="13205" spans="2:10" x14ac:dyDescent="0.2">
      <c r="B13205" s="24"/>
      <c r="D13205" s="24"/>
      <c r="F13205" s="24"/>
      <c r="H13205" s="24"/>
      <c r="J13205" s="24"/>
    </row>
    <row r="13206" spans="2:10" x14ac:dyDescent="0.2">
      <c r="B13206" s="24"/>
      <c r="D13206" s="24"/>
      <c r="F13206" s="24"/>
      <c r="H13206" s="24"/>
      <c r="J13206" s="24"/>
    </row>
    <row r="13207" spans="2:10" x14ac:dyDescent="0.2">
      <c r="B13207" s="24"/>
      <c r="D13207" s="24"/>
      <c r="F13207" s="24"/>
      <c r="H13207" s="24"/>
      <c r="J13207" s="24"/>
    </row>
    <row r="13208" spans="2:10" x14ac:dyDescent="0.2">
      <c r="B13208" s="24"/>
      <c r="D13208" s="24"/>
      <c r="F13208" s="24"/>
      <c r="H13208" s="24"/>
      <c r="J13208" s="24"/>
    </row>
    <row r="13209" spans="2:10" x14ac:dyDescent="0.2">
      <c r="B13209" s="24"/>
      <c r="D13209" s="24"/>
      <c r="F13209" s="24"/>
      <c r="H13209" s="24"/>
      <c r="J13209" s="24"/>
    </row>
    <row r="13210" spans="2:10" x14ac:dyDescent="0.2">
      <c r="B13210" s="24"/>
      <c r="D13210" s="24"/>
      <c r="F13210" s="24"/>
      <c r="H13210" s="24"/>
      <c r="J13210" s="24"/>
    </row>
    <row r="13211" spans="2:10" x14ac:dyDescent="0.2">
      <c r="B13211" s="24"/>
      <c r="D13211" s="24"/>
      <c r="F13211" s="24"/>
      <c r="H13211" s="24"/>
      <c r="J13211" s="24"/>
    </row>
    <row r="13212" spans="2:10" x14ac:dyDescent="0.2">
      <c r="B13212" s="24"/>
      <c r="D13212" s="24"/>
      <c r="F13212" s="24"/>
      <c r="H13212" s="24"/>
      <c r="J13212" s="24"/>
    </row>
    <row r="13213" spans="2:10" x14ac:dyDescent="0.2">
      <c r="B13213" s="24"/>
      <c r="D13213" s="24"/>
      <c r="F13213" s="24"/>
      <c r="H13213" s="24"/>
      <c r="J13213" s="24"/>
    </row>
    <row r="13214" spans="2:10" x14ac:dyDescent="0.2">
      <c r="B13214" s="24"/>
      <c r="D13214" s="24"/>
      <c r="F13214" s="24"/>
      <c r="H13214" s="24"/>
      <c r="J13214" s="24"/>
    </row>
    <row r="13215" spans="2:10" x14ac:dyDescent="0.2">
      <c r="B13215" s="24"/>
      <c r="D13215" s="24"/>
      <c r="F13215" s="24"/>
      <c r="H13215" s="24"/>
      <c r="J13215" s="24"/>
    </row>
    <row r="13216" spans="2:10" x14ac:dyDescent="0.2">
      <c r="B13216" s="24"/>
      <c r="D13216" s="24"/>
      <c r="F13216" s="24"/>
      <c r="H13216" s="24"/>
      <c r="J13216" s="24"/>
    </row>
    <row r="13217" spans="2:10" x14ac:dyDescent="0.2">
      <c r="B13217" s="24"/>
      <c r="D13217" s="24"/>
      <c r="F13217" s="24"/>
      <c r="H13217" s="24"/>
      <c r="J13217" s="24"/>
    </row>
    <row r="13218" spans="2:10" x14ac:dyDescent="0.2">
      <c r="B13218" s="24"/>
      <c r="D13218" s="24"/>
      <c r="F13218" s="24"/>
      <c r="H13218" s="24"/>
      <c r="J13218" s="24"/>
    </row>
    <row r="13219" spans="2:10" x14ac:dyDescent="0.2">
      <c r="B13219" s="24"/>
      <c r="D13219" s="24"/>
      <c r="F13219" s="24"/>
      <c r="H13219" s="24"/>
      <c r="J13219" s="24"/>
    </row>
    <row r="13220" spans="2:10" x14ac:dyDescent="0.2">
      <c r="B13220" s="24"/>
      <c r="D13220" s="24"/>
      <c r="F13220" s="24"/>
      <c r="H13220" s="24"/>
      <c r="J13220" s="24"/>
    </row>
    <row r="13221" spans="2:10" x14ac:dyDescent="0.2">
      <c r="B13221" s="24"/>
      <c r="D13221" s="24"/>
      <c r="F13221" s="24"/>
      <c r="H13221" s="24"/>
      <c r="J13221" s="24"/>
    </row>
    <row r="13222" spans="2:10" x14ac:dyDescent="0.2">
      <c r="B13222" s="24"/>
      <c r="D13222" s="24"/>
      <c r="F13222" s="24"/>
      <c r="H13222" s="24"/>
      <c r="J13222" s="24"/>
    </row>
    <row r="13223" spans="2:10" x14ac:dyDescent="0.2">
      <c r="B13223" s="24"/>
      <c r="D13223" s="24"/>
      <c r="F13223" s="24"/>
      <c r="H13223" s="24"/>
      <c r="J13223" s="24"/>
    </row>
    <row r="13224" spans="2:10" x14ac:dyDescent="0.2">
      <c r="B13224" s="24"/>
      <c r="D13224" s="24"/>
      <c r="F13224" s="24"/>
      <c r="H13224" s="24"/>
      <c r="J13224" s="24"/>
    </row>
    <row r="13225" spans="2:10" x14ac:dyDescent="0.2">
      <c r="B13225" s="24"/>
      <c r="D13225" s="24"/>
      <c r="F13225" s="24"/>
      <c r="H13225" s="24"/>
      <c r="J13225" s="24"/>
    </row>
    <row r="13226" spans="2:10" x14ac:dyDescent="0.2">
      <c r="B13226" s="24"/>
      <c r="D13226" s="24"/>
      <c r="F13226" s="24"/>
      <c r="H13226" s="24"/>
      <c r="J13226" s="24"/>
    </row>
    <row r="13227" spans="2:10" x14ac:dyDescent="0.2">
      <c r="B13227" s="24"/>
      <c r="D13227" s="24"/>
      <c r="F13227" s="24"/>
      <c r="H13227" s="24"/>
      <c r="J13227" s="24"/>
    </row>
    <row r="13228" spans="2:10" x14ac:dyDescent="0.2">
      <c r="B13228" s="24"/>
      <c r="D13228" s="24"/>
      <c r="F13228" s="24"/>
      <c r="H13228" s="24"/>
      <c r="J13228" s="24"/>
    </row>
    <row r="13229" spans="2:10" x14ac:dyDescent="0.2">
      <c r="B13229" s="24"/>
      <c r="D13229" s="24"/>
      <c r="F13229" s="24"/>
      <c r="H13229" s="24"/>
      <c r="J13229" s="24"/>
    </row>
    <row r="13230" spans="2:10" x14ac:dyDescent="0.2">
      <c r="B13230" s="24"/>
      <c r="D13230" s="24"/>
      <c r="F13230" s="24"/>
      <c r="H13230" s="24"/>
      <c r="J13230" s="24"/>
    </row>
    <row r="13231" spans="2:10" x14ac:dyDescent="0.2">
      <c r="B13231" s="24"/>
      <c r="D13231" s="24"/>
      <c r="F13231" s="24"/>
      <c r="H13231" s="24"/>
      <c r="J13231" s="24"/>
    </row>
    <row r="13232" spans="2:10" x14ac:dyDescent="0.2">
      <c r="B13232" s="24"/>
      <c r="D13232" s="24"/>
      <c r="F13232" s="24"/>
      <c r="H13232" s="24"/>
      <c r="J13232" s="24"/>
    </row>
    <row r="13233" spans="2:10" x14ac:dyDescent="0.2">
      <c r="B13233" s="24"/>
      <c r="D13233" s="24"/>
      <c r="F13233" s="24"/>
      <c r="H13233" s="24"/>
      <c r="J13233" s="24"/>
    </row>
    <row r="13234" spans="2:10" x14ac:dyDescent="0.2">
      <c r="B13234" s="24"/>
      <c r="D13234" s="24"/>
      <c r="F13234" s="24"/>
      <c r="H13234" s="24"/>
      <c r="J13234" s="24"/>
    </row>
    <row r="13235" spans="2:10" x14ac:dyDescent="0.2">
      <c r="B13235" s="24"/>
      <c r="D13235" s="24"/>
      <c r="F13235" s="24"/>
      <c r="H13235" s="24"/>
      <c r="J13235" s="24"/>
    </row>
    <row r="13236" spans="2:10" x14ac:dyDescent="0.2">
      <c r="B13236" s="24"/>
      <c r="D13236" s="24"/>
      <c r="F13236" s="24"/>
      <c r="H13236" s="24"/>
      <c r="J13236" s="24"/>
    </row>
    <row r="13237" spans="2:10" x14ac:dyDescent="0.2">
      <c r="B13237" s="24"/>
      <c r="D13237" s="24"/>
      <c r="F13237" s="24"/>
      <c r="H13237" s="24"/>
      <c r="J13237" s="24"/>
    </row>
    <row r="13238" spans="2:10" x14ac:dyDescent="0.2">
      <c r="B13238" s="24"/>
      <c r="D13238" s="24"/>
      <c r="F13238" s="24"/>
      <c r="H13238" s="24"/>
      <c r="J13238" s="24"/>
    </row>
    <row r="13239" spans="2:10" x14ac:dyDescent="0.2">
      <c r="B13239" s="24"/>
      <c r="D13239" s="24"/>
      <c r="F13239" s="24"/>
      <c r="H13239" s="24"/>
      <c r="J13239" s="24"/>
    </row>
    <row r="13240" spans="2:10" x14ac:dyDescent="0.2">
      <c r="B13240" s="24"/>
      <c r="D13240" s="24"/>
      <c r="F13240" s="24"/>
      <c r="H13240" s="24"/>
      <c r="J13240" s="24"/>
    </row>
    <row r="13241" spans="2:10" x14ac:dyDescent="0.2">
      <c r="B13241" s="24"/>
      <c r="D13241" s="24"/>
      <c r="F13241" s="24"/>
      <c r="H13241" s="24"/>
      <c r="J13241" s="24"/>
    </row>
    <row r="13242" spans="2:10" x14ac:dyDescent="0.2">
      <c r="B13242" s="24"/>
      <c r="D13242" s="24"/>
      <c r="F13242" s="24"/>
      <c r="H13242" s="24"/>
      <c r="J13242" s="24"/>
    </row>
    <row r="13243" spans="2:10" x14ac:dyDescent="0.2">
      <c r="B13243" s="24"/>
      <c r="D13243" s="24"/>
      <c r="F13243" s="24"/>
      <c r="H13243" s="24"/>
      <c r="J13243" s="24"/>
    </row>
    <row r="13244" spans="2:10" x14ac:dyDescent="0.2">
      <c r="B13244" s="24"/>
      <c r="D13244" s="24"/>
      <c r="F13244" s="24"/>
      <c r="H13244" s="24"/>
      <c r="J13244" s="24"/>
    </row>
    <row r="13245" spans="2:10" x14ac:dyDescent="0.2">
      <c r="B13245" s="24"/>
      <c r="D13245" s="24"/>
      <c r="F13245" s="24"/>
      <c r="H13245" s="24"/>
      <c r="J13245" s="24"/>
    </row>
    <row r="13246" spans="2:10" x14ac:dyDescent="0.2">
      <c r="B13246" s="24"/>
      <c r="D13246" s="24"/>
      <c r="F13246" s="24"/>
      <c r="H13246" s="24"/>
      <c r="J13246" s="24"/>
    </row>
    <row r="13247" spans="2:10" x14ac:dyDescent="0.2">
      <c r="B13247" s="24"/>
      <c r="D13247" s="24"/>
      <c r="F13247" s="24"/>
      <c r="H13247" s="24"/>
      <c r="J13247" s="24"/>
    </row>
    <row r="13248" spans="2:10" x14ac:dyDescent="0.2">
      <c r="B13248" s="24"/>
      <c r="D13248" s="24"/>
      <c r="F13248" s="24"/>
      <c r="H13248" s="24"/>
      <c r="J13248" s="24"/>
    </row>
    <row r="13249" spans="2:10" x14ac:dyDescent="0.2">
      <c r="B13249" s="24"/>
      <c r="D13249" s="24"/>
      <c r="F13249" s="24"/>
      <c r="H13249" s="24"/>
      <c r="J13249" s="24"/>
    </row>
    <row r="13250" spans="2:10" x14ac:dyDescent="0.2">
      <c r="B13250" s="24"/>
      <c r="D13250" s="24"/>
      <c r="F13250" s="24"/>
      <c r="H13250" s="24"/>
      <c r="J13250" s="24"/>
    </row>
    <row r="13251" spans="2:10" x14ac:dyDescent="0.2">
      <c r="B13251" s="24"/>
      <c r="D13251" s="24"/>
      <c r="F13251" s="24"/>
      <c r="H13251" s="24"/>
      <c r="J13251" s="24"/>
    </row>
    <row r="13252" spans="2:10" x14ac:dyDescent="0.2">
      <c r="B13252" s="24"/>
      <c r="D13252" s="24"/>
      <c r="F13252" s="24"/>
      <c r="H13252" s="24"/>
      <c r="J13252" s="24"/>
    </row>
    <row r="13253" spans="2:10" x14ac:dyDescent="0.2">
      <c r="B13253" s="24"/>
      <c r="D13253" s="24"/>
      <c r="F13253" s="24"/>
      <c r="H13253" s="24"/>
      <c r="J13253" s="24"/>
    </row>
    <row r="13254" spans="2:10" x14ac:dyDescent="0.2">
      <c r="B13254" s="24"/>
      <c r="D13254" s="24"/>
      <c r="F13254" s="24"/>
      <c r="H13254" s="24"/>
      <c r="J13254" s="24"/>
    </row>
    <row r="13255" spans="2:10" x14ac:dyDescent="0.2">
      <c r="B13255" s="24"/>
      <c r="D13255" s="24"/>
      <c r="F13255" s="24"/>
      <c r="H13255" s="24"/>
      <c r="J13255" s="24"/>
    </row>
    <row r="13256" spans="2:10" x14ac:dyDescent="0.2">
      <c r="B13256" s="24"/>
      <c r="D13256" s="24"/>
      <c r="F13256" s="24"/>
      <c r="H13256" s="24"/>
      <c r="J13256" s="24"/>
    </row>
    <row r="13257" spans="2:10" x14ac:dyDescent="0.2">
      <c r="B13257" s="24"/>
      <c r="D13257" s="24"/>
      <c r="F13257" s="24"/>
      <c r="H13257" s="24"/>
      <c r="J13257" s="24"/>
    </row>
    <row r="13258" spans="2:10" x14ac:dyDescent="0.2">
      <c r="B13258" s="24"/>
      <c r="D13258" s="24"/>
      <c r="F13258" s="24"/>
      <c r="H13258" s="24"/>
      <c r="J13258" s="24"/>
    </row>
    <row r="13259" spans="2:10" x14ac:dyDescent="0.2">
      <c r="B13259" s="24"/>
      <c r="D13259" s="24"/>
      <c r="F13259" s="24"/>
      <c r="H13259" s="24"/>
      <c r="J13259" s="24"/>
    </row>
    <row r="13260" spans="2:10" x14ac:dyDescent="0.2">
      <c r="B13260" s="24"/>
      <c r="D13260" s="24"/>
      <c r="F13260" s="24"/>
      <c r="H13260" s="24"/>
      <c r="J13260" s="24"/>
    </row>
    <row r="13261" spans="2:10" x14ac:dyDescent="0.2">
      <c r="B13261" s="24"/>
      <c r="D13261" s="24"/>
      <c r="F13261" s="24"/>
      <c r="H13261" s="24"/>
      <c r="J13261" s="24"/>
    </row>
    <row r="13262" spans="2:10" x14ac:dyDescent="0.2">
      <c r="B13262" s="24"/>
      <c r="D13262" s="24"/>
      <c r="F13262" s="24"/>
      <c r="H13262" s="24"/>
      <c r="J13262" s="24"/>
    </row>
    <row r="13263" spans="2:10" x14ac:dyDescent="0.2">
      <c r="B13263" s="24"/>
      <c r="D13263" s="24"/>
      <c r="F13263" s="24"/>
      <c r="H13263" s="24"/>
      <c r="J13263" s="24"/>
    </row>
    <row r="13264" spans="2:10" x14ac:dyDescent="0.2">
      <c r="B13264" s="24"/>
      <c r="D13264" s="24"/>
      <c r="F13264" s="24"/>
      <c r="H13264" s="24"/>
      <c r="J13264" s="24"/>
    </row>
    <row r="13265" spans="2:10" x14ac:dyDescent="0.2">
      <c r="B13265" s="24"/>
      <c r="D13265" s="24"/>
      <c r="F13265" s="24"/>
      <c r="H13265" s="24"/>
      <c r="J13265" s="24"/>
    </row>
    <row r="13266" spans="2:10" x14ac:dyDescent="0.2">
      <c r="B13266" s="24"/>
      <c r="D13266" s="24"/>
      <c r="F13266" s="24"/>
      <c r="H13266" s="24"/>
      <c r="J13266" s="24"/>
    </row>
    <row r="13267" spans="2:10" x14ac:dyDescent="0.2">
      <c r="B13267" s="24"/>
      <c r="D13267" s="24"/>
      <c r="F13267" s="24"/>
      <c r="H13267" s="24"/>
      <c r="J13267" s="24"/>
    </row>
    <row r="13268" spans="2:10" x14ac:dyDescent="0.2">
      <c r="B13268" s="24"/>
      <c r="D13268" s="24"/>
      <c r="F13268" s="24"/>
      <c r="H13268" s="24"/>
      <c r="J13268" s="24"/>
    </row>
    <row r="13269" spans="2:10" x14ac:dyDescent="0.2">
      <c r="B13269" s="24"/>
      <c r="D13269" s="24"/>
      <c r="F13269" s="24"/>
      <c r="H13269" s="24"/>
      <c r="J13269" s="24"/>
    </row>
    <row r="13270" spans="2:10" x14ac:dyDescent="0.2">
      <c r="B13270" s="24"/>
      <c r="D13270" s="24"/>
      <c r="F13270" s="24"/>
      <c r="H13270" s="24"/>
      <c r="J13270" s="24"/>
    </row>
    <row r="13271" spans="2:10" x14ac:dyDescent="0.2">
      <c r="B13271" s="24"/>
      <c r="D13271" s="24"/>
      <c r="F13271" s="24"/>
      <c r="H13271" s="24"/>
      <c r="J13271" s="24"/>
    </row>
    <row r="13272" spans="2:10" x14ac:dyDescent="0.2">
      <c r="B13272" s="24"/>
      <c r="D13272" s="24"/>
      <c r="F13272" s="24"/>
      <c r="H13272" s="24"/>
      <c r="J13272" s="24"/>
    </row>
    <row r="13273" spans="2:10" x14ac:dyDescent="0.2">
      <c r="B13273" s="24"/>
      <c r="D13273" s="24"/>
      <c r="F13273" s="24"/>
      <c r="H13273" s="24"/>
      <c r="J13273" s="24"/>
    </row>
    <row r="13274" spans="2:10" x14ac:dyDescent="0.2">
      <c r="B13274" s="24"/>
      <c r="D13274" s="24"/>
      <c r="F13274" s="24"/>
      <c r="H13274" s="24"/>
      <c r="J13274" s="24"/>
    </row>
    <row r="13275" spans="2:10" x14ac:dyDescent="0.2">
      <c r="B13275" s="24"/>
      <c r="D13275" s="24"/>
      <c r="F13275" s="24"/>
      <c r="H13275" s="24"/>
      <c r="J13275" s="24"/>
    </row>
    <row r="13276" spans="2:10" x14ac:dyDescent="0.2">
      <c r="B13276" s="24"/>
      <c r="D13276" s="24"/>
      <c r="F13276" s="24"/>
      <c r="H13276" s="24"/>
      <c r="J13276" s="24"/>
    </row>
    <row r="13277" spans="2:10" x14ac:dyDescent="0.2">
      <c r="B13277" s="24"/>
      <c r="D13277" s="24"/>
      <c r="F13277" s="24"/>
      <c r="H13277" s="24"/>
      <c r="J13277" s="24"/>
    </row>
    <row r="13278" spans="2:10" x14ac:dyDescent="0.2">
      <c r="B13278" s="24"/>
      <c r="D13278" s="24"/>
      <c r="F13278" s="24"/>
      <c r="H13278" s="24"/>
      <c r="J13278" s="24"/>
    </row>
    <row r="13279" spans="2:10" x14ac:dyDescent="0.2">
      <c r="B13279" s="24"/>
      <c r="D13279" s="24"/>
      <c r="F13279" s="24"/>
      <c r="H13279" s="24"/>
      <c r="J13279" s="24"/>
    </row>
    <row r="13280" spans="2:10" x14ac:dyDescent="0.2">
      <c r="B13280" s="24"/>
      <c r="D13280" s="24"/>
      <c r="F13280" s="24"/>
      <c r="H13280" s="24"/>
      <c r="J13280" s="24"/>
    </row>
    <row r="13281" spans="2:10" x14ac:dyDescent="0.2">
      <c r="B13281" s="24"/>
      <c r="D13281" s="24"/>
      <c r="F13281" s="24"/>
      <c r="H13281" s="24"/>
      <c r="J13281" s="24"/>
    </row>
    <row r="13282" spans="2:10" x14ac:dyDescent="0.2">
      <c r="B13282" s="24"/>
      <c r="D13282" s="24"/>
      <c r="F13282" s="24"/>
      <c r="H13282" s="24"/>
      <c r="J13282" s="24"/>
    </row>
    <row r="13283" spans="2:10" x14ac:dyDescent="0.2">
      <c r="B13283" s="24"/>
      <c r="D13283" s="24"/>
      <c r="F13283" s="24"/>
      <c r="H13283" s="24"/>
      <c r="J13283" s="24"/>
    </row>
    <row r="13284" spans="2:10" x14ac:dyDescent="0.2">
      <c r="B13284" s="24"/>
      <c r="D13284" s="24"/>
      <c r="F13284" s="24"/>
      <c r="H13284" s="24"/>
      <c r="J13284" s="24"/>
    </row>
    <row r="13285" spans="2:10" x14ac:dyDescent="0.2">
      <c r="B13285" s="24"/>
      <c r="D13285" s="24"/>
      <c r="F13285" s="24"/>
      <c r="H13285" s="24"/>
      <c r="J13285" s="24"/>
    </row>
    <row r="13286" spans="2:10" x14ac:dyDescent="0.2">
      <c r="B13286" s="24"/>
      <c r="D13286" s="24"/>
      <c r="F13286" s="24"/>
      <c r="H13286" s="24"/>
      <c r="J13286" s="24"/>
    </row>
    <row r="13287" spans="2:10" x14ac:dyDescent="0.2">
      <c r="B13287" s="24"/>
      <c r="D13287" s="24"/>
      <c r="F13287" s="24"/>
      <c r="H13287" s="24"/>
      <c r="J13287" s="24"/>
    </row>
    <row r="13288" spans="2:10" x14ac:dyDescent="0.2">
      <c r="B13288" s="24"/>
      <c r="D13288" s="24"/>
      <c r="F13288" s="24"/>
      <c r="H13288" s="24"/>
      <c r="J13288" s="24"/>
    </row>
    <row r="13289" spans="2:10" x14ac:dyDescent="0.2">
      <c r="B13289" s="24"/>
      <c r="D13289" s="24"/>
      <c r="F13289" s="24"/>
      <c r="H13289" s="24"/>
      <c r="J13289" s="24"/>
    </row>
    <row r="13290" spans="2:10" x14ac:dyDescent="0.2">
      <c r="B13290" s="24"/>
      <c r="D13290" s="24"/>
      <c r="F13290" s="24"/>
      <c r="H13290" s="24"/>
      <c r="J13290" s="24"/>
    </row>
    <row r="13291" spans="2:10" x14ac:dyDescent="0.2">
      <c r="B13291" s="24"/>
      <c r="D13291" s="24"/>
      <c r="F13291" s="24"/>
      <c r="H13291" s="24"/>
      <c r="J13291" s="24"/>
    </row>
    <row r="13292" spans="2:10" x14ac:dyDescent="0.2">
      <c r="B13292" s="24"/>
      <c r="D13292" s="24"/>
      <c r="F13292" s="24"/>
      <c r="H13292" s="24"/>
      <c r="J13292" s="24"/>
    </row>
    <row r="13293" spans="2:10" x14ac:dyDescent="0.2">
      <c r="B13293" s="24"/>
      <c r="D13293" s="24"/>
      <c r="F13293" s="24"/>
      <c r="H13293" s="24"/>
      <c r="J13293" s="24"/>
    </row>
    <row r="13294" spans="2:10" x14ac:dyDescent="0.2">
      <c r="B13294" s="24"/>
      <c r="D13294" s="24"/>
      <c r="F13294" s="24"/>
      <c r="H13294" s="24"/>
      <c r="J13294" s="24"/>
    </row>
    <row r="13295" spans="2:10" x14ac:dyDescent="0.2">
      <c r="B13295" s="24"/>
      <c r="D13295" s="24"/>
      <c r="F13295" s="24"/>
      <c r="H13295" s="24"/>
      <c r="J13295" s="24"/>
    </row>
    <row r="13296" spans="2:10" x14ac:dyDescent="0.2">
      <c r="B13296" s="24"/>
      <c r="D13296" s="24"/>
      <c r="F13296" s="24"/>
      <c r="H13296" s="24"/>
      <c r="J13296" s="24"/>
    </row>
    <row r="13297" spans="2:10" x14ac:dyDescent="0.2">
      <c r="B13297" s="24"/>
      <c r="D13297" s="24"/>
      <c r="F13297" s="24"/>
      <c r="H13297" s="24"/>
      <c r="J13297" s="24"/>
    </row>
    <row r="13298" spans="2:10" x14ac:dyDescent="0.2">
      <c r="B13298" s="24"/>
      <c r="D13298" s="24"/>
      <c r="F13298" s="24"/>
      <c r="H13298" s="24"/>
      <c r="J13298" s="24"/>
    </row>
    <row r="13299" spans="2:10" x14ac:dyDescent="0.2">
      <c r="B13299" s="24"/>
      <c r="D13299" s="24"/>
      <c r="F13299" s="24"/>
      <c r="H13299" s="24"/>
      <c r="J13299" s="24"/>
    </row>
    <row r="13300" spans="2:10" x14ac:dyDescent="0.2">
      <c r="B13300" s="24"/>
      <c r="D13300" s="24"/>
      <c r="F13300" s="24"/>
      <c r="H13300" s="24"/>
      <c r="J13300" s="24"/>
    </row>
    <row r="13301" spans="2:10" x14ac:dyDescent="0.2">
      <c r="B13301" s="24"/>
      <c r="D13301" s="24"/>
      <c r="F13301" s="24"/>
      <c r="H13301" s="24"/>
      <c r="J13301" s="24"/>
    </row>
    <row r="13302" spans="2:10" x14ac:dyDescent="0.2">
      <c r="B13302" s="24"/>
      <c r="D13302" s="24"/>
      <c r="F13302" s="24"/>
      <c r="H13302" s="24"/>
      <c r="J13302" s="24"/>
    </row>
    <row r="13303" spans="2:10" x14ac:dyDescent="0.2">
      <c r="B13303" s="24"/>
      <c r="D13303" s="24"/>
      <c r="F13303" s="24"/>
      <c r="H13303" s="24"/>
      <c r="J13303" s="24"/>
    </row>
    <row r="13304" spans="2:10" x14ac:dyDescent="0.2">
      <c r="B13304" s="24"/>
      <c r="D13304" s="24"/>
      <c r="F13304" s="24"/>
      <c r="H13304" s="24"/>
      <c r="J13304" s="24"/>
    </row>
    <row r="13305" spans="2:10" x14ac:dyDescent="0.2">
      <c r="B13305" s="24"/>
      <c r="D13305" s="24"/>
      <c r="F13305" s="24"/>
      <c r="H13305" s="24"/>
      <c r="J13305" s="24"/>
    </row>
    <row r="13306" spans="2:10" x14ac:dyDescent="0.2">
      <c r="B13306" s="24"/>
      <c r="D13306" s="24"/>
      <c r="F13306" s="24"/>
      <c r="H13306" s="24"/>
      <c r="J13306" s="24"/>
    </row>
    <row r="13307" spans="2:10" x14ac:dyDescent="0.2">
      <c r="B13307" s="24"/>
      <c r="D13307" s="24"/>
      <c r="F13307" s="24"/>
      <c r="H13307" s="24"/>
      <c r="J13307" s="24"/>
    </row>
    <row r="13308" spans="2:10" x14ac:dyDescent="0.2">
      <c r="B13308" s="24"/>
      <c r="D13308" s="24"/>
      <c r="F13308" s="24"/>
      <c r="H13308" s="24"/>
      <c r="J13308" s="24"/>
    </row>
    <row r="13309" spans="2:10" x14ac:dyDescent="0.2">
      <c r="B13309" s="24"/>
      <c r="D13309" s="24"/>
      <c r="F13309" s="24"/>
      <c r="H13309" s="24"/>
      <c r="J13309" s="24"/>
    </row>
    <row r="13310" spans="2:10" x14ac:dyDescent="0.2">
      <c r="B13310" s="24"/>
      <c r="D13310" s="24"/>
      <c r="F13310" s="24"/>
      <c r="H13310" s="24"/>
      <c r="J13310" s="24"/>
    </row>
    <row r="13311" spans="2:10" x14ac:dyDescent="0.2">
      <c r="B13311" s="24"/>
      <c r="D13311" s="24"/>
      <c r="F13311" s="24"/>
      <c r="H13311" s="24"/>
      <c r="J13311" s="24"/>
    </row>
    <row r="13312" spans="2:10" x14ac:dyDescent="0.2">
      <c r="B13312" s="24"/>
      <c r="D13312" s="24"/>
      <c r="F13312" s="24"/>
      <c r="H13312" s="24"/>
      <c r="J13312" s="24"/>
    </row>
    <row r="13313" spans="2:10" x14ac:dyDescent="0.2">
      <c r="B13313" s="24"/>
      <c r="D13313" s="24"/>
      <c r="F13313" s="24"/>
      <c r="H13313" s="24"/>
      <c r="J13313" s="24"/>
    </row>
    <row r="13314" spans="2:10" x14ac:dyDescent="0.2">
      <c r="B13314" s="24"/>
      <c r="D13314" s="24"/>
      <c r="F13314" s="24"/>
      <c r="H13314" s="24"/>
      <c r="J13314" s="24"/>
    </row>
    <row r="13315" spans="2:10" x14ac:dyDescent="0.2">
      <c r="B13315" s="24"/>
      <c r="D13315" s="24"/>
      <c r="F13315" s="24"/>
      <c r="H13315" s="24"/>
      <c r="J13315" s="24"/>
    </row>
    <row r="13316" spans="2:10" x14ac:dyDescent="0.2">
      <c r="B13316" s="24"/>
      <c r="D13316" s="24"/>
      <c r="F13316" s="24"/>
      <c r="H13316" s="24"/>
      <c r="J13316" s="24"/>
    </row>
    <row r="13317" spans="2:10" x14ac:dyDescent="0.2">
      <c r="B13317" s="24"/>
      <c r="D13317" s="24"/>
      <c r="F13317" s="24"/>
      <c r="H13317" s="24"/>
      <c r="J13317" s="24"/>
    </row>
    <row r="13318" spans="2:10" x14ac:dyDescent="0.2">
      <c r="B13318" s="24"/>
      <c r="D13318" s="24"/>
      <c r="F13318" s="24"/>
      <c r="H13318" s="24"/>
      <c r="J13318" s="24"/>
    </row>
    <row r="13319" spans="2:10" x14ac:dyDescent="0.2">
      <c r="B13319" s="24"/>
      <c r="D13319" s="24"/>
      <c r="F13319" s="24"/>
      <c r="H13319" s="24"/>
      <c r="J13319" s="24"/>
    </row>
    <row r="13320" spans="2:10" x14ac:dyDescent="0.2">
      <c r="B13320" s="24"/>
      <c r="D13320" s="24"/>
      <c r="F13320" s="24"/>
      <c r="H13320" s="24"/>
      <c r="J13320" s="24"/>
    </row>
    <row r="13321" spans="2:10" x14ac:dyDescent="0.2">
      <c r="B13321" s="24"/>
      <c r="D13321" s="24"/>
      <c r="F13321" s="24"/>
      <c r="H13321" s="24"/>
      <c r="J13321" s="24"/>
    </row>
    <row r="13322" spans="2:10" x14ac:dyDescent="0.2">
      <c r="B13322" s="24"/>
      <c r="D13322" s="24"/>
      <c r="F13322" s="24"/>
      <c r="H13322" s="24"/>
      <c r="J13322" s="24"/>
    </row>
    <row r="13323" spans="2:10" x14ac:dyDescent="0.2">
      <c r="B13323" s="24"/>
      <c r="D13323" s="24"/>
      <c r="F13323" s="24"/>
      <c r="H13323" s="24"/>
      <c r="J13323" s="24"/>
    </row>
    <row r="13324" spans="2:10" x14ac:dyDescent="0.2">
      <c r="B13324" s="24"/>
      <c r="D13324" s="24"/>
      <c r="F13324" s="24"/>
      <c r="H13324" s="24"/>
      <c r="J13324" s="24"/>
    </row>
    <row r="13325" spans="2:10" x14ac:dyDescent="0.2">
      <c r="B13325" s="24"/>
      <c r="D13325" s="24"/>
      <c r="F13325" s="24"/>
      <c r="H13325" s="24"/>
      <c r="J13325" s="24"/>
    </row>
    <row r="13326" spans="2:10" x14ac:dyDescent="0.2">
      <c r="B13326" s="24"/>
      <c r="D13326" s="24"/>
      <c r="F13326" s="24"/>
      <c r="H13326" s="24"/>
      <c r="J13326" s="24"/>
    </row>
    <row r="13327" spans="2:10" x14ac:dyDescent="0.2">
      <c r="B13327" s="24"/>
      <c r="D13327" s="24"/>
      <c r="F13327" s="24"/>
      <c r="H13327" s="24"/>
      <c r="J13327" s="24"/>
    </row>
    <row r="13328" spans="2:10" x14ac:dyDescent="0.2">
      <c r="B13328" s="24"/>
      <c r="D13328" s="24"/>
      <c r="F13328" s="24"/>
      <c r="H13328" s="24"/>
      <c r="J13328" s="24"/>
    </row>
    <row r="13329" spans="2:10" x14ac:dyDescent="0.2">
      <c r="B13329" s="24"/>
      <c r="D13329" s="24"/>
      <c r="F13329" s="24"/>
      <c r="H13329" s="24"/>
      <c r="J13329" s="24"/>
    </row>
    <row r="13330" spans="2:10" x14ac:dyDescent="0.2">
      <c r="B13330" s="24"/>
      <c r="D13330" s="24"/>
      <c r="F13330" s="24"/>
      <c r="H13330" s="24"/>
      <c r="J13330" s="24"/>
    </row>
    <row r="13331" spans="2:10" x14ac:dyDescent="0.2">
      <c r="B13331" s="24"/>
      <c r="D13331" s="24"/>
      <c r="F13331" s="24"/>
      <c r="H13331" s="24"/>
      <c r="J13331" s="24"/>
    </row>
    <row r="13332" spans="2:10" x14ac:dyDescent="0.2">
      <c r="B13332" s="24"/>
      <c r="D13332" s="24"/>
      <c r="F13332" s="24"/>
      <c r="H13332" s="24"/>
      <c r="J13332" s="24"/>
    </row>
    <row r="13333" spans="2:10" x14ac:dyDescent="0.2">
      <c r="B13333" s="24"/>
      <c r="D13333" s="24"/>
      <c r="F13333" s="24"/>
      <c r="H13333" s="24"/>
      <c r="J13333" s="24"/>
    </row>
    <row r="13334" spans="2:10" x14ac:dyDescent="0.2">
      <c r="B13334" s="24"/>
      <c r="D13334" s="24"/>
      <c r="F13334" s="24"/>
      <c r="H13334" s="24"/>
      <c r="J13334" s="24"/>
    </row>
    <row r="13335" spans="2:10" x14ac:dyDescent="0.2">
      <c r="B13335" s="24"/>
      <c r="D13335" s="24"/>
      <c r="F13335" s="24"/>
      <c r="H13335" s="24"/>
      <c r="J13335" s="24"/>
    </row>
    <row r="13336" spans="2:10" x14ac:dyDescent="0.2">
      <c r="B13336" s="24"/>
      <c r="D13336" s="24"/>
      <c r="F13336" s="24"/>
      <c r="H13336" s="24"/>
      <c r="J13336" s="24"/>
    </row>
    <row r="13337" spans="2:10" x14ac:dyDescent="0.2">
      <c r="B13337" s="24"/>
      <c r="D13337" s="24"/>
      <c r="F13337" s="24"/>
      <c r="H13337" s="24"/>
      <c r="J13337" s="24"/>
    </row>
    <row r="13338" spans="2:10" x14ac:dyDescent="0.2">
      <c r="B13338" s="24"/>
      <c r="D13338" s="24"/>
      <c r="F13338" s="24"/>
      <c r="H13338" s="24"/>
      <c r="J13338" s="24"/>
    </row>
    <row r="13339" spans="2:10" x14ac:dyDescent="0.2">
      <c r="B13339" s="24"/>
      <c r="D13339" s="24"/>
      <c r="F13339" s="24"/>
      <c r="H13339" s="24"/>
      <c r="J13339" s="24"/>
    </row>
    <row r="13340" spans="2:10" x14ac:dyDescent="0.2">
      <c r="B13340" s="24"/>
      <c r="D13340" s="24"/>
      <c r="F13340" s="24"/>
      <c r="H13340" s="24"/>
      <c r="J13340" s="24"/>
    </row>
    <row r="13341" spans="2:10" x14ac:dyDescent="0.2">
      <c r="B13341" s="24"/>
      <c r="D13341" s="24"/>
      <c r="F13341" s="24"/>
      <c r="H13341" s="24"/>
      <c r="J13341" s="24"/>
    </row>
    <row r="13342" spans="2:10" x14ac:dyDescent="0.2">
      <c r="B13342" s="24"/>
      <c r="D13342" s="24"/>
      <c r="F13342" s="24"/>
      <c r="H13342" s="24"/>
      <c r="J13342" s="24"/>
    </row>
    <row r="13343" spans="2:10" x14ac:dyDescent="0.2">
      <c r="B13343" s="24"/>
      <c r="D13343" s="24"/>
      <c r="F13343" s="24"/>
      <c r="H13343" s="24"/>
      <c r="J13343" s="24"/>
    </row>
    <row r="13344" spans="2:10" x14ac:dyDescent="0.2">
      <c r="B13344" s="24"/>
      <c r="D13344" s="24"/>
      <c r="F13344" s="24"/>
      <c r="H13344" s="24"/>
      <c r="J13344" s="24"/>
    </row>
    <row r="13345" spans="2:10" x14ac:dyDescent="0.2">
      <c r="B13345" s="24"/>
      <c r="D13345" s="24"/>
      <c r="F13345" s="24"/>
      <c r="H13345" s="24"/>
      <c r="J13345" s="24"/>
    </row>
    <row r="13346" spans="2:10" x14ac:dyDescent="0.2">
      <c r="B13346" s="24"/>
      <c r="D13346" s="24"/>
      <c r="F13346" s="24"/>
      <c r="H13346" s="24"/>
      <c r="J13346" s="24"/>
    </row>
    <row r="13347" spans="2:10" x14ac:dyDescent="0.2">
      <c r="B13347" s="24"/>
      <c r="D13347" s="24"/>
      <c r="F13347" s="24"/>
      <c r="H13347" s="24"/>
      <c r="J13347" s="24"/>
    </row>
    <row r="13348" spans="2:10" x14ac:dyDescent="0.2">
      <c r="B13348" s="24"/>
      <c r="D13348" s="24"/>
      <c r="F13348" s="24"/>
      <c r="H13348" s="24"/>
      <c r="J13348" s="24"/>
    </row>
    <row r="13349" spans="2:10" x14ac:dyDescent="0.2">
      <c r="B13349" s="24"/>
      <c r="D13349" s="24"/>
      <c r="F13349" s="24"/>
      <c r="H13349" s="24"/>
      <c r="J13349" s="24"/>
    </row>
    <row r="13350" spans="2:10" x14ac:dyDescent="0.2">
      <c r="B13350" s="24"/>
      <c r="D13350" s="24"/>
      <c r="F13350" s="24"/>
      <c r="H13350" s="24"/>
      <c r="J13350" s="24"/>
    </row>
    <row r="13351" spans="2:10" x14ac:dyDescent="0.2">
      <c r="B13351" s="24"/>
      <c r="D13351" s="24"/>
      <c r="F13351" s="24"/>
      <c r="H13351" s="24"/>
      <c r="J13351" s="24"/>
    </row>
    <row r="13352" spans="2:10" x14ac:dyDescent="0.2">
      <c r="B13352" s="24"/>
      <c r="D13352" s="24"/>
      <c r="F13352" s="24"/>
      <c r="H13352" s="24"/>
      <c r="J13352" s="24"/>
    </row>
    <row r="13353" spans="2:10" x14ac:dyDescent="0.2">
      <c r="B13353" s="24"/>
      <c r="D13353" s="24"/>
      <c r="F13353" s="24"/>
      <c r="H13353" s="24"/>
      <c r="J13353" s="24"/>
    </row>
    <row r="13354" spans="2:10" x14ac:dyDescent="0.2">
      <c r="B13354" s="24"/>
      <c r="D13354" s="24"/>
      <c r="F13354" s="24"/>
      <c r="H13354" s="24"/>
      <c r="J13354" s="24"/>
    </row>
    <row r="13355" spans="2:10" x14ac:dyDescent="0.2">
      <c r="B13355" s="24"/>
      <c r="D13355" s="24"/>
      <c r="F13355" s="24"/>
      <c r="H13355" s="24"/>
      <c r="J13355" s="24"/>
    </row>
    <row r="13356" spans="2:10" x14ac:dyDescent="0.2">
      <c r="B13356" s="24"/>
      <c r="D13356" s="24"/>
      <c r="F13356" s="24"/>
      <c r="H13356" s="24"/>
      <c r="J13356" s="24"/>
    </row>
    <row r="13357" spans="2:10" x14ac:dyDescent="0.2">
      <c r="B13357" s="24"/>
      <c r="D13357" s="24"/>
      <c r="F13357" s="24"/>
      <c r="H13357" s="24"/>
      <c r="J13357" s="24"/>
    </row>
    <row r="13358" spans="2:10" x14ac:dyDescent="0.2">
      <c r="B13358" s="24"/>
      <c r="D13358" s="24"/>
      <c r="F13358" s="24"/>
      <c r="H13358" s="24"/>
      <c r="J13358" s="24"/>
    </row>
    <row r="13359" spans="2:10" x14ac:dyDescent="0.2">
      <c r="B13359" s="24"/>
      <c r="D13359" s="24"/>
      <c r="F13359" s="24"/>
      <c r="H13359" s="24"/>
      <c r="J13359" s="24"/>
    </row>
    <row r="13360" spans="2:10" x14ac:dyDescent="0.2">
      <c r="B13360" s="24"/>
      <c r="D13360" s="24"/>
      <c r="F13360" s="24"/>
      <c r="H13360" s="24"/>
      <c r="J13360" s="24"/>
    </row>
    <row r="13361" spans="2:10" x14ac:dyDescent="0.2">
      <c r="B13361" s="24"/>
      <c r="D13361" s="24"/>
      <c r="F13361" s="24"/>
      <c r="H13361" s="24"/>
      <c r="J13361" s="24"/>
    </row>
    <row r="13362" spans="2:10" x14ac:dyDescent="0.2">
      <c r="B13362" s="24"/>
      <c r="D13362" s="24"/>
      <c r="F13362" s="24"/>
      <c r="H13362" s="24"/>
      <c r="J13362" s="24"/>
    </row>
    <row r="13363" spans="2:10" x14ac:dyDescent="0.2">
      <c r="B13363" s="24"/>
      <c r="D13363" s="24"/>
      <c r="F13363" s="24"/>
      <c r="H13363" s="24"/>
      <c r="J13363" s="24"/>
    </row>
    <row r="13364" spans="2:10" x14ac:dyDescent="0.2">
      <c r="B13364" s="24"/>
      <c r="D13364" s="24"/>
      <c r="F13364" s="24"/>
      <c r="H13364" s="24"/>
      <c r="J13364" s="24"/>
    </row>
    <row r="13365" spans="2:10" x14ac:dyDescent="0.2">
      <c r="B13365" s="24"/>
      <c r="D13365" s="24"/>
      <c r="F13365" s="24"/>
      <c r="H13365" s="24"/>
      <c r="J13365" s="24"/>
    </row>
    <row r="13366" spans="2:10" x14ac:dyDescent="0.2">
      <c r="B13366" s="24"/>
      <c r="D13366" s="24"/>
      <c r="F13366" s="24"/>
      <c r="H13366" s="24"/>
      <c r="J13366" s="24"/>
    </row>
    <row r="13367" spans="2:10" x14ac:dyDescent="0.2">
      <c r="B13367" s="24"/>
      <c r="D13367" s="24"/>
      <c r="F13367" s="24"/>
      <c r="H13367" s="24"/>
      <c r="J13367" s="24"/>
    </row>
    <row r="13368" spans="2:10" x14ac:dyDescent="0.2">
      <c r="B13368" s="24"/>
      <c r="D13368" s="24"/>
      <c r="F13368" s="24"/>
      <c r="H13368" s="24"/>
      <c r="J13368" s="24"/>
    </row>
    <row r="13369" spans="2:10" x14ac:dyDescent="0.2">
      <c r="B13369" s="24"/>
      <c r="D13369" s="24"/>
      <c r="F13369" s="24"/>
      <c r="H13369" s="24"/>
      <c r="J13369" s="24"/>
    </row>
    <row r="13370" spans="2:10" x14ac:dyDescent="0.2">
      <c r="B13370" s="24"/>
      <c r="D13370" s="24"/>
      <c r="F13370" s="24"/>
      <c r="H13370" s="24"/>
      <c r="J13370" s="24"/>
    </row>
    <row r="13371" spans="2:10" x14ac:dyDescent="0.2">
      <c r="B13371" s="24"/>
      <c r="D13371" s="24"/>
      <c r="F13371" s="24"/>
      <c r="H13371" s="24"/>
      <c r="J13371" s="24"/>
    </row>
    <row r="13372" spans="2:10" x14ac:dyDescent="0.2">
      <c r="B13372" s="24"/>
      <c r="D13372" s="24"/>
      <c r="F13372" s="24"/>
      <c r="H13372" s="24"/>
      <c r="J13372" s="24"/>
    </row>
    <row r="13373" spans="2:10" x14ac:dyDescent="0.2">
      <c r="B13373" s="24"/>
      <c r="D13373" s="24"/>
      <c r="F13373" s="24"/>
      <c r="H13373" s="24"/>
      <c r="J13373" s="24"/>
    </row>
    <row r="13374" spans="2:10" x14ac:dyDescent="0.2">
      <c r="B13374" s="24"/>
      <c r="D13374" s="24"/>
      <c r="F13374" s="24"/>
      <c r="H13374" s="24"/>
      <c r="J13374" s="24"/>
    </row>
    <row r="13375" spans="2:10" x14ac:dyDescent="0.2">
      <c r="B13375" s="24"/>
      <c r="D13375" s="24"/>
      <c r="F13375" s="24"/>
      <c r="H13375" s="24"/>
      <c r="J13375" s="24"/>
    </row>
    <row r="13376" spans="2:10" x14ac:dyDescent="0.2">
      <c r="B13376" s="24"/>
      <c r="D13376" s="24"/>
      <c r="F13376" s="24"/>
      <c r="H13376" s="24"/>
      <c r="J13376" s="24"/>
    </row>
    <row r="13377" spans="2:10" x14ac:dyDescent="0.2">
      <c r="B13377" s="24"/>
      <c r="D13377" s="24"/>
      <c r="F13377" s="24"/>
      <c r="H13377" s="24"/>
      <c r="J13377" s="24"/>
    </row>
    <row r="13378" spans="2:10" x14ac:dyDescent="0.2">
      <c r="B13378" s="24"/>
      <c r="D13378" s="24"/>
      <c r="F13378" s="24"/>
      <c r="H13378" s="24"/>
      <c r="J13378" s="24"/>
    </row>
    <row r="13379" spans="2:10" x14ac:dyDescent="0.2">
      <c r="B13379" s="24"/>
      <c r="D13379" s="24"/>
      <c r="F13379" s="24"/>
      <c r="H13379" s="24"/>
      <c r="J13379" s="24"/>
    </row>
    <row r="13380" spans="2:10" x14ac:dyDescent="0.2">
      <c r="B13380" s="24"/>
      <c r="D13380" s="24"/>
      <c r="F13380" s="24"/>
      <c r="H13380" s="24"/>
      <c r="J13380" s="24"/>
    </row>
    <row r="13381" spans="2:10" x14ac:dyDescent="0.2">
      <c r="B13381" s="24"/>
      <c r="D13381" s="24"/>
      <c r="F13381" s="24"/>
      <c r="H13381" s="24"/>
      <c r="J13381" s="24"/>
    </row>
    <row r="13382" spans="2:10" x14ac:dyDescent="0.2">
      <c r="B13382" s="24"/>
      <c r="D13382" s="24"/>
      <c r="F13382" s="24"/>
      <c r="H13382" s="24"/>
      <c r="J13382" s="24"/>
    </row>
    <row r="13383" spans="2:10" x14ac:dyDescent="0.2">
      <c r="B13383" s="24"/>
      <c r="D13383" s="24"/>
      <c r="F13383" s="24"/>
      <c r="H13383" s="24"/>
      <c r="J13383" s="24"/>
    </row>
    <row r="13384" spans="2:10" x14ac:dyDescent="0.2">
      <c r="B13384" s="24"/>
      <c r="D13384" s="24"/>
      <c r="F13384" s="24"/>
      <c r="H13384" s="24"/>
      <c r="J13384" s="24"/>
    </row>
    <row r="13385" spans="2:10" x14ac:dyDescent="0.2">
      <c r="B13385" s="24"/>
      <c r="D13385" s="24"/>
      <c r="F13385" s="24"/>
      <c r="H13385" s="24"/>
      <c r="J13385" s="24"/>
    </row>
    <row r="13386" spans="2:10" x14ac:dyDescent="0.2">
      <c r="B13386" s="24"/>
      <c r="D13386" s="24"/>
      <c r="F13386" s="24"/>
      <c r="H13386" s="24"/>
      <c r="J13386" s="24"/>
    </row>
    <row r="13387" spans="2:10" x14ac:dyDescent="0.2">
      <c r="B13387" s="24"/>
      <c r="D13387" s="24"/>
      <c r="F13387" s="24"/>
      <c r="H13387" s="24"/>
      <c r="J13387" s="24"/>
    </row>
    <row r="13388" spans="2:10" x14ac:dyDescent="0.2">
      <c r="B13388" s="24"/>
      <c r="D13388" s="24"/>
      <c r="F13388" s="24"/>
      <c r="H13388" s="24"/>
      <c r="J13388" s="24"/>
    </row>
    <row r="13389" spans="2:10" x14ac:dyDescent="0.2">
      <c r="B13389" s="24"/>
      <c r="D13389" s="24"/>
      <c r="F13389" s="24"/>
      <c r="H13389" s="24"/>
      <c r="J13389" s="24"/>
    </row>
    <row r="13390" spans="2:10" x14ac:dyDescent="0.2">
      <c r="B13390" s="24"/>
      <c r="D13390" s="24"/>
      <c r="F13390" s="24"/>
      <c r="H13390" s="24"/>
      <c r="J13390" s="24"/>
    </row>
    <row r="13391" spans="2:10" x14ac:dyDescent="0.2">
      <c r="B13391" s="24"/>
      <c r="D13391" s="24"/>
      <c r="F13391" s="24"/>
      <c r="H13391" s="24"/>
      <c r="J13391" s="24"/>
    </row>
    <row r="13392" spans="2:10" x14ac:dyDescent="0.2">
      <c r="B13392" s="24"/>
      <c r="D13392" s="24"/>
      <c r="F13392" s="24"/>
      <c r="H13392" s="24"/>
      <c r="J13392" s="24"/>
    </row>
    <row r="13393" spans="2:10" x14ac:dyDescent="0.2">
      <c r="B13393" s="24"/>
      <c r="D13393" s="24"/>
      <c r="F13393" s="24"/>
      <c r="H13393" s="24"/>
      <c r="J13393" s="24"/>
    </row>
    <row r="13394" spans="2:10" x14ac:dyDescent="0.2">
      <c r="B13394" s="24"/>
      <c r="D13394" s="24"/>
      <c r="F13394" s="24"/>
      <c r="H13394" s="24"/>
      <c r="J13394" s="24"/>
    </row>
    <row r="13395" spans="2:10" x14ac:dyDescent="0.2">
      <c r="B13395" s="24"/>
      <c r="D13395" s="24"/>
      <c r="F13395" s="24"/>
      <c r="H13395" s="24"/>
      <c r="J13395" s="24"/>
    </row>
    <row r="13396" spans="2:10" x14ac:dyDescent="0.2">
      <c r="B13396" s="24"/>
      <c r="D13396" s="24"/>
      <c r="F13396" s="24"/>
      <c r="H13396" s="24"/>
      <c r="J13396" s="24"/>
    </row>
    <row r="13397" spans="2:10" x14ac:dyDescent="0.2">
      <c r="B13397" s="24"/>
      <c r="D13397" s="24"/>
      <c r="F13397" s="24"/>
      <c r="H13397" s="24"/>
      <c r="J13397" s="24"/>
    </row>
    <row r="13398" spans="2:10" x14ac:dyDescent="0.2">
      <c r="B13398" s="24"/>
      <c r="D13398" s="24"/>
      <c r="F13398" s="24"/>
      <c r="H13398" s="24"/>
      <c r="J13398" s="24"/>
    </row>
    <row r="13399" spans="2:10" x14ac:dyDescent="0.2">
      <c r="B13399" s="24"/>
      <c r="D13399" s="24"/>
      <c r="F13399" s="24"/>
      <c r="H13399" s="24"/>
      <c r="J13399" s="24"/>
    </row>
    <row r="13400" spans="2:10" x14ac:dyDescent="0.2">
      <c r="B13400" s="24"/>
      <c r="D13400" s="24"/>
      <c r="F13400" s="24"/>
      <c r="H13400" s="24"/>
      <c r="J13400" s="24"/>
    </row>
    <row r="13401" spans="2:10" x14ac:dyDescent="0.2">
      <c r="B13401" s="24"/>
      <c r="D13401" s="24"/>
      <c r="F13401" s="24"/>
      <c r="H13401" s="24"/>
      <c r="J13401" s="24"/>
    </row>
    <row r="13402" spans="2:10" x14ac:dyDescent="0.2">
      <c r="B13402" s="24"/>
      <c r="D13402" s="24"/>
      <c r="F13402" s="24"/>
      <c r="H13402" s="24"/>
      <c r="J13402" s="24"/>
    </row>
    <row r="13403" spans="2:10" x14ac:dyDescent="0.2">
      <c r="B13403" s="24"/>
      <c r="D13403" s="24"/>
      <c r="F13403" s="24"/>
      <c r="H13403" s="24"/>
      <c r="J13403" s="24"/>
    </row>
    <row r="13404" spans="2:10" x14ac:dyDescent="0.2">
      <c r="B13404" s="24"/>
      <c r="D13404" s="24"/>
      <c r="F13404" s="24"/>
      <c r="H13404" s="24"/>
      <c r="J13404" s="24"/>
    </row>
    <row r="13405" spans="2:10" x14ac:dyDescent="0.2">
      <c r="B13405" s="24"/>
      <c r="D13405" s="24"/>
      <c r="F13405" s="24"/>
      <c r="H13405" s="24"/>
      <c r="J13405" s="24"/>
    </row>
    <row r="13406" spans="2:10" x14ac:dyDescent="0.2">
      <c r="B13406" s="24"/>
      <c r="D13406" s="24"/>
      <c r="F13406" s="24"/>
      <c r="H13406" s="24"/>
      <c r="J13406" s="24"/>
    </row>
    <row r="13407" spans="2:10" x14ac:dyDescent="0.2">
      <c r="B13407" s="24"/>
      <c r="D13407" s="24"/>
      <c r="F13407" s="24"/>
      <c r="H13407" s="24"/>
      <c r="J13407" s="24"/>
    </row>
    <row r="13408" spans="2:10" x14ac:dyDescent="0.2">
      <c r="B13408" s="24"/>
      <c r="D13408" s="24"/>
      <c r="F13408" s="24"/>
      <c r="H13408" s="24"/>
      <c r="J13408" s="24"/>
    </row>
    <row r="13409" spans="2:10" x14ac:dyDescent="0.2">
      <c r="B13409" s="24"/>
      <c r="D13409" s="24"/>
      <c r="F13409" s="24"/>
      <c r="H13409" s="24"/>
      <c r="J13409" s="24"/>
    </row>
    <row r="13410" spans="2:10" x14ac:dyDescent="0.2">
      <c r="B13410" s="24"/>
      <c r="D13410" s="24"/>
      <c r="F13410" s="24"/>
      <c r="H13410" s="24"/>
      <c r="J13410" s="24"/>
    </row>
    <row r="13411" spans="2:10" x14ac:dyDescent="0.2">
      <c r="B13411" s="24"/>
      <c r="D13411" s="24"/>
      <c r="F13411" s="24"/>
      <c r="H13411" s="24"/>
      <c r="J13411" s="24"/>
    </row>
    <row r="13412" spans="2:10" x14ac:dyDescent="0.2">
      <c r="B13412" s="24"/>
      <c r="D13412" s="24"/>
      <c r="F13412" s="24"/>
      <c r="H13412" s="24"/>
      <c r="J13412" s="24"/>
    </row>
    <row r="13413" spans="2:10" x14ac:dyDescent="0.2">
      <c r="B13413" s="24"/>
      <c r="D13413" s="24"/>
      <c r="F13413" s="24"/>
      <c r="H13413" s="24"/>
      <c r="J13413" s="24"/>
    </row>
    <row r="13414" spans="2:10" x14ac:dyDescent="0.2">
      <c r="B13414" s="24"/>
      <c r="D13414" s="24"/>
      <c r="F13414" s="24"/>
      <c r="H13414" s="24"/>
      <c r="J13414" s="24"/>
    </row>
    <row r="13415" spans="2:10" x14ac:dyDescent="0.2">
      <c r="B13415" s="24"/>
      <c r="D13415" s="24"/>
      <c r="F13415" s="24"/>
      <c r="H13415" s="24"/>
      <c r="J13415" s="24"/>
    </row>
    <row r="13416" spans="2:10" x14ac:dyDescent="0.2">
      <c r="B13416" s="24"/>
      <c r="D13416" s="24"/>
      <c r="F13416" s="24"/>
      <c r="H13416" s="24"/>
      <c r="J13416" s="24"/>
    </row>
    <row r="13417" spans="2:10" x14ac:dyDescent="0.2">
      <c r="B13417" s="24"/>
      <c r="D13417" s="24"/>
      <c r="F13417" s="24"/>
      <c r="H13417" s="24"/>
      <c r="J13417" s="24"/>
    </row>
    <row r="13418" spans="2:10" x14ac:dyDescent="0.2">
      <c r="B13418" s="24"/>
      <c r="D13418" s="24"/>
      <c r="F13418" s="24"/>
      <c r="H13418" s="24"/>
      <c r="J13418" s="24"/>
    </row>
    <row r="13419" spans="2:10" x14ac:dyDescent="0.2">
      <c r="B13419" s="24"/>
      <c r="D13419" s="24"/>
      <c r="F13419" s="24"/>
      <c r="H13419" s="24"/>
      <c r="J13419" s="24"/>
    </row>
    <row r="13420" spans="2:10" x14ac:dyDescent="0.2">
      <c r="B13420" s="24"/>
      <c r="D13420" s="24"/>
      <c r="F13420" s="24"/>
      <c r="H13420" s="24"/>
      <c r="J13420" s="24"/>
    </row>
    <row r="13421" spans="2:10" x14ac:dyDescent="0.2">
      <c r="B13421" s="24"/>
      <c r="D13421" s="24"/>
      <c r="F13421" s="24"/>
      <c r="H13421" s="24"/>
      <c r="J13421" s="24"/>
    </row>
    <row r="13422" spans="2:10" x14ac:dyDescent="0.2">
      <c r="B13422" s="24"/>
      <c r="D13422" s="24"/>
      <c r="F13422" s="24"/>
      <c r="H13422" s="24"/>
      <c r="J13422" s="24"/>
    </row>
    <row r="13423" spans="2:10" x14ac:dyDescent="0.2">
      <c r="B13423" s="24"/>
      <c r="D13423" s="24"/>
      <c r="F13423" s="24"/>
      <c r="H13423" s="24"/>
      <c r="J13423" s="24"/>
    </row>
    <row r="13424" spans="2:10" x14ac:dyDescent="0.2">
      <c r="B13424" s="24"/>
      <c r="D13424" s="24"/>
      <c r="F13424" s="24"/>
      <c r="H13424" s="24"/>
      <c r="J13424" s="24"/>
    </row>
    <row r="13425" spans="2:10" x14ac:dyDescent="0.2">
      <c r="B13425" s="24"/>
      <c r="D13425" s="24"/>
      <c r="F13425" s="24"/>
      <c r="H13425" s="24"/>
      <c r="J13425" s="24"/>
    </row>
    <row r="13426" spans="2:10" x14ac:dyDescent="0.2">
      <c r="B13426" s="24"/>
      <c r="D13426" s="24"/>
      <c r="F13426" s="24"/>
      <c r="H13426" s="24"/>
      <c r="J13426" s="24"/>
    </row>
    <row r="13427" spans="2:10" x14ac:dyDescent="0.2">
      <c r="B13427" s="24"/>
      <c r="D13427" s="24"/>
      <c r="F13427" s="24"/>
      <c r="H13427" s="24"/>
      <c r="J13427" s="24"/>
    </row>
    <row r="13428" spans="2:10" x14ac:dyDescent="0.2">
      <c r="B13428" s="24"/>
      <c r="D13428" s="24"/>
      <c r="F13428" s="24"/>
      <c r="H13428" s="24"/>
      <c r="J13428" s="24"/>
    </row>
    <row r="13429" spans="2:10" x14ac:dyDescent="0.2">
      <c r="B13429" s="24"/>
      <c r="D13429" s="24"/>
      <c r="F13429" s="24"/>
      <c r="H13429" s="24"/>
      <c r="J13429" s="24"/>
    </row>
    <row r="13430" spans="2:10" x14ac:dyDescent="0.2">
      <c r="B13430" s="24"/>
      <c r="D13430" s="24"/>
      <c r="F13430" s="24"/>
      <c r="H13430" s="24"/>
      <c r="J13430" s="24"/>
    </row>
    <row r="13431" spans="2:10" x14ac:dyDescent="0.2">
      <c r="B13431" s="24"/>
      <c r="D13431" s="24"/>
      <c r="F13431" s="24"/>
      <c r="H13431" s="24"/>
      <c r="J13431" s="24"/>
    </row>
    <row r="13432" spans="2:10" x14ac:dyDescent="0.2">
      <c r="B13432" s="24"/>
      <c r="D13432" s="24"/>
      <c r="F13432" s="24"/>
      <c r="H13432" s="24"/>
      <c r="J13432" s="24"/>
    </row>
    <row r="13433" spans="2:10" x14ac:dyDescent="0.2">
      <c r="B13433" s="24"/>
      <c r="D13433" s="24"/>
      <c r="F13433" s="24"/>
      <c r="H13433" s="24"/>
      <c r="J13433" s="24"/>
    </row>
    <row r="13434" spans="2:10" x14ac:dyDescent="0.2">
      <c r="B13434" s="24"/>
      <c r="D13434" s="24"/>
      <c r="F13434" s="24"/>
      <c r="H13434" s="24"/>
      <c r="J13434" s="24"/>
    </row>
    <row r="13435" spans="2:10" x14ac:dyDescent="0.2">
      <c r="B13435" s="24"/>
      <c r="D13435" s="24"/>
      <c r="F13435" s="24"/>
      <c r="H13435" s="24"/>
      <c r="J13435" s="24"/>
    </row>
    <row r="13436" spans="2:10" x14ac:dyDescent="0.2">
      <c r="B13436" s="24"/>
      <c r="D13436" s="24"/>
      <c r="F13436" s="24"/>
      <c r="H13436" s="24"/>
      <c r="J13436" s="24"/>
    </row>
    <row r="13437" spans="2:10" x14ac:dyDescent="0.2">
      <c r="B13437" s="24"/>
      <c r="D13437" s="24"/>
      <c r="F13437" s="24"/>
      <c r="H13437" s="24"/>
      <c r="J13437" s="24"/>
    </row>
    <row r="13438" spans="2:10" x14ac:dyDescent="0.2">
      <c r="B13438" s="24"/>
      <c r="D13438" s="24"/>
      <c r="F13438" s="24"/>
      <c r="H13438" s="24"/>
      <c r="J13438" s="24"/>
    </row>
    <row r="13439" spans="2:10" x14ac:dyDescent="0.2">
      <c r="B13439" s="24"/>
      <c r="D13439" s="24"/>
      <c r="F13439" s="24"/>
      <c r="H13439" s="24"/>
      <c r="J13439" s="24"/>
    </row>
    <row r="13440" spans="2:10" x14ac:dyDescent="0.2">
      <c r="B13440" s="24"/>
      <c r="D13440" s="24"/>
      <c r="F13440" s="24"/>
      <c r="H13440" s="24"/>
      <c r="J13440" s="24"/>
    </row>
    <row r="13441" spans="2:10" x14ac:dyDescent="0.2">
      <c r="B13441" s="24"/>
      <c r="D13441" s="24"/>
      <c r="F13441" s="24"/>
      <c r="H13441" s="24"/>
      <c r="J13441" s="24"/>
    </row>
    <row r="13442" spans="2:10" x14ac:dyDescent="0.2">
      <c r="B13442" s="24"/>
      <c r="D13442" s="24"/>
      <c r="F13442" s="24"/>
      <c r="H13442" s="24"/>
      <c r="J13442" s="24"/>
    </row>
    <row r="13443" spans="2:10" x14ac:dyDescent="0.2">
      <c r="B13443" s="24"/>
      <c r="D13443" s="24"/>
      <c r="F13443" s="24"/>
      <c r="H13443" s="24"/>
      <c r="J13443" s="24"/>
    </row>
    <row r="13444" spans="2:10" x14ac:dyDescent="0.2">
      <c r="B13444" s="24"/>
      <c r="D13444" s="24"/>
      <c r="F13444" s="24"/>
      <c r="H13444" s="24"/>
      <c r="J13444" s="24"/>
    </row>
    <row r="13445" spans="2:10" x14ac:dyDescent="0.2">
      <c r="B13445" s="24"/>
      <c r="D13445" s="24"/>
      <c r="F13445" s="24"/>
      <c r="H13445" s="24"/>
      <c r="J13445" s="24"/>
    </row>
    <row r="13446" spans="2:10" x14ac:dyDescent="0.2">
      <c r="B13446" s="24"/>
      <c r="D13446" s="24"/>
      <c r="F13446" s="24"/>
      <c r="H13446" s="24"/>
      <c r="J13446" s="24"/>
    </row>
    <row r="13447" spans="2:10" x14ac:dyDescent="0.2">
      <c r="B13447" s="24"/>
      <c r="D13447" s="24"/>
      <c r="F13447" s="24"/>
      <c r="H13447" s="24"/>
      <c r="J13447" s="24"/>
    </row>
    <row r="13448" spans="2:10" x14ac:dyDescent="0.2">
      <c r="B13448" s="24"/>
      <c r="D13448" s="24"/>
      <c r="F13448" s="24"/>
      <c r="H13448" s="24"/>
      <c r="J13448" s="24"/>
    </row>
    <row r="13449" spans="2:10" x14ac:dyDescent="0.2">
      <c r="B13449" s="24"/>
      <c r="D13449" s="24"/>
      <c r="F13449" s="24"/>
      <c r="H13449" s="24"/>
      <c r="J13449" s="24"/>
    </row>
    <row r="13450" spans="2:10" x14ac:dyDescent="0.2">
      <c r="B13450" s="24"/>
      <c r="D13450" s="24"/>
      <c r="F13450" s="24"/>
      <c r="H13450" s="24"/>
      <c r="J13450" s="24"/>
    </row>
    <row r="13451" spans="2:10" x14ac:dyDescent="0.2">
      <c r="B13451" s="24"/>
      <c r="D13451" s="24"/>
      <c r="F13451" s="24"/>
      <c r="H13451" s="24"/>
      <c r="J13451" s="24"/>
    </row>
    <row r="13452" spans="2:10" x14ac:dyDescent="0.2">
      <c r="B13452" s="24"/>
      <c r="D13452" s="24"/>
      <c r="F13452" s="24"/>
      <c r="H13452" s="24"/>
      <c r="J13452" s="24"/>
    </row>
    <row r="13453" spans="2:10" x14ac:dyDescent="0.2">
      <c r="B13453" s="24"/>
      <c r="D13453" s="24"/>
      <c r="F13453" s="24"/>
      <c r="H13453" s="24"/>
      <c r="J13453" s="24"/>
    </row>
    <row r="13454" spans="2:10" x14ac:dyDescent="0.2">
      <c r="B13454" s="24"/>
      <c r="D13454" s="24"/>
      <c r="F13454" s="24"/>
      <c r="H13454" s="24"/>
      <c r="J13454" s="24"/>
    </row>
    <row r="13455" spans="2:10" x14ac:dyDescent="0.2">
      <c r="B13455" s="24"/>
      <c r="D13455" s="24"/>
      <c r="F13455" s="24"/>
      <c r="H13455" s="24"/>
      <c r="J13455" s="24"/>
    </row>
    <row r="13456" spans="2:10" x14ac:dyDescent="0.2">
      <c r="B13456" s="24"/>
      <c r="D13456" s="24"/>
      <c r="F13456" s="24"/>
      <c r="H13456" s="24"/>
      <c r="J13456" s="24"/>
    </row>
    <row r="13457" spans="2:10" x14ac:dyDescent="0.2">
      <c r="B13457" s="24"/>
      <c r="D13457" s="24"/>
      <c r="F13457" s="24"/>
      <c r="H13457" s="24"/>
      <c r="J13457" s="24"/>
    </row>
    <row r="13458" spans="2:10" x14ac:dyDescent="0.2">
      <c r="B13458" s="24"/>
      <c r="D13458" s="24"/>
      <c r="F13458" s="24"/>
      <c r="H13458" s="24"/>
      <c r="J13458" s="24"/>
    </row>
    <row r="13459" spans="2:10" x14ac:dyDescent="0.2">
      <c r="B13459" s="24"/>
      <c r="D13459" s="24"/>
      <c r="F13459" s="24"/>
      <c r="H13459" s="24"/>
      <c r="J13459" s="24"/>
    </row>
    <row r="13460" spans="2:10" x14ac:dyDescent="0.2">
      <c r="B13460" s="24"/>
      <c r="D13460" s="24"/>
      <c r="F13460" s="24"/>
      <c r="H13460" s="24"/>
      <c r="J13460" s="24"/>
    </row>
    <row r="13461" spans="2:10" x14ac:dyDescent="0.2">
      <c r="B13461" s="24"/>
      <c r="D13461" s="24"/>
      <c r="F13461" s="24"/>
      <c r="H13461" s="24"/>
      <c r="J13461" s="24"/>
    </row>
    <row r="13462" spans="2:10" x14ac:dyDescent="0.2">
      <c r="B13462" s="24"/>
      <c r="D13462" s="24"/>
      <c r="F13462" s="24"/>
      <c r="H13462" s="24"/>
      <c r="J13462" s="24"/>
    </row>
    <row r="13463" spans="2:10" x14ac:dyDescent="0.2">
      <c r="B13463" s="24"/>
      <c r="D13463" s="24"/>
      <c r="F13463" s="24"/>
      <c r="H13463" s="24"/>
      <c r="J13463" s="24"/>
    </row>
    <row r="13464" spans="2:10" x14ac:dyDescent="0.2">
      <c r="B13464" s="24"/>
      <c r="D13464" s="24"/>
      <c r="F13464" s="24"/>
      <c r="H13464" s="24"/>
      <c r="J13464" s="24"/>
    </row>
    <row r="13465" spans="2:10" x14ac:dyDescent="0.2">
      <c r="B13465" s="24"/>
      <c r="D13465" s="24"/>
      <c r="F13465" s="24"/>
      <c r="H13465" s="24"/>
      <c r="J13465" s="24"/>
    </row>
    <row r="13466" spans="2:10" x14ac:dyDescent="0.2">
      <c r="B13466" s="24"/>
      <c r="D13466" s="24"/>
      <c r="F13466" s="24"/>
      <c r="H13466" s="24"/>
      <c r="J13466" s="24"/>
    </row>
    <row r="13467" spans="2:10" x14ac:dyDescent="0.2">
      <c r="B13467" s="24"/>
      <c r="D13467" s="24"/>
      <c r="F13467" s="24"/>
      <c r="H13467" s="24"/>
      <c r="J13467" s="24"/>
    </row>
    <row r="13468" spans="2:10" x14ac:dyDescent="0.2">
      <c r="B13468" s="24"/>
      <c r="D13468" s="24"/>
      <c r="F13468" s="24"/>
      <c r="H13468" s="24"/>
      <c r="J13468" s="24"/>
    </row>
    <row r="13469" spans="2:10" x14ac:dyDescent="0.2">
      <c r="B13469" s="24"/>
      <c r="D13469" s="24"/>
      <c r="F13469" s="24"/>
      <c r="H13469" s="24"/>
      <c r="J13469" s="24"/>
    </row>
    <row r="13470" spans="2:10" x14ac:dyDescent="0.2">
      <c r="B13470" s="24"/>
      <c r="D13470" s="24"/>
      <c r="F13470" s="24"/>
      <c r="H13470" s="24"/>
      <c r="J13470" s="24"/>
    </row>
    <row r="13471" spans="2:10" x14ac:dyDescent="0.2">
      <c r="B13471" s="24"/>
      <c r="D13471" s="24"/>
      <c r="F13471" s="24"/>
      <c r="H13471" s="24"/>
      <c r="J13471" s="24"/>
    </row>
    <row r="13472" spans="2:10" x14ac:dyDescent="0.2">
      <c r="B13472" s="24"/>
      <c r="D13472" s="24"/>
      <c r="F13472" s="24"/>
      <c r="H13472" s="24"/>
      <c r="J13472" s="24"/>
    </row>
    <row r="13473" spans="2:10" x14ac:dyDescent="0.2">
      <c r="B13473" s="24"/>
      <c r="D13473" s="24"/>
      <c r="F13473" s="24"/>
      <c r="H13473" s="24"/>
      <c r="J13473" s="24"/>
    </row>
    <row r="13474" spans="2:10" x14ac:dyDescent="0.2">
      <c r="B13474" s="24"/>
      <c r="D13474" s="24"/>
      <c r="F13474" s="24"/>
      <c r="H13474" s="24"/>
      <c r="J13474" s="24"/>
    </row>
    <row r="13475" spans="2:10" x14ac:dyDescent="0.2">
      <c r="B13475" s="24"/>
      <c r="D13475" s="24"/>
      <c r="F13475" s="24"/>
      <c r="H13475" s="24"/>
      <c r="J13475" s="24"/>
    </row>
    <row r="13476" spans="2:10" x14ac:dyDescent="0.2">
      <c r="B13476" s="24"/>
      <c r="D13476" s="24"/>
      <c r="F13476" s="24"/>
      <c r="H13476" s="24"/>
      <c r="J13476" s="24"/>
    </row>
    <row r="13477" spans="2:10" x14ac:dyDescent="0.2">
      <c r="B13477" s="24"/>
      <c r="D13477" s="24"/>
      <c r="F13477" s="24"/>
      <c r="H13477" s="24"/>
      <c r="J13477" s="24"/>
    </row>
    <row r="13478" spans="2:10" x14ac:dyDescent="0.2">
      <c r="B13478" s="24"/>
      <c r="D13478" s="24"/>
      <c r="F13478" s="24"/>
      <c r="H13478" s="24"/>
      <c r="J13478" s="24"/>
    </row>
    <row r="13479" spans="2:10" x14ac:dyDescent="0.2">
      <c r="B13479" s="24"/>
      <c r="D13479" s="24"/>
      <c r="F13479" s="24"/>
      <c r="H13479" s="24"/>
      <c r="J13479" s="24"/>
    </row>
    <row r="13480" spans="2:10" x14ac:dyDescent="0.2">
      <c r="B13480" s="24"/>
      <c r="D13480" s="24"/>
      <c r="F13480" s="24"/>
      <c r="H13480" s="24"/>
      <c r="J13480" s="24"/>
    </row>
    <row r="13481" spans="2:10" x14ac:dyDescent="0.2">
      <c r="B13481" s="24"/>
      <c r="D13481" s="24"/>
      <c r="F13481" s="24"/>
      <c r="H13481" s="24"/>
      <c r="J13481" s="24"/>
    </row>
    <row r="13482" spans="2:10" x14ac:dyDescent="0.2">
      <c r="B13482" s="24"/>
      <c r="D13482" s="24"/>
      <c r="F13482" s="24"/>
      <c r="H13482" s="24"/>
      <c r="J13482" s="24"/>
    </row>
    <row r="13483" spans="2:10" x14ac:dyDescent="0.2">
      <c r="B13483" s="24"/>
      <c r="D13483" s="24"/>
      <c r="F13483" s="24"/>
      <c r="H13483" s="24"/>
      <c r="J13483" s="24"/>
    </row>
    <row r="13484" spans="2:10" x14ac:dyDescent="0.2">
      <c r="B13484" s="24"/>
      <c r="D13484" s="24"/>
      <c r="F13484" s="24"/>
      <c r="H13484" s="24"/>
      <c r="J13484" s="24"/>
    </row>
    <row r="13485" spans="2:10" x14ac:dyDescent="0.2">
      <c r="B13485" s="24"/>
      <c r="D13485" s="24"/>
      <c r="F13485" s="24"/>
      <c r="H13485" s="24"/>
      <c r="J13485" s="24"/>
    </row>
    <row r="13486" spans="2:10" x14ac:dyDescent="0.2">
      <c r="B13486" s="24"/>
      <c r="D13486" s="24"/>
      <c r="F13486" s="24"/>
      <c r="H13486" s="24"/>
      <c r="J13486" s="24"/>
    </row>
    <row r="13487" spans="2:10" x14ac:dyDescent="0.2">
      <c r="B13487" s="24"/>
      <c r="D13487" s="24"/>
      <c r="F13487" s="24"/>
      <c r="H13487" s="24"/>
      <c r="J13487" s="24"/>
    </row>
    <row r="13488" spans="2:10" x14ac:dyDescent="0.2">
      <c r="B13488" s="24"/>
      <c r="D13488" s="24"/>
      <c r="F13488" s="24"/>
      <c r="H13488" s="24"/>
      <c r="J13488" s="24"/>
    </row>
    <row r="13489" spans="2:10" x14ac:dyDescent="0.2">
      <c r="B13489" s="24"/>
      <c r="D13489" s="24"/>
      <c r="F13489" s="24"/>
      <c r="H13489" s="24"/>
      <c r="J13489" s="24"/>
    </row>
    <row r="13490" spans="2:10" x14ac:dyDescent="0.2">
      <c r="B13490" s="24"/>
      <c r="D13490" s="24"/>
      <c r="F13490" s="24"/>
      <c r="H13490" s="24"/>
      <c r="J13490" s="24"/>
    </row>
    <row r="13491" spans="2:10" x14ac:dyDescent="0.2">
      <c r="B13491" s="24"/>
      <c r="D13491" s="24"/>
      <c r="F13491" s="24"/>
      <c r="H13491" s="24"/>
      <c r="J13491" s="24"/>
    </row>
    <row r="13492" spans="2:10" x14ac:dyDescent="0.2">
      <c r="B13492" s="24"/>
      <c r="D13492" s="24"/>
      <c r="F13492" s="24"/>
      <c r="H13492" s="24"/>
      <c r="J13492" s="24"/>
    </row>
    <row r="13493" spans="2:10" x14ac:dyDescent="0.2">
      <c r="B13493" s="24"/>
      <c r="D13493" s="24"/>
      <c r="F13493" s="24"/>
      <c r="H13493" s="24"/>
      <c r="J13493" s="24"/>
    </row>
    <row r="13494" spans="2:10" x14ac:dyDescent="0.2">
      <c r="B13494" s="24"/>
      <c r="D13494" s="24"/>
      <c r="F13494" s="24"/>
      <c r="H13494" s="24"/>
      <c r="J13494" s="24"/>
    </row>
    <row r="13495" spans="2:10" x14ac:dyDescent="0.2">
      <c r="B13495" s="24"/>
      <c r="D13495" s="24"/>
      <c r="F13495" s="24"/>
      <c r="H13495" s="24"/>
      <c r="J13495" s="24"/>
    </row>
    <row r="13496" spans="2:10" x14ac:dyDescent="0.2">
      <c r="B13496" s="24"/>
      <c r="D13496" s="24"/>
      <c r="F13496" s="24"/>
      <c r="H13496" s="24"/>
      <c r="J13496" s="24"/>
    </row>
    <row r="13497" spans="2:10" x14ac:dyDescent="0.2">
      <c r="B13497" s="24"/>
      <c r="D13497" s="24"/>
      <c r="F13497" s="24"/>
      <c r="H13497" s="24"/>
      <c r="J13497" s="24"/>
    </row>
    <row r="13498" spans="2:10" x14ac:dyDescent="0.2">
      <c r="B13498" s="24"/>
      <c r="D13498" s="24"/>
      <c r="F13498" s="24"/>
      <c r="H13498" s="24"/>
      <c r="J13498" s="24"/>
    </row>
    <row r="13499" spans="2:10" x14ac:dyDescent="0.2">
      <c r="B13499" s="24"/>
      <c r="D13499" s="24"/>
      <c r="F13499" s="24"/>
      <c r="H13499" s="24"/>
      <c r="J13499" s="24"/>
    </row>
    <row r="13500" spans="2:10" x14ac:dyDescent="0.2">
      <c r="B13500" s="24"/>
      <c r="D13500" s="24"/>
      <c r="F13500" s="24"/>
      <c r="H13500" s="24"/>
      <c r="J13500" s="24"/>
    </row>
    <row r="13501" spans="2:10" x14ac:dyDescent="0.2">
      <c r="B13501" s="24"/>
      <c r="D13501" s="24"/>
      <c r="F13501" s="24"/>
      <c r="H13501" s="24"/>
      <c r="J13501" s="24"/>
    </row>
    <row r="13502" spans="2:10" x14ac:dyDescent="0.2">
      <c r="B13502" s="24"/>
      <c r="D13502" s="24"/>
      <c r="F13502" s="24"/>
      <c r="H13502" s="24"/>
      <c r="J13502" s="24"/>
    </row>
    <row r="13503" spans="2:10" x14ac:dyDescent="0.2">
      <c r="B13503" s="24"/>
      <c r="D13503" s="24"/>
      <c r="F13503" s="24"/>
      <c r="H13503" s="24"/>
      <c r="J13503" s="24"/>
    </row>
    <row r="13504" spans="2:10" x14ac:dyDescent="0.2">
      <c r="B13504" s="24"/>
      <c r="D13504" s="24"/>
      <c r="F13504" s="24"/>
      <c r="H13504" s="24"/>
      <c r="J13504" s="24"/>
    </row>
    <row r="13505" spans="2:10" x14ac:dyDescent="0.2">
      <c r="B13505" s="24"/>
      <c r="D13505" s="24"/>
      <c r="F13505" s="24"/>
      <c r="H13505" s="24"/>
      <c r="J13505" s="24"/>
    </row>
    <row r="13506" spans="2:10" x14ac:dyDescent="0.2">
      <c r="B13506" s="24"/>
      <c r="D13506" s="24"/>
      <c r="F13506" s="24"/>
      <c r="H13506" s="24"/>
      <c r="J13506" s="24"/>
    </row>
    <row r="13507" spans="2:10" x14ac:dyDescent="0.2">
      <c r="B13507" s="24"/>
      <c r="D13507" s="24"/>
      <c r="F13507" s="24"/>
      <c r="H13507" s="24"/>
      <c r="J13507" s="24"/>
    </row>
    <row r="13508" spans="2:10" x14ac:dyDescent="0.2">
      <c r="B13508" s="24"/>
      <c r="D13508" s="24"/>
      <c r="F13508" s="24"/>
      <c r="H13508" s="24"/>
      <c r="J13508" s="24"/>
    </row>
    <row r="13509" spans="2:10" x14ac:dyDescent="0.2">
      <c r="B13509" s="24"/>
      <c r="D13509" s="24"/>
      <c r="F13509" s="24"/>
      <c r="H13509" s="24"/>
      <c r="J13509" s="24"/>
    </row>
    <row r="13510" spans="2:10" x14ac:dyDescent="0.2">
      <c r="B13510" s="24"/>
      <c r="D13510" s="24"/>
      <c r="F13510" s="24"/>
      <c r="H13510" s="24"/>
      <c r="J13510" s="24"/>
    </row>
    <row r="13511" spans="2:10" x14ac:dyDescent="0.2">
      <c r="B13511" s="24"/>
      <c r="D13511" s="24"/>
      <c r="F13511" s="24"/>
      <c r="H13511" s="24"/>
      <c r="J13511" s="24"/>
    </row>
    <row r="13512" spans="2:10" x14ac:dyDescent="0.2">
      <c r="B13512" s="24"/>
      <c r="D13512" s="24"/>
      <c r="F13512" s="24"/>
      <c r="H13512" s="24"/>
      <c r="J13512" s="24"/>
    </row>
    <row r="13513" spans="2:10" x14ac:dyDescent="0.2">
      <c r="B13513" s="24"/>
      <c r="D13513" s="24"/>
      <c r="F13513" s="24"/>
      <c r="H13513" s="24"/>
      <c r="J13513" s="24"/>
    </row>
    <row r="13514" spans="2:10" x14ac:dyDescent="0.2">
      <c r="B13514" s="24"/>
      <c r="D13514" s="24"/>
      <c r="F13514" s="24"/>
      <c r="H13514" s="24"/>
      <c r="J13514" s="24"/>
    </row>
    <row r="13515" spans="2:10" x14ac:dyDescent="0.2">
      <c r="B13515" s="24"/>
      <c r="D13515" s="24"/>
      <c r="F13515" s="24"/>
      <c r="H13515" s="24"/>
      <c r="J13515" s="24"/>
    </row>
    <row r="13516" spans="2:10" x14ac:dyDescent="0.2">
      <c r="B13516" s="24"/>
      <c r="D13516" s="24"/>
      <c r="F13516" s="24"/>
      <c r="H13516" s="24"/>
      <c r="J13516" s="24"/>
    </row>
    <row r="13517" spans="2:10" x14ac:dyDescent="0.2">
      <c r="B13517" s="24"/>
      <c r="D13517" s="24"/>
      <c r="F13517" s="24"/>
      <c r="H13517" s="24"/>
      <c r="J13517" s="24"/>
    </row>
    <row r="13518" spans="2:10" x14ac:dyDescent="0.2">
      <c r="B13518" s="24"/>
      <c r="D13518" s="24"/>
      <c r="F13518" s="24"/>
      <c r="H13518" s="24"/>
      <c r="J13518" s="24"/>
    </row>
    <row r="13519" spans="2:10" x14ac:dyDescent="0.2">
      <c r="B13519" s="24"/>
      <c r="D13519" s="24"/>
      <c r="F13519" s="24"/>
      <c r="H13519" s="24"/>
      <c r="J13519" s="24"/>
    </row>
    <row r="13520" spans="2:10" x14ac:dyDescent="0.2">
      <c r="B13520" s="24"/>
      <c r="D13520" s="24"/>
      <c r="F13520" s="24"/>
      <c r="H13520" s="24"/>
      <c r="J13520" s="24"/>
    </row>
    <row r="13521" spans="2:10" x14ac:dyDescent="0.2">
      <c r="B13521" s="24"/>
      <c r="D13521" s="24"/>
      <c r="F13521" s="24"/>
      <c r="H13521" s="24"/>
      <c r="J13521" s="24"/>
    </row>
    <row r="13522" spans="2:10" x14ac:dyDescent="0.2">
      <c r="B13522" s="24"/>
      <c r="D13522" s="24"/>
      <c r="F13522" s="24"/>
      <c r="H13522" s="24"/>
      <c r="J13522" s="24"/>
    </row>
    <row r="13523" spans="2:10" x14ac:dyDescent="0.2">
      <c r="B13523" s="24"/>
      <c r="D13523" s="24"/>
      <c r="F13523" s="24"/>
      <c r="H13523" s="24"/>
      <c r="J13523" s="24"/>
    </row>
    <row r="13524" spans="2:10" x14ac:dyDescent="0.2">
      <c r="B13524" s="24"/>
      <c r="D13524" s="24"/>
      <c r="F13524" s="24"/>
      <c r="H13524" s="24"/>
      <c r="J13524" s="24"/>
    </row>
    <row r="13525" spans="2:10" x14ac:dyDescent="0.2">
      <c r="B13525" s="24"/>
      <c r="D13525" s="24"/>
      <c r="F13525" s="24"/>
      <c r="H13525" s="24"/>
      <c r="J13525" s="24"/>
    </row>
    <row r="13526" spans="2:10" x14ac:dyDescent="0.2">
      <c r="B13526" s="24"/>
      <c r="D13526" s="24"/>
      <c r="F13526" s="24"/>
      <c r="H13526" s="24"/>
      <c r="J13526" s="24"/>
    </row>
    <row r="13527" spans="2:10" x14ac:dyDescent="0.2">
      <c r="B13527" s="24"/>
      <c r="D13527" s="24"/>
      <c r="F13527" s="24"/>
      <c r="H13527" s="24"/>
      <c r="J13527" s="24"/>
    </row>
    <row r="13528" spans="2:10" x14ac:dyDescent="0.2">
      <c r="B13528" s="24"/>
      <c r="D13528" s="24"/>
      <c r="F13528" s="24"/>
      <c r="H13528" s="24"/>
      <c r="J13528" s="24"/>
    </row>
    <row r="13529" spans="2:10" x14ac:dyDescent="0.2">
      <c r="B13529" s="24"/>
      <c r="D13529" s="24"/>
      <c r="F13529" s="24"/>
      <c r="H13529" s="24"/>
      <c r="J13529" s="24"/>
    </row>
    <row r="13530" spans="2:10" x14ac:dyDescent="0.2">
      <c r="B13530" s="24"/>
      <c r="D13530" s="24"/>
      <c r="F13530" s="24"/>
      <c r="H13530" s="24"/>
      <c r="J13530" s="24"/>
    </row>
    <row r="13531" spans="2:10" x14ac:dyDescent="0.2">
      <c r="B13531" s="24"/>
      <c r="D13531" s="24"/>
      <c r="F13531" s="24"/>
      <c r="H13531" s="24"/>
      <c r="J13531" s="24"/>
    </row>
    <row r="13532" spans="2:10" x14ac:dyDescent="0.2">
      <c r="B13532" s="24"/>
      <c r="D13532" s="24"/>
      <c r="F13532" s="24"/>
      <c r="H13532" s="24"/>
      <c r="J13532" s="24"/>
    </row>
    <row r="13533" spans="2:10" x14ac:dyDescent="0.2">
      <c r="B13533" s="24"/>
      <c r="D13533" s="24"/>
      <c r="F13533" s="24"/>
      <c r="H13533" s="24"/>
      <c r="J13533" s="24"/>
    </row>
    <row r="13534" spans="2:10" x14ac:dyDescent="0.2">
      <c r="B13534" s="24"/>
      <c r="D13534" s="24"/>
      <c r="F13534" s="24"/>
      <c r="H13534" s="24"/>
      <c r="J13534" s="24"/>
    </row>
    <row r="13535" spans="2:10" x14ac:dyDescent="0.2">
      <c r="B13535" s="24"/>
      <c r="D13535" s="24"/>
      <c r="F13535" s="24"/>
      <c r="H13535" s="24"/>
      <c r="J13535" s="24"/>
    </row>
    <row r="13536" spans="2:10" x14ac:dyDescent="0.2">
      <c r="B13536" s="24"/>
      <c r="D13536" s="24"/>
      <c r="F13536" s="24"/>
      <c r="H13536" s="24"/>
      <c r="J13536" s="24"/>
    </row>
    <row r="13537" spans="2:10" x14ac:dyDescent="0.2">
      <c r="B13537" s="24"/>
      <c r="D13537" s="24"/>
      <c r="F13537" s="24"/>
      <c r="H13537" s="24"/>
      <c r="J13537" s="24"/>
    </row>
    <row r="13538" spans="2:10" x14ac:dyDescent="0.2">
      <c r="B13538" s="24"/>
      <c r="D13538" s="24"/>
      <c r="F13538" s="24"/>
      <c r="H13538" s="24"/>
      <c r="J13538" s="24"/>
    </row>
    <row r="13539" spans="2:10" x14ac:dyDescent="0.2">
      <c r="B13539" s="24"/>
      <c r="D13539" s="24"/>
      <c r="F13539" s="24"/>
      <c r="H13539" s="24"/>
      <c r="J13539" s="24"/>
    </row>
    <row r="13540" spans="2:10" x14ac:dyDescent="0.2">
      <c r="B13540" s="24"/>
      <c r="D13540" s="24"/>
      <c r="F13540" s="24"/>
      <c r="H13540" s="24"/>
      <c r="J13540" s="24"/>
    </row>
    <row r="13541" spans="2:10" x14ac:dyDescent="0.2">
      <c r="B13541" s="24"/>
      <c r="D13541" s="24"/>
      <c r="F13541" s="24"/>
      <c r="H13541" s="24"/>
      <c r="J13541" s="24"/>
    </row>
    <row r="13542" spans="2:10" x14ac:dyDescent="0.2">
      <c r="B13542" s="24"/>
      <c r="D13542" s="24"/>
      <c r="F13542" s="24"/>
      <c r="H13542" s="24"/>
      <c r="J13542" s="24"/>
    </row>
    <row r="13543" spans="2:10" x14ac:dyDescent="0.2">
      <c r="B13543" s="24"/>
      <c r="D13543" s="24"/>
      <c r="F13543" s="24"/>
      <c r="H13543" s="24"/>
      <c r="J13543" s="24"/>
    </row>
    <row r="13544" spans="2:10" x14ac:dyDescent="0.2">
      <c r="B13544" s="24"/>
      <c r="D13544" s="24"/>
      <c r="F13544" s="24"/>
      <c r="H13544" s="24"/>
      <c r="J13544" s="24"/>
    </row>
    <row r="13545" spans="2:10" x14ac:dyDescent="0.2">
      <c r="B13545" s="24"/>
      <c r="D13545" s="24"/>
      <c r="F13545" s="24"/>
      <c r="H13545" s="24"/>
      <c r="J13545" s="24"/>
    </row>
    <row r="13546" spans="2:10" x14ac:dyDescent="0.2">
      <c r="B13546" s="24"/>
      <c r="D13546" s="24"/>
      <c r="F13546" s="24"/>
      <c r="H13546" s="24"/>
      <c r="J13546" s="24"/>
    </row>
    <row r="13547" spans="2:10" x14ac:dyDescent="0.2">
      <c r="B13547" s="24"/>
      <c r="D13547" s="24"/>
      <c r="F13547" s="24"/>
      <c r="H13547" s="24"/>
      <c r="J13547" s="24"/>
    </row>
    <row r="13548" spans="2:10" x14ac:dyDescent="0.2">
      <c r="B13548" s="24"/>
      <c r="D13548" s="24"/>
      <c r="F13548" s="24"/>
      <c r="H13548" s="24"/>
      <c r="J13548" s="24"/>
    </row>
    <row r="13549" spans="2:10" x14ac:dyDescent="0.2">
      <c r="B13549" s="24"/>
      <c r="D13549" s="24"/>
      <c r="F13549" s="24"/>
      <c r="H13549" s="24"/>
      <c r="J13549" s="24"/>
    </row>
    <row r="13550" spans="2:10" x14ac:dyDescent="0.2">
      <c r="B13550" s="24"/>
      <c r="D13550" s="24"/>
      <c r="F13550" s="24"/>
      <c r="H13550" s="24"/>
      <c r="J13550" s="24"/>
    </row>
    <row r="13551" spans="2:10" x14ac:dyDescent="0.2">
      <c r="B13551" s="24"/>
      <c r="D13551" s="24"/>
      <c r="F13551" s="24"/>
      <c r="H13551" s="24"/>
      <c r="J13551" s="24"/>
    </row>
    <row r="13552" spans="2:10" x14ac:dyDescent="0.2">
      <c r="B13552" s="24"/>
      <c r="D13552" s="24"/>
      <c r="F13552" s="24"/>
      <c r="H13552" s="24"/>
      <c r="J13552" s="24"/>
    </row>
    <row r="13553" spans="2:10" x14ac:dyDescent="0.2">
      <c r="B13553" s="24"/>
      <c r="D13553" s="24"/>
      <c r="F13553" s="24"/>
      <c r="H13553" s="24"/>
      <c r="J13553" s="24"/>
    </row>
    <row r="13554" spans="2:10" x14ac:dyDescent="0.2">
      <c r="B13554" s="24"/>
      <c r="D13554" s="24"/>
      <c r="F13554" s="24"/>
      <c r="H13554" s="24"/>
      <c r="J13554" s="24"/>
    </row>
    <row r="13555" spans="2:10" x14ac:dyDescent="0.2">
      <c r="B13555" s="24"/>
      <c r="D13555" s="24"/>
      <c r="F13555" s="24"/>
      <c r="H13555" s="24"/>
      <c r="J13555" s="24"/>
    </row>
    <row r="13556" spans="2:10" x14ac:dyDescent="0.2">
      <c r="B13556" s="24"/>
      <c r="D13556" s="24"/>
      <c r="F13556" s="24"/>
      <c r="H13556" s="24"/>
      <c r="J13556" s="24"/>
    </row>
    <row r="13557" spans="2:10" x14ac:dyDescent="0.2">
      <c r="B13557" s="24"/>
      <c r="D13557" s="24"/>
      <c r="F13557" s="24"/>
      <c r="H13557" s="24"/>
      <c r="J13557" s="24"/>
    </row>
    <row r="13558" spans="2:10" x14ac:dyDescent="0.2">
      <c r="B13558" s="24"/>
      <c r="D13558" s="24"/>
      <c r="F13558" s="24"/>
      <c r="H13558" s="24"/>
      <c r="J13558" s="24"/>
    </row>
    <row r="13559" spans="2:10" x14ac:dyDescent="0.2">
      <c r="B13559" s="24"/>
      <c r="D13559" s="24"/>
      <c r="F13559" s="24"/>
      <c r="H13559" s="24"/>
      <c r="J13559" s="24"/>
    </row>
    <row r="13560" spans="2:10" x14ac:dyDescent="0.2">
      <c r="B13560" s="24"/>
      <c r="D13560" s="24"/>
      <c r="F13560" s="24"/>
      <c r="H13560" s="24"/>
      <c r="J13560" s="24"/>
    </row>
    <row r="13561" spans="2:10" x14ac:dyDescent="0.2">
      <c r="B13561" s="24"/>
      <c r="D13561" s="24"/>
      <c r="F13561" s="24"/>
      <c r="H13561" s="24"/>
      <c r="J13561" s="24"/>
    </row>
    <row r="13562" spans="2:10" x14ac:dyDescent="0.2">
      <c r="B13562" s="24"/>
      <c r="D13562" s="24"/>
      <c r="F13562" s="24"/>
      <c r="H13562" s="24"/>
      <c r="J13562" s="24"/>
    </row>
    <row r="13563" spans="2:10" x14ac:dyDescent="0.2">
      <c r="B13563" s="24"/>
      <c r="D13563" s="24"/>
      <c r="F13563" s="24"/>
      <c r="H13563" s="24"/>
      <c r="J13563" s="24"/>
    </row>
    <row r="13564" spans="2:10" x14ac:dyDescent="0.2">
      <c r="B13564" s="24"/>
      <c r="D13564" s="24"/>
      <c r="F13564" s="24"/>
      <c r="H13564" s="24"/>
      <c r="J13564" s="24"/>
    </row>
    <row r="13565" spans="2:10" x14ac:dyDescent="0.2">
      <c r="B13565" s="24"/>
      <c r="D13565" s="24"/>
      <c r="F13565" s="24"/>
      <c r="H13565" s="24"/>
      <c r="J13565" s="24"/>
    </row>
    <row r="13566" spans="2:10" x14ac:dyDescent="0.2">
      <c r="B13566" s="24"/>
      <c r="D13566" s="24"/>
      <c r="F13566" s="24"/>
      <c r="H13566" s="24"/>
      <c r="J13566" s="24"/>
    </row>
    <row r="13567" spans="2:10" x14ac:dyDescent="0.2">
      <c r="B13567" s="24"/>
      <c r="D13567" s="24"/>
      <c r="F13567" s="24"/>
      <c r="H13567" s="24"/>
      <c r="J13567" s="24"/>
    </row>
    <row r="13568" spans="2:10" x14ac:dyDescent="0.2">
      <c r="B13568" s="24"/>
      <c r="D13568" s="24"/>
      <c r="F13568" s="24"/>
      <c r="H13568" s="24"/>
      <c r="J13568" s="24"/>
    </row>
    <row r="13569" spans="2:10" x14ac:dyDescent="0.2">
      <c r="B13569" s="24"/>
      <c r="D13569" s="24"/>
      <c r="F13569" s="24"/>
      <c r="H13569" s="24"/>
      <c r="J13569" s="24"/>
    </row>
    <row r="13570" spans="2:10" x14ac:dyDescent="0.2">
      <c r="B13570" s="24"/>
      <c r="D13570" s="24"/>
      <c r="F13570" s="24"/>
      <c r="H13570" s="24"/>
      <c r="J13570" s="24"/>
    </row>
    <row r="13571" spans="2:10" x14ac:dyDescent="0.2">
      <c r="B13571" s="24"/>
      <c r="D13571" s="24"/>
      <c r="F13571" s="24"/>
      <c r="H13571" s="24"/>
      <c r="J13571" s="24"/>
    </row>
    <row r="13572" spans="2:10" x14ac:dyDescent="0.2">
      <c r="B13572" s="24"/>
      <c r="D13572" s="24"/>
      <c r="F13572" s="24"/>
      <c r="H13572" s="24"/>
      <c r="J13572" s="24"/>
    </row>
    <row r="13573" spans="2:10" x14ac:dyDescent="0.2">
      <c r="B13573" s="24"/>
      <c r="D13573" s="24"/>
      <c r="F13573" s="24"/>
      <c r="H13573" s="24"/>
      <c r="J13573" s="24"/>
    </row>
    <row r="13574" spans="2:10" x14ac:dyDescent="0.2">
      <c r="B13574" s="24"/>
      <c r="D13574" s="24"/>
      <c r="F13574" s="24"/>
      <c r="H13574" s="24"/>
      <c r="J13574" s="24"/>
    </row>
    <row r="13575" spans="2:10" x14ac:dyDescent="0.2">
      <c r="B13575" s="24"/>
      <c r="D13575" s="24"/>
      <c r="F13575" s="24"/>
      <c r="H13575" s="24"/>
      <c r="J13575" s="24"/>
    </row>
    <row r="13576" spans="2:10" x14ac:dyDescent="0.2">
      <c r="B13576" s="24"/>
      <c r="D13576" s="24"/>
      <c r="F13576" s="24"/>
      <c r="H13576" s="24"/>
      <c r="J13576" s="24"/>
    </row>
    <row r="13577" spans="2:10" x14ac:dyDescent="0.2">
      <c r="B13577" s="24"/>
      <c r="D13577" s="24"/>
      <c r="F13577" s="24"/>
      <c r="H13577" s="24"/>
      <c r="J13577" s="24"/>
    </row>
    <row r="13578" spans="2:10" x14ac:dyDescent="0.2">
      <c r="B13578" s="24"/>
      <c r="D13578" s="24"/>
      <c r="F13578" s="24"/>
      <c r="H13578" s="24"/>
      <c r="J13578" s="24"/>
    </row>
    <row r="13579" spans="2:10" x14ac:dyDescent="0.2">
      <c r="B13579" s="24"/>
      <c r="D13579" s="24"/>
      <c r="F13579" s="24"/>
      <c r="H13579" s="24"/>
      <c r="J13579" s="24"/>
    </row>
    <row r="13580" spans="2:10" x14ac:dyDescent="0.2">
      <c r="B13580" s="24"/>
      <c r="D13580" s="24"/>
      <c r="F13580" s="24"/>
      <c r="H13580" s="24"/>
      <c r="J13580" s="24"/>
    </row>
    <row r="13581" spans="2:10" x14ac:dyDescent="0.2">
      <c r="B13581" s="24"/>
      <c r="D13581" s="24"/>
      <c r="F13581" s="24"/>
      <c r="H13581" s="24"/>
      <c r="J13581" s="24"/>
    </row>
    <row r="13582" spans="2:10" x14ac:dyDescent="0.2">
      <c r="B13582" s="24"/>
      <c r="D13582" s="24"/>
      <c r="F13582" s="24"/>
      <c r="H13582" s="24"/>
      <c r="J13582" s="24"/>
    </row>
    <row r="13583" spans="2:10" x14ac:dyDescent="0.2">
      <c r="B13583" s="24"/>
      <c r="D13583" s="24"/>
      <c r="F13583" s="24"/>
      <c r="H13583" s="24"/>
      <c r="J13583" s="24"/>
    </row>
    <row r="13584" spans="2:10" x14ac:dyDescent="0.2">
      <c r="B13584" s="24"/>
      <c r="D13584" s="24"/>
      <c r="F13584" s="24"/>
      <c r="H13584" s="24"/>
      <c r="J13584" s="24"/>
    </row>
    <row r="13585" spans="2:10" x14ac:dyDescent="0.2">
      <c r="B13585" s="24"/>
      <c r="D13585" s="24"/>
      <c r="F13585" s="24"/>
      <c r="H13585" s="24"/>
      <c r="J13585" s="24"/>
    </row>
    <row r="13586" spans="2:10" x14ac:dyDescent="0.2">
      <c r="B13586" s="24"/>
      <c r="D13586" s="24"/>
      <c r="F13586" s="24"/>
      <c r="H13586" s="24"/>
      <c r="J13586" s="24"/>
    </row>
    <row r="13587" spans="2:10" x14ac:dyDescent="0.2">
      <c r="B13587" s="24"/>
      <c r="D13587" s="24"/>
      <c r="F13587" s="24"/>
      <c r="H13587" s="24"/>
      <c r="J13587" s="24"/>
    </row>
    <row r="13588" spans="2:10" x14ac:dyDescent="0.2">
      <c r="B13588" s="24"/>
      <c r="D13588" s="24"/>
      <c r="F13588" s="24"/>
      <c r="H13588" s="24"/>
      <c r="J13588" s="24"/>
    </row>
    <row r="13589" spans="2:10" x14ac:dyDescent="0.2">
      <c r="B13589" s="24"/>
      <c r="D13589" s="24"/>
      <c r="F13589" s="24"/>
      <c r="H13589" s="24"/>
      <c r="J13589" s="24"/>
    </row>
    <row r="13590" spans="2:10" x14ac:dyDescent="0.2">
      <c r="B13590" s="24"/>
      <c r="D13590" s="24"/>
      <c r="F13590" s="24"/>
      <c r="H13590" s="24"/>
      <c r="J13590" s="24"/>
    </row>
    <row r="13591" spans="2:10" x14ac:dyDescent="0.2">
      <c r="B13591" s="24"/>
      <c r="D13591" s="24"/>
      <c r="F13591" s="24"/>
      <c r="H13591" s="24"/>
      <c r="J13591" s="24"/>
    </row>
    <row r="13592" spans="2:10" x14ac:dyDescent="0.2">
      <c r="B13592" s="24"/>
      <c r="D13592" s="24"/>
      <c r="F13592" s="24"/>
      <c r="H13592" s="24"/>
      <c r="J13592" s="24"/>
    </row>
    <row r="13593" spans="2:10" x14ac:dyDescent="0.2">
      <c r="B13593" s="24"/>
      <c r="D13593" s="24"/>
      <c r="F13593" s="24"/>
      <c r="H13593" s="24"/>
      <c r="J13593" s="24"/>
    </row>
    <row r="13594" spans="2:10" x14ac:dyDescent="0.2">
      <c r="B13594" s="24"/>
      <c r="D13594" s="24"/>
      <c r="F13594" s="24"/>
      <c r="H13594" s="24"/>
      <c r="J13594" s="24"/>
    </row>
    <row r="13595" spans="2:10" x14ac:dyDescent="0.2">
      <c r="B13595" s="24"/>
      <c r="D13595" s="24"/>
      <c r="F13595" s="24"/>
      <c r="H13595" s="24"/>
      <c r="J13595" s="24"/>
    </row>
    <row r="13596" spans="2:10" x14ac:dyDescent="0.2">
      <c r="B13596" s="24"/>
      <c r="D13596" s="24"/>
      <c r="F13596" s="24"/>
      <c r="H13596" s="24"/>
      <c r="J13596" s="24"/>
    </row>
    <row r="13597" spans="2:10" x14ac:dyDescent="0.2">
      <c r="B13597" s="24"/>
      <c r="D13597" s="24"/>
      <c r="F13597" s="24"/>
      <c r="H13597" s="24"/>
      <c r="J13597" s="24"/>
    </row>
    <row r="13598" spans="2:10" x14ac:dyDescent="0.2">
      <c r="B13598" s="24"/>
      <c r="D13598" s="24"/>
      <c r="F13598" s="24"/>
      <c r="H13598" s="24"/>
      <c r="J13598" s="24"/>
    </row>
    <row r="13599" spans="2:10" x14ac:dyDescent="0.2">
      <c r="B13599" s="24"/>
      <c r="D13599" s="24"/>
      <c r="F13599" s="24"/>
      <c r="H13599" s="24"/>
      <c r="J13599" s="24"/>
    </row>
    <row r="13600" spans="2:10" x14ac:dyDescent="0.2">
      <c r="B13600" s="24"/>
      <c r="D13600" s="24"/>
      <c r="F13600" s="24"/>
      <c r="H13600" s="24"/>
      <c r="J13600" s="24"/>
    </row>
    <row r="13601" spans="2:10" x14ac:dyDescent="0.2">
      <c r="B13601" s="24"/>
      <c r="D13601" s="24"/>
      <c r="F13601" s="24"/>
      <c r="H13601" s="24"/>
      <c r="J13601" s="24"/>
    </row>
    <row r="13602" spans="2:10" x14ac:dyDescent="0.2">
      <c r="B13602" s="24"/>
      <c r="D13602" s="24"/>
      <c r="F13602" s="24"/>
      <c r="H13602" s="24"/>
      <c r="J13602" s="24"/>
    </row>
    <row r="13603" spans="2:10" x14ac:dyDescent="0.2">
      <c r="B13603" s="24"/>
      <c r="D13603" s="24"/>
      <c r="F13603" s="24"/>
      <c r="H13603" s="24"/>
      <c r="J13603" s="24"/>
    </row>
    <row r="13604" spans="2:10" x14ac:dyDescent="0.2">
      <c r="B13604" s="24"/>
      <c r="D13604" s="24"/>
      <c r="F13604" s="24"/>
      <c r="H13604" s="24"/>
      <c r="J13604" s="24"/>
    </row>
    <row r="13605" spans="2:10" x14ac:dyDescent="0.2">
      <c r="B13605" s="24"/>
      <c r="D13605" s="24"/>
      <c r="F13605" s="24"/>
      <c r="H13605" s="24"/>
      <c r="J13605" s="24"/>
    </row>
    <row r="13606" spans="2:10" x14ac:dyDescent="0.2">
      <c r="B13606" s="24"/>
      <c r="D13606" s="24"/>
      <c r="F13606" s="24"/>
      <c r="H13606" s="24"/>
      <c r="J13606" s="24"/>
    </row>
    <row r="13607" spans="2:10" x14ac:dyDescent="0.2">
      <c r="B13607" s="24"/>
      <c r="D13607" s="24"/>
      <c r="F13607" s="24"/>
      <c r="H13607" s="24"/>
      <c r="J13607" s="24"/>
    </row>
    <row r="13608" spans="2:10" x14ac:dyDescent="0.2">
      <c r="B13608" s="24"/>
      <c r="D13608" s="24"/>
      <c r="F13608" s="24"/>
      <c r="H13608" s="24"/>
      <c r="J13608" s="24"/>
    </row>
    <row r="13609" spans="2:10" x14ac:dyDescent="0.2">
      <c r="B13609" s="24"/>
      <c r="D13609" s="24"/>
      <c r="F13609" s="24"/>
      <c r="H13609" s="24"/>
      <c r="J13609" s="24"/>
    </row>
    <row r="13610" spans="2:10" x14ac:dyDescent="0.2">
      <c r="B13610" s="24"/>
      <c r="D13610" s="24"/>
      <c r="F13610" s="24"/>
      <c r="H13610" s="24"/>
      <c r="J13610" s="24"/>
    </row>
    <row r="13611" spans="2:10" x14ac:dyDescent="0.2">
      <c r="B13611" s="24"/>
      <c r="D13611" s="24"/>
      <c r="F13611" s="24"/>
      <c r="H13611" s="24"/>
      <c r="J13611" s="24"/>
    </row>
    <row r="13612" spans="2:10" x14ac:dyDescent="0.2">
      <c r="B13612" s="24"/>
      <c r="D13612" s="24"/>
      <c r="F13612" s="24"/>
      <c r="H13612" s="24"/>
      <c r="J13612" s="24"/>
    </row>
    <row r="13613" spans="2:10" x14ac:dyDescent="0.2">
      <c r="B13613" s="24"/>
      <c r="D13613" s="24"/>
      <c r="F13613" s="24"/>
      <c r="H13613" s="24"/>
      <c r="J13613" s="24"/>
    </row>
    <row r="13614" spans="2:10" x14ac:dyDescent="0.2">
      <c r="B13614" s="24"/>
      <c r="D13614" s="24"/>
      <c r="F13614" s="24"/>
      <c r="H13614" s="24"/>
      <c r="J13614" s="24"/>
    </row>
    <row r="13615" spans="2:10" x14ac:dyDescent="0.2">
      <c r="B13615" s="24"/>
      <c r="D13615" s="24"/>
      <c r="F13615" s="24"/>
      <c r="H13615" s="24"/>
      <c r="J13615" s="24"/>
    </row>
    <row r="13616" spans="2:10" x14ac:dyDescent="0.2">
      <c r="B13616" s="24"/>
      <c r="D13616" s="24"/>
      <c r="F13616" s="24"/>
      <c r="H13616" s="24"/>
      <c r="J13616" s="24"/>
    </row>
    <row r="13617" spans="2:10" x14ac:dyDescent="0.2">
      <c r="B13617" s="24"/>
      <c r="D13617" s="24"/>
      <c r="F13617" s="24"/>
      <c r="H13617" s="24"/>
      <c r="J13617" s="24"/>
    </row>
    <row r="13618" spans="2:10" x14ac:dyDescent="0.2">
      <c r="B13618" s="24"/>
      <c r="D13618" s="24"/>
      <c r="F13618" s="24"/>
      <c r="H13618" s="24"/>
      <c r="J13618" s="24"/>
    </row>
    <row r="13619" spans="2:10" x14ac:dyDescent="0.2">
      <c r="B13619" s="24"/>
      <c r="D13619" s="24"/>
      <c r="F13619" s="24"/>
      <c r="H13619" s="24"/>
      <c r="J13619" s="24"/>
    </row>
    <row r="13620" spans="2:10" x14ac:dyDescent="0.2">
      <c r="B13620" s="24"/>
      <c r="D13620" s="24"/>
      <c r="F13620" s="24"/>
      <c r="H13620" s="24"/>
      <c r="J13620" s="24"/>
    </row>
    <row r="13621" spans="2:10" x14ac:dyDescent="0.2">
      <c r="B13621" s="24"/>
      <c r="D13621" s="24"/>
      <c r="F13621" s="24"/>
      <c r="H13621" s="24"/>
      <c r="J13621" s="24"/>
    </row>
    <row r="13622" spans="2:10" x14ac:dyDescent="0.2">
      <c r="B13622" s="24"/>
      <c r="D13622" s="24"/>
      <c r="F13622" s="24"/>
      <c r="H13622" s="24"/>
      <c r="J13622" s="24"/>
    </row>
    <row r="13623" spans="2:10" x14ac:dyDescent="0.2">
      <c r="B13623" s="24"/>
      <c r="D13623" s="24"/>
      <c r="F13623" s="24"/>
      <c r="H13623" s="24"/>
      <c r="J13623" s="24"/>
    </row>
    <row r="13624" spans="2:10" x14ac:dyDescent="0.2">
      <c r="B13624" s="24"/>
      <c r="D13624" s="24"/>
      <c r="F13624" s="24"/>
      <c r="H13624" s="24"/>
      <c r="J13624" s="24"/>
    </row>
    <row r="13625" spans="2:10" x14ac:dyDescent="0.2">
      <c r="B13625" s="24"/>
      <c r="D13625" s="24"/>
      <c r="F13625" s="24"/>
      <c r="H13625" s="24"/>
      <c r="J13625" s="24"/>
    </row>
    <row r="13626" spans="2:10" x14ac:dyDescent="0.2">
      <c r="B13626" s="24"/>
      <c r="D13626" s="24"/>
      <c r="F13626" s="24"/>
      <c r="H13626" s="24"/>
      <c r="J13626" s="24"/>
    </row>
    <row r="13627" spans="2:10" x14ac:dyDescent="0.2">
      <c r="B13627" s="24"/>
      <c r="D13627" s="24"/>
      <c r="F13627" s="24"/>
      <c r="H13627" s="24"/>
      <c r="J13627" s="24"/>
    </row>
    <row r="13628" spans="2:10" x14ac:dyDescent="0.2">
      <c r="B13628" s="24"/>
      <c r="D13628" s="24"/>
      <c r="F13628" s="24"/>
      <c r="H13628" s="24"/>
      <c r="J13628" s="24"/>
    </row>
    <row r="13629" spans="2:10" x14ac:dyDescent="0.2">
      <c r="B13629" s="24"/>
      <c r="D13629" s="24"/>
      <c r="F13629" s="24"/>
      <c r="H13629" s="24"/>
      <c r="J13629" s="24"/>
    </row>
    <row r="13630" spans="2:10" x14ac:dyDescent="0.2">
      <c r="B13630" s="24"/>
      <c r="D13630" s="24"/>
      <c r="F13630" s="24"/>
      <c r="H13630" s="24"/>
      <c r="J13630" s="24"/>
    </row>
    <row r="13631" spans="2:10" x14ac:dyDescent="0.2">
      <c r="B13631" s="24"/>
      <c r="D13631" s="24"/>
      <c r="F13631" s="24"/>
      <c r="H13631" s="24"/>
      <c r="J13631" s="24"/>
    </row>
    <row r="13632" spans="2:10" x14ac:dyDescent="0.2">
      <c r="B13632" s="24"/>
      <c r="D13632" s="24"/>
      <c r="F13632" s="24"/>
      <c r="H13632" s="24"/>
      <c r="J13632" s="24"/>
    </row>
    <row r="13633" spans="2:10" x14ac:dyDescent="0.2">
      <c r="B13633" s="24"/>
      <c r="D13633" s="24"/>
      <c r="F13633" s="24"/>
      <c r="H13633" s="24"/>
      <c r="J13633" s="24"/>
    </row>
    <row r="13634" spans="2:10" x14ac:dyDescent="0.2">
      <c r="B13634" s="24"/>
      <c r="D13634" s="24"/>
      <c r="F13634" s="24"/>
      <c r="H13634" s="24"/>
      <c r="J13634" s="24"/>
    </row>
    <row r="13635" spans="2:10" x14ac:dyDescent="0.2">
      <c r="B13635" s="24"/>
      <c r="D13635" s="24"/>
      <c r="F13635" s="24"/>
      <c r="H13635" s="24"/>
      <c r="J13635" s="24"/>
    </row>
    <row r="13636" spans="2:10" x14ac:dyDescent="0.2">
      <c r="B13636" s="24"/>
      <c r="D13636" s="24"/>
      <c r="F13636" s="24"/>
      <c r="H13636" s="24"/>
      <c r="J13636" s="24"/>
    </row>
    <row r="13637" spans="2:10" x14ac:dyDescent="0.2">
      <c r="B13637" s="24"/>
      <c r="D13637" s="24"/>
      <c r="F13637" s="24"/>
      <c r="H13637" s="24"/>
      <c r="J13637" s="24"/>
    </row>
    <row r="13638" spans="2:10" x14ac:dyDescent="0.2">
      <c r="B13638" s="24"/>
      <c r="D13638" s="24"/>
      <c r="F13638" s="24"/>
      <c r="H13638" s="24"/>
      <c r="J13638" s="24"/>
    </row>
    <row r="13639" spans="2:10" x14ac:dyDescent="0.2">
      <c r="B13639" s="24"/>
      <c r="D13639" s="24"/>
      <c r="F13639" s="24"/>
      <c r="H13639" s="24"/>
      <c r="J13639" s="24"/>
    </row>
    <row r="13640" spans="2:10" x14ac:dyDescent="0.2">
      <c r="B13640" s="24"/>
      <c r="D13640" s="24"/>
      <c r="F13640" s="24"/>
      <c r="H13640" s="24"/>
      <c r="J13640" s="24"/>
    </row>
    <row r="13641" spans="2:10" x14ac:dyDescent="0.2">
      <c r="B13641" s="24"/>
      <c r="D13641" s="24"/>
      <c r="F13641" s="24"/>
      <c r="H13641" s="24"/>
      <c r="J13641" s="24"/>
    </row>
    <row r="13642" spans="2:10" x14ac:dyDescent="0.2">
      <c r="B13642" s="24"/>
      <c r="D13642" s="24"/>
      <c r="F13642" s="24"/>
      <c r="H13642" s="24"/>
      <c r="J13642" s="24"/>
    </row>
    <row r="13643" spans="2:10" x14ac:dyDescent="0.2">
      <c r="B13643" s="24"/>
      <c r="D13643" s="24"/>
      <c r="F13643" s="24"/>
      <c r="H13643" s="24"/>
      <c r="J13643" s="24"/>
    </row>
    <row r="13644" spans="2:10" x14ac:dyDescent="0.2">
      <c r="B13644" s="24"/>
      <c r="D13644" s="24"/>
      <c r="F13644" s="24"/>
      <c r="H13644" s="24"/>
      <c r="J13644" s="24"/>
    </row>
    <row r="13645" spans="2:10" x14ac:dyDescent="0.2">
      <c r="B13645" s="24"/>
      <c r="D13645" s="24"/>
      <c r="F13645" s="24"/>
      <c r="H13645" s="24"/>
      <c r="J13645" s="24"/>
    </row>
    <row r="13646" spans="2:10" x14ac:dyDescent="0.2">
      <c r="B13646" s="24"/>
      <c r="D13646" s="24"/>
      <c r="F13646" s="24"/>
      <c r="H13646" s="24"/>
      <c r="J13646" s="24"/>
    </row>
    <row r="13647" spans="2:10" x14ac:dyDescent="0.2">
      <c r="B13647" s="24"/>
      <c r="D13647" s="24"/>
      <c r="F13647" s="24"/>
      <c r="H13647" s="24"/>
      <c r="J13647" s="24"/>
    </row>
    <row r="13648" spans="2:10" x14ac:dyDescent="0.2">
      <c r="B13648" s="24"/>
      <c r="D13648" s="24"/>
      <c r="F13648" s="24"/>
      <c r="H13648" s="24"/>
      <c r="J13648" s="24"/>
    </row>
    <row r="13649" spans="2:10" x14ac:dyDescent="0.2">
      <c r="B13649" s="24"/>
      <c r="D13649" s="24"/>
      <c r="F13649" s="24"/>
      <c r="H13649" s="24"/>
      <c r="J13649" s="24"/>
    </row>
    <row r="13650" spans="2:10" x14ac:dyDescent="0.2">
      <c r="B13650" s="24"/>
      <c r="D13650" s="24"/>
      <c r="F13650" s="24"/>
      <c r="H13650" s="24"/>
      <c r="J13650" s="24"/>
    </row>
    <row r="13651" spans="2:10" x14ac:dyDescent="0.2">
      <c r="B13651" s="24"/>
      <c r="D13651" s="24"/>
      <c r="F13651" s="24"/>
      <c r="H13651" s="24"/>
      <c r="J13651" s="24"/>
    </row>
    <row r="13652" spans="2:10" x14ac:dyDescent="0.2">
      <c r="B13652" s="24"/>
      <c r="D13652" s="24"/>
      <c r="F13652" s="24"/>
      <c r="H13652" s="24"/>
      <c r="J13652" s="24"/>
    </row>
    <row r="13653" spans="2:10" x14ac:dyDescent="0.2">
      <c r="B13653" s="24"/>
      <c r="D13653" s="24"/>
      <c r="F13653" s="24"/>
      <c r="H13653" s="24"/>
      <c r="J13653" s="24"/>
    </row>
    <row r="13654" spans="2:10" x14ac:dyDescent="0.2">
      <c r="B13654" s="24"/>
      <c r="D13654" s="24"/>
      <c r="F13654" s="24"/>
      <c r="H13654" s="24"/>
      <c r="J13654" s="24"/>
    </row>
    <row r="13655" spans="2:10" x14ac:dyDescent="0.2">
      <c r="B13655" s="24"/>
      <c r="D13655" s="24"/>
      <c r="F13655" s="24"/>
      <c r="H13655" s="24"/>
      <c r="J13655" s="24"/>
    </row>
    <row r="13656" spans="2:10" x14ac:dyDescent="0.2">
      <c r="B13656" s="24"/>
      <c r="D13656" s="24"/>
      <c r="F13656" s="24"/>
      <c r="H13656" s="24"/>
      <c r="J13656" s="24"/>
    </row>
    <row r="13657" spans="2:10" x14ac:dyDescent="0.2">
      <c r="B13657" s="24"/>
      <c r="D13657" s="24"/>
      <c r="F13657" s="24"/>
      <c r="H13657" s="24"/>
      <c r="J13657" s="24"/>
    </row>
    <row r="13658" spans="2:10" x14ac:dyDescent="0.2">
      <c r="B13658" s="24"/>
      <c r="D13658" s="24"/>
      <c r="F13658" s="24"/>
      <c r="H13658" s="24"/>
      <c r="J13658" s="24"/>
    </row>
    <row r="13659" spans="2:10" x14ac:dyDescent="0.2">
      <c r="B13659" s="24"/>
      <c r="D13659" s="24"/>
      <c r="F13659" s="24"/>
      <c r="H13659" s="24"/>
      <c r="J13659" s="24"/>
    </row>
    <row r="13660" spans="2:10" x14ac:dyDescent="0.2">
      <c r="B13660" s="24"/>
      <c r="D13660" s="24"/>
      <c r="F13660" s="24"/>
      <c r="H13660" s="24"/>
      <c r="J13660" s="24"/>
    </row>
    <row r="13661" spans="2:10" x14ac:dyDescent="0.2">
      <c r="B13661" s="24"/>
      <c r="D13661" s="24"/>
      <c r="F13661" s="24"/>
      <c r="H13661" s="24"/>
      <c r="J13661" s="24"/>
    </row>
    <row r="13662" spans="2:10" x14ac:dyDescent="0.2">
      <c r="B13662" s="24"/>
      <c r="D13662" s="24"/>
      <c r="F13662" s="24"/>
      <c r="H13662" s="24"/>
      <c r="J13662" s="24"/>
    </row>
    <row r="13663" spans="2:10" x14ac:dyDescent="0.2">
      <c r="B13663" s="24"/>
      <c r="D13663" s="24"/>
      <c r="F13663" s="24"/>
      <c r="H13663" s="24"/>
      <c r="J13663" s="24"/>
    </row>
    <row r="13664" spans="2:10" x14ac:dyDescent="0.2">
      <c r="B13664" s="24"/>
      <c r="D13664" s="24"/>
      <c r="F13664" s="24"/>
      <c r="H13664" s="24"/>
      <c r="J13664" s="24"/>
    </row>
    <row r="13665" spans="2:10" x14ac:dyDescent="0.2">
      <c r="B13665" s="24"/>
      <c r="D13665" s="24"/>
      <c r="F13665" s="24"/>
      <c r="H13665" s="24"/>
      <c r="J13665" s="24"/>
    </row>
    <row r="13666" spans="2:10" x14ac:dyDescent="0.2">
      <c r="B13666" s="24"/>
      <c r="D13666" s="24"/>
      <c r="F13666" s="24"/>
      <c r="H13666" s="24"/>
      <c r="J13666" s="24"/>
    </row>
    <row r="13667" spans="2:10" x14ac:dyDescent="0.2">
      <c r="B13667" s="24"/>
      <c r="D13667" s="24"/>
      <c r="F13667" s="24"/>
      <c r="H13667" s="24"/>
      <c r="J13667" s="24"/>
    </row>
    <row r="13668" spans="2:10" x14ac:dyDescent="0.2">
      <c r="B13668" s="24"/>
      <c r="D13668" s="24"/>
      <c r="F13668" s="24"/>
      <c r="H13668" s="24"/>
      <c r="J13668" s="24"/>
    </row>
    <row r="13669" spans="2:10" x14ac:dyDescent="0.2">
      <c r="B13669" s="24"/>
      <c r="D13669" s="24"/>
      <c r="F13669" s="24"/>
      <c r="H13669" s="24"/>
      <c r="J13669" s="24"/>
    </row>
    <row r="13670" spans="2:10" x14ac:dyDescent="0.2">
      <c r="B13670" s="24"/>
      <c r="D13670" s="24"/>
      <c r="F13670" s="24"/>
      <c r="H13670" s="24"/>
      <c r="J13670" s="24"/>
    </row>
    <row r="13671" spans="2:10" x14ac:dyDescent="0.2">
      <c r="B13671" s="24"/>
      <c r="D13671" s="24"/>
      <c r="F13671" s="24"/>
      <c r="H13671" s="24"/>
      <c r="J13671" s="24"/>
    </row>
    <row r="13672" spans="2:10" x14ac:dyDescent="0.2">
      <c r="B13672" s="24"/>
      <c r="D13672" s="24"/>
      <c r="F13672" s="24"/>
      <c r="H13672" s="24"/>
      <c r="J13672" s="24"/>
    </row>
    <row r="13673" spans="2:10" x14ac:dyDescent="0.2">
      <c r="B13673" s="24"/>
      <c r="D13673" s="24"/>
      <c r="F13673" s="24"/>
      <c r="H13673" s="24"/>
      <c r="J13673" s="24"/>
    </row>
    <row r="13674" spans="2:10" x14ac:dyDescent="0.2">
      <c r="B13674" s="24"/>
      <c r="D13674" s="24"/>
      <c r="F13674" s="24"/>
      <c r="H13674" s="24"/>
      <c r="J13674" s="24"/>
    </row>
    <row r="13675" spans="2:10" x14ac:dyDescent="0.2">
      <c r="B13675" s="24"/>
      <c r="D13675" s="24"/>
      <c r="F13675" s="24"/>
      <c r="H13675" s="24"/>
      <c r="J13675" s="24"/>
    </row>
    <row r="13676" spans="2:10" x14ac:dyDescent="0.2">
      <c r="B13676" s="24"/>
      <c r="D13676" s="24"/>
      <c r="F13676" s="24"/>
      <c r="H13676" s="24"/>
      <c r="J13676" s="24"/>
    </row>
    <row r="13677" spans="2:10" x14ac:dyDescent="0.2">
      <c r="B13677" s="24"/>
      <c r="D13677" s="24"/>
      <c r="F13677" s="24"/>
      <c r="H13677" s="24"/>
      <c r="J13677" s="24"/>
    </row>
    <row r="13678" spans="2:10" x14ac:dyDescent="0.2">
      <c r="B13678" s="24"/>
      <c r="D13678" s="24"/>
      <c r="F13678" s="24"/>
      <c r="H13678" s="24"/>
      <c r="J13678" s="24"/>
    </row>
    <row r="13679" spans="2:10" x14ac:dyDescent="0.2">
      <c r="B13679" s="24"/>
      <c r="D13679" s="24"/>
      <c r="F13679" s="24"/>
      <c r="H13679" s="24"/>
      <c r="J13679" s="24"/>
    </row>
    <row r="13680" spans="2:10" x14ac:dyDescent="0.2">
      <c r="B13680" s="24"/>
      <c r="D13680" s="24"/>
      <c r="F13680" s="24"/>
      <c r="H13680" s="24"/>
      <c r="J13680" s="24"/>
    </row>
    <row r="13681" spans="2:10" x14ac:dyDescent="0.2">
      <c r="B13681" s="24"/>
      <c r="D13681" s="24"/>
      <c r="F13681" s="24"/>
      <c r="H13681" s="24"/>
      <c r="J13681" s="24"/>
    </row>
    <row r="13682" spans="2:10" x14ac:dyDescent="0.2">
      <c r="B13682" s="24"/>
      <c r="D13682" s="24"/>
      <c r="F13682" s="24"/>
      <c r="H13682" s="24"/>
      <c r="J13682" s="24"/>
    </row>
    <row r="13683" spans="2:10" x14ac:dyDescent="0.2">
      <c r="B13683" s="24"/>
      <c r="D13683" s="24"/>
      <c r="F13683" s="24"/>
      <c r="H13683" s="24"/>
      <c r="J13683" s="24"/>
    </row>
    <row r="13684" spans="2:10" x14ac:dyDescent="0.2">
      <c r="B13684" s="24"/>
      <c r="D13684" s="24"/>
      <c r="F13684" s="24"/>
      <c r="H13684" s="24"/>
      <c r="J13684" s="24"/>
    </row>
    <row r="13685" spans="2:10" x14ac:dyDescent="0.2">
      <c r="B13685" s="24"/>
      <c r="D13685" s="24"/>
      <c r="F13685" s="24"/>
      <c r="H13685" s="24"/>
      <c r="J13685" s="24"/>
    </row>
    <row r="13686" spans="2:10" x14ac:dyDescent="0.2">
      <c r="B13686" s="24"/>
      <c r="D13686" s="24"/>
      <c r="F13686" s="24"/>
      <c r="H13686" s="24"/>
      <c r="J13686" s="24"/>
    </row>
    <row r="13687" spans="2:10" x14ac:dyDescent="0.2">
      <c r="B13687" s="24"/>
      <c r="D13687" s="24"/>
      <c r="F13687" s="24"/>
      <c r="H13687" s="24"/>
      <c r="J13687" s="24"/>
    </row>
    <row r="13688" spans="2:10" x14ac:dyDescent="0.2">
      <c r="B13688" s="24"/>
      <c r="D13688" s="24"/>
      <c r="F13688" s="24"/>
      <c r="H13688" s="24"/>
      <c r="J13688" s="24"/>
    </row>
    <row r="13689" spans="2:10" x14ac:dyDescent="0.2">
      <c r="B13689" s="24"/>
      <c r="D13689" s="24"/>
      <c r="F13689" s="24"/>
      <c r="H13689" s="24"/>
      <c r="J13689" s="24"/>
    </row>
    <row r="13690" spans="2:10" x14ac:dyDescent="0.2">
      <c r="B13690" s="24"/>
      <c r="D13690" s="24"/>
      <c r="F13690" s="24"/>
      <c r="H13690" s="24"/>
      <c r="J13690" s="24"/>
    </row>
    <row r="13691" spans="2:10" x14ac:dyDescent="0.2">
      <c r="B13691" s="24"/>
      <c r="D13691" s="24"/>
      <c r="F13691" s="24"/>
      <c r="H13691" s="24"/>
      <c r="J13691" s="24"/>
    </row>
    <row r="13692" spans="2:10" x14ac:dyDescent="0.2">
      <c r="B13692" s="24"/>
      <c r="D13692" s="24"/>
      <c r="F13692" s="24"/>
      <c r="H13692" s="24"/>
      <c r="J13692" s="24"/>
    </row>
    <row r="13693" spans="2:10" x14ac:dyDescent="0.2">
      <c r="B13693" s="24"/>
      <c r="D13693" s="24"/>
      <c r="F13693" s="24"/>
      <c r="H13693" s="24"/>
      <c r="J13693" s="24"/>
    </row>
    <row r="13694" spans="2:10" x14ac:dyDescent="0.2">
      <c r="B13694" s="24"/>
      <c r="D13694" s="24"/>
      <c r="F13694" s="24"/>
      <c r="H13694" s="24"/>
      <c r="J13694" s="24"/>
    </row>
    <row r="13695" spans="2:10" x14ac:dyDescent="0.2">
      <c r="B13695" s="24"/>
      <c r="D13695" s="24"/>
      <c r="F13695" s="24"/>
      <c r="H13695" s="24"/>
      <c r="J13695" s="24"/>
    </row>
    <row r="13696" spans="2:10" x14ac:dyDescent="0.2">
      <c r="B13696" s="24"/>
      <c r="D13696" s="24"/>
      <c r="F13696" s="24"/>
      <c r="H13696" s="24"/>
      <c r="J13696" s="24"/>
    </row>
    <row r="13697" spans="2:10" x14ac:dyDescent="0.2">
      <c r="B13697" s="24"/>
      <c r="D13697" s="24"/>
      <c r="F13697" s="24"/>
      <c r="H13697" s="24"/>
      <c r="J13697" s="24"/>
    </row>
    <row r="13698" spans="2:10" x14ac:dyDescent="0.2">
      <c r="B13698" s="24"/>
      <c r="D13698" s="24"/>
      <c r="F13698" s="24"/>
      <c r="H13698" s="24"/>
      <c r="J13698" s="24"/>
    </row>
    <row r="13699" spans="2:10" x14ac:dyDescent="0.2">
      <c r="B13699" s="24"/>
      <c r="D13699" s="24"/>
      <c r="F13699" s="24"/>
      <c r="H13699" s="24"/>
      <c r="J13699" s="24"/>
    </row>
    <row r="13700" spans="2:10" x14ac:dyDescent="0.2">
      <c r="B13700" s="24"/>
      <c r="D13700" s="24"/>
      <c r="F13700" s="24"/>
      <c r="H13700" s="24"/>
      <c r="J13700" s="24"/>
    </row>
    <row r="13701" spans="2:10" x14ac:dyDescent="0.2">
      <c r="B13701" s="24"/>
      <c r="D13701" s="24"/>
      <c r="F13701" s="24"/>
      <c r="H13701" s="24"/>
      <c r="J13701" s="24"/>
    </row>
    <row r="13702" spans="2:10" x14ac:dyDescent="0.2">
      <c r="B13702" s="24"/>
      <c r="D13702" s="24"/>
      <c r="F13702" s="24"/>
      <c r="H13702" s="24"/>
      <c r="J13702" s="24"/>
    </row>
    <row r="13703" spans="2:10" x14ac:dyDescent="0.2">
      <c r="B13703" s="24"/>
      <c r="D13703" s="24"/>
      <c r="F13703" s="24"/>
      <c r="H13703" s="24"/>
      <c r="J13703" s="24"/>
    </row>
    <row r="13704" spans="2:10" x14ac:dyDescent="0.2">
      <c r="B13704" s="24"/>
      <c r="D13704" s="24"/>
      <c r="F13704" s="24"/>
      <c r="H13704" s="24"/>
      <c r="J13704" s="24"/>
    </row>
    <row r="13705" spans="2:10" x14ac:dyDescent="0.2">
      <c r="B13705" s="24"/>
      <c r="D13705" s="24"/>
      <c r="F13705" s="24"/>
      <c r="H13705" s="24"/>
      <c r="J13705" s="24"/>
    </row>
    <row r="13706" spans="2:10" x14ac:dyDescent="0.2">
      <c r="B13706" s="24"/>
      <c r="D13706" s="24"/>
      <c r="F13706" s="24"/>
      <c r="H13706" s="24"/>
      <c r="J13706" s="24"/>
    </row>
    <row r="13707" spans="2:10" x14ac:dyDescent="0.2">
      <c r="B13707" s="24"/>
      <c r="D13707" s="24"/>
      <c r="F13707" s="24"/>
      <c r="H13707" s="24"/>
      <c r="J13707" s="24"/>
    </row>
    <row r="13708" spans="2:10" x14ac:dyDescent="0.2">
      <c r="B13708" s="24"/>
      <c r="D13708" s="24"/>
      <c r="F13708" s="24"/>
      <c r="H13708" s="24"/>
      <c r="J13708" s="24"/>
    </row>
    <row r="13709" spans="2:10" x14ac:dyDescent="0.2">
      <c r="B13709" s="24"/>
      <c r="D13709" s="24"/>
      <c r="F13709" s="24"/>
      <c r="H13709" s="24"/>
      <c r="J13709" s="24"/>
    </row>
    <row r="13710" spans="2:10" x14ac:dyDescent="0.2">
      <c r="B13710" s="24"/>
      <c r="D13710" s="24"/>
      <c r="F13710" s="24"/>
      <c r="H13710" s="24"/>
      <c r="J13710" s="24"/>
    </row>
    <row r="13711" spans="2:10" x14ac:dyDescent="0.2">
      <c r="B13711" s="24"/>
      <c r="D13711" s="24"/>
      <c r="F13711" s="24"/>
      <c r="H13711" s="24"/>
      <c r="J13711" s="24"/>
    </row>
    <row r="13712" spans="2:10" x14ac:dyDescent="0.2">
      <c r="B13712" s="24"/>
      <c r="D13712" s="24"/>
      <c r="F13712" s="24"/>
      <c r="H13712" s="24"/>
      <c r="J13712" s="24"/>
    </row>
    <row r="13713" spans="2:10" x14ac:dyDescent="0.2">
      <c r="B13713" s="24"/>
      <c r="D13713" s="24"/>
      <c r="F13713" s="24"/>
      <c r="H13713" s="24"/>
      <c r="J13713" s="24"/>
    </row>
    <row r="13714" spans="2:10" x14ac:dyDescent="0.2">
      <c r="B13714" s="24"/>
      <c r="D13714" s="24"/>
      <c r="F13714" s="24"/>
      <c r="H13714" s="24"/>
      <c r="J13714" s="24"/>
    </row>
    <row r="13715" spans="2:10" x14ac:dyDescent="0.2">
      <c r="B13715" s="24"/>
      <c r="D13715" s="24"/>
      <c r="F13715" s="24"/>
      <c r="H13715" s="24"/>
      <c r="J13715" s="24"/>
    </row>
    <row r="13716" spans="2:10" x14ac:dyDescent="0.2">
      <c r="B13716" s="24"/>
      <c r="D13716" s="24"/>
      <c r="F13716" s="24"/>
      <c r="H13716" s="24"/>
      <c r="J13716" s="24"/>
    </row>
    <row r="13717" spans="2:10" x14ac:dyDescent="0.2">
      <c r="B13717" s="24"/>
      <c r="D13717" s="24"/>
      <c r="F13717" s="24"/>
      <c r="H13717" s="24"/>
      <c r="J13717" s="24"/>
    </row>
    <row r="13718" spans="2:10" x14ac:dyDescent="0.2">
      <c r="B13718" s="24"/>
      <c r="D13718" s="24"/>
      <c r="F13718" s="24"/>
      <c r="H13718" s="24"/>
      <c r="J13718" s="24"/>
    </row>
    <row r="13719" spans="2:10" x14ac:dyDescent="0.2">
      <c r="B13719" s="24"/>
      <c r="D13719" s="24"/>
      <c r="F13719" s="24"/>
      <c r="H13719" s="24"/>
      <c r="J13719" s="24"/>
    </row>
    <row r="13720" spans="2:10" x14ac:dyDescent="0.2">
      <c r="B13720" s="24"/>
      <c r="D13720" s="24"/>
      <c r="F13720" s="24"/>
      <c r="H13720" s="24"/>
      <c r="J13720" s="24"/>
    </row>
    <row r="13721" spans="2:10" x14ac:dyDescent="0.2">
      <c r="B13721" s="24"/>
      <c r="D13721" s="24"/>
      <c r="F13721" s="24"/>
      <c r="H13721" s="24"/>
      <c r="J13721" s="24"/>
    </row>
    <row r="13722" spans="2:10" x14ac:dyDescent="0.2">
      <c r="B13722" s="24"/>
      <c r="D13722" s="24"/>
      <c r="F13722" s="24"/>
      <c r="H13722" s="24"/>
      <c r="J13722" s="24"/>
    </row>
    <row r="13723" spans="2:10" x14ac:dyDescent="0.2">
      <c r="B13723" s="24"/>
      <c r="D13723" s="24"/>
      <c r="F13723" s="24"/>
      <c r="H13723" s="24"/>
      <c r="J13723" s="24"/>
    </row>
    <row r="13724" spans="2:10" x14ac:dyDescent="0.2">
      <c r="B13724" s="24"/>
      <c r="D13724" s="24"/>
      <c r="F13724" s="24"/>
      <c r="H13724" s="24"/>
      <c r="J13724" s="24"/>
    </row>
    <row r="13725" spans="2:10" x14ac:dyDescent="0.2">
      <c r="B13725" s="24"/>
      <c r="D13725" s="24"/>
      <c r="F13725" s="24"/>
      <c r="H13725" s="24"/>
      <c r="J13725" s="24"/>
    </row>
    <row r="13726" spans="2:10" x14ac:dyDescent="0.2">
      <c r="B13726" s="24"/>
      <c r="D13726" s="24"/>
      <c r="F13726" s="24"/>
      <c r="H13726" s="24"/>
      <c r="J13726" s="24"/>
    </row>
    <row r="13727" spans="2:10" x14ac:dyDescent="0.2">
      <c r="B13727" s="24"/>
      <c r="D13727" s="24"/>
      <c r="F13727" s="24"/>
      <c r="H13727" s="24"/>
      <c r="J13727" s="24"/>
    </row>
    <row r="13728" spans="2:10" x14ac:dyDescent="0.2">
      <c r="B13728" s="24"/>
      <c r="D13728" s="24"/>
      <c r="F13728" s="24"/>
      <c r="H13728" s="24"/>
      <c r="J13728" s="24"/>
    </row>
    <row r="13729" spans="2:10" x14ac:dyDescent="0.2">
      <c r="B13729" s="24"/>
      <c r="D13729" s="24"/>
      <c r="F13729" s="24"/>
      <c r="H13729" s="24"/>
      <c r="J13729" s="24"/>
    </row>
    <row r="13730" spans="2:10" x14ac:dyDescent="0.2">
      <c r="B13730" s="24"/>
      <c r="D13730" s="24"/>
      <c r="F13730" s="24"/>
      <c r="H13730" s="24"/>
      <c r="J13730" s="24"/>
    </row>
    <row r="13731" spans="2:10" x14ac:dyDescent="0.2">
      <c r="B13731" s="24"/>
      <c r="D13731" s="24"/>
      <c r="F13731" s="24"/>
      <c r="H13731" s="24"/>
      <c r="J13731" s="24"/>
    </row>
    <row r="13732" spans="2:10" x14ac:dyDescent="0.2">
      <c r="B13732" s="24"/>
      <c r="D13732" s="24"/>
      <c r="F13732" s="24"/>
      <c r="H13732" s="24"/>
      <c r="J13732" s="24"/>
    </row>
    <row r="13733" spans="2:10" x14ac:dyDescent="0.2">
      <c r="B13733" s="24"/>
      <c r="D13733" s="24"/>
      <c r="F13733" s="24"/>
      <c r="H13733" s="24"/>
      <c r="J13733" s="24"/>
    </row>
    <row r="13734" spans="2:10" x14ac:dyDescent="0.2">
      <c r="B13734" s="24"/>
      <c r="D13734" s="24"/>
      <c r="F13734" s="24"/>
      <c r="H13734" s="24"/>
      <c r="J13734" s="24"/>
    </row>
    <row r="13735" spans="2:10" x14ac:dyDescent="0.2">
      <c r="B13735" s="24"/>
      <c r="D13735" s="24"/>
      <c r="F13735" s="24"/>
      <c r="H13735" s="24"/>
      <c r="J13735" s="24"/>
    </row>
    <row r="13736" spans="2:10" x14ac:dyDescent="0.2">
      <c r="B13736" s="24"/>
      <c r="D13736" s="24"/>
      <c r="F13736" s="24"/>
      <c r="H13736" s="24"/>
      <c r="J13736" s="24"/>
    </row>
    <row r="13737" spans="2:10" x14ac:dyDescent="0.2">
      <c r="B13737" s="24"/>
      <c r="D13737" s="24"/>
      <c r="F13737" s="24"/>
      <c r="H13737" s="24"/>
      <c r="J13737" s="24"/>
    </row>
    <row r="13738" spans="2:10" x14ac:dyDescent="0.2">
      <c r="B13738" s="24"/>
      <c r="D13738" s="24"/>
      <c r="F13738" s="24"/>
      <c r="H13738" s="24"/>
      <c r="J13738" s="24"/>
    </row>
    <row r="13739" spans="2:10" x14ac:dyDescent="0.2">
      <c r="B13739" s="24"/>
      <c r="D13739" s="24"/>
      <c r="F13739" s="24"/>
      <c r="H13739" s="24"/>
      <c r="J13739" s="24"/>
    </row>
    <row r="13740" spans="2:10" x14ac:dyDescent="0.2">
      <c r="B13740" s="24"/>
      <c r="D13740" s="24"/>
      <c r="F13740" s="24"/>
      <c r="H13740" s="24"/>
      <c r="J13740" s="24"/>
    </row>
    <row r="13741" spans="2:10" x14ac:dyDescent="0.2">
      <c r="B13741" s="24"/>
      <c r="D13741" s="24"/>
      <c r="F13741" s="24"/>
      <c r="H13741" s="24"/>
      <c r="J13741" s="24"/>
    </row>
    <row r="13742" spans="2:10" x14ac:dyDescent="0.2">
      <c r="B13742" s="24"/>
      <c r="D13742" s="24"/>
      <c r="F13742" s="24"/>
      <c r="H13742" s="24"/>
      <c r="J13742" s="24"/>
    </row>
    <row r="13743" spans="2:10" x14ac:dyDescent="0.2">
      <c r="B13743" s="24"/>
      <c r="D13743" s="24"/>
      <c r="F13743" s="24"/>
      <c r="H13743" s="24"/>
      <c r="J13743" s="24"/>
    </row>
    <row r="13744" spans="2:10" x14ac:dyDescent="0.2">
      <c r="B13744" s="24"/>
      <c r="D13744" s="24"/>
      <c r="F13744" s="24"/>
      <c r="H13744" s="24"/>
      <c r="J13744" s="24"/>
    </row>
    <row r="13745" spans="2:10" x14ac:dyDescent="0.2">
      <c r="B13745" s="24"/>
      <c r="D13745" s="24"/>
      <c r="F13745" s="24"/>
      <c r="H13745" s="24"/>
      <c r="J13745" s="24"/>
    </row>
    <row r="13746" spans="2:10" x14ac:dyDescent="0.2">
      <c r="B13746" s="24"/>
      <c r="D13746" s="24"/>
      <c r="F13746" s="24"/>
      <c r="H13746" s="24"/>
      <c r="J13746" s="24"/>
    </row>
    <row r="13747" spans="2:10" x14ac:dyDescent="0.2">
      <c r="B13747" s="24"/>
      <c r="D13747" s="24"/>
      <c r="F13747" s="24"/>
      <c r="H13747" s="24"/>
      <c r="J13747" s="24"/>
    </row>
    <row r="13748" spans="2:10" x14ac:dyDescent="0.2">
      <c r="B13748" s="24"/>
      <c r="D13748" s="24"/>
      <c r="F13748" s="24"/>
      <c r="H13748" s="24"/>
      <c r="J13748" s="24"/>
    </row>
    <row r="13749" spans="2:10" x14ac:dyDescent="0.2">
      <c r="B13749" s="24"/>
      <c r="D13749" s="24"/>
      <c r="F13749" s="24"/>
      <c r="H13749" s="24"/>
      <c r="J13749" s="24"/>
    </row>
    <row r="13750" spans="2:10" x14ac:dyDescent="0.2">
      <c r="B13750" s="24"/>
      <c r="D13750" s="24"/>
      <c r="F13750" s="24"/>
      <c r="H13750" s="24"/>
      <c r="J13750" s="24"/>
    </row>
    <row r="13751" spans="2:10" x14ac:dyDescent="0.2">
      <c r="B13751" s="24"/>
      <c r="D13751" s="24"/>
      <c r="F13751" s="24"/>
      <c r="H13751" s="24"/>
      <c r="J13751" s="24"/>
    </row>
    <row r="13752" spans="2:10" x14ac:dyDescent="0.2">
      <c r="B13752" s="24"/>
      <c r="D13752" s="24"/>
      <c r="F13752" s="24"/>
      <c r="H13752" s="24"/>
      <c r="J13752" s="24"/>
    </row>
    <row r="13753" spans="2:10" x14ac:dyDescent="0.2">
      <c r="B13753" s="24"/>
      <c r="D13753" s="24"/>
      <c r="F13753" s="24"/>
      <c r="H13753" s="24"/>
      <c r="J13753" s="24"/>
    </row>
    <row r="13754" spans="2:10" x14ac:dyDescent="0.2">
      <c r="B13754" s="24"/>
      <c r="D13754" s="24"/>
      <c r="F13754" s="24"/>
      <c r="H13754" s="24"/>
      <c r="J13754" s="24"/>
    </row>
    <row r="13755" spans="2:10" x14ac:dyDescent="0.2">
      <c r="B13755" s="24"/>
      <c r="D13755" s="24"/>
      <c r="F13755" s="24"/>
      <c r="H13755" s="24"/>
      <c r="J13755" s="24"/>
    </row>
    <row r="13756" spans="2:10" x14ac:dyDescent="0.2">
      <c r="B13756" s="24"/>
      <c r="D13756" s="24"/>
      <c r="F13756" s="24"/>
      <c r="H13756" s="24"/>
      <c r="J13756" s="24"/>
    </row>
    <row r="13757" spans="2:10" x14ac:dyDescent="0.2">
      <c r="B13757" s="24"/>
      <c r="D13757" s="24"/>
      <c r="F13757" s="24"/>
      <c r="H13757" s="24"/>
      <c r="J13757" s="24"/>
    </row>
    <row r="13758" spans="2:10" x14ac:dyDescent="0.2">
      <c r="B13758" s="24"/>
      <c r="D13758" s="24"/>
      <c r="F13758" s="24"/>
      <c r="H13758" s="24"/>
      <c r="J13758" s="24"/>
    </row>
    <row r="13759" spans="2:10" x14ac:dyDescent="0.2">
      <c r="B13759" s="24"/>
      <c r="D13759" s="24"/>
      <c r="F13759" s="24"/>
      <c r="H13759" s="24"/>
      <c r="J13759" s="24"/>
    </row>
    <row r="13760" spans="2:10" x14ac:dyDescent="0.2">
      <c r="B13760" s="24"/>
      <c r="D13760" s="24"/>
      <c r="F13760" s="24"/>
      <c r="H13760" s="24"/>
      <c r="J13760" s="24"/>
    </row>
    <row r="13761" spans="2:10" x14ac:dyDescent="0.2">
      <c r="B13761" s="24"/>
      <c r="D13761" s="24"/>
      <c r="F13761" s="24"/>
      <c r="H13761" s="24"/>
      <c r="J13761" s="24"/>
    </row>
    <row r="13762" spans="2:10" x14ac:dyDescent="0.2">
      <c r="B13762" s="24"/>
      <c r="D13762" s="24"/>
      <c r="F13762" s="24"/>
      <c r="H13762" s="24"/>
      <c r="J13762" s="24"/>
    </row>
    <row r="13763" spans="2:10" x14ac:dyDescent="0.2">
      <c r="B13763" s="24"/>
      <c r="D13763" s="24"/>
      <c r="F13763" s="24"/>
      <c r="H13763" s="24"/>
      <c r="J13763" s="24"/>
    </row>
    <row r="13764" spans="2:10" x14ac:dyDescent="0.2">
      <c r="B13764" s="24"/>
      <c r="D13764" s="24"/>
      <c r="F13764" s="24"/>
      <c r="H13764" s="24"/>
      <c r="J13764" s="24"/>
    </row>
    <row r="13765" spans="2:10" x14ac:dyDescent="0.2">
      <c r="B13765" s="24"/>
      <c r="D13765" s="24"/>
      <c r="F13765" s="24"/>
      <c r="H13765" s="24"/>
      <c r="J13765" s="24"/>
    </row>
    <row r="13766" spans="2:10" x14ac:dyDescent="0.2">
      <c r="B13766" s="24"/>
      <c r="D13766" s="24"/>
      <c r="F13766" s="24"/>
      <c r="H13766" s="24"/>
      <c r="J13766" s="24"/>
    </row>
    <row r="13767" spans="2:10" x14ac:dyDescent="0.2">
      <c r="B13767" s="24"/>
      <c r="D13767" s="24"/>
      <c r="F13767" s="24"/>
      <c r="H13767" s="24"/>
      <c r="J13767" s="24"/>
    </row>
    <row r="13768" spans="2:10" x14ac:dyDescent="0.2">
      <c r="B13768" s="24"/>
      <c r="D13768" s="24"/>
      <c r="F13768" s="24"/>
      <c r="H13768" s="24"/>
      <c r="J13768" s="24"/>
    </row>
    <row r="13769" spans="2:10" x14ac:dyDescent="0.2">
      <c r="B13769" s="24"/>
      <c r="D13769" s="24"/>
      <c r="F13769" s="24"/>
      <c r="H13769" s="24"/>
      <c r="J13769" s="24"/>
    </row>
    <row r="13770" spans="2:10" x14ac:dyDescent="0.2">
      <c r="B13770" s="24"/>
      <c r="D13770" s="24"/>
      <c r="F13770" s="24"/>
      <c r="H13770" s="24"/>
      <c r="J13770" s="24"/>
    </row>
    <row r="13771" spans="2:10" x14ac:dyDescent="0.2">
      <c r="B13771" s="24"/>
      <c r="D13771" s="24"/>
      <c r="F13771" s="24"/>
      <c r="H13771" s="24"/>
      <c r="J13771" s="24"/>
    </row>
    <row r="13772" spans="2:10" x14ac:dyDescent="0.2">
      <c r="B13772" s="24"/>
      <c r="D13772" s="24"/>
      <c r="F13772" s="24"/>
      <c r="H13772" s="24"/>
      <c r="J13772" s="24"/>
    </row>
    <row r="13773" spans="2:10" x14ac:dyDescent="0.2">
      <c r="B13773" s="24"/>
      <c r="D13773" s="24"/>
      <c r="F13773" s="24"/>
      <c r="H13773" s="24"/>
      <c r="J13773" s="24"/>
    </row>
    <row r="13774" spans="2:10" x14ac:dyDescent="0.2">
      <c r="B13774" s="24"/>
      <c r="D13774" s="24"/>
      <c r="F13774" s="24"/>
      <c r="H13774" s="24"/>
      <c r="J13774" s="24"/>
    </row>
    <row r="13775" spans="2:10" x14ac:dyDescent="0.2">
      <c r="B13775" s="24"/>
      <c r="D13775" s="24"/>
      <c r="F13775" s="24"/>
      <c r="H13775" s="24"/>
      <c r="J13775" s="24"/>
    </row>
    <row r="13776" spans="2:10" x14ac:dyDescent="0.2">
      <c r="B13776" s="24"/>
      <c r="D13776" s="24"/>
      <c r="F13776" s="24"/>
      <c r="H13776" s="24"/>
      <c r="J13776" s="24"/>
    </row>
    <row r="13777" spans="2:10" x14ac:dyDescent="0.2">
      <c r="B13777" s="24"/>
      <c r="D13777" s="24"/>
      <c r="F13777" s="24"/>
      <c r="H13777" s="24"/>
      <c r="J13777" s="24"/>
    </row>
    <row r="13778" spans="2:10" x14ac:dyDescent="0.2">
      <c r="B13778" s="24"/>
      <c r="D13778" s="24"/>
      <c r="F13778" s="24"/>
      <c r="H13778" s="24"/>
      <c r="J13778" s="24"/>
    </row>
    <row r="13779" spans="2:10" x14ac:dyDescent="0.2">
      <c r="B13779" s="24"/>
      <c r="D13779" s="24"/>
      <c r="F13779" s="24"/>
      <c r="H13779" s="24"/>
      <c r="J13779" s="24"/>
    </row>
    <row r="13780" spans="2:10" x14ac:dyDescent="0.2">
      <c r="B13780" s="24"/>
      <c r="D13780" s="24"/>
      <c r="F13780" s="24"/>
      <c r="H13780" s="24"/>
      <c r="J13780" s="24"/>
    </row>
    <row r="13781" spans="2:10" x14ac:dyDescent="0.2">
      <c r="B13781" s="24"/>
      <c r="D13781" s="24"/>
      <c r="F13781" s="24"/>
      <c r="H13781" s="24"/>
      <c r="J13781" s="24"/>
    </row>
    <row r="13782" spans="2:10" x14ac:dyDescent="0.2">
      <c r="B13782" s="24"/>
      <c r="D13782" s="24"/>
      <c r="F13782" s="24"/>
      <c r="H13782" s="24"/>
      <c r="J13782" s="24"/>
    </row>
    <row r="13783" spans="2:10" x14ac:dyDescent="0.2">
      <c r="B13783" s="24"/>
      <c r="D13783" s="24"/>
      <c r="F13783" s="24"/>
      <c r="H13783" s="24"/>
      <c r="J13783" s="24"/>
    </row>
    <row r="13784" spans="2:10" x14ac:dyDescent="0.2">
      <c r="B13784" s="24"/>
      <c r="D13784" s="24"/>
      <c r="F13784" s="24"/>
      <c r="H13784" s="24"/>
      <c r="J13784" s="24"/>
    </row>
    <row r="13785" spans="2:10" x14ac:dyDescent="0.2">
      <c r="B13785" s="24"/>
      <c r="D13785" s="24"/>
      <c r="F13785" s="24"/>
      <c r="H13785" s="24"/>
      <c r="J13785" s="24"/>
    </row>
    <row r="13786" spans="2:10" x14ac:dyDescent="0.2">
      <c r="B13786" s="24"/>
      <c r="D13786" s="24"/>
      <c r="F13786" s="24"/>
      <c r="H13786" s="24"/>
      <c r="J13786" s="24"/>
    </row>
    <row r="13787" spans="2:10" x14ac:dyDescent="0.2">
      <c r="B13787" s="24"/>
      <c r="D13787" s="24"/>
      <c r="F13787" s="24"/>
      <c r="H13787" s="24"/>
      <c r="J13787" s="24"/>
    </row>
    <row r="13788" spans="2:10" x14ac:dyDescent="0.2">
      <c r="B13788" s="24"/>
      <c r="D13788" s="24"/>
      <c r="F13788" s="24"/>
      <c r="H13788" s="24"/>
      <c r="J13788" s="24"/>
    </row>
    <row r="13789" spans="2:10" x14ac:dyDescent="0.2">
      <c r="B13789" s="24"/>
      <c r="D13789" s="24"/>
      <c r="F13789" s="24"/>
      <c r="H13789" s="24"/>
      <c r="J13789" s="24"/>
    </row>
    <row r="13790" spans="2:10" x14ac:dyDescent="0.2">
      <c r="B13790" s="24"/>
      <c r="D13790" s="24"/>
      <c r="F13790" s="24"/>
      <c r="H13790" s="24"/>
      <c r="J13790" s="24"/>
    </row>
    <row r="13791" spans="2:10" x14ac:dyDescent="0.2">
      <c r="B13791" s="24"/>
      <c r="D13791" s="24"/>
      <c r="F13791" s="24"/>
      <c r="H13791" s="24"/>
      <c r="J13791" s="24"/>
    </row>
    <row r="13792" spans="2:10" x14ac:dyDescent="0.2">
      <c r="B13792" s="24"/>
      <c r="D13792" s="24"/>
      <c r="F13792" s="24"/>
      <c r="H13792" s="24"/>
      <c r="J13792" s="24"/>
    </row>
    <row r="13793" spans="2:10" x14ac:dyDescent="0.2">
      <c r="B13793" s="24"/>
      <c r="D13793" s="24"/>
      <c r="F13793" s="24"/>
      <c r="H13793" s="24"/>
      <c r="J13793" s="24"/>
    </row>
    <row r="13794" spans="2:10" x14ac:dyDescent="0.2">
      <c r="B13794" s="24"/>
      <c r="D13794" s="24"/>
      <c r="F13794" s="24"/>
      <c r="H13794" s="24"/>
      <c r="J13794" s="24"/>
    </row>
    <row r="13795" spans="2:10" x14ac:dyDescent="0.2">
      <c r="B13795" s="24"/>
      <c r="D13795" s="24"/>
      <c r="F13795" s="24"/>
      <c r="H13795" s="24"/>
      <c r="J13795" s="24"/>
    </row>
    <row r="13796" spans="2:10" x14ac:dyDescent="0.2">
      <c r="B13796" s="24"/>
      <c r="D13796" s="24"/>
      <c r="F13796" s="24"/>
      <c r="H13796" s="24"/>
      <c r="J13796" s="24"/>
    </row>
    <row r="13797" spans="2:10" x14ac:dyDescent="0.2">
      <c r="B13797" s="24"/>
      <c r="D13797" s="24"/>
      <c r="F13797" s="24"/>
      <c r="H13797" s="24"/>
      <c r="J13797" s="24"/>
    </row>
    <row r="13798" spans="2:10" x14ac:dyDescent="0.2">
      <c r="B13798" s="24"/>
      <c r="D13798" s="24"/>
      <c r="F13798" s="24"/>
      <c r="H13798" s="24"/>
      <c r="J13798" s="24"/>
    </row>
    <row r="13799" spans="2:10" x14ac:dyDescent="0.2">
      <c r="B13799" s="24"/>
      <c r="D13799" s="24"/>
      <c r="F13799" s="24"/>
      <c r="H13799" s="24"/>
      <c r="J13799" s="24"/>
    </row>
    <row r="13800" spans="2:10" x14ac:dyDescent="0.2">
      <c r="B13800" s="24"/>
      <c r="D13800" s="24"/>
      <c r="F13800" s="24"/>
      <c r="H13800" s="24"/>
      <c r="J13800" s="24"/>
    </row>
    <row r="13801" spans="2:10" x14ac:dyDescent="0.2">
      <c r="B13801" s="24"/>
      <c r="D13801" s="24"/>
      <c r="F13801" s="24"/>
      <c r="H13801" s="24"/>
      <c r="J13801" s="24"/>
    </row>
    <row r="13802" spans="2:10" x14ac:dyDescent="0.2">
      <c r="B13802" s="24"/>
      <c r="D13802" s="24"/>
      <c r="F13802" s="24"/>
      <c r="H13802" s="24"/>
      <c r="J13802" s="24"/>
    </row>
    <row r="13803" spans="2:10" x14ac:dyDescent="0.2">
      <c r="B13803" s="24"/>
      <c r="D13803" s="24"/>
      <c r="F13803" s="24"/>
      <c r="H13803" s="24"/>
      <c r="J13803" s="24"/>
    </row>
    <row r="13804" spans="2:10" x14ac:dyDescent="0.2">
      <c r="B13804" s="24"/>
      <c r="D13804" s="24"/>
      <c r="F13804" s="24"/>
      <c r="H13804" s="24"/>
      <c r="J13804" s="24"/>
    </row>
    <row r="13805" spans="2:10" x14ac:dyDescent="0.2">
      <c r="B13805" s="24"/>
      <c r="D13805" s="24"/>
      <c r="F13805" s="24"/>
      <c r="H13805" s="24"/>
      <c r="J13805" s="24"/>
    </row>
    <row r="13806" spans="2:10" x14ac:dyDescent="0.2">
      <c r="B13806" s="24"/>
      <c r="D13806" s="24"/>
      <c r="F13806" s="24"/>
      <c r="H13806" s="24"/>
      <c r="J13806" s="24"/>
    </row>
    <row r="13807" spans="2:10" x14ac:dyDescent="0.2">
      <c r="B13807" s="24"/>
      <c r="D13807" s="24"/>
      <c r="F13807" s="24"/>
      <c r="H13807" s="24"/>
      <c r="J13807" s="24"/>
    </row>
    <row r="13808" spans="2:10" x14ac:dyDescent="0.2">
      <c r="B13808" s="24"/>
      <c r="D13808" s="24"/>
      <c r="F13808" s="24"/>
      <c r="H13808" s="24"/>
      <c r="J13808" s="24"/>
    </row>
    <row r="13809" spans="2:10" x14ac:dyDescent="0.2">
      <c r="B13809" s="24"/>
      <c r="D13809" s="24"/>
      <c r="F13809" s="24"/>
      <c r="H13809" s="24"/>
      <c r="J13809" s="24"/>
    </row>
    <row r="13810" spans="2:10" x14ac:dyDescent="0.2">
      <c r="B13810" s="24"/>
      <c r="D13810" s="24"/>
      <c r="F13810" s="24"/>
      <c r="H13810" s="24"/>
      <c r="J13810" s="24"/>
    </row>
    <row r="13811" spans="2:10" x14ac:dyDescent="0.2">
      <c r="B13811" s="24"/>
      <c r="D13811" s="24"/>
      <c r="F13811" s="24"/>
      <c r="H13811" s="24"/>
      <c r="J13811" s="24"/>
    </row>
    <row r="13812" spans="2:10" x14ac:dyDescent="0.2">
      <c r="B13812" s="24"/>
      <c r="D13812" s="24"/>
      <c r="F13812" s="24"/>
      <c r="H13812" s="24"/>
      <c r="J13812" s="24"/>
    </row>
    <row r="13813" spans="2:10" x14ac:dyDescent="0.2">
      <c r="B13813" s="24"/>
      <c r="D13813" s="24"/>
      <c r="F13813" s="24"/>
      <c r="H13813" s="24"/>
      <c r="J13813" s="24"/>
    </row>
    <row r="13814" spans="2:10" x14ac:dyDescent="0.2">
      <c r="B13814" s="24"/>
      <c r="D13814" s="24"/>
      <c r="F13814" s="24"/>
      <c r="H13814" s="24"/>
      <c r="J13814" s="24"/>
    </row>
    <row r="13815" spans="2:10" x14ac:dyDescent="0.2">
      <c r="B13815" s="24"/>
      <c r="D13815" s="24"/>
      <c r="F13815" s="24"/>
      <c r="H13815" s="24"/>
      <c r="J13815" s="24"/>
    </row>
    <row r="13816" spans="2:10" x14ac:dyDescent="0.2">
      <c r="B13816" s="24"/>
      <c r="D13816" s="24"/>
      <c r="F13816" s="24"/>
      <c r="H13816" s="24"/>
      <c r="J13816" s="24"/>
    </row>
    <row r="13817" spans="2:10" x14ac:dyDescent="0.2">
      <c r="B13817" s="24"/>
      <c r="D13817" s="24"/>
      <c r="F13817" s="24"/>
      <c r="H13817" s="24"/>
      <c r="J13817" s="24"/>
    </row>
    <row r="13818" spans="2:10" x14ac:dyDescent="0.2">
      <c r="B13818" s="24"/>
      <c r="D13818" s="24"/>
      <c r="F13818" s="24"/>
      <c r="H13818" s="24"/>
      <c r="J13818" s="24"/>
    </row>
    <row r="13819" spans="2:10" x14ac:dyDescent="0.2">
      <c r="B13819" s="24"/>
      <c r="D13819" s="24"/>
      <c r="F13819" s="24"/>
      <c r="H13819" s="24"/>
      <c r="J13819" s="24"/>
    </row>
    <row r="13820" spans="2:10" x14ac:dyDescent="0.2">
      <c r="B13820" s="24"/>
      <c r="D13820" s="24"/>
      <c r="F13820" s="24"/>
      <c r="H13820" s="24"/>
      <c r="J13820" s="24"/>
    </row>
    <row r="13821" spans="2:10" x14ac:dyDescent="0.2">
      <c r="B13821" s="24"/>
      <c r="D13821" s="24"/>
      <c r="F13821" s="24"/>
      <c r="H13821" s="24"/>
      <c r="J13821" s="24"/>
    </row>
    <row r="13822" spans="2:10" x14ac:dyDescent="0.2">
      <c r="B13822" s="24"/>
      <c r="D13822" s="24"/>
      <c r="F13822" s="24"/>
      <c r="H13822" s="24"/>
      <c r="J13822" s="24"/>
    </row>
    <row r="13823" spans="2:10" x14ac:dyDescent="0.2">
      <c r="B13823" s="24"/>
      <c r="D13823" s="24"/>
      <c r="F13823" s="24"/>
      <c r="H13823" s="24"/>
      <c r="J13823" s="24"/>
    </row>
    <row r="13824" spans="2:10" x14ac:dyDescent="0.2">
      <c r="B13824" s="24"/>
      <c r="D13824" s="24"/>
      <c r="F13824" s="24"/>
      <c r="H13824" s="24"/>
      <c r="J13824" s="24"/>
    </row>
    <row r="13825" spans="2:10" x14ac:dyDescent="0.2">
      <c r="B13825" s="24"/>
      <c r="D13825" s="24"/>
      <c r="F13825" s="24"/>
      <c r="H13825" s="24"/>
      <c r="J13825" s="24"/>
    </row>
    <row r="13826" spans="2:10" x14ac:dyDescent="0.2">
      <c r="B13826" s="24"/>
      <c r="D13826" s="24"/>
      <c r="F13826" s="24"/>
      <c r="H13826" s="24"/>
      <c r="J13826" s="24"/>
    </row>
    <row r="13827" spans="2:10" x14ac:dyDescent="0.2">
      <c r="B13827" s="24"/>
      <c r="D13827" s="24"/>
      <c r="F13827" s="24"/>
      <c r="H13827" s="24"/>
      <c r="J13827" s="24"/>
    </row>
    <row r="13828" spans="2:10" x14ac:dyDescent="0.2">
      <c r="B13828" s="24"/>
      <c r="D13828" s="24"/>
      <c r="F13828" s="24"/>
      <c r="H13828" s="24"/>
      <c r="J13828" s="24"/>
    </row>
    <row r="13829" spans="2:10" x14ac:dyDescent="0.2">
      <c r="B13829" s="24"/>
      <c r="D13829" s="24"/>
      <c r="F13829" s="24"/>
      <c r="H13829" s="24"/>
      <c r="J13829" s="24"/>
    </row>
    <row r="13830" spans="2:10" x14ac:dyDescent="0.2">
      <c r="B13830" s="24"/>
      <c r="D13830" s="24"/>
      <c r="F13830" s="24"/>
      <c r="H13830" s="24"/>
      <c r="J13830" s="24"/>
    </row>
    <row r="13831" spans="2:10" x14ac:dyDescent="0.2">
      <c r="B13831" s="24"/>
      <c r="D13831" s="24"/>
      <c r="F13831" s="24"/>
      <c r="H13831" s="24"/>
      <c r="J13831" s="24"/>
    </row>
    <row r="13832" spans="2:10" x14ac:dyDescent="0.2">
      <c r="B13832" s="24"/>
      <c r="D13832" s="24"/>
      <c r="F13832" s="24"/>
      <c r="H13832" s="24"/>
      <c r="J13832" s="24"/>
    </row>
    <row r="13833" spans="2:10" x14ac:dyDescent="0.2">
      <c r="B13833" s="24"/>
      <c r="D13833" s="24"/>
      <c r="F13833" s="24"/>
      <c r="H13833" s="24"/>
      <c r="J13833" s="24"/>
    </row>
    <row r="13834" spans="2:10" x14ac:dyDescent="0.2">
      <c r="B13834" s="24"/>
      <c r="D13834" s="24"/>
      <c r="F13834" s="24"/>
      <c r="H13834" s="24"/>
      <c r="J13834" s="24"/>
    </row>
    <row r="13835" spans="2:10" x14ac:dyDescent="0.2">
      <c r="B13835" s="24"/>
      <c r="D13835" s="24"/>
      <c r="F13835" s="24"/>
      <c r="H13835" s="24"/>
      <c r="J13835" s="24"/>
    </row>
    <row r="13836" spans="2:10" x14ac:dyDescent="0.2">
      <c r="B13836" s="24"/>
      <c r="D13836" s="24"/>
      <c r="F13836" s="24"/>
      <c r="H13836" s="24"/>
      <c r="J13836" s="24"/>
    </row>
    <row r="13837" spans="2:10" x14ac:dyDescent="0.2">
      <c r="B13837" s="24"/>
      <c r="D13837" s="24"/>
      <c r="F13837" s="24"/>
      <c r="H13837" s="24"/>
      <c r="J13837" s="24"/>
    </row>
    <row r="13838" spans="2:10" x14ac:dyDescent="0.2">
      <c r="B13838" s="24"/>
      <c r="D13838" s="24"/>
      <c r="F13838" s="24"/>
      <c r="H13838" s="24"/>
      <c r="J13838" s="24"/>
    </row>
    <row r="13839" spans="2:10" x14ac:dyDescent="0.2">
      <c r="B13839" s="24"/>
      <c r="D13839" s="24"/>
      <c r="F13839" s="24"/>
      <c r="H13839" s="24"/>
      <c r="J13839" s="24"/>
    </row>
    <row r="13840" spans="2:10" x14ac:dyDescent="0.2">
      <c r="B13840" s="24"/>
      <c r="D13840" s="24"/>
      <c r="F13840" s="24"/>
      <c r="H13840" s="24"/>
      <c r="J13840" s="24"/>
    </row>
    <row r="13841" spans="2:10" x14ac:dyDescent="0.2">
      <c r="B13841" s="24"/>
      <c r="D13841" s="24"/>
      <c r="F13841" s="24"/>
      <c r="H13841" s="24"/>
      <c r="J13841" s="24"/>
    </row>
    <row r="13842" spans="2:10" x14ac:dyDescent="0.2">
      <c r="B13842" s="24"/>
      <c r="D13842" s="24"/>
      <c r="F13842" s="24"/>
      <c r="H13842" s="24"/>
      <c r="J13842" s="24"/>
    </row>
    <row r="13843" spans="2:10" x14ac:dyDescent="0.2">
      <c r="B13843" s="24"/>
      <c r="D13843" s="24"/>
      <c r="F13843" s="24"/>
      <c r="H13843" s="24"/>
      <c r="J13843" s="24"/>
    </row>
    <row r="13844" spans="2:10" x14ac:dyDescent="0.2">
      <c r="B13844" s="24"/>
      <c r="D13844" s="24"/>
      <c r="F13844" s="24"/>
      <c r="H13844" s="24"/>
      <c r="J13844" s="24"/>
    </row>
    <row r="13845" spans="2:10" x14ac:dyDescent="0.2">
      <c r="B13845" s="24"/>
      <c r="D13845" s="24"/>
      <c r="F13845" s="24"/>
      <c r="H13845" s="24"/>
      <c r="J13845" s="24"/>
    </row>
    <row r="13846" spans="2:10" x14ac:dyDescent="0.2">
      <c r="B13846" s="24"/>
      <c r="D13846" s="24"/>
      <c r="F13846" s="24"/>
      <c r="H13846" s="24"/>
      <c r="J13846" s="24"/>
    </row>
    <row r="13847" spans="2:10" x14ac:dyDescent="0.2">
      <c r="B13847" s="24"/>
      <c r="D13847" s="24"/>
      <c r="F13847" s="24"/>
      <c r="H13847" s="24"/>
      <c r="J13847" s="24"/>
    </row>
    <row r="13848" spans="2:10" x14ac:dyDescent="0.2">
      <c r="B13848" s="24"/>
      <c r="D13848" s="24"/>
      <c r="F13848" s="24"/>
      <c r="H13848" s="24"/>
      <c r="J13848" s="24"/>
    </row>
    <row r="13849" spans="2:10" x14ac:dyDescent="0.2">
      <c r="B13849" s="24"/>
      <c r="D13849" s="24"/>
      <c r="F13849" s="24"/>
      <c r="H13849" s="24"/>
      <c r="J13849" s="24"/>
    </row>
    <row r="13850" spans="2:10" x14ac:dyDescent="0.2">
      <c r="B13850" s="24"/>
      <c r="D13850" s="24"/>
      <c r="F13850" s="24"/>
      <c r="H13850" s="24"/>
      <c r="J13850" s="24"/>
    </row>
    <row r="13851" spans="2:10" x14ac:dyDescent="0.2">
      <c r="B13851" s="24"/>
      <c r="D13851" s="24"/>
      <c r="F13851" s="24"/>
      <c r="H13851" s="24"/>
      <c r="J13851" s="24"/>
    </row>
    <row r="13852" spans="2:10" x14ac:dyDescent="0.2">
      <c r="B13852" s="24"/>
      <c r="D13852" s="24"/>
      <c r="F13852" s="24"/>
      <c r="H13852" s="24"/>
      <c r="J13852" s="24"/>
    </row>
    <row r="13853" spans="2:10" x14ac:dyDescent="0.2">
      <c r="B13853" s="24"/>
      <c r="D13853" s="24"/>
      <c r="F13853" s="24"/>
      <c r="H13853" s="24"/>
      <c r="J13853" s="24"/>
    </row>
    <row r="13854" spans="2:10" x14ac:dyDescent="0.2">
      <c r="B13854" s="24"/>
      <c r="D13854" s="24"/>
      <c r="F13854" s="24"/>
      <c r="H13854" s="24"/>
      <c r="J13854" s="24"/>
    </row>
    <row r="13855" spans="2:10" x14ac:dyDescent="0.2">
      <c r="B13855" s="24"/>
      <c r="D13855" s="24"/>
      <c r="F13855" s="24"/>
      <c r="H13855" s="24"/>
      <c r="J13855" s="24"/>
    </row>
    <row r="13856" spans="2:10" x14ac:dyDescent="0.2">
      <c r="B13856" s="24"/>
      <c r="D13856" s="24"/>
      <c r="F13856" s="24"/>
      <c r="H13856" s="24"/>
      <c r="J13856" s="24"/>
    </row>
    <row r="13857" spans="2:10" x14ac:dyDescent="0.2">
      <c r="B13857" s="24"/>
      <c r="D13857" s="24"/>
      <c r="F13857" s="24"/>
      <c r="H13857" s="24"/>
      <c r="J13857" s="24"/>
    </row>
    <row r="13858" spans="2:10" x14ac:dyDescent="0.2">
      <c r="B13858" s="24"/>
      <c r="D13858" s="24"/>
      <c r="F13858" s="24"/>
      <c r="H13858" s="24"/>
      <c r="J13858" s="24"/>
    </row>
    <row r="13859" spans="2:10" x14ac:dyDescent="0.2">
      <c r="B13859" s="24"/>
      <c r="D13859" s="24"/>
      <c r="F13859" s="24"/>
      <c r="H13859" s="24"/>
      <c r="J13859" s="24"/>
    </row>
    <row r="13860" spans="2:10" x14ac:dyDescent="0.2">
      <c r="B13860" s="24"/>
      <c r="D13860" s="24"/>
      <c r="F13860" s="24"/>
      <c r="H13860" s="24"/>
      <c r="J13860" s="24"/>
    </row>
    <row r="13861" spans="2:10" x14ac:dyDescent="0.2">
      <c r="B13861" s="24"/>
      <c r="D13861" s="24"/>
      <c r="F13861" s="24"/>
      <c r="H13861" s="24"/>
      <c r="J13861" s="24"/>
    </row>
    <row r="13862" spans="2:10" x14ac:dyDescent="0.2">
      <c r="B13862" s="24"/>
      <c r="D13862" s="24"/>
      <c r="F13862" s="24"/>
      <c r="H13862" s="24"/>
      <c r="J13862" s="24"/>
    </row>
    <row r="13863" spans="2:10" x14ac:dyDescent="0.2">
      <c r="B13863" s="24"/>
      <c r="D13863" s="24"/>
      <c r="F13863" s="24"/>
      <c r="H13863" s="24"/>
      <c r="J13863" s="24"/>
    </row>
    <row r="13864" spans="2:10" x14ac:dyDescent="0.2">
      <c r="B13864" s="24"/>
      <c r="D13864" s="24"/>
      <c r="F13864" s="24"/>
      <c r="H13864" s="24"/>
      <c r="J13864" s="24"/>
    </row>
    <row r="13865" spans="2:10" x14ac:dyDescent="0.2">
      <c r="B13865" s="24"/>
      <c r="D13865" s="24"/>
      <c r="F13865" s="24"/>
      <c r="H13865" s="24"/>
      <c r="J13865" s="24"/>
    </row>
    <row r="13866" spans="2:10" x14ac:dyDescent="0.2">
      <c r="B13866" s="24"/>
      <c r="D13866" s="24"/>
      <c r="F13866" s="24"/>
      <c r="H13866" s="24"/>
      <c r="J13866" s="24"/>
    </row>
    <row r="13867" spans="2:10" x14ac:dyDescent="0.2">
      <c r="B13867" s="24"/>
      <c r="D13867" s="24"/>
      <c r="F13867" s="24"/>
      <c r="H13867" s="24"/>
      <c r="J13867" s="24"/>
    </row>
    <row r="13868" spans="2:10" x14ac:dyDescent="0.2">
      <c r="B13868" s="24"/>
      <c r="D13868" s="24"/>
      <c r="F13868" s="24"/>
      <c r="H13868" s="24"/>
      <c r="J13868" s="24"/>
    </row>
    <row r="13869" spans="2:10" x14ac:dyDescent="0.2">
      <c r="B13869" s="24"/>
      <c r="D13869" s="24"/>
      <c r="F13869" s="24"/>
      <c r="H13869" s="24"/>
      <c r="J13869" s="24"/>
    </row>
    <row r="13870" spans="2:10" x14ac:dyDescent="0.2">
      <c r="B13870" s="24"/>
      <c r="D13870" s="24"/>
      <c r="F13870" s="24"/>
      <c r="H13870" s="24"/>
      <c r="J13870" s="24"/>
    </row>
    <row r="13871" spans="2:10" x14ac:dyDescent="0.2">
      <c r="B13871" s="24"/>
      <c r="D13871" s="24"/>
      <c r="F13871" s="24"/>
      <c r="H13871" s="24"/>
      <c r="J13871" s="24"/>
    </row>
    <row r="13872" spans="2:10" x14ac:dyDescent="0.2">
      <c r="B13872" s="24"/>
      <c r="D13872" s="24"/>
      <c r="F13872" s="24"/>
      <c r="H13872" s="24"/>
      <c r="J13872" s="24"/>
    </row>
    <row r="13873" spans="2:10" x14ac:dyDescent="0.2">
      <c r="B13873" s="24"/>
      <c r="D13873" s="24"/>
      <c r="F13873" s="24"/>
      <c r="H13873" s="24"/>
      <c r="J13873" s="24"/>
    </row>
    <row r="13874" spans="2:10" x14ac:dyDescent="0.2">
      <c r="B13874" s="24"/>
      <c r="D13874" s="24"/>
      <c r="F13874" s="24"/>
      <c r="H13874" s="24"/>
      <c r="J13874" s="24"/>
    </row>
    <row r="13875" spans="2:10" x14ac:dyDescent="0.2">
      <c r="B13875" s="24"/>
      <c r="D13875" s="24"/>
      <c r="F13875" s="24"/>
      <c r="H13875" s="24"/>
      <c r="J13875" s="24"/>
    </row>
    <row r="13876" spans="2:10" x14ac:dyDescent="0.2">
      <c r="B13876" s="24"/>
      <c r="D13876" s="24"/>
      <c r="F13876" s="24"/>
      <c r="H13876" s="24"/>
      <c r="J13876" s="24"/>
    </row>
    <row r="13877" spans="2:10" x14ac:dyDescent="0.2">
      <c r="B13877" s="24"/>
      <c r="D13877" s="24"/>
      <c r="F13877" s="24"/>
      <c r="H13877" s="24"/>
      <c r="J13877" s="24"/>
    </row>
    <row r="13878" spans="2:10" x14ac:dyDescent="0.2">
      <c r="B13878" s="24"/>
      <c r="D13878" s="24"/>
      <c r="F13878" s="24"/>
      <c r="H13878" s="24"/>
      <c r="J13878" s="24"/>
    </row>
    <row r="13879" spans="2:10" x14ac:dyDescent="0.2">
      <c r="B13879" s="24"/>
      <c r="D13879" s="24"/>
      <c r="F13879" s="24"/>
      <c r="H13879" s="24"/>
      <c r="J13879" s="24"/>
    </row>
    <row r="13880" spans="2:10" x14ac:dyDescent="0.2">
      <c r="B13880" s="24"/>
      <c r="D13880" s="24"/>
      <c r="F13880" s="24"/>
      <c r="H13880" s="24"/>
      <c r="J13880" s="24"/>
    </row>
    <row r="13881" spans="2:10" x14ac:dyDescent="0.2">
      <c r="B13881" s="24"/>
      <c r="D13881" s="24"/>
      <c r="F13881" s="24"/>
      <c r="H13881" s="24"/>
      <c r="J13881" s="24"/>
    </row>
    <row r="13882" spans="2:10" x14ac:dyDescent="0.2">
      <c r="B13882" s="24"/>
      <c r="D13882" s="24"/>
      <c r="F13882" s="24"/>
      <c r="H13882" s="24"/>
      <c r="J13882" s="24"/>
    </row>
    <row r="13883" spans="2:10" x14ac:dyDescent="0.2">
      <c r="B13883" s="24"/>
      <c r="D13883" s="24"/>
      <c r="F13883" s="24"/>
      <c r="H13883" s="24"/>
      <c r="J13883" s="24"/>
    </row>
    <row r="13884" spans="2:10" x14ac:dyDescent="0.2">
      <c r="B13884" s="24"/>
      <c r="D13884" s="24"/>
      <c r="F13884" s="24"/>
      <c r="H13884" s="24"/>
      <c r="J13884" s="24"/>
    </row>
    <row r="13885" spans="2:10" x14ac:dyDescent="0.2">
      <c r="B13885" s="24"/>
      <c r="D13885" s="24"/>
      <c r="F13885" s="24"/>
      <c r="H13885" s="24"/>
      <c r="J13885" s="24"/>
    </row>
    <row r="13886" spans="2:10" x14ac:dyDescent="0.2">
      <c r="B13886" s="24"/>
      <c r="D13886" s="24"/>
      <c r="F13886" s="24"/>
      <c r="H13886" s="24"/>
      <c r="J13886" s="24"/>
    </row>
    <row r="13887" spans="2:10" x14ac:dyDescent="0.2">
      <c r="B13887" s="24"/>
      <c r="D13887" s="24"/>
      <c r="F13887" s="24"/>
      <c r="H13887" s="24"/>
      <c r="J13887" s="24"/>
    </row>
    <row r="13888" spans="2:10" x14ac:dyDescent="0.2">
      <c r="B13888" s="24"/>
      <c r="D13888" s="24"/>
      <c r="F13888" s="24"/>
      <c r="H13888" s="24"/>
      <c r="J13888" s="24"/>
    </row>
    <row r="13889" spans="2:10" x14ac:dyDescent="0.2">
      <c r="B13889" s="24"/>
      <c r="D13889" s="24"/>
      <c r="F13889" s="24"/>
      <c r="H13889" s="24"/>
      <c r="J13889" s="24"/>
    </row>
    <row r="13890" spans="2:10" x14ac:dyDescent="0.2">
      <c r="B13890" s="24"/>
      <c r="D13890" s="24"/>
      <c r="F13890" s="24"/>
      <c r="H13890" s="24"/>
      <c r="J13890" s="24"/>
    </row>
    <row r="13891" spans="2:10" x14ac:dyDescent="0.2">
      <c r="B13891" s="24"/>
      <c r="D13891" s="24"/>
      <c r="F13891" s="24"/>
      <c r="H13891" s="24"/>
      <c r="J13891" s="24"/>
    </row>
    <row r="13892" spans="2:10" x14ac:dyDescent="0.2">
      <c r="B13892" s="24"/>
      <c r="D13892" s="24"/>
      <c r="F13892" s="24"/>
      <c r="H13892" s="24"/>
      <c r="J13892" s="24"/>
    </row>
    <row r="13893" spans="2:10" x14ac:dyDescent="0.2">
      <c r="B13893" s="24"/>
      <c r="D13893" s="24"/>
      <c r="F13893" s="24"/>
      <c r="H13893" s="24"/>
      <c r="J13893" s="24"/>
    </row>
    <row r="13894" spans="2:10" x14ac:dyDescent="0.2">
      <c r="B13894" s="24"/>
      <c r="D13894" s="24"/>
      <c r="F13894" s="24"/>
      <c r="H13894" s="24"/>
      <c r="J13894" s="24"/>
    </row>
    <row r="13895" spans="2:10" x14ac:dyDescent="0.2">
      <c r="B13895" s="24"/>
      <c r="D13895" s="24"/>
      <c r="F13895" s="24"/>
      <c r="H13895" s="24"/>
      <c r="J13895" s="24"/>
    </row>
    <row r="13896" spans="2:10" x14ac:dyDescent="0.2">
      <c r="B13896" s="24"/>
      <c r="D13896" s="24"/>
      <c r="F13896" s="24"/>
      <c r="H13896" s="24"/>
      <c r="J13896" s="24"/>
    </row>
    <row r="13897" spans="2:10" x14ac:dyDescent="0.2">
      <c r="B13897" s="24"/>
      <c r="D13897" s="24"/>
      <c r="F13897" s="24"/>
      <c r="H13897" s="24"/>
      <c r="J13897" s="24"/>
    </row>
    <row r="13898" spans="2:10" x14ac:dyDescent="0.2">
      <c r="B13898" s="24"/>
      <c r="D13898" s="24"/>
      <c r="F13898" s="24"/>
      <c r="H13898" s="24"/>
      <c r="J13898" s="24"/>
    </row>
    <row r="13899" spans="2:10" x14ac:dyDescent="0.2">
      <c r="B13899" s="24"/>
      <c r="D13899" s="24"/>
      <c r="F13899" s="24"/>
      <c r="H13899" s="24"/>
      <c r="J13899" s="24"/>
    </row>
    <row r="13900" spans="2:10" x14ac:dyDescent="0.2">
      <c r="B13900" s="24"/>
      <c r="D13900" s="24"/>
      <c r="F13900" s="24"/>
      <c r="H13900" s="24"/>
      <c r="J13900" s="24"/>
    </row>
    <row r="13901" spans="2:10" x14ac:dyDescent="0.2">
      <c r="B13901" s="24"/>
      <c r="D13901" s="24"/>
      <c r="F13901" s="24"/>
      <c r="H13901" s="24"/>
      <c r="J13901" s="24"/>
    </row>
    <row r="13902" spans="2:10" x14ac:dyDescent="0.2">
      <c r="B13902" s="24"/>
      <c r="D13902" s="24"/>
      <c r="F13902" s="24"/>
      <c r="H13902" s="24"/>
      <c r="J13902" s="24"/>
    </row>
    <row r="13903" spans="2:10" x14ac:dyDescent="0.2">
      <c r="B13903" s="24"/>
      <c r="D13903" s="24"/>
      <c r="F13903" s="24"/>
      <c r="H13903" s="24"/>
      <c r="J13903" s="24"/>
    </row>
    <row r="13904" spans="2:10" x14ac:dyDescent="0.2">
      <c r="B13904" s="24"/>
      <c r="D13904" s="24"/>
      <c r="F13904" s="24"/>
      <c r="H13904" s="24"/>
      <c r="J13904" s="24"/>
    </row>
    <row r="13905" spans="2:10" x14ac:dyDescent="0.2">
      <c r="B13905" s="24"/>
      <c r="D13905" s="24"/>
      <c r="F13905" s="24"/>
      <c r="H13905" s="24"/>
      <c r="J13905" s="24"/>
    </row>
    <row r="13906" spans="2:10" x14ac:dyDescent="0.2">
      <c r="B13906" s="24"/>
      <c r="D13906" s="24"/>
      <c r="F13906" s="24"/>
      <c r="H13906" s="24"/>
      <c r="J13906" s="24"/>
    </row>
    <row r="13907" spans="2:10" x14ac:dyDescent="0.2">
      <c r="B13907" s="24"/>
      <c r="D13907" s="24"/>
      <c r="F13907" s="24"/>
      <c r="H13907" s="24"/>
      <c r="J13907" s="24"/>
    </row>
    <row r="13908" spans="2:10" x14ac:dyDescent="0.2">
      <c r="B13908" s="24"/>
      <c r="D13908" s="24"/>
      <c r="F13908" s="24"/>
      <c r="H13908" s="24"/>
      <c r="J13908" s="24"/>
    </row>
    <row r="13909" spans="2:10" x14ac:dyDescent="0.2">
      <c r="B13909" s="24"/>
      <c r="D13909" s="24"/>
      <c r="F13909" s="24"/>
      <c r="H13909" s="24"/>
      <c r="J13909" s="24"/>
    </row>
    <row r="13910" spans="2:10" x14ac:dyDescent="0.2">
      <c r="B13910" s="24"/>
      <c r="D13910" s="24"/>
      <c r="F13910" s="24"/>
      <c r="H13910" s="24"/>
      <c r="J13910" s="24"/>
    </row>
    <row r="13911" spans="2:10" x14ac:dyDescent="0.2">
      <c r="B13911" s="24"/>
      <c r="D13911" s="24"/>
      <c r="F13911" s="24"/>
      <c r="H13911" s="24"/>
      <c r="J13911" s="24"/>
    </row>
    <row r="13912" spans="2:10" x14ac:dyDescent="0.2">
      <c r="B13912" s="24"/>
      <c r="D13912" s="24"/>
      <c r="F13912" s="24"/>
      <c r="H13912" s="24"/>
      <c r="J13912" s="24"/>
    </row>
    <row r="13913" spans="2:10" x14ac:dyDescent="0.2">
      <c r="B13913" s="24"/>
      <c r="D13913" s="24"/>
      <c r="F13913" s="24"/>
      <c r="H13913" s="24"/>
      <c r="J13913" s="24"/>
    </row>
    <row r="13914" spans="2:10" x14ac:dyDescent="0.2">
      <c r="B13914" s="24"/>
      <c r="D13914" s="24"/>
      <c r="F13914" s="24"/>
      <c r="H13914" s="24"/>
      <c r="J13914" s="24"/>
    </row>
    <row r="13915" spans="2:10" x14ac:dyDescent="0.2">
      <c r="B13915" s="24"/>
      <c r="D13915" s="24"/>
      <c r="F13915" s="24"/>
      <c r="H13915" s="24"/>
      <c r="J13915" s="24"/>
    </row>
    <row r="13916" spans="2:10" x14ac:dyDescent="0.2">
      <c r="B13916" s="24"/>
      <c r="D13916" s="24"/>
      <c r="F13916" s="24"/>
      <c r="H13916" s="24"/>
      <c r="J13916" s="24"/>
    </row>
    <row r="13917" spans="2:10" x14ac:dyDescent="0.2">
      <c r="B13917" s="24"/>
      <c r="D13917" s="24"/>
      <c r="F13917" s="24"/>
      <c r="H13917" s="24"/>
      <c r="J13917" s="24"/>
    </row>
    <row r="13918" spans="2:10" x14ac:dyDescent="0.2">
      <c r="B13918" s="24"/>
      <c r="D13918" s="24"/>
      <c r="F13918" s="24"/>
      <c r="H13918" s="24"/>
      <c r="J13918" s="24"/>
    </row>
    <row r="13919" spans="2:10" x14ac:dyDescent="0.2">
      <c r="B13919" s="24"/>
      <c r="D13919" s="24"/>
      <c r="F13919" s="24"/>
      <c r="H13919" s="24"/>
      <c r="J13919" s="24"/>
    </row>
    <row r="13920" spans="2:10" x14ac:dyDescent="0.2">
      <c r="B13920" s="24"/>
      <c r="D13920" s="24"/>
      <c r="F13920" s="24"/>
      <c r="H13920" s="24"/>
      <c r="J13920" s="24"/>
    </row>
    <row r="13921" spans="2:10" x14ac:dyDescent="0.2">
      <c r="B13921" s="24"/>
      <c r="D13921" s="24"/>
      <c r="F13921" s="24"/>
      <c r="H13921" s="24"/>
      <c r="J13921" s="24"/>
    </row>
    <row r="13922" spans="2:10" x14ac:dyDescent="0.2">
      <c r="B13922" s="24"/>
      <c r="D13922" s="24"/>
      <c r="F13922" s="24"/>
      <c r="H13922" s="24"/>
      <c r="J13922" s="24"/>
    </row>
    <row r="13923" spans="2:10" x14ac:dyDescent="0.2">
      <c r="B13923" s="24"/>
      <c r="D13923" s="24"/>
      <c r="F13923" s="24"/>
      <c r="H13923" s="24"/>
      <c r="J13923" s="24"/>
    </row>
    <row r="13924" spans="2:10" x14ac:dyDescent="0.2">
      <c r="B13924" s="24"/>
      <c r="D13924" s="24"/>
      <c r="F13924" s="24"/>
      <c r="H13924" s="24"/>
      <c r="J13924" s="24"/>
    </row>
    <row r="13925" spans="2:10" x14ac:dyDescent="0.2">
      <c r="B13925" s="24"/>
      <c r="D13925" s="24"/>
      <c r="F13925" s="24"/>
      <c r="H13925" s="24"/>
      <c r="J13925" s="24"/>
    </row>
    <row r="13926" spans="2:10" x14ac:dyDescent="0.2">
      <c r="B13926" s="24"/>
      <c r="D13926" s="24"/>
      <c r="F13926" s="24"/>
      <c r="H13926" s="24"/>
      <c r="J13926" s="24"/>
    </row>
    <row r="13927" spans="2:10" x14ac:dyDescent="0.2">
      <c r="B13927" s="24"/>
      <c r="D13927" s="24"/>
      <c r="F13927" s="24"/>
      <c r="H13927" s="24"/>
      <c r="J13927" s="24"/>
    </row>
    <row r="13928" spans="2:10" x14ac:dyDescent="0.2">
      <c r="B13928" s="24"/>
      <c r="D13928" s="24"/>
      <c r="F13928" s="24"/>
      <c r="H13928" s="24"/>
      <c r="J13928" s="24"/>
    </row>
    <row r="13929" spans="2:10" x14ac:dyDescent="0.2">
      <c r="B13929" s="24"/>
      <c r="D13929" s="24"/>
      <c r="F13929" s="24"/>
      <c r="H13929" s="24"/>
      <c r="J13929" s="24"/>
    </row>
    <row r="13930" spans="2:10" x14ac:dyDescent="0.2">
      <c r="B13930" s="24"/>
      <c r="D13930" s="24"/>
      <c r="F13930" s="24"/>
      <c r="H13930" s="24"/>
      <c r="J13930" s="24"/>
    </row>
    <row r="13931" spans="2:10" x14ac:dyDescent="0.2">
      <c r="B13931" s="24"/>
      <c r="D13931" s="24"/>
      <c r="F13931" s="24"/>
      <c r="H13931" s="24"/>
      <c r="J13931" s="24"/>
    </row>
    <row r="13932" spans="2:10" x14ac:dyDescent="0.2">
      <c r="B13932" s="24"/>
      <c r="D13932" s="24"/>
      <c r="F13932" s="24"/>
      <c r="H13932" s="24"/>
      <c r="J13932" s="24"/>
    </row>
    <row r="13933" spans="2:10" x14ac:dyDescent="0.2">
      <c r="B13933" s="24"/>
      <c r="D13933" s="24"/>
      <c r="F13933" s="24"/>
      <c r="H13933" s="24"/>
      <c r="J13933" s="24"/>
    </row>
    <row r="13934" spans="2:10" x14ac:dyDescent="0.2">
      <c r="B13934" s="24"/>
      <c r="D13934" s="24"/>
      <c r="F13934" s="24"/>
      <c r="H13934" s="24"/>
      <c r="J13934" s="24"/>
    </row>
    <row r="13935" spans="2:10" x14ac:dyDescent="0.2">
      <c r="B13935" s="24"/>
      <c r="D13935" s="24"/>
      <c r="F13935" s="24"/>
      <c r="H13935" s="24"/>
      <c r="J13935" s="24"/>
    </row>
    <row r="13936" spans="2:10" x14ac:dyDescent="0.2">
      <c r="B13936" s="24"/>
      <c r="D13936" s="24"/>
      <c r="F13936" s="24"/>
      <c r="H13936" s="24"/>
      <c r="J13936" s="24"/>
    </row>
    <row r="13937" spans="2:10" x14ac:dyDescent="0.2">
      <c r="B13937" s="24"/>
      <c r="D13937" s="24"/>
      <c r="F13937" s="24"/>
      <c r="H13937" s="24"/>
      <c r="J13937" s="24"/>
    </row>
    <row r="13938" spans="2:10" x14ac:dyDescent="0.2">
      <c r="B13938" s="24"/>
      <c r="D13938" s="24"/>
      <c r="F13938" s="24"/>
      <c r="H13938" s="24"/>
      <c r="J13938" s="24"/>
    </row>
    <row r="13939" spans="2:10" x14ac:dyDescent="0.2">
      <c r="B13939" s="24"/>
      <c r="D13939" s="24"/>
      <c r="F13939" s="24"/>
      <c r="H13939" s="24"/>
      <c r="J13939" s="24"/>
    </row>
    <row r="13940" spans="2:10" x14ac:dyDescent="0.2">
      <c r="B13940" s="24"/>
      <c r="D13940" s="24"/>
      <c r="F13940" s="24"/>
      <c r="H13940" s="24"/>
      <c r="J13940" s="24"/>
    </row>
    <row r="13941" spans="2:10" x14ac:dyDescent="0.2">
      <c r="B13941" s="24"/>
      <c r="D13941" s="24"/>
      <c r="F13941" s="24"/>
      <c r="H13941" s="24"/>
      <c r="J13941" s="24"/>
    </row>
    <row r="13942" spans="2:10" x14ac:dyDescent="0.2">
      <c r="B13942" s="24"/>
      <c r="D13942" s="24"/>
      <c r="F13942" s="24"/>
      <c r="H13942" s="24"/>
      <c r="J13942" s="24"/>
    </row>
    <row r="13943" spans="2:10" x14ac:dyDescent="0.2">
      <c r="B13943" s="24"/>
      <c r="D13943" s="24"/>
      <c r="F13943" s="24"/>
      <c r="H13943" s="24"/>
      <c r="J13943" s="24"/>
    </row>
    <row r="13944" spans="2:10" x14ac:dyDescent="0.2">
      <c r="B13944" s="24"/>
      <c r="D13944" s="24"/>
      <c r="F13944" s="24"/>
      <c r="H13944" s="24"/>
      <c r="J13944" s="24"/>
    </row>
    <row r="13945" spans="2:10" x14ac:dyDescent="0.2">
      <c r="B13945" s="24"/>
      <c r="D13945" s="24"/>
      <c r="F13945" s="24"/>
      <c r="H13945" s="24"/>
      <c r="J13945" s="24"/>
    </row>
    <row r="13946" spans="2:10" x14ac:dyDescent="0.2">
      <c r="B13946" s="24"/>
      <c r="D13946" s="24"/>
      <c r="F13946" s="24"/>
      <c r="H13946" s="24"/>
      <c r="J13946" s="24"/>
    </row>
    <row r="13947" spans="2:10" x14ac:dyDescent="0.2">
      <c r="B13947" s="24"/>
      <c r="D13947" s="24"/>
      <c r="F13947" s="24"/>
      <c r="H13947" s="24"/>
      <c r="J13947" s="24"/>
    </row>
    <row r="13948" spans="2:10" x14ac:dyDescent="0.2">
      <c r="B13948" s="24"/>
      <c r="D13948" s="24"/>
      <c r="F13948" s="24"/>
      <c r="H13948" s="24"/>
      <c r="J13948" s="24"/>
    </row>
    <row r="13949" spans="2:10" x14ac:dyDescent="0.2">
      <c r="B13949" s="24"/>
      <c r="D13949" s="24"/>
      <c r="F13949" s="24"/>
      <c r="H13949" s="24"/>
      <c r="J13949" s="24"/>
    </row>
    <row r="13950" spans="2:10" x14ac:dyDescent="0.2">
      <c r="B13950" s="24"/>
      <c r="D13950" s="24"/>
      <c r="F13950" s="24"/>
      <c r="H13950" s="24"/>
      <c r="J13950" s="24"/>
    </row>
    <row r="13951" spans="2:10" x14ac:dyDescent="0.2">
      <c r="B13951" s="24"/>
      <c r="D13951" s="24"/>
      <c r="F13951" s="24"/>
      <c r="H13951" s="24"/>
      <c r="J13951" s="24"/>
    </row>
    <row r="13952" spans="2:10" x14ac:dyDescent="0.2">
      <c r="B13952" s="24"/>
      <c r="D13952" s="24"/>
      <c r="F13952" s="24"/>
      <c r="H13952" s="24"/>
      <c r="J13952" s="24"/>
    </row>
    <row r="13953" spans="2:10" x14ac:dyDescent="0.2">
      <c r="B13953" s="24"/>
      <c r="D13953" s="24"/>
      <c r="F13953" s="24"/>
      <c r="H13953" s="24"/>
      <c r="J13953" s="24"/>
    </row>
    <row r="13954" spans="2:10" x14ac:dyDescent="0.2">
      <c r="B13954" s="24"/>
      <c r="D13954" s="24"/>
      <c r="F13954" s="24"/>
      <c r="H13954" s="24"/>
      <c r="J13954" s="24"/>
    </row>
    <row r="13955" spans="2:10" x14ac:dyDescent="0.2">
      <c r="B13955" s="24"/>
      <c r="D13955" s="24"/>
      <c r="F13955" s="24"/>
      <c r="H13955" s="24"/>
      <c r="J13955" s="24"/>
    </row>
    <row r="13956" spans="2:10" x14ac:dyDescent="0.2">
      <c r="B13956" s="24"/>
      <c r="D13956" s="24"/>
      <c r="F13956" s="24"/>
      <c r="H13956" s="24"/>
      <c r="J13956" s="24"/>
    </row>
    <row r="13957" spans="2:10" x14ac:dyDescent="0.2">
      <c r="B13957" s="24"/>
      <c r="D13957" s="24"/>
      <c r="F13957" s="24"/>
      <c r="H13957" s="24"/>
      <c r="J13957" s="24"/>
    </row>
    <row r="13958" spans="2:10" x14ac:dyDescent="0.2">
      <c r="B13958" s="24"/>
      <c r="D13958" s="24"/>
      <c r="F13958" s="24"/>
      <c r="H13958" s="24"/>
      <c r="J13958" s="24"/>
    </row>
    <row r="13959" spans="2:10" x14ac:dyDescent="0.2">
      <c r="B13959" s="24"/>
      <c r="D13959" s="24"/>
      <c r="F13959" s="24"/>
      <c r="H13959" s="24"/>
      <c r="J13959" s="24"/>
    </row>
    <row r="13960" spans="2:10" x14ac:dyDescent="0.2">
      <c r="B13960" s="24"/>
      <c r="D13960" s="24"/>
      <c r="F13960" s="24"/>
      <c r="H13960" s="24"/>
      <c r="J13960" s="24"/>
    </row>
    <row r="13961" spans="2:10" x14ac:dyDescent="0.2">
      <c r="B13961" s="24"/>
      <c r="D13961" s="24"/>
      <c r="F13961" s="24"/>
      <c r="H13961" s="24"/>
      <c r="J13961" s="24"/>
    </row>
    <row r="13962" spans="2:10" x14ac:dyDescent="0.2">
      <c r="B13962" s="24"/>
      <c r="D13962" s="24"/>
      <c r="F13962" s="24"/>
      <c r="H13962" s="24"/>
      <c r="J13962" s="24"/>
    </row>
    <row r="13963" spans="2:10" x14ac:dyDescent="0.2">
      <c r="B13963" s="24"/>
      <c r="D13963" s="24"/>
      <c r="F13963" s="24"/>
      <c r="H13963" s="24"/>
      <c r="J13963" s="24"/>
    </row>
    <row r="13964" spans="2:10" x14ac:dyDescent="0.2">
      <c r="B13964" s="24"/>
      <c r="D13964" s="24"/>
      <c r="F13964" s="24"/>
      <c r="H13964" s="24"/>
      <c r="J13964" s="24"/>
    </row>
    <row r="13965" spans="2:10" x14ac:dyDescent="0.2">
      <c r="B13965" s="24"/>
      <c r="D13965" s="24"/>
      <c r="F13965" s="24"/>
      <c r="H13965" s="24"/>
      <c r="J13965" s="24"/>
    </row>
    <row r="13966" spans="2:10" x14ac:dyDescent="0.2">
      <c r="B13966" s="24"/>
      <c r="D13966" s="24"/>
      <c r="F13966" s="24"/>
      <c r="H13966" s="24"/>
      <c r="J13966" s="24"/>
    </row>
    <row r="13967" spans="2:10" x14ac:dyDescent="0.2">
      <c r="B13967" s="24"/>
      <c r="D13967" s="24"/>
      <c r="F13967" s="24"/>
      <c r="H13967" s="24"/>
      <c r="J13967" s="24"/>
    </row>
    <row r="13968" spans="2:10" x14ac:dyDescent="0.2">
      <c r="B13968" s="24"/>
      <c r="D13968" s="24"/>
      <c r="F13968" s="24"/>
      <c r="H13968" s="24"/>
      <c r="J13968" s="24"/>
    </row>
    <row r="13969" spans="2:10" x14ac:dyDescent="0.2">
      <c r="B13969" s="24"/>
      <c r="D13969" s="24"/>
      <c r="F13969" s="24"/>
      <c r="H13969" s="24"/>
      <c r="J13969" s="24"/>
    </row>
    <row r="13970" spans="2:10" x14ac:dyDescent="0.2">
      <c r="B13970" s="24"/>
      <c r="D13970" s="24"/>
      <c r="F13970" s="24"/>
      <c r="H13970" s="24"/>
      <c r="J13970" s="24"/>
    </row>
    <row r="13971" spans="2:10" x14ac:dyDescent="0.2">
      <c r="B13971" s="24"/>
      <c r="D13971" s="24"/>
      <c r="F13971" s="24"/>
      <c r="H13971" s="24"/>
      <c r="J13971" s="24"/>
    </row>
    <row r="13972" spans="2:10" x14ac:dyDescent="0.2">
      <c r="B13972" s="24"/>
      <c r="D13972" s="24"/>
      <c r="F13972" s="24"/>
      <c r="H13972" s="24"/>
      <c r="J13972" s="24"/>
    </row>
    <row r="13973" spans="2:10" x14ac:dyDescent="0.2">
      <c r="B13973" s="24"/>
      <c r="D13973" s="24"/>
      <c r="F13973" s="24"/>
      <c r="H13973" s="24"/>
      <c r="J13973" s="24"/>
    </row>
    <row r="13974" spans="2:10" x14ac:dyDescent="0.2">
      <c r="B13974" s="24"/>
      <c r="D13974" s="24"/>
      <c r="F13974" s="24"/>
      <c r="H13974" s="24"/>
      <c r="J13974" s="24"/>
    </row>
    <row r="13975" spans="2:10" x14ac:dyDescent="0.2">
      <c r="B13975" s="24"/>
      <c r="D13975" s="24"/>
      <c r="F13975" s="24"/>
      <c r="H13975" s="24"/>
      <c r="J13975" s="24"/>
    </row>
    <row r="13976" spans="2:10" x14ac:dyDescent="0.2">
      <c r="B13976" s="24"/>
      <c r="D13976" s="24"/>
      <c r="F13976" s="24"/>
      <c r="H13976" s="24"/>
      <c r="J13976" s="24"/>
    </row>
    <row r="13977" spans="2:10" x14ac:dyDescent="0.2">
      <c r="B13977" s="24"/>
      <c r="D13977" s="24"/>
      <c r="F13977" s="24"/>
      <c r="H13977" s="24"/>
      <c r="J13977" s="24"/>
    </row>
    <row r="13978" spans="2:10" x14ac:dyDescent="0.2">
      <c r="B13978" s="24"/>
      <c r="D13978" s="24"/>
      <c r="F13978" s="24"/>
      <c r="H13978" s="24"/>
      <c r="J13978" s="24"/>
    </row>
    <row r="13979" spans="2:10" x14ac:dyDescent="0.2">
      <c r="B13979" s="24"/>
      <c r="D13979" s="24"/>
      <c r="F13979" s="24"/>
      <c r="H13979" s="24"/>
      <c r="J13979" s="24"/>
    </row>
    <row r="13980" spans="2:10" x14ac:dyDescent="0.2">
      <c r="B13980" s="24"/>
      <c r="D13980" s="24"/>
      <c r="F13980" s="24"/>
      <c r="H13980" s="24"/>
      <c r="J13980" s="24"/>
    </row>
    <row r="13981" spans="2:10" x14ac:dyDescent="0.2">
      <c r="B13981" s="24"/>
      <c r="D13981" s="24"/>
      <c r="F13981" s="24"/>
      <c r="H13981" s="24"/>
      <c r="J13981" s="24"/>
    </row>
    <row r="13982" spans="2:10" x14ac:dyDescent="0.2">
      <c r="B13982" s="24"/>
      <c r="D13982" s="24"/>
      <c r="F13982" s="24"/>
      <c r="H13982" s="24"/>
      <c r="J13982" s="24"/>
    </row>
    <row r="13983" spans="2:10" x14ac:dyDescent="0.2">
      <c r="B13983" s="24"/>
      <c r="D13983" s="24"/>
      <c r="F13983" s="24"/>
      <c r="H13983" s="24"/>
      <c r="J13983" s="24"/>
    </row>
    <row r="13984" spans="2:10" x14ac:dyDescent="0.2">
      <c r="B13984" s="24"/>
      <c r="D13984" s="24"/>
      <c r="F13984" s="24"/>
      <c r="H13984" s="24"/>
      <c r="J13984" s="24"/>
    </row>
    <row r="13985" spans="2:10" x14ac:dyDescent="0.2">
      <c r="B13985" s="24"/>
      <c r="D13985" s="24"/>
      <c r="F13985" s="24"/>
      <c r="H13985" s="24"/>
      <c r="J13985" s="24"/>
    </row>
    <row r="13986" spans="2:10" x14ac:dyDescent="0.2">
      <c r="B13986" s="24"/>
      <c r="D13986" s="24"/>
      <c r="F13986" s="24"/>
      <c r="H13986" s="24"/>
      <c r="J13986" s="24"/>
    </row>
    <row r="13987" spans="2:10" x14ac:dyDescent="0.2">
      <c r="B13987" s="24"/>
      <c r="D13987" s="24"/>
      <c r="F13987" s="24"/>
      <c r="H13987" s="24"/>
      <c r="J13987" s="24"/>
    </row>
    <row r="13988" spans="2:10" x14ac:dyDescent="0.2">
      <c r="B13988" s="24"/>
      <c r="D13988" s="24"/>
      <c r="F13988" s="24"/>
      <c r="H13988" s="24"/>
      <c r="J13988" s="24"/>
    </row>
    <row r="13989" spans="2:10" x14ac:dyDescent="0.2">
      <c r="B13989" s="24"/>
      <c r="D13989" s="24"/>
      <c r="F13989" s="24"/>
      <c r="H13989" s="24"/>
      <c r="J13989" s="24"/>
    </row>
    <row r="13990" spans="2:10" x14ac:dyDescent="0.2">
      <c r="B13990" s="24"/>
      <c r="D13990" s="24"/>
      <c r="F13990" s="24"/>
      <c r="H13990" s="24"/>
      <c r="J13990" s="24"/>
    </row>
    <row r="13991" spans="2:10" x14ac:dyDescent="0.2">
      <c r="B13991" s="24"/>
      <c r="D13991" s="24"/>
      <c r="F13991" s="24"/>
      <c r="H13991" s="24"/>
      <c r="J13991" s="24"/>
    </row>
    <row r="13992" spans="2:10" x14ac:dyDescent="0.2">
      <c r="B13992" s="24"/>
      <c r="D13992" s="24"/>
      <c r="F13992" s="24"/>
      <c r="H13992" s="24"/>
      <c r="J13992" s="24"/>
    </row>
    <row r="13993" spans="2:10" x14ac:dyDescent="0.2">
      <c r="B13993" s="24"/>
      <c r="D13993" s="24"/>
      <c r="F13993" s="24"/>
      <c r="H13993" s="24"/>
      <c r="J13993" s="24"/>
    </row>
    <row r="13994" spans="2:10" x14ac:dyDescent="0.2">
      <c r="B13994" s="24"/>
      <c r="D13994" s="24"/>
      <c r="F13994" s="24"/>
      <c r="H13994" s="24"/>
      <c r="J13994" s="24"/>
    </row>
    <row r="13995" spans="2:10" x14ac:dyDescent="0.2">
      <c r="B13995" s="24"/>
      <c r="D13995" s="24"/>
      <c r="F13995" s="24"/>
      <c r="H13995" s="24"/>
      <c r="J13995" s="24"/>
    </row>
    <row r="13996" spans="2:10" x14ac:dyDescent="0.2">
      <c r="B13996" s="24"/>
      <c r="D13996" s="24"/>
      <c r="F13996" s="24"/>
      <c r="H13996" s="24"/>
      <c r="J13996" s="24"/>
    </row>
    <row r="13997" spans="2:10" x14ac:dyDescent="0.2">
      <c r="B13997" s="24"/>
      <c r="D13997" s="24"/>
      <c r="F13997" s="24"/>
      <c r="H13997" s="24"/>
      <c r="J13997" s="24"/>
    </row>
    <row r="13998" spans="2:10" x14ac:dyDescent="0.2">
      <c r="B13998" s="24"/>
      <c r="D13998" s="24"/>
      <c r="F13998" s="24"/>
      <c r="H13998" s="24"/>
      <c r="J13998" s="24"/>
    </row>
    <row r="13999" spans="2:10" x14ac:dyDescent="0.2">
      <c r="B13999" s="24"/>
      <c r="D13999" s="24"/>
      <c r="F13999" s="24"/>
      <c r="H13999" s="24"/>
      <c r="J13999" s="24"/>
    </row>
    <row r="14000" spans="2:10" x14ac:dyDescent="0.2">
      <c r="B14000" s="24"/>
      <c r="D14000" s="24"/>
      <c r="F14000" s="24"/>
      <c r="H14000" s="24"/>
      <c r="J14000" s="24"/>
    </row>
    <row r="14001" spans="2:10" x14ac:dyDescent="0.2">
      <c r="B14001" s="24"/>
      <c r="D14001" s="24"/>
      <c r="F14001" s="24"/>
      <c r="H14001" s="24"/>
      <c r="J14001" s="24"/>
    </row>
    <row r="14002" spans="2:10" x14ac:dyDescent="0.2">
      <c r="B14002" s="24"/>
      <c r="D14002" s="24"/>
      <c r="F14002" s="24"/>
      <c r="H14002" s="24"/>
      <c r="J14002" s="24"/>
    </row>
    <row r="14003" spans="2:10" x14ac:dyDescent="0.2">
      <c r="B14003" s="24"/>
      <c r="D14003" s="24"/>
      <c r="F14003" s="24"/>
      <c r="H14003" s="24"/>
      <c r="J14003" s="24"/>
    </row>
    <row r="14004" spans="2:10" x14ac:dyDescent="0.2">
      <c r="B14004" s="24"/>
      <c r="D14004" s="24"/>
      <c r="F14004" s="24"/>
      <c r="H14004" s="24"/>
      <c r="J14004" s="24"/>
    </row>
    <row r="14005" spans="2:10" x14ac:dyDescent="0.2">
      <c r="B14005" s="24"/>
      <c r="D14005" s="24"/>
      <c r="F14005" s="24"/>
      <c r="H14005" s="24"/>
      <c r="J14005" s="24"/>
    </row>
    <row r="14006" spans="2:10" x14ac:dyDescent="0.2">
      <c r="B14006" s="24"/>
      <c r="D14006" s="24"/>
      <c r="F14006" s="24"/>
      <c r="H14006" s="24"/>
      <c r="J14006" s="24"/>
    </row>
    <row r="14007" spans="2:10" x14ac:dyDescent="0.2">
      <c r="B14007" s="24"/>
      <c r="D14007" s="24"/>
      <c r="F14007" s="24"/>
      <c r="H14007" s="24"/>
      <c r="J14007" s="24"/>
    </row>
    <row r="14008" spans="2:10" x14ac:dyDescent="0.2">
      <c r="B14008" s="24"/>
      <c r="D14008" s="24"/>
      <c r="F14008" s="24"/>
      <c r="H14008" s="24"/>
      <c r="J14008" s="24"/>
    </row>
    <row r="14009" spans="2:10" x14ac:dyDescent="0.2">
      <c r="B14009" s="24"/>
      <c r="D14009" s="24"/>
      <c r="F14009" s="24"/>
      <c r="H14009" s="24"/>
      <c r="J14009" s="24"/>
    </row>
    <row r="14010" spans="2:10" x14ac:dyDescent="0.2">
      <c r="B14010" s="24"/>
      <c r="D14010" s="24"/>
      <c r="F14010" s="24"/>
      <c r="H14010" s="24"/>
      <c r="J14010" s="24"/>
    </row>
    <row r="14011" spans="2:10" x14ac:dyDescent="0.2">
      <c r="B14011" s="24"/>
      <c r="D14011" s="24"/>
      <c r="F14011" s="24"/>
      <c r="H14011" s="24"/>
      <c r="J14011" s="24"/>
    </row>
    <row r="14012" spans="2:10" x14ac:dyDescent="0.2">
      <c r="B14012" s="24"/>
      <c r="D14012" s="24"/>
      <c r="F14012" s="24"/>
      <c r="H14012" s="24"/>
      <c r="J14012" s="24"/>
    </row>
    <row r="14013" spans="2:10" x14ac:dyDescent="0.2">
      <c r="B14013" s="24"/>
      <c r="D14013" s="24"/>
      <c r="F14013" s="24"/>
      <c r="H14013" s="24"/>
      <c r="J14013" s="24"/>
    </row>
    <row r="14014" spans="2:10" x14ac:dyDescent="0.2">
      <c r="B14014" s="24"/>
      <c r="D14014" s="24"/>
      <c r="F14014" s="24"/>
      <c r="H14014" s="24"/>
      <c r="J14014" s="24"/>
    </row>
    <row r="14015" spans="2:10" x14ac:dyDescent="0.2">
      <c r="B14015" s="24"/>
      <c r="D14015" s="24"/>
      <c r="F14015" s="24"/>
      <c r="H14015" s="24"/>
      <c r="J14015" s="24"/>
    </row>
    <row r="14016" spans="2:10" x14ac:dyDescent="0.2">
      <c r="B14016" s="24"/>
      <c r="D14016" s="24"/>
      <c r="F14016" s="24"/>
      <c r="H14016" s="24"/>
      <c r="J14016" s="24"/>
    </row>
    <row r="14017" spans="2:10" x14ac:dyDescent="0.2">
      <c r="B14017" s="24"/>
      <c r="D14017" s="24"/>
      <c r="F14017" s="24"/>
      <c r="H14017" s="24"/>
      <c r="J14017" s="24"/>
    </row>
    <row r="14018" spans="2:10" x14ac:dyDescent="0.2">
      <c r="B14018" s="24"/>
      <c r="D14018" s="24"/>
      <c r="F14018" s="24"/>
      <c r="H14018" s="24"/>
      <c r="J14018" s="24"/>
    </row>
    <row r="14019" spans="2:10" x14ac:dyDescent="0.2">
      <c r="B14019" s="24"/>
      <c r="D14019" s="24"/>
      <c r="F14019" s="24"/>
      <c r="H14019" s="24"/>
      <c r="J14019" s="24"/>
    </row>
    <row r="14020" spans="2:10" x14ac:dyDescent="0.2">
      <c r="B14020" s="24"/>
      <c r="D14020" s="24"/>
      <c r="F14020" s="24"/>
      <c r="H14020" s="24"/>
      <c r="J14020" s="24"/>
    </row>
    <row r="14021" spans="2:10" x14ac:dyDescent="0.2">
      <c r="B14021" s="24"/>
      <c r="D14021" s="24"/>
      <c r="F14021" s="24"/>
      <c r="H14021" s="24"/>
      <c r="J14021" s="24"/>
    </row>
    <row r="14022" spans="2:10" x14ac:dyDescent="0.2">
      <c r="B14022" s="24"/>
      <c r="D14022" s="24"/>
      <c r="F14022" s="24"/>
      <c r="H14022" s="24"/>
      <c r="J14022" s="24"/>
    </row>
    <row r="14023" spans="2:10" x14ac:dyDescent="0.2">
      <c r="B14023" s="24"/>
      <c r="D14023" s="24"/>
      <c r="F14023" s="24"/>
      <c r="H14023" s="24"/>
      <c r="J14023" s="24"/>
    </row>
    <row r="14024" spans="2:10" x14ac:dyDescent="0.2">
      <c r="B14024" s="24"/>
      <c r="D14024" s="24"/>
      <c r="F14024" s="24"/>
      <c r="H14024" s="24"/>
      <c r="J14024" s="24"/>
    </row>
    <row r="14025" spans="2:10" x14ac:dyDescent="0.2">
      <c r="B14025" s="24"/>
      <c r="D14025" s="24"/>
      <c r="F14025" s="24"/>
      <c r="H14025" s="24"/>
      <c r="J14025" s="24"/>
    </row>
    <row r="14026" spans="2:10" x14ac:dyDescent="0.2">
      <c r="B14026" s="24"/>
      <c r="D14026" s="24"/>
      <c r="F14026" s="24"/>
      <c r="H14026" s="24"/>
      <c r="J14026" s="24"/>
    </row>
    <row r="14027" spans="2:10" x14ac:dyDescent="0.2">
      <c r="B14027" s="24"/>
      <c r="D14027" s="24"/>
      <c r="F14027" s="24"/>
      <c r="H14027" s="24"/>
      <c r="J14027" s="24"/>
    </row>
    <row r="14028" spans="2:10" x14ac:dyDescent="0.2">
      <c r="B14028" s="24"/>
      <c r="D14028" s="24"/>
      <c r="F14028" s="24"/>
      <c r="H14028" s="24"/>
      <c r="J14028" s="24"/>
    </row>
    <row r="14029" spans="2:10" x14ac:dyDescent="0.2">
      <c r="B14029" s="24"/>
      <c r="D14029" s="24"/>
      <c r="F14029" s="24"/>
      <c r="H14029" s="24"/>
      <c r="J14029" s="24"/>
    </row>
    <row r="14030" spans="2:10" x14ac:dyDescent="0.2">
      <c r="B14030" s="24"/>
      <c r="D14030" s="24"/>
      <c r="F14030" s="24"/>
      <c r="H14030" s="24"/>
      <c r="J14030" s="24"/>
    </row>
    <row r="14031" spans="2:10" x14ac:dyDescent="0.2">
      <c r="B14031" s="24"/>
      <c r="D14031" s="24"/>
      <c r="F14031" s="24"/>
      <c r="H14031" s="24"/>
      <c r="J14031" s="24"/>
    </row>
    <row r="14032" spans="2:10" x14ac:dyDescent="0.2">
      <c r="B14032" s="24"/>
      <c r="D14032" s="24"/>
      <c r="F14032" s="24"/>
      <c r="H14032" s="24"/>
      <c r="J14032" s="24"/>
    </row>
    <row r="14033" spans="2:10" x14ac:dyDescent="0.2">
      <c r="B14033" s="24"/>
      <c r="D14033" s="24"/>
      <c r="F14033" s="24"/>
      <c r="H14033" s="24"/>
      <c r="J14033" s="24"/>
    </row>
    <row r="14034" spans="2:10" x14ac:dyDescent="0.2">
      <c r="B14034" s="24"/>
      <c r="D14034" s="24"/>
      <c r="F14034" s="24"/>
      <c r="H14034" s="24"/>
      <c r="J14034" s="24"/>
    </row>
    <row r="14035" spans="2:10" x14ac:dyDescent="0.2">
      <c r="B14035" s="24"/>
      <c r="D14035" s="24"/>
      <c r="F14035" s="24"/>
      <c r="H14035" s="24"/>
      <c r="J14035" s="24"/>
    </row>
    <row r="14036" spans="2:10" x14ac:dyDescent="0.2">
      <c r="B14036" s="24"/>
      <c r="D14036" s="24"/>
      <c r="F14036" s="24"/>
      <c r="H14036" s="24"/>
      <c r="J14036" s="24"/>
    </row>
    <row r="14037" spans="2:10" x14ac:dyDescent="0.2">
      <c r="B14037" s="24"/>
      <c r="D14037" s="24"/>
      <c r="F14037" s="24"/>
      <c r="H14037" s="24"/>
      <c r="J14037" s="24"/>
    </row>
    <row r="14038" spans="2:10" x14ac:dyDescent="0.2">
      <c r="B14038" s="24"/>
      <c r="D14038" s="24"/>
      <c r="F14038" s="24"/>
      <c r="H14038" s="24"/>
      <c r="J14038" s="24"/>
    </row>
    <row r="14039" spans="2:10" x14ac:dyDescent="0.2">
      <c r="B14039" s="24"/>
      <c r="D14039" s="24"/>
      <c r="F14039" s="24"/>
      <c r="H14039" s="24"/>
      <c r="J14039" s="24"/>
    </row>
    <row r="14040" spans="2:10" x14ac:dyDescent="0.2">
      <c r="B14040" s="24"/>
      <c r="D14040" s="24"/>
      <c r="F14040" s="24"/>
      <c r="H14040" s="24"/>
      <c r="J14040" s="24"/>
    </row>
    <row r="14041" spans="2:10" x14ac:dyDescent="0.2">
      <c r="B14041" s="24"/>
      <c r="D14041" s="24"/>
      <c r="F14041" s="24"/>
      <c r="H14041" s="24"/>
      <c r="J14041" s="24"/>
    </row>
    <row r="14042" spans="2:10" x14ac:dyDescent="0.2">
      <c r="B14042" s="24"/>
      <c r="D14042" s="24"/>
      <c r="F14042" s="24"/>
      <c r="H14042" s="24"/>
      <c r="J14042" s="24"/>
    </row>
    <row r="14043" spans="2:10" x14ac:dyDescent="0.2">
      <c r="B14043" s="24"/>
      <c r="D14043" s="24"/>
      <c r="F14043" s="24"/>
      <c r="H14043" s="24"/>
      <c r="J14043" s="24"/>
    </row>
    <row r="14044" spans="2:10" x14ac:dyDescent="0.2">
      <c r="B14044" s="24"/>
      <c r="D14044" s="24"/>
      <c r="F14044" s="24"/>
      <c r="H14044" s="24"/>
      <c r="J14044" s="24"/>
    </row>
    <row r="14045" spans="2:10" x14ac:dyDescent="0.2">
      <c r="B14045" s="24"/>
      <c r="D14045" s="24"/>
      <c r="F14045" s="24"/>
      <c r="H14045" s="24"/>
      <c r="J14045" s="24"/>
    </row>
    <row r="14046" spans="2:10" x14ac:dyDescent="0.2">
      <c r="B14046" s="24"/>
      <c r="D14046" s="24"/>
      <c r="F14046" s="24"/>
      <c r="H14046" s="24"/>
      <c r="J14046" s="24"/>
    </row>
    <row r="14047" spans="2:10" x14ac:dyDescent="0.2">
      <c r="B14047" s="24"/>
      <c r="D14047" s="24"/>
      <c r="F14047" s="24"/>
      <c r="H14047" s="24"/>
      <c r="J14047" s="24"/>
    </row>
    <row r="14048" spans="2:10" x14ac:dyDescent="0.2">
      <c r="B14048" s="24"/>
      <c r="D14048" s="24"/>
      <c r="F14048" s="24"/>
      <c r="H14048" s="24"/>
      <c r="J14048" s="24"/>
    </row>
    <row r="14049" spans="2:10" x14ac:dyDescent="0.2">
      <c r="B14049" s="24"/>
      <c r="D14049" s="24"/>
      <c r="F14049" s="24"/>
      <c r="H14049" s="24"/>
      <c r="J14049" s="24"/>
    </row>
    <row r="14050" spans="2:10" x14ac:dyDescent="0.2">
      <c r="B14050" s="24"/>
      <c r="D14050" s="24"/>
      <c r="F14050" s="24"/>
      <c r="H14050" s="24"/>
      <c r="J14050" s="24"/>
    </row>
    <row r="14051" spans="2:10" x14ac:dyDescent="0.2">
      <c r="B14051" s="24"/>
      <c r="D14051" s="24"/>
      <c r="F14051" s="24"/>
      <c r="H14051" s="24"/>
      <c r="J14051" s="24"/>
    </row>
    <row r="14052" spans="2:10" x14ac:dyDescent="0.2">
      <c r="B14052" s="24"/>
      <c r="D14052" s="24"/>
      <c r="F14052" s="24"/>
      <c r="H14052" s="24"/>
      <c r="J14052" s="24"/>
    </row>
    <row r="14053" spans="2:10" x14ac:dyDescent="0.2">
      <c r="B14053" s="24"/>
      <c r="D14053" s="24"/>
      <c r="F14053" s="24"/>
      <c r="H14053" s="24"/>
      <c r="J14053" s="24"/>
    </row>
    <row r="14054" spans="2:10" x14ac:dyDescent="0.2">
      <c r="B14054" s="24"/>
      <c r="D14054" s="24"/>
      <c r="F14054" s="24"/>
      <c r="H14054" s="24"/>
      <c r="J14054" s="24"/>
    </row>
    <row r="14055" spans="2:10" x14ac:dyDescent="0.2">
      <c r="B14055" s="24"/>
      <c r="D14055" s="24"/>
      <c r="F14055" s="24"/>
      <c r="H14055" s="24"/>
      <c r="J14055" s="24"/>
    </row>
    <row r="14056" spans="2:10" x14ac:dyDescent="0.2">
      <c r="B14056" s="24"/>
      <c r="D14056" s="24"/>
      <c r="F14056" s="24"/>
      <c r="H14056" s="24"/>
      <c r="J14056" s="24"/>
    </row>
    <row r="14057" spans="2:10" x14ac:dyDescent="0.2">
      <c r="B14057" s="24"/>
      <c r="D14057" s="24"/>
      <c r="F14057" s="24"/>
      <c r="H14057" s="24"/>
      <c r="J14057" s="24"/>
    </row>
    <row r="14058" spans="2:10" x14ac:dyDescent="0.2">
      <c r="B14058" s="24"/>
      <c r="D14058" s="24"/>
      <c r="F14058" s="24"/>
      <c r="H14058" s="24"/>
      <c r="J14058" s="24"/>
    </row>
    <row r="14059" spans="2:10" x14ac:dyDescent="0.2">
      <c r="B14059" s="24"/>
      <c r="D14059" s="24"/>
      <c r="F14059" s="24"/>
      <c r="H14059" s="24"/>
      <c r="J14059" s="24"/>
    </row>
    <row r="14060" spans="2:10" x14ac:dyDescent="0.2">
      <c r="B14060" s="24"/>
      <c r="D14060" s="24"/>
      <c r="F14060" s="24"/>
      <c r="H14060" s="24"/>
      <c r="J14060" s="24"/>
    </row>
    <row r="14061" spans="2:10" x14ac:dyDescent="0.2">
      <c r="B14061" s="24"/>
      <c r="D14061" s="24"/>
      <c r="F14061" s="24"/>
      <c r="H14061" s="24"/>
      <c r="J14061" s="24"/>
    </row>
    <row r="14062" spans="2:10" x14ac:dyDescent="0.2">
      <c r="B14062" s="24"/>
      <c r="D14062" s="24"/>
      <c r="F14062" s="24"/>
      <c r="H14062" s="24"/>
      <c r="J14062" s="24"/>
    </row>
    <row r="14063" spans="2:10" x14ac:dyDescent="0.2">
      <c r="B14063" s="24"/>
      <c r="D14063" s="24"/>
      <c r="F14063" s="24"/>
      <c r="H14063" s="24"/>
      <c r="J14063" s="24"/>
    </row>
    <row r="14064" spans="2:10" x14ac:dyDescent="0.2">
      <c r="B14064" s="24"/>
      <c r="D14064" s="24"/>
      <c r="F14064" s="24"/>
      <c r="H14064" s="24"/>
      <c r="J14064" s="24"/>
    </row>
    <row r="14065" spans="2:10" x14ac:dyDescent="0.2">
      <c r="B14065" s="24"/>
      <c r="D14065" s="24"/>
      <c r="F14065" s="24"/>
      <c r="H14065" s="24"/>
      <c r="J14065" s="24"/>
    </row>
    <row r="14066" spans="2:10" x14ac:dyDescent="0.2">
      <c r="B14066" s="24"/>
      <c r="D14066" s="24"/>
      <c r="F14066" s="24"/>
      <c r="H14066" s="24"/>
      <c r="J14066" s="24"/>
    </row>
    <row r="14067" spans="2:10" x14ac:dyDescent="0.2">
      <c r="B14067" s="24"/>
      <c r="D14067" s="24"/>
      <c r="F14067" s="24"/>
      <c r="H14067" s="24"/>
      <c r="J14067" s="24"/>
    </row>
    <row r="14068" spans="2:10" x14ac:dyDescent="0.2">
      <c r="B14068" s="24"/>
      <c r="D14068" s="24"/>
      <c r="F14068" s="24"/>
      <c r="H14068" s="24"/>
      <c r="J14068" s="24"/>
    </row>
    <row r="14069" spans="2:10" x14ac:dyDescent="0.2">
      <c r="B14069" s="24"/>
      <c r="D14069" s="24"/>
      <c r="F14069" s="24"/>
      <c r="H14069" s="24"/>
      <c r="J14069" s="24"/>
    </row>
    <row r="14070" spans="2:10" x14ac:dyDescent="0.2">
      <c r="B14070" s="24"/>
      <c r="D14070" s="24"/>
      <c r="F14070" s="24"/>
      <c r="H14070" s="24"/>
      <c r="J14070" s="24"/>
    </row>
    <row r="14071" spans="2:10" x14ac:dyDescent="0.2">
      <c r="B14071" s="24"/>
      <c r="D14071" s="24"/>
      <c r="F14071" s="24"/>
      <c r="H14071" s="24"/>
      <c r="J14071" s="24"/>
    </row>
    <row r="14072" spans="2:10" x14ac:dyDescent="0.2">
      <c r="B14072" s="24"/>
      <c r="D14072" s="24"/>
      <c r="F14072" s="24"/>
      <c r="H14072" s="24"/>
      <c r="J14072" s="24"/>
    </row>
    <row r="14073" spans="2:10" x14ac:dyDescent="0.2">
      <c r="B14073" s="24"/>
      <c r="D14073" s="24"/>
      <c r="F14073" s="24"/>
      <c r="H14073" s="24"/>
      <c r="J14073" s="24"/>
    </row>
    <row r="14074" spans="2:10" x14ac:dyDescent="0.2">
      <c r="B14074" s="24"/>
      <c r="D14074" s="24"/>
      <c r="F14074" s="24"/>
      <c r="H14074" s="24"/>
      <c r="J14074" s="24"/>
    </row>
    <row r="14075" spans="2:10" x14ac:dyDescent="0.2">
      <c r="B14075" s="24"/>
      <c r="D14075" s="24"/>
      <c r="F14075" s="24"/>
      <c r="H14075" s="24"/>
      <c r="J14075" s="24"/>
    </row>
    <row r="14076" spans="2:10" x14ac:dyDescent="0.2">
      <c r="B14076" s="24"/>
      <c r="D14076" s="24"/>
      <c r="F14076" s="24"/>
      <c r="H14076" s="24"/>
      <c r="J14076" s="24"/>
    </row>
    <row r="14077" spans="2:10" x14ac:dyDescent="0.2">
      <c r="B14077" s="24"/>
      <c r="D14077" s="24"/>
      <c r="F14077" s="24"/>
      <c r="H14077" s="24"/>
      <c r="J14077" s="24"/>
    </row>
    <row r="14078" spans="2:10" x14ac:dyDescent="0.2">
      <c r="B14078" s="24"/>
      <c r="D14078" s="24"/>
      <c r="F14078" s="24"/>
      <c r="H14078" s="24"/>
      <c r="J14078" s="24"/>
    </row>
    <row r="14079" spans="2:10" x14ac:dyDescent="0.2">
      <c r="B14079" s="24"/>
      <c r="D14079" s="24"/>
      <c r="F14079" s="24"/>
      <c r="H14079" s="24"/>
      <c r="J14079" s="24"/>
    </row>
    <row r="14080" spans="2:10" x14ac:dyDescent="0.2">
      <c r="B14080" s="24"/>
      <c r="D14080" s="24"/>
      <c r="F14080" s="24"/>
      <c r="H14080" s="24"/>
      <c r="J14080" s="24"/>
    </row>
    <row r="14081" spans="2:10" x14ac:dyDescent="0.2">
      <c r="B14081" s="24"/>
      <c r="D14081" s="24"/>
      <c r="F14081" s="24"/>
      <c r="H14081" s="24"/>
      <c r="J14081" s="24"/>
    </row>
    <row r="14082" spans="2:10" x14ac:dyDescent="0.2">
      <c r="B14082" s="24"/>
      <c r="D14082" s="24"/>
      <c r="F14082" s="24"/>
      <c r="H14082" s="24"/>
      <c r="J14082" s="24"/>
    </row>
    <row r="14083" spans="2:10" x14ac:dyDescent="0.2">
      <c r="B14083" s="24"/>
      <c r="D14083" s="24"/>
      <c r="F14083" s="24"/>
      <c r="H14083" s="24"/>
      <c r="J14083" s="24"/>
    </row>
    <row r="14084" spans="2:10" x14ac:dyDescent="0.2">
      <c r="B14084" s="24"/>
      <c r="D14084" s="24"/>
      <c r="F14084" s="24"/>
      <c r="H14084" s="24"/>
      <c r="J14084" s="24"/>
    </row>
    <row r="14085" spans="2:10" x14ac:dyDescent="0.2">
      <c r="B14085" s="24"/>
      <c r="D14085" s="24"/>
      <c r="F14085" s="24"/>
      <c r="H14085" s="24"/>
      <c r="J14085" s="24"/>
    </row>
    <row r="14086" spans="2:10" x14ac:dyDescent="0.2">
      <c r="B14086" s="24"/>
      <c r="D14086" s="24"/>
      <c r="F14086" s="24"/>
      <c r="H14086" s="24"/>
      <c r="J14086" s="24"/>
    </row>
    <row r="14087" spans="2:10" x14ac:dyDescent="0.2">
      <c r="B14087" s="24"/>
      <c r="D14087" s="24"/>
      <c r="F14087" s="24"/>
      <c r="H14087" s="24"/>
      <c r="J14087" s="24"/>
    </row>
    <row r="14088" spans="2:10" x14ac:dyDescent="0.2">
      <c r="B14088" s="24"/>
      <c r="D14088" s="24"/>
      <c r="F14088" s="24"/>
      <c r="H14088" s="24"/>
      <c r="J14088" s="24"/>
    </row>
    <row r="14089" spans="2:10" x14ac:dyDescent="0.2">
      <c r="B14089" s="24"/>
      <c r="D14089" s="24"/>
      <c r="F14089" s="24"/>
      <c r="H14089" s="24"/>
      <c r="J14089" s="24"/>
    </row>
    <row r="14090" spans="2:10" x14ac:dyDescent="0.2">
      <c r="B14090" s="24"/>
      <c r="D14090" s="24"/>
      <c r="F14090" s="24"/>
      <c r="H14090" s="24"/>
      <c r="J14090" s="24"/>
    </row>
    <row r="14091" spans="2:10" x14ac:dyDescent="0.2">
      <c r="B14091" s="24"/>
      <c r="D14091" s="24"/>
      <c r="F14091" s="24"/>
      <c r="H14091" s="24"/>
      <c r="J14091" s="24"/>
    </row>
    <row r="14092" spans="2:10" x14ac:dyDescent="0.2">
      <c r="B14092" s="24"/>
      <c r="D14092" s="24"/>
      <c r="F14092" s="24"/>
      <c r="H14092" s="24"/>
      <c r="J14092" s="24"/>
    </row>
    <row r="14093" spans="2:10" x14ac:dyDescent="0.2">
      <c r="B14093" s="24"/>
      <c r="D14093" s="24"/>
      <c r="F14093" s="24"/>
      <c r="H14093" s="24"/>
      <c r="J14093" s="24"/>
    </row>
    <row r="14094" spans="2:10" x14ac:dyDescent="0.2">
      <c r="B14094" s="24"/>
      <c r="D14094" s="24"/>
      <c r="F14094" s="24"/>
      <c r="H14094" s="24"/>
      <c r="J14094" s="24"/>
    </row>
    <row r="14095" spans="2:10" x14ac:dyDescent="0.2">
      <c r="B14095" s="24"/>
      <c r="D14095" s="24"/>
      <c r="F14095" s="24"/>
      <c r="H14095" s="24"/>
      <c r="J14095" s="24"/>
    </row>
    <row r="14096" spans="2:10" x14ac:dyDescent="0.2">
      <c r="B14096" s="24"/>
      <c r="D14096" s="24"/>
      <c r="F14096" s="24"/>
      <c r="H14096" s="24"/>
      <c r="J14096" s="24"/>
    </row>
    <row r="14097" spans="2:10" x14ac:dyDescent="0.2">
      <c r="B14097" s="24"/>
      <c r="D14097" s="24"/>
      <c r="F14097" s="24"/>
      <c r="H14097" s="24"/>
      <c r="J14097" s="24"/>
    </row>
    <row r="14098" spans="2:10" x14ac:dyDescent="0.2">
      <c r="B14098" s="24"/>
      <c r="D14098" s="24"/>
      <c r="F14098" s="24"/>
      <c r="H14098" s="24"/>
      <c r="J14098" s="24"/>
    </row>
    <row r="14099" spans="2:10" x14ac:dyDescent="0.2">
      <c r="B14099" s="24"/>
      <c r="D14099" s="24"/>
      <c r="F14099" s="24"/>
      <c r="H14099" s="24"/>
      <c r="J14099" s="24"/>
    </row>
    <row r="14100" spans="2:10" x14ac:dyDescent="0.2">
      <c r="B14100" s="24"/>
      <c r="D14100" s="24"/>
      <c r="F14100" s="24"/>
      <c r="H14100" s="24"/>
      <c r="J14100" s="24"/>
    </row>
    <row r="14101" spans="2:10" x14ac:dyDescent="0.2">
      <c r="B14101" s="24"/>
      <c r="D14101" s="24"/>
      <c r="F14101" s="24"/>
      <c r="H14101" s="24"/>
      <c r="J14101" s="24"/>
    </row>
    <row r="14102" spans="2:10" x14ac:dyDescent="0.2">
      <c r="B14102" s="24"/>
      <c r="D14102" s="24"/>
      <c r="F14102" s="24"/>
      <c r="H14102" s="24"/>
      <c r="J14102" s="24"/>
    </row>
    <row r="14103" spans="2:10" x14ac:dyDescent="0.2">
      <c r="B14103" s="24"/>
      <c r="D14103" s="24"/>
      <c r="F14103" s="24"/>
      <c r="H14103" s="24"/>
      <c r="J14103" s="24"/>
    </row>
    <row r="14104" spans="2:10" x14ac:dyDescent="0.2">
      <c r="B14104" s="24"/>
      <c r="D14104" s="24"/>
      <c r="F14104" s="24"/>
      <c r="H14104" s="24"/>
      <c r="J14104" s="24"/>
    </row>
    <row r="14105" spans="2:10" x14ac:dyDescent="0.2">
      <c r="B14105" s="24"/>
      <c r="D14105" s="24"/>
      <c r="F14105" s="24"/>
      <c r="H14105" s="24"/>
      <c r="J14105" s="24"/>
    </row>
    <row r="14106" spans="2:10" x14ac:dyDescent="0.2">
      <c r="B14106" s="24"/>
      <c r="D14106" s="24"/>
      <c r="F14106" s="24"/>
      <c r="H14106" s="24"/>
      <c r="J14106" s="24"/>
    </row>
    <row r="14107" spans="2:10" x14ac:dyDescent="0.2">
      <c r="B14107" s="24"/>
      <c r="D14107" s="24"/>
      <c r="F14107" s="24"/>
      <c r="H14107" s="24"/>
      <c r="J14107" s="24"/>
    </row>
    <row r="14108" spans="2:10" x14ac:dyDescent="0.2">
      <c r="B14108" s="24"/>
      <c r="D14108" s="24"/>
      <c r="F14108" s="24"/>
      <c r="H14108" s="24"/>
      <c r="J14108" s="24"/>
    </row>
    <row r="14109" spans="2:10" x14ac:dyDescent="0.2">
      <c r="B14109" s="24"/>
      <c r="D14109" s="24"/>
      <c r="F14109" s="24"/>
      <c r="H14109" s="24"/>
      <c r="J14109" s="24"/>
    </row>
    <row r="14110" spans="2:10" x14ac:dyDescent="0.2">
      <c r="B14110" s="24"/>
      <c r="D14110" s="24"/>
      <c r="F14110" s="24"/>
      <c r="H14110" s="24"/>
      <c r="J14110" s="24"/>
    </row>
    <row r="14111" spans="2:10" x14ac:dyDescent="0.2">
      <c r="B14111" s="24"/>
      <c r="D14111" s="24"/>
      <c r="F14111" s="24"/>
      <c r="H14111" s="24"/>
      <c r="J14111" s="24"/>
    </row>
    <row r="14112" spans="2:10" x14ac:dyDescent="0.2">
      <c r="B14112" s="24"/>
      <c r="D14112" s="24"/>
      <c r="F14112" s="24"/>
      <c r="H14112" s="24"/>
      <c r="J14112" s="24"/>
    </row>
    <row r="14113" spans="2:10" x14ac:dyDescent="0.2">
      <c r="B14113" s="24"/>
      <c r="D14113" s="24"/>
      <c r="F14113" s="24"/>
      <c r="H14113" s="24"/>
      <c r="J14113" s="24"/>
    </row>
    <row r="14114" spans="2:10" x14ac:dyDescent="0.2">
      <c r="B14114" s="24"/>
      <c r="D14114" s="24"/>
      <c r="F14114" s="24"/>
      <c r="H14114" s="24"/>
      <c r="J14114" s="24"/>
    </row>
    <row r="14115" spans="2:10" x14ac:dyDescent="0.2">
      <c r="B14115" s="24"/>
      <c r="D14115" s="24"/>
      <c r="F14115" s="24"/>
      <c r="H14115" s="24"/>
      <c r="J14115" s="24"/>
    </row>
    <row r="14116" spans="2:10" x14ac:dyDescent="0.2">
      <c r="B14116" s="24"/>
      <c r="D14116" s="24"/>
      <c r="F14116" s="24"/>
      <c r="H14116" s="24"/>
      <c r="J14116" s="24"/>
    </row>
    <row r="14117" spans="2:10" x14ac:dyDescent="0.2">
      <c r="B14117" s="24"/>
      <c r="D14117" s="24"/>
      <c r="F14117" s="24"/>
      <c r="H14117" s="24"/>
      <c r="J14117" s="24"/>
    </row>
    <row r="14118" spans="2:10" x14ac:dyDescent="0.2">
      <c r="B14118" s="24"/>
      <c r="D14118" s="24"/>
      <c r="F14118" s="24"/>
      <c r="H14118" s="24"/>
      <c r="J14118" s="24"/>
    </row>
    <row r="14119" spans="2:10" x14ac:dyDescent="0.2">
      <c r="B14119" s="24"/>
      <c r="D14119" s="24"/>
      <c r="F14119" s="24"/>
      <c r="H14119" s="24"/>
      <c r="J14119" s="24"/>
    </row>
    <row r="14120" spans="2:10" x14ac:dyDescent="0.2">
      <c r="B14120" s="24"/>
      <c r="D14120" s="24"/>
      <c r="F14120" s="24"/>
      <c r="H14120" s="24"/>
      <c r="J14120" s="24"/>
    </row>
    <row r="14121" spans="2:10" x14ac:dyDescent="0.2">
      <c r="B14121" s="24"/>
      <c r="D14121" s="24"/>
      <c r="F14121" s="24"/>
      <c r="H14121" s="24"/>
      <c r="J14121" s="24"/>
    </row>
    <row r="14122" spans="2:10" x14ac:dyDescent="0.2">
      <c r="B14122" s="24"/>
      <c r="D14122" s="24"/>
      <c r="F14122" s="24"/>
      <c r="H14122" s="24"/>
      <c r="J14122" s="24"/>
    </row>
    <row r="14123" spans="2:10" x14ac:dyDescent="0.2">
      <c r="B14123" s="24"/>
      <c r="D14123" s="24"/>
      <c r="F14123" s="24"/>
      <c r="H14123" s="24"/>
      <c r="J14123" s="24"/>
    </row>
    <row r="14124" spans="2:10" x14ac:dyDescent="0.2">
      <c r="B14124" s="24"/>
      <c r="D14124" s="24"/>
      <c r="F14124" s="24"/>
      <c r="H14124" s="24"/>
      <c r="J14124" s="24"/>
    </row>
    <row r="14125" spans="2:10" x14ac:dyDescent="0.2">
      <c r="B14125" s="24"/>
      <c r="D14125" s="24"/>
      <c r="F14125" s="24"/>
      <c r="H14125" s="24"/>
      <c r="J14125" s="24"/>
    </row>
    <row r="14126" spans="2:10" x14ac:dyDescent="0.2">
      <c r="B14126" s="24"/>
      <c r="D14126" s="24"/>
      <c r="F14126" s="24"/>
      <c r="H14126" s="24"/>
      <c r="J14126" s="24"/>
    </row>
    <row r="14127" spans="2:10" x14ac:dyDescent="0.2">
      <c r="B14127" s="24"/>
      <c r="D14127" s="24"/>
      <c r="F14127" s="24"/>
      <c r="H14127" s="24"/>
      <c r="J14127" s="24"/>
    </row>
    <row r="14128" spans="2:10" x14ac:dyDescent="0.2">
      <c r="B14128" s="24"/>
      <c r="D14128" s="24"/>
      <c r="F14128" s="24"/>
      <c r="H14128" s="24"/>
      <c r="J14128" s="24"/>
    </row>
    <row r="14129" spans="2:10" x14ac:dyDescent="0.2">
      <c r="B14129" s="24"/>
      <c r="D14129" s="24"/>
      <c r="F14129" s="24"/>
      <c r="H14129" s="24"/>
      <c r="J14129" s="24"/>
    </row>
    <row r="14130" spans="2:10" x14ac:dyDescent="0.2">
      <c r="B14130" s="24"/>
      <c r="D14130" s="24"/>
      <c r="F14130" s="24"/>
      <c r="H14130" s="24"/>
      <c r="J14130" s="24"/>
    </row>
    <row r="14131" spans="2:10" x14ac:dyDescent="0.2">
      <c r="B14131" s="24"/>
      <c r="D14131" s="24"/>
      <c r="F14131" s="24"/>
      <c r="H14131" s="24"/>
      <c r="J14131" s="24"/>
    </row>
    <row r="14132" spans="2:10" x14ac:dyDescent="0.2">
      <c r="B14132" s="24"/>
      <c r="D14132" s="24"/>
      <c r="F14132" s="24"/>
      <c r="H14132" s="24"/>
      <c r="J14132" s="24"/>
    </row>
    <row r="14133" spans="2:10" x14ac:dyDescent="0.2">
      <c r="B14133" s="24"/>
      <c r="D14133" s="24"/>
      <c r="F14133" s="24"/>
      <c r="H14133" s="24"/>
      <c r="J14133" s="24"/>
    </row>
    <row r="14134" spans="2:10" x14ac:dyDescent="0.2">
      <c r="B14134" s="24"/>
      <c r="D14134" s="24"/>
      <c r="F14134" s="24"/>
      <c r="H14134" s="24"/>
      <c r="J14134" s="24"/>
    </row>
    <row r="14135" spans="2:10" x14ac:dyDescent="0.2">
      <c r="B14135" s="24"/>
      <c r="D14135" s="24"/>
      <c r="F14135" s="24"/>
      <c r="H14135" s="24"/>
      <c r="J14135" s="24"/>
    </row>
    <row r="14136" spans="2:10" x14ac:dyDescent="0.2">
      <c r="B14136" s="24"/>
      <c r="D14136" s="24"/>
      <c r="F14136" s="24"/>
      <c r="H14136" s="24"/>
      <c r="J14136" s="24"/>
    </row>
    <row r="14137" spans="2:10" x14ac:dyDescent="0.2">
      <c r="B14137" s="24"/>
      <c r="D14137" s="24"/>
      <c r="F14137" s="24"/>
      <c r="H14137" s="24"/>
      <c r="J14137" s="24"/>
    </row>
    <row r="14138" spans="2:10" x14ac:dyDescent="0.2">
      <c r="B14138" s="24"/>
      <c r="D14138" s="24"/>
      <c r="F14138" s="24"/>
      <c r="H14138" s="24"/>
      <c r="J14138" s="24"/>
    </row>
    <row r="14139" spans="2:10" x14ac:dyDescent="0.2">
      <c r="B14139" s="24"/>
      <c r="D14139" s="24"/>
      <c r="F14139" s="24"/>
      <c r="H14139" s="24"/>
      <c r="J14139" s="24"/>
    </row>
    <row r="14140" spans="2:10" x14ac:dyDescent="0.2">
      <c r="B14140" s="24"/>
      <c r="D14140" s="24"/>
      <c r="F14140" s="24"/>
      <c r="H14140" s="24"/>
      <c r="J14140" s="24"/>
    </row>
    <row r="14141" spans="2:10" x14ac:dyDescent="0.2">
      <c r="B14141" s="24"/>
      <c r="D14141" s="24"/>
      <c r="F14141" s="24"/>
      <c r="H14141" s="24"/>
      <c r="J14141" s="24"/>
    </row>
    <row r="14142" spans="2:10" x14ac:dyDescent="0.2">
      <c r="B14142" s="24"/>
      <c r="D14142" s="24"/>
      <c r="F14142" s="24"/>
      <c r="H14142" s="24"/>
      <c r="J14142" s="24"/>
    </row>
    <row r="14143" spans="2:10" x14ac:dyDescent="0.2">
      <c r="B14143" s="24"/>
      <c r="D14143" s="24"/>
      <c r="F14143" s="24"/>
      <c r="H14143" s="24"/>
      <c r="J14143" s="24"/>
    </row>
    <row r="14144" spans="2:10" x14ac:dyDescent="0.2">
      <c r="B14144" s="24"/>
      <c r="D14144" s="24"/>
      <c r="F14144" s="24"/>
      <c r="H14144" s="24"/>
      <c r="J14144" s="24"/>
    </row>
    <row r="14145" spans="2:10" x14ac:dyDescent="0.2">
      <c r="B14145" s="24"/>
      <c r="D14145" s="24"/>
      <c r="F14145" s="24"/>
      <c r="H14145" s="24"/>
      <c r="J14145" s="24"/>
    </row>
    <row r="14146" spans="2:10" x14ac:dyDescent="0.2">
      <c r="B14146" s="24"/>
      <c r="D14146" s="24"/>
      <c r="F14146" s="24"/>
      <c r="H14146" s="24"/>
      <c r="J14146" s="24"/>
    </row>
    <row r="14147" spans="2:10" x14ac:dyDescent="0.2">
      <c r="B14147" s="24"/>
      <c r="D14147" s="24"/>
      <c r="F14147" s="24"/>
      <c r="H14147" s="24"/>
      <c r="J14147" s="24"/>
    </row>
    <row r="14148" spans="2:10" x14ac:dyDescent="0.2">
      <c r="B14148" s="24"/>
      <c r="D14148" s="24"/>
      <c r="F14148" s="24"/>
      <c r="H14148" s="24"/>
      <c r="J14148" s="24"/>
    </row>
    <row r="14149" spans="2:10" x14ac:dyDescent="0.2">
      <c r="B14149" s="24"/>
      <c r="D14149" s="24"/>
      <c r="F14149" s="24"/>
      <c r="H14149" s="24"/>
      <c r="J14149" s="24"/>
    </row>
    <row r="14150" spans="2:10" x14ac:dyDescent="0.2">
      <c r="B14150" s="24"/>
      <c r="D14150" s="24"/>
      <c r="F14150" s="24"/>
      <c r="H14150" s="24"/>
      <c r="J14150" s="24"/>
    </row>
    <row r="14151" spans="2:10" x14ac:dyDescent="0.2">
      <c r="B14151" s="24"/>
      <c r="D14151" s="24"/>
      <c r="F14151" s="24"/>
      <c r="H14151" s="24"/>
      <c r="J14151" s="24"/>
    </row>
    <row r="14152" spans="2:10" x14ac:dyDescent="0.2">
      <c r="B14152" s="24"/>
      <c r="D14152" s="24"/>
      <c r="F14152" s="24"/>
      <c r="H14152" s="24"/>
      <c r="J14152" s="24"/>
    </row>
    <row r="14153" spans="2:10" x14ac:dyDescent="0.2">
      <c r="B14153" s="24"/>
      <c r="D14153" s="24"/>
      <c r="F14153" s="24"/>
      <c r="H14153" s="24"/>
      <c r="J14153" s="24"/>
    </row>
    <row r="14154" spans="2:10" x14ac:dyDescent="0.2">
      <c r="B14154" s="24"/>
      <c r="D14154" s="24"/>
      <c r="F14154" s="24"/>
      <c r="H14154" s="24"/>
      <c r="J14154" s="24"/>
    </row>
    <row r="14155" spans="2:10" x14ac:dyDescent="0.2">
      <c r="B14155" s="24"/>
      <c r="D14155" s="24"/>
      <c r="F14155" s="24"/>
      <c r="H14155" s="24"/>
      <c r="J14155" s="24"/>
    </row>
    <row r="14156" spans="2:10" x14ac:dyDescent="0.2">
      <c r="B14156" s="24"/>
      <c r="D14156" s="24"/>
      <c r="F14156" s="24"/>
      <c r="H14156" s="24"/>
      <c r="J14156" s="24"/>
    </row>
    <row r="14157" spans="2:10" x14ac:dyDescent="0.2">
      <c r="B14157" s="24"/>
      <c r="D14157" s="24"/>
      <c r="F14157" s="24"/>
      <c r="H14157" s="24"/>
      <c r="J14157" s="24"/>
    </row>
    <row r="14158" spans="2:10" x14ac:dyDescent="0.2">
      <c r="B14158" s="24"/>
      <c r="D14158" s="24"/>
      <c r="F14158" s="24"/>
      <c r="H14158" s="24"/>
      <c r="J14158" s="24"/>
    </row>
    <row r="14159" spans="2:10" x14ac:dyDescent="0.2">
      <c r="B14159" s="24"/>
      <c r="D14159" s="24"/>
      <c r="F14159" s="24"/>
      <c r="H14159" s="24"/>
      <c r="J14159" s="24"/>
    </row>
    <row r="14160" spans="2:10" x14ac:dyDescent="0.2">
      <c r="B14160" s="24"/>
      <c r="D14160" s="24"/>
      <c r="F14160" s="24"/>
      <c r="H14160" s="24"/>
      <c r="J14160" s="24"/>
    </row>
    <row r="14161" spans="2:10" x14ac:dyDescent="0.2">
      <c r="B14161" s="24"/>
      <c r="D14161" s="24"/>
      <c r="F14161" s="24"/>
      <c r="H14161" s="24"/>
      <c r="J14161" s="24"/>
    </row>
    <row r="14162" spans="2:10" x14ac:dyDescent="0.2">
      <c r="B14162" s="24"/>
      <c r="D14162" s="24"/>
      <c r="F14162" s="24"/>
      <c r="H14162" s="24"/>
      <c r="J14162" s="24"/>
    </row>
    <row r="14163" spans="2:10" x14ac:dyDescent="0.2">
      <c r="B14163" s="24"/>
      <c r="D14163" s="24"/>
      <c r="F14163" s="24"/>
      <c r="H14163" s="24"/>
      <c r="J14163" s="24"/>
    </row>
    <row r="14164" spans="2:10" x14ac:dyDescent="0.2">
      <c r="B14164" s="24"/>
      <c r="D14164" s="24"/>
      <c r="F14164" s="24"/>
      <c r="H14164" s="24"/>
      <c r="J14164" s="24"/>
    </row>
    <row r="14165" spans="2:10" x14ac:dyDescent="0.2">
      <c r="B14165" s="24"/>
      <c r="D14165" s="24"/>
      <c r="F14165" s="24"/>
      <c r="H14165" s="24"/>
      <c r="J14165" s="24"/>
    </row>
    <row r="14166" spans="2:10" x14ac:dyDescent="0.2">
      <c r="B14166" s="24"/>
      <c r="D14166" s="24"/>
      <c r="F14166" s="24"/>
      <c r="H14166" s="24"/>
      <c r="J14166" s="24"/>
    </row>
    <row r="14167" spans="2:10" x14ac:dyDescent="0.2">
      <c r="B14167" s="24"/>
      <c r="D14167" s="24"/>
      <c r="F14167" s="24"/>
      <c r="H14167" s="24"/>
      <c r="J14167" s="24"/>
    </row>
    <row r="14168" spans="2:10" x14ac:dyDescent="0.2">
      <c r="B14168" s="24"/>
      <c r="D14168" s="24"/>
      <c r="F14168" s="24"/>
      <c r="H14168" s="24"/>
      <c r="J14168" s="24"/>
    </row>
    <row r="14169" spans="2:10" x14ac:dyDescent="0.2">
      <c r="B14169" s="24"/>
      <c r="D14169" s="24"/>
      <c r="F14169" s="24"/>
      <c r="H14169" s="24"/>
      <c r="J14169" s="24"/>
    </row>
    <row r="14170" spans="2:10" x14ac:dyDescent="0.2">
      <c r="B14170" s="24"/>
      <c r="D14170" s="24"/>
      <c r="F14170" s="24"/>
      <c r="H14170" s="24"/>
      <c r="J14170" s="24"/>
    </row>
    <row r="14171" spans="2:10" x14ac:dyDescent="0.2">
      <c r="B14171" s="24"/>
      <c r="D14171" s="24"/>
      <c r="F14171" s="24"/>
      <c r="H14171" s="24"/>
      <c r="J14171" s="24"/>
    </row>
    <row r="14172" spans="2:10" x14ac:dyDescent="0.2">
      <c r="B14172" s="24"/>
      <c r="D14172" s="24"/>
      <c r="F14172" s="24"/>
      <c r="H14172" s="24"/>
      <c r="J14172" s="24"/>
    </row>
    <row r="14173" spans="2:10" x14ac:dyDescent="0.2">
      <c r="B14173" s="24"/>
      <c r="D14173" s="24"/>
      <c r="F14173" s="24"/>
      <c r="H14173" s="24"/>
      <c r="J14173" s="24"/>
    </row>
    <row r="14174" spans="2:10" x14ac:dyDescent="0.2">
      <c r="B14174" s="24"/>
      <c r="D14174" s="24"/>
      <c r="F14174" s="24"/>
      <c r="H14174" s="24"/>
      <c r="J14174" s="24"/>
    </row>
    <row r="14175" spans="2:10" x14ac:dyDescent="0.2">
      <c r="B14175" s="24"/>
      <c r="D14175" s="24"/>
      <c r="F14175" s="24"/>
      <c r="H14175" s="24"/>
      <c r="J14175" s="24"/>
    </row>
    <row r="14176" spans="2:10" x14ac:dyDescent="0.2">
      <c r="B14176" s="24"/>
      <c r="D14176" s="24"/>
      <c r="F14176" s="24"/>
      <c r="H14176" s="24"/>
      <c r="J14176" s="24"/>
    </row>
    <row r="14177" spans="2:10" x14ac:dyDescent="0.2">
      <c r="B14177" s="24"/>
      <c r="D14177" s="24"/>
      <c r="F14177" s="24"/>
      <c r="H14177" s="24"/>
      <c r="J14177" s="24"/>
    </row>
    <row r="14178" spans="2:10" x14ac:dyDescent="0.2">
      <c r="B14178" s="24"/>
      <c r="D14178" s="24"/>
      <c r="F14178" s="24"/>
      <c r="H14178" s="24"/>
      <c r="J14178" s="24"/>
    </row>
    <row r="14179" spans="2:10" x14ac:dyDescent="0.2">
      <c r="B14179" s="24"/>
      <c r="D14179" s="24"/>
      <c r="F14179" s="24"/>
      <c r="H14179" s="24"/>
      <c r="J14179" s="24"/>
    </row>
    <row r="14180" spans="2:10" x14ac:dyDescent="0.2">
      <c r="B14180" s="24"/>
      <c r="D14180" s="24"/>
      <c r="F14180" s="24"/>
      <c r="H14180" s="24"/>
      <c r="J14180" s="24"/>
    </row>
    <row r="14181" spans="2:10" x14ac:dyDescent="0.2">
      <c r="B14181" s="24"/>
      <c r="D14181" s="24"/>
      <c r="F14181" s="24"/>
      <c r="H14181" s="24"/>
      <c r="J14181" s="24"/>
    </row>
    <row r="14182" spans="2:10" x14ac:dyDescent="0.2">
      <c r="B14182" s="24"/>
      <c r="D14182" s="24"/>
      <c r="F14182" s="24"/>
      <c r="H14182" s="24"/>
      <c r="J14182" s="24"/>
    </row>
    <row r="14183" spans="2:10" x14ac:dyDescent="0.2">
      <c r="B14183" s="24"/>
      <c r="D14183" s="24"/>
      <c r="F14183" s="24"/>
      <c r="H14183" s="24"/>
      <c r="J14183" s="24"/>
    </row>
    <row r="14184" spans="2:10" x14ac:dyDescent="0.2">
      <c r="B14184" s="24"/>
      <c r="D14184" s="24"/>
      <c r="F14184" s="24"/>
      <c r="H14184" s="24"/>
      <c r="J14184" s="24"/>
    </row>
    <row r="14185" spans="2:10" x14ac:dyDescent="0.2">
      <c r="B14185" s="24"/>
      <c r="D14185" s="24"/>
      <c r="F14185" s="24"/>
      <c r="H14185" s="24"/>
      <c r="J14185" s="24"/>
    </row>
    <row r="14186" spans="2:10" x14ac:dyDescent="0.2">
      <c r="B14186" s="24"/>
      <c r="D14186" s="24"/>
      <c r="F14186" s="24"/>
      <c r="H14186" s="24"/>
      <c r="J14186" s="24"/>
    </row>
    <row r="14187" spans="2:10" x14ac:dyDescent="0.2">
      <c r="B14187" s="24"/>
      <c r="D14187" s="24"/>
      <c r="F14187" s="24"/>
      <c r="H14187" s="24"/>
      <c r="J14187" s="24"/>
    </row>
    <row r="14188" spans="2:10" x14ac:dyDescent="0.2">
      <c r="B14188" s="24"/>
      <c r="D14188" s="24"/>
      <c r="F14188" s="24"/>
      <c r="H14188" s="24"/>
      <c r="J14188" s="24"/>
    </row>
    <row r="14189" spans="2:10" x14ac:dyDescent="0.2">
      <c r="B14189" s="24"/>
      <c r="D14189" s="24"/>
      <c r="F14189" s="24"/>
      <c r="H14189" s="24"/>
      <c r="J14189" s="24"/>
    </row>
    <row r="14190" spans="2:10" x14ac:dyDescent="0.2">
      <c r="B14190" s="24"/>
      <c r="D14190" s="24"/>
      <c r="F14190" s="24"/>
      <c r="H14190" s="24"/>
      <c r="J14190" s="24"/>
    </row>
    <row r="14191" spans="2:10" x14ac:dyDescent="0.2">
      <c r="B14191" s="24"/>
      <c r="D14191" s="24"/>
      <c r="F14191" s="24"/>
      <c r="H14191" s="24"/>
      <c r="J14191" s="24"/>
    </row>
    <row r="14192" spans="2:10" x14ac:dyDescent="0.2">
      <c r="B14192" s="24"/>
      <c r="D14192" s="24"/>
      <c r="F14192" s="24"/>
      <c r="H14192" s="24"/>
      <c r="J14192" s="24"/>
    </row>
    <row r="14193" spans="2:10" x14ac:dyDescent="0.2">
      <c r="B14193" s="24"/>
      <c r="D14193" s="24"/>
      <c r="F14193" s="24"/>
      <c r="H14193" s="24"/>
      <c r="J14193" s="24"/>
    </row>
    <row r="14194" spans="2:10" x14ac:dyDescent="0.2">
      <c r="B14194" s="24"/>
      <c r="D14194" s="24"/>
      <c r="F14194" s="24"/>
      <c r="H14194" s="24"/>
      <c r="J14194" s="24"/>
    </row>
    <row r="14195" spans="2:10" x14ac:dyDescent="0.2">
      <c r="B14195" s="24"/>
      <c r="D14195" s="24"/>
      <c r="F14195" s="24"/>
      <c r="H14195" s="24"/>
      <c r="J14195" s="24"/>
    </row>
    <row r="14196" spans="2:10" x14ac:dyDescent="0.2">
      <c r="B14196" s="24"/>
      <c r="D14196" s="24"/>
      <c r="F14196" s="24"/>
      <c r="H14196" s="24"/>
      <c r="J14196" s="24"/>
    </row>
    <row r="14197" spans="2:10" x14ac:dyDescent="0.2">
      <c r="B14197" s="24"/>
      <c r="D14197" s="24"/>
      <c r="F14197" s="24"/>
      <c r="H14197" s="24"/>
      <c r="J14197" s="24"/>
    </row>
    <row r="14198" spans="2:10" x14ac:dyDescent="0.2">
      <c r="B14198" s="24"/>
      <c r="D14198" s="24"/>
      <c r="F14198" s="24"/>
      <c r="H14198" s="24"/>
      <c r="J14198" s="24"/>
    </row>
    <row r="14199" spans="2:10" x14ac:dyDescent="0.2">
      <c r="B14199" s="24"/>
      <c r="D14199" s="24"/>
      <c r="F14199" s="24"/>
      <c r="H14199" s="24"/>
      <c r="J14199" s="24"/>
    </row>
    <row r="14200" spans="2:10" x14ac:dyDescent="0.2">
      <c r="B14200" s="24"/>
      <c r="D14200" s="24"/>
      <c r="F14200" s="24"/>
      <c r="H14200" s="24"/>
      <c r="J14200" s="24"/>
    </row>
    <row r="14201" spans="2:10" x14ac:dyDescent="0.2">
      <c r="B14201" s="24"/>
      <c r="D14201" s="24"/>
      <c r="F14201" s="24"/>
      <c r="H14201" s="24"/>
      <c r="J14201" s="24"/>
    </row>
    <row r="14202" spans="2:10" x14ac:dyDescent="0.2">
      <c r="B14202" s="24"/>
      <c r="D14202" s="24"/>
      <c r="F14202" s="24"/>
      <c r="H14202" s="24"/>
      <c r="J14202" s="24"/>
    </row>
    <row r="14203" spans="2:10" x14ac:dyDescent="0.2">
      <c r="B14203" s="24"/>
      <c r="D14203" s="24"/>
      <c r="F14203" s="24"/>
      <c r="H14203" s="24"/>
      <c r="J14203" s="24"/>
    </row>
    <row r="14204" spans="2:10" x14ac:dyDescent="0.2">
      <c r="B14204" s="24"/>
      <c r="D14204" s="24"/>
      <c r="F14204" s="24"/>
      <c r="H14204" s="24"/>
      <c r="J14204" s="24"/>
    </row>
    <row r="14205" spans="2:10" x14ac:dyDescent="0.2">
      <c r="B14205" s="24"/>
      <c r="D14205" s="24"/>
      <c r="F14205" s="24"/>
      <c r="H14205" s="24"/>
      <c r="J14205" s="24"/>
    </row>
    <row r="14206" spans="2:10" x14ac:dyDescent="0.2">
      <c r="B14206" s="24"/>
      <c r="D14206" s="24"/>
      <c r="F14206" s="24"/>
      <c r="H14206" s="24"/>
      <c r="J14206" s="24"/>
    </row>
    <row r="14207" spans="2:10" x14ac:dyDescent="0.2">
      <c r="B14207" s="24"/>
      <c r="D14207" s="24"/>
      <c r="F14207" s="24"/>
      <c r="H14207" s="24"/>
      <c r="J14207" s="24"/>
    </row>
    <row r="14208" spans="2:10" x14ac:dyDescent="0.2">
      <c r="B14208" s="24"/>
      <c r="D14208" s="24"/>
      <c r="F14208" s="24"/>
      <c r="H14208" s="24"/>
      <c r="J14208" s="24"/>
    </row>
    <row r="14209" spans="2:10" x14ac:dyDescent="0.2">
      <c r="B14209" s="24"/>
      <c r="D14209" s="24"/>
      <c r="F14209" s="24"/>
      <c r="H14209" s="24"/>
      <c r="J14209" s="24"/>
    </row>
    <row r="14210" spans="2:10" x14ac:dyDescent="0.2">
      <c r="B14210" s="24"/>
      <c r="D14210" s="24"/>
      <c r="F14210" s="24"/>
      <c r="H14210" s="24"/>
      <c r="J14210" s="24"/>
    </row>
    <row r="14211" spans="2:10" x14ac:dyDescent="0.2">
      <c r="B14211" s="24"/>
      <c r="D14211" s="24"/>
      <c r="F14211" s="24"/>
      <c r="H14211" s="24"/>
      <c r="J14211" s="24"/>
    </row>
    <row r="14212" spans="2:10" x14ac:dyDescent="0.2">
      <c r="B14212" s="24"/>
      <c r="D14212" s="24"/>
      <c r="F14212" s="24"/>
      <c r="H14212" s="24"/>
      <c r="J14212" s="24"/>
    </row>
    <row r="14213" spans="2:10" x14ac:dyDescent="0.2">
      <c r="B14213" s="24"/>
      <c r="D14213" s="24"/>
      <c r="F14213" s="24"/>
      <c r="H14213" s="24"/>
      <c r="J14213" s="24"/>
    </row>
    <row r="14214" spans="2:10" x14ac:dyDescent="0.2">
      <c r="B14214" s="24"/>
      <c r="D14214" s="24"/>
      <c r="F14214" s="24"/>
      <c r="H14214" s="24"/>
      <c r="J14214" s="24"/>
    </row>
    <row r="14215" spans="2:10" x14ac:dyDescent="0.2">
      <c r="B14215" s="24"/>
      <c r="D14215" s="24"/>
      <c r="F14215" s="24"/>
      <c r="H14215" s="24"/>
      <c r="J14215" s="24"/>
    </row>
    <row r="14216" spans="2:10" x14ac:dyDescent="0.2">
      <c r="B14216" s="24"/>
      <c r="D14216" s="24"/>
      <c r="F14216" s="24"/>
      <c r="H14216" s="24"/>
      <c r="J14216" s="24"/>
    </row>
    <row r="14217" spans="2:10" x14ac:dyDescent="0.2">
      <c r="B14217" s="24"/>
      <c r="D14217" s="24"/>
      <c r="F14217" s="24"/>
      <c r="H14217" s="24"/>
      <c r="J14217" s="24"/>
    </row>
    <row r="14218" spans="2:10" x14ac:dyDescent="0.2">
      <c r="B14218" s="24"/>
      <c r="D14218" s="24"/>
      <c r="F14218" s="24"/>
      <c r="H14218" s="24"/>
      <c r="J14218" s="24"/>
    </row>
    <row r="14219" spans="2:10" x14ac:dyDescent="0.2">
      <c r="B14219" s="24"/>
      <c r="D14219" s="24"/>
      <c r="F14219" s="24"/>
      <c r="H14219" s="24"/>
      <c r="J14219" s="24"/>
    </row>
    <row r="14220" spans="2:10" x14ac:dyDescent="0.2">
      <c r="B14220" s="24"/>
      <c r="D14220" s="24"/>
      <c r="F14220" s="24"/>
      <c r="H14220" s="24"/>
      <c r="J14220" s="24"/>
    </row>
    <row r="14221" spans="2:10" x14ac:dyDescent="0.2">
      <c r="B14221" s="24"/>
      <c r="D14221" s="24"/>
      <c r="F14221" s="24"/>
      <c r="H14221" s="24"/>
      <c r="J14221" s="24"/>
    </row>
    <row r="14222" spans="2:10" x14ac:dyDescent="0.2">
      <c r="B14222" s="24"/>
      <c r="D14222" s="24"/>
      <c r="F14222" s="24"/>
      <c r="H14222" s="24"/>
      <c r="J14222" s="24"/>
    </row>
    <row r="14223" spans="2:10" x14ac:dyDescent="0.2">
      <c r="B14223" s="24"/>
      <c r="D14223" s="24"/>
      <c r="F14223" s="24"/>
      <c r="H14223" s="24"/>
      <c r="J14223" s="24"/>
    </row>
    <row r="14224" spans="2:10" x14ac:dyDescent="0.2">
      <c r="B14224" s="24"/>
      <c r="D14224" s="24"/>
      <c r="F14224" s="24"/>
      <c r="H14224" s="24"/>
      <c r="J14224" s="24"/>
    </row>
    <row r="14225" spans="2:10" x14ac:dyDescent="0.2">
      <c r="B14225" s="24"/>
      <c r="D14225" s="24"/>
      <c r="F14225" s="24"/>
      <c r="H14225" s="24"/>
      <c r="J14225" s="24"/>
    </row>
    <row r="14226" spans="2:10" x14ac:dyDescent="0.2">
      <c r="B14226" s="24"/>
      <c r="D14226" s="24"/>
      <c r="F14226" s="24"/>
      <c r="H14226" s="24"/>
      <c r="J14226" s="24"/>
    </row>
    <row r="14227" spans="2:10" x14ac:dyDescent="0.2">
      <c r="B14227" s="24"/>
      <c r="D14227" s="24"/>
      <c r="F14227" s="24"/>
      <c r="H14227" s="24"/>
      <c r="J14227" s="24"/>
    </row>
    <row r="14228" spans="2:10" x14ac:dyDescent="0.2">
      <c r="B14228" s="24"/>
      <c r="D14228" s="24"/>
      <c r="F14228" s="24"/>
      <c r="H14228" s="24"/>
      <c r="J14228" s="24"/>
    </row>
    <row r="14229" spans="2:10" x14ac:dyDescent="0.2">
      <c r="B14229" s="24"/>
      <c r="D14229" s="24"/>
      <c r="F14229" s="24"/>
      <c r="H14229" s="24"/>
      <c r="J14229" s="24"/>
    </row>
    <row r="14230" spans="2:10" x14ac:dyDescent="0.2">
      <c r="B14230" s="24"/>
      <c r="D14230" s="24"/>
      <c r="F14230" s="24"/>
      <c r="H14230" s="24"/>
      <c r="J14230" s="24"/>
    </row>
    <row r="14231" spans="2:10" x14ac:dyDescent="0.2">
      <c r="B14231" s="24"/>
      <c r="D14231" s="24"/>
      <c r="F14231" s="24"/>
      <c r="H14231" s="24"/>
      <c r="J14231" s="24"/>
    </row>
    <row r="14232" spans="2:10" x14ac:dyDescent="0.2">
      <c r="B14232" s="24"/>
      <c r="D14232" s="24"/>
      <c r="F14232" s="24"/>
      <c r="H14232" s="24"/>
      <c r="J14232" s="24"/>
    </row>
    <row r="14233" spans="2:10" x14ac:dyDescent="0.2">
      <c r="B14233" s="24"/>
      <c r="D14233" s="24"/>
      <c r="F14233" s="24"/>
      <c r="H14233" s="24"/>
      <c r="J14233" s="24"/>
    </row>
    <row r="14234" spans="2:10" x14ac:dyDescent="0.2">
      <c r="B14234" s="24"/>
      <c r="D14234" s="24"/>
      <c r="F14234" s="24"/>
      <c r="H14234" s="24"/>
      <c r="J14234" s="24"/>
    </row>
    <row r="14235" spans="2:10" x14ac:dyDescent="0.2">
      <c r="B14235" s="24"/>
      <c r="D14235" s="24"/>
      <c r="F14235" s="24"/>
      <c r="H14235" s="24"/>
      <c r="J14235" s="24"/>
    </row>
    <row r="14236" spans="2:10" x14ac:dyDescent="0.2">
      <c r="B14236" s="24"/>
      <c r="D14236" s="24"/>
      <c r="F14236" s="24"/>
      <c r="H14236" s="24"/>
      <c r="J14236" s="24"/>
    </row>
    <row r="14237" spans="2:10" x14ac:dyDescent="0.2">
      <c r="B14237" s="24"/>
      <c r="D14237" s="24"/>
      <c r="F14237" s="24"/>
      <c r="H14237" s="24"/>
      <c r="J14237" s="24"/>
    </row>
    <row r="14238" spans="2:10" x14ac:dyDescent="0.2">
      <c r="B14238" s="24"/>
      <c r="D14238" s="24"/>
      <c r="F14238" s="24"/>
      <c r="H14238" s="24"/>
      <c r="J14238" s="24"/>
    </row>
    <row r="14239" spans="2:10" x14ac:dyDescent="0.2">
      <c r="B14239" s="24"/>
      <c r="D14239" s="24"/>
      <c r="F14239" s="24"/>
      <c r="H14239" s="24"/>
      <c r="J14239" s="24"/>
    </row>
    <row r="14240" spans="2:10" x14ac:dyDescent="0.2">
      <c r="B14240" s="24"/>
      <c r="D14240" s="24"/>
      <c r="F14240" s="24"/>
      <c r="H14240" s="24"/>
      <c r="J14240" s="24"/>
    </row>
    <row r="14241" spans="2:10" x14ac:dyDescent="0.2">
      <c r="B14241" s="24"/>
      <c r="D14241" s="24"/>
      <c r="F14241" s="24"/>
      <c r="H14241" s="24"/>
      <c r="J14241" s="24"/>
    </row>
    <row r="14242" spans="2:10" x14ac:dyDescent="0.2">
      <c r="B14242" s="24"/>
      <c r="D14242" s="24"/>
      <c r="F14242" s="24"/>
      <c r="H14242" s="24"/>
      <c r="J14242" s="24"/>
    </row>
    <row r="14243" spans="2:10" x14ac:dyDescent="0.2">
      <c r="B14243" s="24"/>
      <c r="D14243" s="24"/>
      <c r="F14243" s="24"/>
      <c r="H14243" s="24"/>
      <c r="J14243" s="24"/>
    </row>
    <row r="14244" spans="2:10" x14ac:dyDescent="0.2">
      <c r="B14244" s="24"/>
      <c r="D14244" s="24"/>
      <c r="F14244" s="24"/>
      <c r="H14244" s="24"/>
      <c r="J14244" s="24"/>
    </row>
    <row r="14245" spans="2:10" x14ac:dyDescent="0.2">
      <c r="B14245" s="24"/>
      <c r="D14245" s="24"/>
      <c r="F14245" s="24"/>
      <c r="H14245" s="24"/>
      <c r="J14245" s="24"/>
    </row>
    <row r="14246" spans="2:10" x14ac:dyDescent="0.2">
      <c r="B14246" s="24"/>
      <c r="D14246" s="24"/>
      <c r="F14246" s="24"/>
      <c r="H14246" s="24"/>
      <c r="J14246" s="24"/>
    </row>
    <row r="14247" spans="2:10" x14ac:dyDescent="0.2">
      <c r="B14247" s="24"/>
      <c r="D14247" s="24"/>
      <c r="F14247" s="24"/>
      <c r="H14247" s="24"/>
      <c r="J14247" s="24"/>
    </row>
    <row r="14248" spans="2:10" x14ac:dyDescent="0.2">
      <c r="B14248" s="24"/>
      <c r="D14248" s="24"/>
      <c r="F14248" s="24"/>
      <c r="H14248" s="24"/>
      <c r="J14248" s="24"/>
    </row>
    <row r="14249" spans="2:10" x14ac:dyDescent="0.2">
      <c r="B14249" s="24"/>
      <c r="D14249" s="24"/>
      <c r="F14249" s="24"/>
      <c r="H14249" s="24"/>
      <c r="J14249" s="24"/>
    </row>
    <row r="14250" spans="2:10" x14ac:dyDescent="0.2">
      <c r="B14250" s="24"/>
      <c r="D14250" s="24"/>
      <c r="F14250" s="24"/>
      <c r="H14250" s="24"/>
      <c r="J14250" s="24"/>
    </row>
    <row r="14251" spans="2:10" x14ac:dyDescent="0.2">
      <c r="B14251" s="24"/>
      <c r="D14251" s="24"/>
      <c r="F14251" s="24"/>
      <c r="H14251" s="24"/>
      <c r="J14251" s="24"/>
    </row>
    <row r="14252" spans="2:10" x14ac:dyDescent="0.2">
      <c r="B14252" s="24"/>
      <c r="D14252" s="24"/>
      <c r="F14252" s="24"/>
      <c r="H14252" s="24"/>
      <c r="J14252" s="24"/>
    </row>
    <row r="14253" spans="2:10" x14ac:dyDescent="0.2">
      <c r="B14253" s="24"/>
      <c r="D14253" s="24"/>
      <c r="F14253" s="24"/>
      <c r="H14253" s="24"/>
      <c r="J14253" s="24"/>
    </row>
    <row r="14254" spans="2:10" x14ac:dyDescent="0.2">
      <c r="B14254" s="24"/>
      <c r="D14254" s="24"/>
      <c r="F14254" s="24"/>
      <c r="H14254" s="24"/>
      <c r="J14254" s="24"/>
    </row>
    <row r="14255" spans="2:10" x14ac:dyDescent="0.2">
      <c r="B14255" s="24"/>
      <c r="D14255" s="24"/>
      <c r="F14255" s="24"/>
      <c r="H14255" s="24"/>
      <c r="J14255" s="24"/>
    </row>
    <row r="14256" spans="2:10" x14ac:dyDescent="0.2">
      <c r="B14256" s="24"/>
      <c r="D14256" s="24"/>
      <c r="F14256" s="24"/>
      <c r="H14256" s="24"/>
      <c r="J14256" s="24"/>
    </row>
    <row r="14257" spans="2:10" x14ac:dyDescent="0.2">
      <c r="B14257" s="24"/>
      <c r="D14257" s="24"/>
      <c r="F14257" s="24"/>
      <c r="H14257" s="24"/>
      <c r="J14257" s="24"/>
    </row>
    <row r="14258" spans="2:10" x14ac:dyDescent="0.2">
      <c r="B14258" s="24"/>
      <c r="D14258" s="24"/>
      <c r="F14258" s="24"/>
      <c r="H14258" s="24"/>
      <c r="J14258" s="24"/>
    </row>
    <row r="14259" spans="2:10" x14ac:dyDescent="0.2">
      <c r="B14259" s="24"/>
      <c r="D14259" s="24"/>
      <c r="F14259" s="24"/>
      <c r="H14259" s="24"/>
      <c r="J14259" s="24"/>
    </row>
    <row r="14260" spans="2:10" x14ac:dyDescent="0.2">
      <c r="B14260" s="24"/>
      <c r="D14260" s="24"/>
      <c r="F14260" s="24"/>
      <c r="H14260" s="24"/>
      <c r="J14260" s="24"/>
    </row>
    <row r="14261" spans="2:10" x14ac:dyDescent="0.2">
      <c r="B14261" s="24"/>
      <c r="D14261" s="24"/>
      <c r="F14261" s="24"/>
      <c r="H14261" s="24"/>
      <c r="J14261" s="24"/>
    </row>
    <row r="14262" spans="2:10" x14ac:dyDescent="0.2">
      <c r="B14262" s="24"/>
      <c r="D14262" s="24"/>
      <c r="F14262" s="24"/>
      <c r="H14262" s="24"/>
      <c r="J14262" s="24"/>
    </row>
    <row r="14263" spans="2:10" x14ac:dyDescent="0.2">
      <c r="B14263" s="24"/>
      <c r="D14263" s="24"/>
      <c r="F14263" s="24"/>
      <c r="H14263" s="24"/>
      <c r="J14263" s="24"/>
    </row>
    <row r="14264" spans="2:10" x14ac:dyDescent="0.2">
      <c r="B14264" s="24"/>
      <c r="D14264" s="24"/>
      <c r="F14264" s="24"/>
      <c r="H14264" s="24"/>
      <c r="J14264" s="24"/>
    </row>
    <row r="14265" spans="2:10" x14ac:dyDescent="0.2">
      <c r="B14265" s="24"/>
      <c r="D14265" s="24"/>
      <c r="F14265" s="24"/>
      <c r="H14265" s="24"/>
      <c r="J14265" s="24"/>
    </row>
    <row r="14266" spans="2:10" x14ac:dyDescent="0.2">
      <c r="B14266" s="24"/>
      <c r="D14266" s="24"/>
      <c r="F14266" s="24"/>
      <c r="H14266" s="24"/>
      <c r="J14266" s="24"/>
    </row>
    <row r="14267" spans="2:10" x14ac:dyDescent="0.2">
      <c r="B14267" s="24"/>
      <c r="D14267" s="24"/>
      <c r="F14267" s="24"/>
      <c r="H14267" s="24"/>
      <c r="J14267" s="24"/>
    </row>
    <row r="14268" spans="2:10" x14ac:dyDescent="0.2">
      <c r="B14268" s="24"/>
      <c r="D14268" s="24"/>
      <c r="F14268" s="24"/>
      <c r="H14268" s="24"/>
      <c r="J14268" s="24"/>
    </row>
    <row r="14269" spans="2:10" x14ac:dyDescent="0.2">
      <c r="B14269" s="24"/>
      <c r="D14269" s="24"/>
      <c r="F14269" s="24"/>
      <c r="H14269" s="24"/>
      <c r="J14269" s="24"/>
    </row>
    <row r="14270" spans="2:10" x14ac:dyDescent="0.2">
      <c r="B14270" s="24"/>
      <c r="D14270" s="24"/>
      <c r="F14270" s="24"/>
      <c r="H14270" s="24"/>
      <c r="J14270" s="24"/>
    </row>
    <row r="14271" spans="2:10" x14ac:dyDescent="0.2">
      <c r="B14271" s="24"/>
      <c r="D14271" s="24"/>
      <c r="F14271" s="24"/>
      <c r="H14271" s="24"/>
      <c r="J14271" s="24"/>
    </row>
    <row r="14272" spans="2:10" x14ac:dyDescent="0.2">
      <c r="B14272" s="24"/>
      <c r="D14272" s="24"/>
      <c r="F14272" s="24"/>
      <c r="H14272" s="24"/>
      <c r="J14272" s="24"/>
    </row>
    <row r="14273" spans="2:10" x14ac:dyDescent="0.2">
      <c r="B14273" s="24"/>
      <c r="D14273" s="24"/>
      <c r="F14273" s="24"/>
      <c r="H14273" s="24"/>
      <c r="J14273" s="24"/>
    </row>
    <row r="14274" spans="2:10" x14ac:dyDescent="0.2">
      <c r="B14274" s="24"/>
      <c r="D14274" s="24"/>
      <c r="F14274" s="24"/>
      <c r="H14274" s="24"/>
      <c r="J14274" s="24"/>
    </row>
    <row r="14275" spans="2:10" x14ac:dyDescent="0.2">
      <c r="B14275" s="24"/>
      <c r="D14275" s="24"/>
      <c r="F14275" s="24"/>
      <c r="H14275" s="24"/>
      <c r="J14275" s="24"/>
    </row>
    <row r="14276" spans="2:10" x14ac:dyDescent="0.2">
      <c r="B14276" s="24"/>
      <c r="D14276" s="24"/>
      <c r="F14276" s="24"/>
      <c r="H14276" s="24"/>
      <c r="J14276" s="24"/>
    </row>
    <row r="14277" spans="2:10" x14ac:dyDescent="0.2">
      <c r="B14277" s="24"/>
      <c r="D14277" s="24"/>
      <c r="F14277" s="24"/>
      <c r="H14277" s="24"/>
      <c r="J14277" s="24"/>
    </row>
    <row r="14278" spans="2:10" x14ac:dyDescent="0.2">
      <c r="B14278" s="24"/>
      <c r="D14278" s="24"/>
      <c r="F14278" s="24"/>
      <c r="H14278" s="24"/>
      <c r="J14278" s="24"/>
    </row>
    <row r="14279" spans="2:10" x14ac:dyDescent="0.2">
      <c r="B14279" s="24"/>
      <c r="D14279" s="24"/>
      <c r="F14279" s="24"/>
      <c r="H14279" s="24"/>
      <c r="J14279" s="24"/>
    </row>
    <row r="14280" spans="2:10" x14ac:dyDescent="0.2">
      <c r="B14280" s="24"/>
      <c r="D14280" s="24"/>
      <c r="F14280" s="24"/>
      <c r="H14280" s="24"/>
      <c r="J14280" s="24"/>
    </row>
    <row r="14281" spans="2:10" x14ac:dyDescent="0.2">
      <c r="B14281" s="24"/>
      <c r="D14281" s="24"/>
      <c r="F14281" s="24"/>
      <c r="H14281" s="24"/>
      <c r="J14281" s="24"/>
    </row>
    <row r="14282" spans="2:10" x14ac:dyDescent="0.2">
      <c r="B14282" s="24"/>
      <c r="D14282" s="24"/>
      <c r="F14282" s="24"/>
      <c r="H14282" s="24"/>
      <c r="J14282" s="24"/>
    </row>
    <row r="14283" spans="2:10" x14ac:dyDescent="0.2">
      <c r="B14283" s="24"/>
      <c r="D14283" s="24"/>
      <c r="F14283" s="24"/>
      <c r="H14283" s="24"/>
      <c r="J14283" s="24"/>
    </row>
    <row r="14284" spans="2:10" x14ac:dyDescent="0.2">
      <c r="B14284" s="24"/>
      <c r="D14284" s="24"/>
      <c r="F14284" s="24"/>
      <c r="H14284" s="24"/>
      <c r="J14284" s="24"/>
    </row>
    <row r="14285" spans="2:10" x14ac:dyDescent="0.2">
      <c r="B14285" s="24"/>
      <c r="D14285" s="24"/>
      <c r="F14285" s="24"/>
      <c r="H14285" s="24"/>
      <c r="J14285" s="24"/>
    </row>
    <row r="14286" spans="2:10" x14ac:dyDescent="0.2">
      <c r="B14286" s="24"/>
      <c r="D14286" s="24"/>
      <c r="F14286" s="24"/>
      <c r="H14286" s="24"/>
      <c r="J14286" s="24"/>
    </row>
    <row r="14287" spans="2:10" x14ac:dyDescent="0.2">
      <c r="B14287" s="24"/>
      <c r="D14287" s="24"/>
      <c r="F14287" s="24"/>
      <c r="H14287" s="24"/>
      <c r="J14287" s="24"/>
    </row>
    <row r="14288" spans="2:10" x14ac:dyDescent="0.2">
      <c r="B14288" s="24"/>
      <c r="D14288" s="24"/>
      <c r="F14288" s="24"/>
      <c r="H14288" s="24"/>
      <c r="J14288" s="24"/>
    </row>
    <row r="14289" spans="2:10" x14ac:dyDescent="0.2">
      <c r="B14289" s="24"/>
      <c r="D14289" s="24"/>
      <c r="F14289" s="24"/>
      <c r="H14289" s="24"/>
      <c r="J14289" s="24"/>
    </row>
    <row r="14290" spans="2:10" x14ac:dyDescent="0.2">
      <c r="B14290" s="24"/>
      <c r="D14290" s="24"/>
      <c r="F14290" s="24"/>
      <c r="H14290" s="24"/>
      <c r="J14290" s="24"/>
    </row>
    <row r="14291" spans="2:10" x14ac:dyDescent="0.2">
      <c r="B14291" s="24"/>
      <c r="D14291" s="24"/>
      <c r="F14291" s="24"/>
      <c r="H14291" s="24"/>
      <c r="J14291" s="24"/>
    </row>
    <row r="14292" spans="2:10" x14ac:dyDescent="0.2">
      <c r="B14292" s="24"/>
      <c r="D14292" s="24"/>
      <c r="F14292" s="24"/>
      <c r="H14292" s="24"/>
      <c r="J14292" s="24"/>
    </row>
    <row r="14293" spans="2:10" x14ac:dyDescent="0.2">
      <c r="B14293" s="24"/>
      <c r="D14293" s="24"/>
      <c r="F14293" s="24"/>
      <c r="H14293" s="24"/>
      <c r="J14293" s="24"/>
    </row>
    <row r="14294" spans="2:10" x14ac:dyDescent="0.2">
      <c r="B14294" s="24"/>
      <c r="D14294" s="24"/>
      <c r="F14294" s="24"/>
      <c r="H14294" s="24"/>
      <c r="J14294" s="24"/>
    </row>
    <row r="14295" spans="2:10" x14ac:dyDescent="0.2">
      <c r="B14295" s="24"/>
      <c r="D14295" s="24"/>
      <c r="F14295" s="24"/>
      <c r="H14295" s="24"/>
      <c r="J14295" s="24"/>
    </row>
    <row r="14296" spans="2:10" x14ac:dyDescent="0.2">
      <c r="B14296" s="24"/>
      <c r="D14296" s="24"/>
      <c r="F14296" s="24"/>
      <c r="H14296" s="24"/>
      <c r="J14296" s="24"/>
    </row>
    <row r="14297" spans="2:10" x14ac:dyDescent="0.2">
      <c r="B14297" s="24"/>
      <c r="D14297" s="24"/>
      <c r="F14297" s="24"/>
      <c r="H14297" s="24"/>
      <c r="J14297" s="24"/>
    </row>
    <row r="14298" spans="2:10" x14ac:dyDescent="0.2">
      <c r="B14298" s="24"/>
      <c r="D14298" s="24"/>
      <c r="F14298" s="24"/>
      <c r="H14298" s="24"/>
      <c r="J14298" s="24"/>
    </row>
    <row r="14299" spans="2:10" x14ac:dyDescent="0.2">
      <c r="B14299" s="24"/>
      <c r="D14299" s="24"/>
      <c r="F14299" s="24"/>
      <c r="H14299" s="24"/>
      <c r="J14299" s="24"/>
    </row>
    <row r="14300" spans="2:10" x14ac:dyDescent="0.2">
      <c r="B14300" s="24"/>
      <c r="D14300" s="24"/>
      <c r="F14300" s="24"/>
      <c r="H14300" s="24"/>
      <c r="J14300" s="24"/>
    </row>
    <row r="14301" spans="2:10" x14ac:dyDescent="0.2">
      <c r="B14301" s="24"/>
      <c r="D14301" s="24"/>
      <c r="F14301" s="24"/>
      <c r="H14301" s="24"/>
      <c r="J14301" s="24"/>
    </row>
    <row r="14302" spans="2:10" x14ac:dyDescent="0.2">
      <c r="B14302" s="24"/>
      <c r="D14302" s="24"/>
      <c r="F14302" s="24"/>
      <c r="H14302" s="24"/>
      <c r="J14302" s="24"/>
    </row>
    <row r="14303" spans="2:10" x14ac:dyDescent="0.2">
      <c r="B14303" s="24"/>
      <c r="D14303" s="24"/>
      <c r="F14303" s="24"/>
      <c r="H14303" s="24"/>
      <c r="J14303" s="24"/>
    </row>
    <row r="14304" spans="2:10" x14ac:dyDescent="0.2">
      <c r="B14304" s="24"/>
      <c r="D14304" s="24"/>
      <c r="F14304" s="24"/>
      <c r="H14304" s="24"/>
      <c r="J14304" s="24"/>
    </row>
    <row r="14305" spans="2:10" x14ac:dyDescent="0.2">
      <c r="B14305" s="24"/>
      <c r="D14305" s="24"/>
      <c r="F14305" s="24"/>
      <c r="H14305" s="24"/>
      <c r="J14305" s="24"/>
    </row>
    <row r="14306" spans="2:10" x14ac:dyDescent="0.2">
      <c r="B14306" s="24"/>
      <c r="D14306" s="24"/>
      <c r="F14306" s="24"/>
      <c r="H14306" s="24"/>
      <c r="J14306" s="24"/>
    </row>
    <row r="14307" spans="2:10" x14ac:dyDescent="0.2">
      <c r="B14307" s="24"/>
      <c r="D14307" s="24"/>
      <c r="F14307" s="24"/>
      <c r="H14307" s="24"/>
      <c r="J14307" s="24"/>
    </row>
    <row r="14308" spans="2:10" x14ac:dyDescent="0.2">
      <c r="B14308" s="24"/>
      <c r="D14308" s="24"/>
      <c r="F14308" s="24"/>
      <c r="H14308" s="24"/>
      <c r="J14308" s="24"/>
    </row>
    <row r="14309" spans="2:10" x14ac:dyDescent="0.2">
      <c r="B14309" s="24"/>
      <c r="D14309" s="24"/>
      <c r="F14309" s="24"/>
      <c r="H14309" s="24"/>
      <c r="J14309" s="24"/>
    </row>
    <row r="14310" spans="2:10" x14ac:dyDescent="0.2">
      <c r="B14310" s="24"/>
      <c r="D14310" s="24"/>
      <c r="F14310" s="24"/>
      <c r="H14310" s="24"/>
      <c r="J14310" s="24"/>
    </row>
    <row r="14311" spans="2:10" x14ac:dyDescent="0.2">
      <c r="B14311" s="24"/>
      <c r="D14311" s="24"/>
      <c r="F14311" s="24"/>
      <c r="H14311" s="24"/>
      <c r="J14311" s="24"/>
    </row>
    <row r="14312" spans="2:10" x14ac:dyDescent="0.2">
      <c r="B14312" s="24"/>
      <c r="D14312" s="24"/>
      <c r="F14312" s="24"/>
      <c r="H14312" s="24"/>
      <c r="J14312" s="24"/>
    </row>
    <row r="14313" spans="2:10" x14ac:dyDescent="0.2">
      <c r="B14313" s="24"/>
      <c r="D14313" s="24"/>
      <c r="F14313" s="24"/>
      <c r="H14313" s="24"/>
      <c r="J14313" s="24"/>
    </row>
    <row r="14314" spans="2:10" x14ac:dyDescent="0.2">
      <c r="B14314" s="24"/>
      <c r="D14314" s="24"/>
      <c r="F14314" s="24"/>
      <c r="H14314" s="24"/>
      <c r="J14314" s="24"/>
    </row>
    <row r="14315" spans="2:10" x14ac:dyDescent="0.2">
      <c r="B14315" s="24"/>
      <c r="D14315" s="24"/>
      <c r="F14315" s="24"/>
      <c r="H14315" s="24"/>
      <c r="J14315" s="24"/>
    </row>
    <row r="14316" spans="2:10" x14ac:dyDescent="0.2">
      <c r="B14316" s="24"/>
      <c r="D14316" s="24"/>
      <c r="F14316" s="24"/>
      <c r="H14316" s="24"/>
      <c r="J14316" s="24"/>
    </row>
    <row r="14317" spans="2:10" x14ac:dyDescent="0.2">
      <c r="B14317" s="24"/>
      <c r="D14317" s="24"/>
      <c r="F14317" s="24"/>
      <c r="H14317" s="24"/>
      <c r="J14317" s="24"/>
    </row>
    <row r="14318" spans="2:10" x14ac:dyDescent="0.2">
      <c r="B14318" s="24"/>
      <c r="D14318" s="24"/>
      <c r="F14318" s="24"/>
      <c r="H14318" s="24"/>
      <c r="J14318" s="24"/>
    </row>
    <row r="14319" spans="2:10" x14ac:dyDescent="0.2">
      <c r="B14319" s="24"/>
      <c r="D14319" s="24"/>
      <c r="F14319" s="24"/>
      <c r="H14319" s="24"/>
      <c r="J14319" s="24"/>
    </row>
    <row r="14320" spans="2:10" x14ac:dyDescent="0.2">
      <c r="B14320" s="24"/>
      <c r="D14320" s="24"/>
      <c r="F14320" s="24"/>
      <c r="H14320" s="24"/>
      <c r="J14320" s="24"/>
    </row>
    <row r="14321" spans="2:10" x14ac:dyDescent="0.2">
      <c r="B14321" s="24"/>
      <c r="D14321" s="24"/>
      <c r="F14321" s="24"/>
      <c r="H14321" s="24"/>
      <c r="J14321" s="24"/>
    </row>
    <row r="14322" spans="2:10" x14ac:dyDescent="0.2">
      <c r="B14322" s="24"/>
      <c r="D14322" s="24"/>
      <c r="F14322" s="24"/>
      <c r="H14322" s="24"/>
      <c r="J14322" s="24"/>
    </row>
    <row r="14323" spans="2:10" x14ac:dyDescent="0.2">
      <c r="B14323" s="24"/>
      <c r="D14323" s="24"/>
      <c r="F14323" s="24"/>
      <c r="H14323" s="24"/>
      <c r="J14323" s="24"/>
    </row>
    <row r="14324" spans="2:10" x14ac:dyDescent="0.2">
      <c r="B14324" s="24"/>
      <c r="D14324" s="24"/>
      <c r="F14324" s="24"/>
      <c r="H14324" s="24"/>
      <c r="J14324" s="24"/>
    </row>
    <row r="14325" spans="2:10" x14ac:dyDescent="0.2">
      <c r="B14325" s="24"/>
      <c r="D14325" s="24"/>
      <c r="F14325" s="24"/>
      <c r="H14325" s="24"/>
      <c r="J14325" s="24"/>
    </row>
    <row r="14326" spans="2:10" x14ac:dyDescent="0.2">
      <c r="B14326" s="24"/>
      <c r="D14326" s="24"/>
      <c r="F14326" s="24"/>
      <c r="H14326" s="24"/>
      <c r="J14326" s="24"/>
    </row>
    <row r="14327" spans="2:10" x14ac:dyDescent="0.2">
      <c r="B14327" s="24"/>
      <c r="D14327" s="24"/>
      <c r="F14327" s="24"/>
      <c r="H14327" s="24"/>
      <c r="J14327" s="24"/>
    </row>
    <row r="14328" spans="2:10" x14ac:dyDescent="0.2">
      <c r="B14328" s="24"/>
      <c r="D14328" s="24"/>
      <c r="F14328" s="24"/>
      <c r="H14328" s="24"/>
      <c r="J14328" s="24"/>
    </row>
    <row r="14329" spans="2:10" x14ac:dyDescent="0.2">
      <c r="B14329" s="24"/>
      <c r="D14329" s="24"/>
      <c r="F14329" s="24"/>
      <c r="H14329" s="24"/>
      <c r="J14329" s="24"/>
    </row>
    <row r="14330" spans="2:10" x14ac:dyDescent="0.2">
      <c r="B14330" s="24"/>
      <c r="D14330" s="24"/>
      <c r="F14330" s="24"/>
      <c r="H14330" s="24"/>
      <c r="J14330" s="24"/>
    </row>
    <row r="14331" spans="2:10" x14ac:dyDescent="0.2">
      <c r="B14331" s="24"/>
      <c r="D14331" s="24"/>
      <c r="F14331" s="24"/>
      <c r="H14331" s="24"/>
      <c r="J14331" s="24"/>
    </row>
    <row r="14332" spans="2:10" x14ac:dyDescent="0.2">
      <c r="B14332" s="24"/>
      <c r="D14332" s="24"/>
      <c r="F14332" s="24"/>
      <c r="H14332" s="24"/>
      <c r="J14332" s="24"/>
    </row>
    <row r="14333" spans="2:10" x14ac:dyDescent="0.2">
      <c r="B14333" s="24"/>
      <c r="D14333" s="24"/>
      <c r="F14333" s="24"/>
      <c r="H14333" s="24"/>
      <c r="J14333" s="24"/>
    </row>
    <row r="14334" spans="2:10" x14ac:dyDescent="0.2">
      <c r="B14334" s="24"/>
      <c r="D14334" s="24"/>
      <c r="F14334" s="24"/>
      <c r="H14334" s="24"/>
      <c r="J14334" s="24"/>
    </row>
    <row r="14335" spans="2:10" x14ac:dyDescent="0.2">
      <c r="B14335" s="24"/>
      <c r="D14335" s="24"/>
      <c r="F14335" s="24"/>
      <c r="H14335" s="24"/>
      <c r="J14335" s="24"/>
    </row>
    <row r="14336" spans="2:10" x14ac:dyDescent="0.2">
      <c r="B14336" s="24"/>
      <c r="D14336" s="24"/>
      <c r="F14336" s="24"/>
      <c r="H14336" s="24"/>
      <c r="J14336" s="24"/>
    </row>
    <row r="14337" spans="2:10" x14ac:dyDescent="0.2">
      <c r="B14337" s="24"/>
      <c r="D14337" s="24"/>
      <c r="F14337" s="24"/>
      <c r="H14337" s="24"/>
      <c r="J14337" s="24"/>
    </row>
    <row r="14338" spans="2:10" x14ac:dyDescent="0.2">
      <c r="B14338" s="24"/>
      <c r="D14338" s="24"/>
      <c r="F14338" s="24"/>
      <c r="H14338" s="24"/>
      <c r="J14338" s="24"/>
    </row>
    <row r="14339" spans="2:10" x14ac:dyDescent="0.2">
      <c r="B14339" s="24"/>
      <c r="D14339" s="24"/>
      <c r="F14339" s="24"/>
      <c r="H14339" s="24"/>
      <c r="J14339" s="24"/>
    </row>
    <row r="14340" spans="2:10" x14ac:dyDescent="0.2">
      <c r="B14340" s="24"/>
      <c r="D14340" s="24"/>
      <c r="F14340" s="24"/>
      <c r="H14340" s="24"/>
      <c r="J14340" s="24"/>
    </row>
    <row r="14341" spans="2:10" x14ac:dyDescent="0.2">
      <c r="B14341" s="24"/>
      <c r="D14341" s="24"/>
      <c r="F14341" s="24"/>
      <c r="H14341" s="24"/>
      <c r="J14341" s="24"/>
    </row>
    <row r="14342" spans="2:10" x14ac:dyDescent="0.2">
      <c r="B14342" s="24"/>
      <c r="D14342" s="24"/>
      <c r="F14342" s="24"/>
      <c r="H14342" s="24"/>
      <c r="J14342" s="24"/>
    </row>
    <row r="14343" spans="2:10" x14ac:dyDescent="0.2">
      <c r="B14343" s="24"/>
      <c r="D14343" s="24"/>
      <c r="F14343" s="24"/>
      <c r="H14343" s="24"/>
      <c r="J14343" s="24"/>
    </row>
    <row r="14344" spans="2:10" x14ac:dyDescent="0.2">
      <c r="B14344" s="24"/>
      <c r="D14344" s="24"/>
      <c r="F14344" s="24"/>
      <c r="H14344" s="24"/>
      <c r="J14344" s="24"/>
    </row>
    <row r="14345" spans="2:10" x14ac:dyDescent="0.2">
      <c r="B14345" s="24"/>
      <c r="D14345" s="24"/>
      <c r="F14345" s="24"/>
      <c r="H14345" s="24"/>
      <c r="J14345" s="24"/>
    </row>
    <row r="14346" spans="2:10" x14ac:dyDescent="0.2">
      <c r="B14346" s="24"/>
      <c r="D14346" s="24"/>
      <c r="F14346" s="24"/>
      <c r="H14346" s="24"/>
      <c r="J14346" s="24"/>
    </row>
    <row r="14347" spans="2:10" x14ac:dyDescent="0.2">
      <c r="B14347" s="24"/>
      <c r="D14347" s="24"/>
      <c r="F14347" s="24"/>
      <c r="H14347" s="24"/>
      <c r="J14347" s="24"/>
    </row>
    <row r="14348" spans="2:10" x14ac:dyDescent="0.2">
      <c r="B14348" s="24"/>
      <c r="D14348" s="24"/>
      <c r="F14348" s="24"/>
      <c r="H14348" s="24"/>
      <c r="J14348" s="24"/>
    </row>
    <row r="14349" spans="2:10" x14ac:dyDescent="0.2">
      <c r="B14349" s="24"/>
      <c r="D14349" s="24"/>
      <c r="F14349" s="24"/>
      <c r="H14349" s="24"/>
      <c r="J14349" s="24"/>
    </row>
    <row r="14350" spans="2:10" x14ac:dyDescent="0.2">
      <c r="B14350" s="24"/>
      <c r="D14350" s="24"/>
      <c r="F14350" s="24"/>
      <c r="H14350" s="24"/>
      <c r="J14350" s="24"/>
    </row>
    <row r="14351" spans="2:10" x14ac:dyDescent="0.2">
      <c r="B14351" s="24"/>
      <c r="D14351" s="24"/>
      <c r="F14351" s="24"/>
      <c r="H14351" s="24"/>
      <c r="J14351" s="24"/>
    </row>
    <row r="14352" spans="2:10" x14ac:dyDescent="0.2">
      <c r="B14352" s="24"/>
      <c r="D14352" s="24"/>
      <c r="F14352" s="24"/>
      <c r="H14352" s="24"/>
      <c r="J14352" s="24"/>
    </row>
    <row r="14353" spans="2:10" x14ac:dyDescent="0.2">
      <c r="B14353" s="24"/>
      <c r="D14353" s="24"/>
      <c r="F14353" s="24"/>
      <c r="H14353" s="24"/>
      <c r="J14353" s="24"/>
    </row>
    <row r="14354" spans="2:10" x14ac:dyDescent="0.2">
      <c r="B14354" s="24"/>
      <c r="D14354" s="24"/>
      <c r="F14354" s="24"/>
      <c r="H14354" s="24"/>
      <c r="J14354" s="24"/>
    </row>
    <row r="14355" spans="2:10" x14ac:dyDescent="0.2">
      <c r="B14355" s="24"/>
      <c r="D14355" s="24"/>
      <c r="F14355" s="24"/>
      <c r="H14355" s="24"/>
      <c r="J14355" s="24"/>
    </row>
    <row r="14356" spans="2:10" x14ac:dyDescent="0.2">
      <c r="B14356" s="24"/>
      <c r="D14356" s="24"/>
      <c r="F14356" s="24"/>
      <c r="H14356" s="24"/>
      <c r="J14356" s="24"/>
    </row>
    <row r="14357" spans="2:10" x14ac:dyDescent="0.2">
      <c r="B14357" s="24"/>
      <c r="D14357" s="24"/>
      <c r="F14357" s="24"/>
      <c r="H14357" s="24"/>
      <c r="J14357" s="24"/>
    </row>
    <row r="14358" spans="2:10" x14ac:dyDescent="0.2">
      <c r="B14358" s="24"/>
      <c r="D14358" s="24"/>
      <c r="F14358" s="24"/>
      <c r="H14358" s="24"/>
      <c r="J14358" s="24"/>
    </row>
    <row r="14359" spans="2:10" x14ac:dyDescent="0.2">
      <c r="B14359" s="24"/>
      <c r="D14359" s="24"/>
      <c r="F14359" s="24"/>
      <c r="H14359" s="24"/>
      <c r="J14359" s="24"/>
    </row>
    <row r="14360" spans="2:10" x14ac:dyDescent="0.2">
      <c r="B14360" s="24"/>
      <c r="D14360" s="24"/>
      <c r="F14360" s="24"/>
      <c r="H14360" s="24"/>
      <c r="J14360" s="24"/>
    </row>
    <row r="14361" spans="2:10" x14ac:dyDescent="0.2">
      <c r="B14361" s="24"/>
      <c r="D14361" s="24"/>
      <c r="F14361" s="24"/>
      <c r="H14361" s="24"/>
      <c r="J14361" s="24"/>
    </row>
    <row r="14362" spans="2:10" x14ac:dyDescent="0.2">
      <c r="B14362" s="24"/>
      <c r="D14362" s="24"/>
      <c r="F14362" s="24"/>
      <c r="H14362" s="24"/>
      <c r="J14362" s="24"/>
    </row>
    <row r="14363" spans="2:10" x14ac:dyDescent="0.2">
      <c r="B14363" s="24"/>
      <c r="D14363" s="24"/>
      <c r="F14363" s="24"/>
      <c r="H14363" s="24"/>
      <c r="J14363" s="24"/>
    </row>
    <row r="14364" spans="2:10" x14ac:dyDescent="0.2">
      <c r="B14364" s="24"/>
      <c r="D14364" s="24"/>
      <c r="F14364" s="24"/>
      <c r="H14364" s="24"/>
      <c r="J14364" s="24"/>
    </row>
    <row r="14365" spans="2:10" x14ac:dyDescent="0.2">
      <c r="B14365" s="24"/>
      <c r="D14365" s="24"/>
      <c r="F14365" s="24"/>
      <c r="H14365" s="24"/>
      <c r="J14365" s="24"/>
    </row>
    <row r="14366" spans="2:10" x14ac:dyDescent="0.2">
      <c r="B14366" s="24"/>
      <c r="D14366" s="24"/>
      <c r="F14366" s="24"/>
      <c r="H14366" s="24"/>
      <c r="J14366" s="24"/>
    </row>
    <row r="14367" spans="2:10" x14ac:dyDescent="0.2">
      <c r="B14367" s="24"/>
      <c r="D14367" s="24"/>
      <c r="F14367" s="24"/>
      <c r="H14367" s="24"/>
      <c r="J14367" s="24"/>
    </row>
    <row r="14368" spans="2:10" x14ac:dyDescent="0.2">
      <c r="B14368" s="24"/>
      <c r="D14368" s="24"/>
      <c r="F14368" s="24"/>
      <c r="H14368" s="24"/>
      <c r="J14368" s="24"/>
    </row>
    <row r="14369" spans="2:10" x14ac:dyDescent="0.2">
      <c r="B14369" s="24"/>
      <c r="D14369" s="24"/>
      <c r="F14369" s="24"/>
      <c r="H14369" s="24"/>
      <c r="J14369" s="24"/>
    </row>
    <row r="14370" spans="2:10" x14ac:dyDescent="0.2">
      <c r="B14370" s="24"/>
      <c r="D14370" s="24"/>
      <c r="F14370" s="24"/>
      <c r="H14370" s="24"/>
      <c r="J14370" s="24"/>
    </row>
    <row r="14371" spans="2:10" x14ac:dyDescent="0.2">
      <c r="B14371" s="24"/>
      <c r="D14371" s="24"/>
      <c r="F14371" s="24"/>
      <c r="H14371" s="24"/>
      <c r="J14371" s="24"/>
    </row>
    <row r="14372" spans="2:10" x14ac:dyDescent="0.2">
      <c r="B14372" s="24"/>
      <c r="D14372" s="24"/>
      <c r="F14372" s="24"/>
      <c r="H14372" s="24"/>
      <c r="J14372" s="24"/>
    </row>
    <row r="14373" spans="2:10" x14ac:dyDescent="0.2">
      <c r="B14373" s="24"/>
      <c r="D14373" s="24"/>
      <c r="F14373" s="24"/>
      <c r="H14373" s="24"/>
      <c r="J14373" s="24"/>
    </row>
    <row r="14374" spans="2:10" x14ac:dyDescent="0.2">
      <c r="B14374" s="24"/>
      <c r="D14374" s="24"/>
      <c r="F14374" s="24"/>
      <c r="H14374" s="24"/>
      <c r="J14374" s="24"/>
    </row>
    <row r="14375" spans="2:10" x14ac:dyDescent="0.2">
      <c r="B14375" s="24"/>
      <c r="D14375" s="24"/>
      <c r="F14375" s="24"/>
      <c r="H14375" s="24"/>
      <c r="J14375" s="24"/>
    </row>
    <row r="14376" spans="2:10" x14ac:dyDescent="0.2">
      <c r="B14376" s="24"/>
      <c r="D14376" s="24"/>
      <c r="F14376" s="24"/>
      <c r="H14376" s="24"/>
      <c r="J14376" s="24"/>
    </row>
    <row r="14377" spans="2:10" x14ac:dyDescent="0.2">
      <c r="B14377" s="24"/>
      <c r="D14377" s="24"/>
      <c r="F14377" s="24"/>
      <c r="H14377" s="24"/>
      <c r="J14377" s="24"/>
    </row>
    <row r="14378" spans="2:10" x14ac:dyDescent="0.2">
      <c r="B14378" s="24"/>
      <c r="D14378" s="24"/>
      <c r="F14378" s="24"/>
      <c r="H14378" s="24"/>
      <c r="J14378" s="24"/>
    </row>
    <row r="14379" spans="2:10" x14ac:dyDescent="0.2">
      <c r="B14379" s="24"/>
      <c r="D14379" s="24"/>
      <c r="F14379" s="24"/>
      <c r="H14379" s="24"/>
      <c r="J14379" s="24"/>
    </row>
    <row r="14380" spans="2:10" x14ac:dyDescent="0.2">
      <c r="B14380" s="24"/>
      <c r="D14380" s="24"/>
      <c r="F14380" s="24"/>
      <c r="H14380" s="24"/>
      <c r="J14380" s="24"/>
    </row>
    <row r="14381" spans="2:10" x14ac:dyDescent="0.2">
      <c r="B14381" s="24"/>
      <c r="D14381" s="24"/>
      <c r="F14381" s="24"/>
      <c r="H14381" s="24"/>
      <c r="J14381" s="24"/>
    </row>
    <row r="14382" spans="2:10" x14ac:dyDescent="0.2">
      <c r="B14382" s="24"/>
      <c r="D14382" s="24"/>
      <c r="F14382" s="24"/>
      <c r="H14382" s="24"/>
      <c r="J14382" s="24"/>
    </row>
    <row r="14383" spans="2:10" x14ac:dyDescent="0.2">
      <c r="B14383" s="24"/>
      <c r="D14383" s="24"/>
      <c r="F14383" s="24"/>
      <c r="H14383" s="24"/>
      <c r="J14383" s="24"/>
    </row>
    <row r="14384" spans="2:10" x14ac:dyDescent="0.2">
      <c r="B14384" s="24"/>
      <c r="D14384" s="24"/>
      <c r="F14384" s="24"/>
      <c r="H14384" s="24"/>
      <c r="J14384" s="24"/>
    </row>
    <row r="14385" spans="2:10" x14ac:dyDescent="0.2">
      <c r="B14385" s="24"/>
      <c r="D14385" s="24"/>
      <c r="F14385" s="24"/>
      <c r="H14385" s="24"/>
      <c r="J14385" s="24"/>
    </row>
    <row r="14386" spans="2:10" x14ac:dyDescent="0.2">
      <c r="B14386" s="24"/>
      <c r="D14386" s="24"/>
      <c r="F14386" s="24"/>
      <c r="H14386" s="24"/>
      <c r="J14386" s="24"/>
    </row>
    <row r="14387" spans="2:10" x14ac:dyDescent="0.2">
      <c r="B14387" s="24"/>
      <c r="D14387" s="24"/>
      <c r="F14387" s="24"/>
      <c r="H14387" s="24"/>
      <c r="J14387" s="24"/>
    </row>
    <row r="14388" spans="2:10" x14ac:dyDescent="0.2">
      <c r="B14388" s="24"/>
      <c r="D14388" s="24"/>
      <c r="F14388" s="24"/>
      <c r="H14388" s="24"/>
      <c r="J14388" s="24"/>
    </row>
    <row r="14389" spans="2:10" x14ac:dyDescent="0.2">
      <c r="B14389" s="24"/>
      <c r="D14389" s="24"/>
      <c r="F14389" s="24"/>
      <c r="H14389" s="24"/>
      <c r="J14389" s="24"/>
    </row>
    <row r="14390" spans="2:10" x14ac:dyDescent="0.2">
      <c r="B14390" s="24"/>
      <c r="D14390" s="24"/>
      <c r="F14390" s="24"/>
      <c r="H14390" s="24"/>
      <c r="J14390" s="24"/>
    </row>
    <row r="14391" spans="2:10" x14ac:dyDescent="0.2">
      <c r="B14391" s="24"/>
      <c r="D14391" s="24"/>
      <c r="F14391" s="24"/>
      <c r="H14391" s="24"/>
      <c r="J14391" s="24"/>
    </row>
    <row r="14392" spans="2:10" x14ac:dyDescent="0.2">
      <c r="B14392" s="24"/>
      <c r="D14392" s="24"/>
      <c r="F14392" s="24"/>
      <c r="H14392" s="24"/>
      <c r="J14392" s="24"/>
    </row>
    <row r="14393" spans="2:10" x14ac:dyDescent="0.2">
      <c r="B14393" s="24"/>
      <c r="D14393" s="24"/>
      <c r="F14393" s="24"/>
      <c r="H14393" s="24"/>
      <c r="J14393" s="24"/>
    </row>
    <row r="14394" spans="2:10" x14ac:dyDescent="0.2">
      <c r="B14394" s="24"/>
      <c r="D14394" s="24"/>
      <c r="F14394" s="24"/>
      <c r="H14394" s="24"/>
      <c r="J14394" s="24"/>
    </row>
    <row r="14395" spans="2:10" x14ac:dyDescent="0.2">
      <c r="B14395" s="24"/>
      <c r="D14395" s="24"/>
      <c r="F14395" s="24"/>
      <c r="H14395" s="24"/>
      <c r="J14395" s="24"/>
    </row>
    <row r="14396" spans="2:10" x14ac:dyDescent="0.2">
      <c r="B14396" s="24"/>
      <c r="D14396" s="24"/>
      <c r="F14396" s="24"/>
      <c r="H14396" s="24"/>
      <c r="J14396" s="24"/>
    </row>
    <row r="14397" spans="2:10" x14ac:dyDescent="0.2">
      <c r="B14397" s="24"/>
      <c r="D14397" s="24"/>
      <c r="F14397" s="24"/>
      <c r="H14397" s="24"/>
      <c r="J14397" s="24"/>
    </row>
    <row r="14398" spans="2:10" x14ac:dyDescent="0.2">
      <c r="B14398" s="24"/>
      <c r="D14398" s="24"/>
      <c r="F14398" s="24"/>
      <c r="H14398" s="24"/>
      <c r="J14398" s="24"/>
    </row>
    <row r="14399" spans="2:10" x14ac:dyDescent="0.2">
      <c r="B14399" s="24"/>
      <c r="D14399" s="24"/>
      <c r="F14399" s="24"/>
      <c r="H14399" s="24"/>
      <c r="J14399" s="24"/>
    </row>
    <row r="14400" spans="2:10" x14ac:dyDescent="0.2">
      <c r="B14400" s="24"/>
      <c r="D14400" s="24"/>
      <c r="F14400" s="24"/>
      <c r="H14400" s="24"/>
      <c r="J14400" s="24"/>
    </row>
    <row r="14401" spans="2:10" x14ac:dyDescent="0.2">
      <c r="B14401" s="24"/>
      <c r="D14401" s="24"/>
      <c r="F14401" s="24"/>
      <c r="H14401" s="24"/>
      <c r="J14401" s="24"/>
    </row>
    <row r="14402" spans="2:10" x14ac:dyDescent="0.2">
      <c r="B14402" s="24"/>
      <c r="D14402" s="24"/>
      <c r="F14402" s="24"/>
      <c r="H14402" s="24"/>
      <c r="J14402" s="24"/>
    </row>
    <row r="14403" spans="2:10" x14ac:dyDescent="0.2">
      <c r="B14403" s="24"/>
      <c r="D14403" s="24"/>
      <c r="F14403" s="24"/>
      <c r="H14403" s="24"/>
      <c r="J14403" s="24"/>
    </row>
    <row r="14404" spans="2:10" x14ac:dyDescent="0.2">
      <c r="B14404" s="24"/>
      <c r="D14404" s="24"/>
      <c r="F14404" s="24"/>
      <c r="H14404" s="24"/>
      <c r="J14404" s="24"/>
    </row>
    <row r="14405" spans="2:10" x14ac:dyDescent="0.2">
      <c r="B14405" s="24"/>
      <c r="D14405" s="24"/>
      <c r="F14405" s="24"/>
      <c r="H14405" s="24"/>
      <c r="J14405" s="24"/>
    </row>
    <row r="14406" spans="2:10" x14ac:dyDescent="0.2">
      <c r="B14406" s="24"/>
      <c r="D14406" s="24"/>
      <c r="F14406" s="24"/>
      <c r="H14406" s="24"/>
      <c r="J14406" s="24"/>
    </row>
    <row r="14407" spans="2:10" x14ac:dyDescent="0.2">
      <c r="B14407" s="24"/>
      <c r="D14407" s="24"/>
      <c r="F14407" s="24"/>
      <c r="H14407" s="24"/>
      <c r="J14407" s="24"/>
    </row>
    <row r="14408" spans="2:10" x14ac:dyDescent="0.2">
      <c r="B14408" s="24"/>
      <c r="D14408" s="24"/>
      <c r="F14408" s="24"/>
      <c r="H14408" s="24"/>
      <c r="J14408" s="24"/>
    </row>
    <row r="14409" spans="2:10" x14ac:dyDescent="0.2">
      <c r="B14409" s="24"/>
      <c r="D14409" s="24"/>
      <c r="F14409" s="24"/>
      <c r="H14409" s="24"/>
      <c r="J14409" s="24"/>
    </row>
    <row r="14410" spans="2:10" x14ac:dyDescent="0.2">
      <c r="B14410" s="24"/>
      <c r="D14410" s="24"/>
      <c r="F14410" s="24"/>
      <c r="H14410" s="24"/>
      <c r="J14410" s="24"/>
    </row>
    <row r="14411" spans="2:10" x14ac:dyDescent="0.2">
      <c r="B14411" s="24"/>
      <c r="D14411" s="24"/>
      <c r="F14411" s="24"/>
      <c r="H14411" s="24"/>
      <c r="J14411" s="24"/>
    </row>
    <row r="14412" spans="2:10" x14ac:dyDescent="0.2">
      <c r="B14412" s="24"/>
      <c r="D14412" s="24"/>
      <c r="F14412" s="24"/>
      <c r="H14412" s="24"/>
      <c r="J14412" s="24"/>
    </row>
    <row r="14413" spans="2:10" x14ac:dyDescent="0.2">
      <c r="B14413" s="24"/>
      <c r="D14413" s="24"/>
      <c r="F14413" s="24"/>
      <c r="H14413" s="24"/>
      <c r="J14413" s="24"/>
    </row>
    <row r="14414" spans="2:10" x14ac:dyDescent="0.2">
      <c r="B14414" s="24"/>
      <c r="D14414" s="24"/>
      <c r="F14414" s="24"/>
      <c r="H14414" s="24"/>
      <c r="J14414" s="24"/>
    </row>
    <row r="14415" spans="2:10" x14ac:dyDescent="0.2">
      <c r="B14415" s="24"/>
      <c r="D14415" s="24"/>
      <c r="F14415" s="24"/>
      <c r="H14415" s="24"/>
      <c r="J14415" s="24"/>
    </row>
    <row r="14416" spans="2:10" x14ac:dyDescent="0.2">
      <c r="B14416" s="24"/>
      <c r="D14416" s="24"/>
      <c r="F14416" s="24"/>
      <c r="H14416" s="24"/>
      <c r="J14416" s="24"/>
    </row>
    <row r="14417" spans="2:10" x14ac:dyDescent="0.2">
      <c r="B14417" s="24"/>
      <c r="D14417" s="24"/>
      <c r="F14417" s="24"/>
      <c r="H14417" s="24"/>
      <c r="J14417" s="24"/>
    </row>
    <row r="14418" spans="2:10" x14ac:dyDescent="0.2">
      <c r="B14418" s="24"/>
      <c r="D14418" s="24"/>
      <c r="F14418" s="24"/>
      <c r="H14418" s="24"/>
      <c r="J14418" s="24"/>
    </row>
    <row r="14419" spans="2:10" x14ac:dyDescent="0.2">
      <c r="B14419" s="24"/>
      <c r="D14419" s="24"/>
      <c r="F14419" s="24"/>
      <c r="H14419" s="24"/>
      <c r="J14419" s="24"/>
    </row>
    <row r="14420" spans="2:10" x14ac:dyDescent="0.2">
      <c r="B14420" s="24"/>
      <c r="D14420" s="24"/>
      <c r="F14420" s="24"/>
      <c r="H14420" s="24"/>
      <c r="J14420" s="24"/>
    </row>
    <row r="14421" spans="2:10" x14ac:dyDescent="0.2">
      <c r="B14421" s="24"/>
      <c r="D14421" s="24"/>
      <c r="F14421" s="24"/>
      <c r="H14421" s="24"/>
      <c r="J14421" s="24"/>
    </row>
    <row r="14422" spans="2:10" x14ac:dyDescent="0.2">
      <c r="B14422" s="24"/>
      <c r="D14422" s="24"/>
      <c r="F14422" s="24"/>
      <c r="H14422" s="24"/>
      <c r="J14422" s="24"/>
    </row>
    <row r="14423" spans="2:10" x14ac:dyDescent="0.2">
      <c r="B14423" s="24"/>
      <c r="D14423" s="24"/>
      <c r="F14423" s="24"/>
      <c r="H14423" s="24"/>
      <c r="J14423" s="24"/>
    </row>
    <row r="14424" spans="2:10" x14ac:dyDescent="0.2">
      <c r="B14424" s="24"/>
      <c r="D14424" s="24"/>
      <c r="F14424" s="24"/>
      <c r="H14424" s="24"/>
      <c r="J14424" s="24"/>
    </row>
    <row r="14425" spans="2:10" x14ac:dyDescent="0.2">
      <c r="B14425" s="24"/>
      <c r="D14425" s="24"/>
      <c r="F14425" s="24"/>
      <c r="H14425" s="24"/>
      <c r="J14425" s="24"/>
    </row>
    <row r="14426" spans="2:10" x14ac:dyDescent="0.2">
      <c r="B14426" s="24"/>
      <c r="D14426" s="24"/>
      <c r="F14426" s="24"/>
      <c r="H14426" s="24"/>
      <c r="J14426" s="24"/>
    </row>
    <row r="14427" spans="2:10" x14ac:dyDescent="0.2">
      <c r="B14427" s="24"/>
      <c r="D14427" s="24"/>
      <c r="F14427" s="24"/>
      <c r="H14427" s="24"/>
      <c r="J14427" s="24"/>
    </row>
    <row r="14428" spans="2:10" x14ac:dyDescent="0.2">
      <c r="B14428" s="24"/>
      <c r="D14428" s="24"/>
      <c r="F14428" s="24"/>
      <c r="H14428" s="24"/>
      <c r="J14428" s="24"/>
    </row>
    <row r="14429" spans="2:10" x14ac:dyDescent="0.2">
      <c r="B14429" s="24"/>
      <c r="D14429" s="24"/>
      <c r="F14429" s="24"/>
      <c r="H14429" s="24"/>
      <c r="J14429" s="24"/>
    </row>
    <row r="14430" spans="2:10" x14ac:dyDescent="0.2">
      <c r="B14430" s="24"/>
      <c r="D14430" s="24"/>
      <c r="F14430" s="24"/>
      <c r="H14430" s="24"/>
      <c r="J14430" s="24"/>
    </row>
    <row r="14431" spans="2:10" x14ac:dyDescent="0.2">
      <c r="B14431" s="24"/>
      <c r="D14431" s="24"/>
      <c r="F14431" s="24"/>
      <c r="H14431" s="24"/>
      <c r="J14431" s="24"/>
    </row>
    <row r="14432" spans="2:10" x14ac:dyDescent="0.2">
      <c r="B14432" s="24"/>
      <c r="D14432" s="24"/>
      <c r="F14432" s="24"/>
      <c r="H14432" s="24"/>
      <c r="J14432" s="24"/>
    </row>
    <row r="14433" spans="2:10" x14ac:dyDescent="0.2">
      <c r="B14433" s="24"/>
      <c r="D14433" s="24"/>
      <c r="F14433" s="24"/>
      <c r="H14433" s="24"/>
      <c r="J14433" s="24"/>
    </row>
    <row r="14434" spans="2:10" x14ac:dyDescent="0.2">
      <c r="B14434" s="24"/>
      <c r="D14434" s="24"/>
      <c r="F14434" s="24"/>
      <c r="H14434" s="24"/>
      <c r="J14434" s="24"/>
    </row>
    <row r="14435" spans="2:10" x14ac:dyDescent="0.2">
      <c r="B14435" s="24"/>
      <c r="D14435" s="24"/>
      <c r="F14435" s="24"/>
      <c r="H14435" s="24"/>
      <c r="J14435" s="24"/>
    </row>
    <row r="14436" spans="2:10" x14ac:dyDescent="0.2">
      <c r="B14436" s="24"/>
      <c r="D14436" s="24"/>
      <c r="F14436" s="24"/>
      <c r="H14436" s="24"/>
      <c r="J14436" s="24"/>
    </row>
    <row r="14437" spans="2:10" x14ac:dyDescent="0.2">
      <c r="B14437" s="24"/>
      <c r="D14437" s="24"/>
      <c r="F14437" s="24"/>
      <c r="H14437" s="24"/>
      <c r="J14437" s="24"/>
    </row>
    <row r="14438" spans="2:10" x14ac:dyDescent="0.2">
      <c r="B14438" s="24"/>
      <c r="D14438" s="24"/>
      <c r="F14438" s="24"/>
      <c r="H14438" s="24"/>
      <c r="J14438" s="24"/>
    </row>
    <row r="14439" spans="2:10" x14ac:dyDescent="0.2">
      <c r="B14439" s="24"/>
      <c r="D14439" s="24"/>
      <c r="F14439" s="24"/>
      <c r="H14439" s="24"/>
      <c r="J14439" s="24"/>
    </row>
    <row r="14440" spans="2:10" x14ac:dyDescent="0.2">
      <c r="B14440" s="24"/>
      <c r="D14440" s="24"/>
      <c r="F14440" s="24"/>
      <c r="H14440" s="24"/>
      <c r="J14440" s="24"/>
    </row>
    <row r="14441" spans="2:10" x14ac:dyDescent="0.2">
      <c r="B14441" s="24"/>
      <c r="D14441" s="24"/>
      <c r="F14441" s="24"/>
      <c r="H14441" s="24"/>
      <c r="J14441" s="24"/>
    </row>
    <row r="14442" spans="2:10" x14ac:dyDescent="0.2">
      <c r="B14442" s="24"/>
      <c r="D14442" s="24"/>
      <c r="F14442" s="24"/>
      <c r="H14442" s="24"/>
      <c r="J14442" s="24"/>
    </row>
    <row r="14443" spans="2:10" x14ac:dyDescent="0.2">
      <c r="B14443" s="24"/>
      <c r="D14443" s="24"/>
      <c r="F14443" s="24"/>
      <c r="H14443" s="24"/>
      <c r="J14443" s="24"/>
    </row>
    <row r="14444" spans="2:10" x14ac:dyDescent="0.2">
      <c r="B14444" s="24"/>
      <c r="D14444" s="24"/>
      <c r="F14444" s="24"/>
      <c r="H14444" s="24"/>
      <c r="J14444" s="24"/>
    </row>
    <row r="14445" spans="2:10" x14ac:dyDescent="0.2">
      <c r="B14445" s="24"/>
      <c r="D14445" s="24"/>
      <c r="F14445" s="24"/>
      <c r="H14445" s="24"/>
      <c r="J14445" s="24"/>
    </row>
    <row r="14446" spans="2:10" x14ac:dyDescent="0.2">
      <c r="B14446" s="24"/>
      <c r="D14446" s="24"/>
      <c r="F14446" s="24"/>
      <c r="H14446" s="24"/>
      <c r="J14446" s="24"/>
    </row>
    <row r="14447" spans="2:10" x14ac:dyDescent="0.2">
      <c r="B14447" s="24"/>
      <c r="D14447" s="24"/>
      <c r="F14447" s="24"/>
      <c r="H14447" s="24"/>
      <c r="J14447" s="24"/>
    </row>
    <row r="14448" spans="2:10" x14ac:dyDescent="0.2">
      <c r="B14448" s="24"/>
      <c r="D14448" s="24"/>
      <c r="F14448" s="24"/>
      <c r="H14448" s="24"/>
      <c r="J14448" s="24"/>
    </row>
    <row r="14449" spans="2:10" x14ac:dyDescent="0.2">
      <c r="B14449" s="24"/>
      <c r="D14449" s="24"/>
      <c r="F14449" s="24"/>
      <c r="H14449" s="24"/>
      <c r="J14449" s="24"/>
    </row>
    <row r="14450" spans="2:10" x14ac:dyDescent="0.2">
      <c r="B14450" s="24"/>
      <c r="D14450" s="24"/>
      <c r="F14450" s="24"/>
      <c r="H14450" s="24"/>
      <c r="J14450" s="24"/>
    </row>
    <row r="14451" spans="2:10" x14ac:dyDescent="0.2">
      <c r="B14451" s="24"/>
      <c r="D14451" s="24"/>
      <c r="F14451" s="24"/>
      <c r="H14451" s="24"/>
      <c r="J14451" s="24"/>
    </row>
    <row r="14452" spans="2:10" x14ac:dyDescent="0.2">
      <c r="B14452" s="24"/>
      <c r="D14452" s="24"/>
      <c r="F14452" s="24"/>
      <c r="H14452" s="24"/>
      <c r="J14452" s="24"/>
    </row>
    <row r="14453" spans="2:10" x14ac:dyDescent="0.2">
      <c r="B14453" s="24"/>
      <c r="D14453" s="24"/>
      <c r="F14453" s="24"/>
      <c r="H14453" s="24"/>
      <c r="J14453" s="24"/>
    </row>
    <row r="14454" spans="2:10" x14ac:dyDescent="0.2">
      <c r="B14454" s="24"/>
      <c r="D14454" s="24"/>
      <c r="F14454" s="24"/>
      <c r="H14454" s="24"/>
      <c r="J14454" s="24"/>
    </row>
    <row r="14455" spans="2:10" x14ac:dyDescent="0.2">
      <c r="B14455" s="24"/>
      <c r="D14455" s="24"/>
      <c r="F14455" s="24"/>
      <c r="H14455" s="24"/>
      <c r="J14455" s="24"/>
    </row>
    <row r="14456" spans="2:10" x14ac:dyDescent="0.2">
      <c r="B14456" s="24"/>
      <c r="D14456" s="24"/>
      <c r="F14456" s="24"/>
      <c r="H14456" s="24"/>
      <c r="J14456" s="24"/>
    </row>
    <row r="14457" spans="2:10" x14ac:dyDescent="0.2">
      <c r="B14457" s="24"/>
      <c r="D14457" s="24"/>
      <c r="F14457" s="24"/>
      <c r="H14457" s="24"/>
      <c r="J14457" s="24"/>
    </row>
    <row r="14458" spans="2:10" x14ac:dyDescent="0.2">
      <c r="B14458" s="24"/>
      <c r="D14458" s="24"/>
      <c r="F14458" s="24"/>
      <c r="H14458" s="24"/>
      <c r="J14458" s="24"/>
    </row>
    <row r="14459" spans="2:10" x14ac:dyDescent="0.2">
      <c r="B14459" s="24"/>
      <c r="D14459" s="24"/>
      <c r="F14459" s="24"/>
      <c r="H14459" s="24"/>
      <c r="J14459" s="24"/>
    </row>
    <row r="14460" spans="2:10" x14ac:dyDescent="0.2">
      <c r="B14460" s="24"/>
      <c r="D14460" s="24"/>
      <c r="F14460" s="24"/>
      <c r="H14460" s="24"/>
      <c r="J14460" s="24"/>
    </row>
    <row r="14461" spans="2:10" x14ac:dyDescent="0.2">
      <c r="B14461" s="24"/>
      <c r="D14461" s="24"/>
      <c r="F14461" s="24"/>
      <c r="H14461" s="24"/>
      <c r="J14461" s="24"/>
    </row>
    <row r="14462" spans="2:10" x14ac:dyDescent="0.2">
      <c r="B14462" s="24"/>
      <c r="D14462" s="24"/>
      <c r="F14462" s="24"/>
      <c r="H14462" s="24"/>
      <c r="J14462" s="24"/>
    </row>
    <row r="14463" spans="2:10" x14ac:dyDescent="0.2">
      <c r="B14463" s="24"/>
      <c r="D14463" s="24"/>
      <c r="F14463" s="24"/>
      <c r="H14463" s="24"/>
      <c r="J14463" s="24"/>
    </row>
    <row r="14464" spans="2:10" x14ac:dyDescent="0.2">
      <c r="B14464" s="24"/>
      <c r="D14464" s="24"/>
      <c r="F14464" s="24"/>
      <c r="H14464" s="24"/>
      <c r="J14464" s="24"/>
    </row>
    <row r="14465" spans="2:10" x14ac:dyDescent="0.2">
      <c r="B14465" s="24"/>
      <c r="D14465" s="24"/>
      <c r="F14465" s="24"/>
      <c r="H14465" s="24"/>
      <c r="J14465" s="24"/>
    </row>
    <row r="14466" spans="2:10" x14ac:dyDescent="0.2">
      <c r="B14466" s="24"/>
      <c r="D14466" s="24"/>
      <c r="F14466" s="24"/>
      <c r="H14466" s="24"/>
      <c r="J14466" s="24"/>
    </row>
    <row r="14467" spans="2:10" x14ac:dyDescent="0.2">
      <c r="B14467" s="24"/>
      <c r="D14467" s="24"/>
      <c r="F14467" s="24"/>
      <c r="H14467" s="24"/>
      <c r="J14467" s="24"/>
    </row>
    <row r="14468" spans="2:10" x14ac:dyDescent="0.2">
      <c r="B14468" s="24"/>
      <c r="D14468" s="24"/>
      <c r="F14468" s="24"/>
      <c r="H14468" s="24"/>
      <c r="J14468" s="24"/>
    </row>
    <row r="14469" spans="2:10" x14ac:dyDescent="0.2">
      <c r="B14469" s="24"/>
      <c r="D14469" s="24"/>
      <c r="F14469" s="24"/>
      <c r="H14469" s="24"/>
      <c r="J14469" s="24"/>
    </row>
    <row r="14470" spans="2:10" x14ac:dyDescent="0.2">
      <c r="B14470" s="24"/>
      <c r="D14470" s="24"/>
      <c r="F14470" s="24"/>
      <c r="H14470" s="24"/>
      <c r="J14470" s="24"/>
    </row>
    <row r="14471" spans="2:10" x14ac:dyDescent="0.2">
      <c r="B14471" s="24"/>
      <c r="D14471" s="24"/>
      <c r="F14471" s="24"/>
      <c r="H14471" s="24"/>
      <c r="J14471" s="24"/>
    </row>
    <row r="14472" spans="2:10" x14ac:dyDescent="0.2">
      <c r="B14472" s="24"/>
      <c r="D14472" s="24"/>
      <c r="F14472" s="24"/>
      <c r="H14472" s="24"/>
      <c r="J14472" s="24"/>
    </row>
    <row r="14473" spans="2:10" x14ac:dyDescent="0.2">
      <c r="B14473" s="24"/>
      <c r="D14473" s="24"/>
      <c r="F14473" s="24"/>
      <c r="H14473" s="24"/>
      <c r="J14473" s="24"/>
    </row>
    <row r="14474" spans="2:10" x14ac:dyDescent="0.2">
      <c r="B14474" s="24"/>
      <c r="D14474" s="24"/>
      <c r="F14474" s="24"/>
      <c r="H14474" s="24"/>
      <c r="J14474" s="24"/>
    </row>
    <row r="14475" spans="2:10" x14ac:dyDescent="0.2">
      <c r="B14475" s="24"/>
      <c r="D14475" s="24"/>
      <c r="F14475" s="24"/>
      <c r="H14475" s="24"/>
      <c r="J14475" s="24"/>
    </row>
    <row r="14476" spans="2:10" x14ac:dyDescent="0.2">
      <c r="B14476" s="24"/>
      <c r="D14476" s="24"/>
      <c r="F14476" s="24"/>
      <c r="H14476" s="24"/>
      <c r="J14476" s="24"/>
    </row>
    <row r="14477" spans="2:10" x14ac:dyDescent="0.2">
      <c r="B14477" s="24"/>
      <c r="D14477" s="24"/>
      <c r="F14477" s="24"/>
      <c r="H14477" s="24"/>
      <c r="J14477" s="24"/>
    </row>
    <row r="14478" spans="2:10" x14ac:dyDescent="0.2">
      <c r="B14478" s="24"/>
      <c r="D14478" s="24"/>
      <c r="F14478" s="24"/>
      <c r="H14478" s="24"/>
      <c r="J14478" s="24"/>
    </row>
    <row r="14479" spans="2:10" x14ac:dyDescent="0.2">
      <c r="B14479" s="24"/>
      <c r="D14479" s="24"/>
      <c r="F14479" s="24"/>
      <c r="H14479" s="24"/>
      <c r="J14479" s="24"/>
    </row>
    <row r="14480" spans="2:10" x14ac:dyDescent="0.2">
      <c r="B14480" s="24"/>
      <c r="D14480" s="24"/>
      <c r="F14480" s="24"/>
      <c r="H14480" s="24"/>
      <c r="J14480" s="24"/>
    </row>
    <row r="14481" spans="2:10" x14ac:dyDescent="0.2">
      <c r="B14481" s="24"/>
      <c r="D14481" s="24"/>
      <c r="F14481" s="24"/>
      <c r="H14481" s="24"/>
      <c r="J14481" s="24"/>
    </row>
    <row r="14482" spans="2:10" x14ac:dyDescent="0.2">
      <c r="B14482" s="24"/>
      <c r="D14482" s="24"/>
      <c r="F14482" s="24"/>
      <c r="H14482" s="24"/>
      <c r="J14482" s="24"/>
    </row>
    <row r="14483" spans="2:10" x14ac:dyDescent="0.2">
      <c r="B14483" s="24"/>
      <c r="D14483" s="24"/>
      <c r="F14483" s="24"/>
      <c r="H14483" s="24"/>
      <c r="J14483" s="24"/>
    </row>
    <row r="14484" spans="2:10" x14ac:dyDescent="0.2">
      <c r="B14484" s="24"/>
      <c r="D14484" s="24"/>
      <c r="F14484" s="24"/>
      <c r="H14484" s="24"/>
      <c r="J14484" s="24"/>
    </row>
    <row r="14485" spans="2:10" x14ac:dyDescent="0.2">
      <c r="B14485" s="24"/>
      <c r="D14485" s="24"/>
      <c r="F14485" s="24"/>
      <c r="H14485" s="24"/>
      <c r="J14485" s="24"/>
    </row>
    <row r="14486" spans="2:10" x14ac:dyDescent="0.2">
      <c r="B14486" s="24"/>
      <c r="D14486" s="24"/>
      <c r="F14486" s="24"/>
      <c r="H14486" s="24"/>
      <c r="J14486" s="24"/>
    </row>
    <row r="14487" spans="2:10" x14ac:dyDescent="0.2">
      <c r="B14487" s="24"/>
      <c r="D14487" s="24"/>
      <c r="F14487" s="24"/>
      <c r="H14487" s="24"/>
      <c r="J14487" s="24"/>
    </row>
    <row r="14488" spans="2:10" x14ac:dyDescent="0.2">
      <c r="B14488" s="24"/>
      <c r="D14488" s="24"/>
      <c r="F14488" s="24"/>
      <c r="H14488" s="24"/>
      <c r="J14488" s="24"/>
    </row>
    <row r="14489" spans="2:10" x14ac:dyDescent="0.2">
      <c r="B14489" s="24"/>
      <c r="D14489" s="24"/>
      <c r="F14489" s="24"/>
      <c r="H14489" s="24"/>
      <c r="J14489" s="24"/>
    </row>
    <row r="14490" spans="2:10" x14ac:dyDescent="0.2">
      <c r="B14490" s="24"/>
      <c r="D14490" s="24"/>
      <c r="F14490" s="24"/>
      <c r="H14490" s="24"/>
      <c r="J14490" s="24"/>
    </row>
    <row r="14491" spans="2:10" x14ac:dyDescent="0.2">
      <c r="B14491" s="24"/>
      <c r="D14491" s="24"/>
      <c r="F14491" s="24"/>
      <c r="H14491" s="24"/>
      <c r="J14491" s="24"/>
    </row>
    <row r="14492" spans="2:10" x14ac:dyDescent="0.2">
      <c r="B14492" s="24"/>
      <c r="D14492" s="24"/>
      <c r="F14492" s="24"/>
      <c r="H14492" s="24"/>
      <c r="J14492" s="24"/>
    </row>
    <row r="14493" spans="2:10" x14ac:dyDescent="0.2">
      <c r="B14493" s="24"/>
      <c r="D14493" s="24"/>
      <c r="F14493" s="24"/>
      <c r="H14493" s="24"/>
      <c r="J14493" s="24"/>
    </row>
    <row r="14494" spans="2:10" x14ac:dyDescent="0.2">
      <c r="B14494" s="24"/>
      <c r="D14494" s="24"/>
      <c r="F14494" s="24"/>
      <c r="H14494" s="24"/>
      <c r="J14494" s="24"/>
    </row>
    <row r="14495" spans="2:10" x14ac:dyDescent="0.2">
      <c r="B14495" s="24"/>
      <c r="D14495" s="24"/>
      <c r="F14495" s="24"/>
      <c r="H14495" s="24"/>
      <c r="J14495" s="24"/>
    </row>
    <row r="14496" spans="2:10" x14ac:dyDescent="0.2">
      <c r="B14496" s="24"/>
      <c r="D14496" s="24"/>
      <c r="F14496" s="24"/>
      <c r="H14496" s="24"/>
      <c r="J14496" s="24"/>
    </row>
    <row r="14497" spans="2:10" x14ac:dyDescent="0.2">
      <c r="B14497" s="24"/>
      <c r="D14497" s="24"/>
      <c r="F14497" s="24"/>
      <c r="H14497" s="24"/>
      <c r="J14497" s="24"/>
    </row>
    <row r="14498" spans="2:10" x14ac:dyDescent="0.2">
      <c r="B14498" s="24"/>
      <c r="D14498" s="24"/>
      <c r="F14498" s="24"/>
      <c r="H14498" s="24"/>
      <c r="J14498" s="24"/>
    </row>
    <row r="14499" spans="2:10" x14ac:dyDescent="0.2">
      <c r="B14499" s="24"/>
      <c r="D14499" s="24"/>
      <c r="F14499" s="24"/>
      <c r="H14499" s="24"/>
      <c r="J14499" s="24"/>
    </row>
    <row r="14500" spans="2:10" x14ac:dyDescent="0.2">
      <c r="B14500" s="24"/>
      <c r="D14500" s="24"/>
      <c r="F14500" s="24"/>
      <c r="H14500" s="24"/>
      <c r="J14500" s="24"/>
    </row>
    <row r="14501" spans="2:10" x14ac:dyDescent="0.2">
      <c r="B14501" s="24"/>
      <c r="D14501" s="24"/>
      <c r="F14501" s="24"/>
      <c r="H14501" s="24"/>
      <c r="J14501" s="24"/>
    </row>
    <row r="14502" spans="2:10" x14ac:dyDescent="0.2">
      <c r="B14502" s="24"/>
      <c r="D14502" s="24"/>
      <c r="F14502" s="24"/>
      <c r="H14502" s="24"/>
      <c r="J14502" s="24"/>
    </row>
    <row r="14503" spans="2:10" x14ac:dyDescent="0.2">
      <c r="B14503" s="24"/>
      <c r="D14503" s="24"/>
      <c r="F14503" s="24"/>
      <c r="H14503" s="24"/>
      <c r="J14503" s="24"/>
    </row>
    <row r="14504" spans="2:10" x14ac:dyDescent="0.2">
      <c r="B14504" s="24"/>
      <c r="D14504" s="24"/>
      <c r="F14504" s="24"/>
      <c r="H14504" s="24"/>
      <c r="J14504" s="24"/>
    </row>
    <row r="14505" spans="2:10" x14ac:dyDescent="0.2">
      <c r="B14505" s="24"/>
      <c r="D14505" s="24"/>
      <c r="F14505" s="24"/>
      <c r="H14505" s="24"/>
      <c r="J14505" s="24"/>
    </row>
    <row r="14506" spans="2:10" x14ac:dyDescent="0.2">
      <c r="B14506" s="24"/>
      <c r="D14506" s="24"/>
      <c r="F14506" s="24"/>
      <c r="H14506" s="24"/>
      <c r="J14506" s="24"/>
    </row>
    <row r="14507" spans="2:10" x14ac:dyDescent="0.2">
      <c r="B14507" s="24"/>
      <c r="D14507" s="24"/>
      <c r="F14507" s="24"/>
      <c r="H14507" s="24"/>
      <c r="J14507" s="24"/>
    </row>
    <row r="14508" spans="2:10" x14ac:dyDescent="0.2">
      <c r="B14508" s="24"/>
      <c r="D14508" s="24"/>
      <c r="F14508" s="24"/>
      <c r="H14508" s="24"/>
      <c r="J14508" s="24"/>
    </row>
    <row r="14509" spans="2:10" x14ac:dyDescent="0.2">
      <c r="B14509" s="24"/>
      <c r="D14509" s="24"/>
      <c r="F14509" s="24"/>
      <c r="H14509" s="24"/>
      <c r="J14509" s="24"/>
    </row>
    <row r="14510" spans="2:10" x14ac:dyDescent="0.2">
      <c r="B14510" s="24"/>
      <c r="D14510" s="24"/>
      <c r="F14510" s="24"/>
      <c r="H14510" s="24"/>
      <c r="J14510" s="24"/>
    </row>
    <row r="14511" spans="2:10" x14ac:dyDescent="0.2">
      <c r="B14511" s="24"/>
      <c r="D14511" s="24"/>
      <c r="F14511" s="24"/>
      <c r="H14511" s="24"/>
      <c r="J14511" s="24"/>
    </row>
    <row r="14512" spans="2:10" x14ac:dyDescent="0.2">
      <c r="B14512" s="24"/>
      <c r="D14512" s="24"/>
      <c r="F14512" s="24"/>
      <c r="H14512" s="24"/>
      <c r="J14512" s="24"/>
    </row>
    <row r="14513" spans="2:10" x14ac:dyDescent="0.2">
      <c r="B14513" s="24"/>
      <c r="D14513" s="24"/>
      <c r="F14513" s="24"/>
      <c r="H14513" s="24"/>
      <c r="J14513" s="24"/>
    </row>
    <row r="14514" spans="2:10" x14ac:dyDescent="0.2">
      <c r="B14514" s="24"/>
      <c r="D14514" s="24"/>
      <c r="F14514" s="24"/>
      <c r="H14514" s="24"/>
      <c r="J14514" s="24"/>
    </row>
    <row r="14515" spans="2:10" x14ac:dyDescent="0.2">
      <c r="B14515" s="24"/>
      <c r="D14515" s="24"/>
      <c r="F14515" s="24"/>
      <c r="H14515" s="24"/>
      <c r="J14515" s="24"/>
    </row>
    <row r="14516" spans="2:10" x14ac:dyDescent="0.2">
      <c r="B14516" s="24"/>
      <c r="D14516" s="24"/>
      <c r="F14516" s="24"/>
      <c r="H14516" s="24"/>
      <c r="J14516" s="24"/>
    </row>
    <row r="14517" spans="2:10" x14ac:dyDescent="0.2">
      <c r="B14517" s="24"/>
      <c r="D14517" s="24"/>
      <c r="F14517" s="24"/>
      <c r="H14517" s="24"/>
      <c r="J14517" s="24"/>
    </row>
    <row r="14518" spans="2:10" x14ac:dyDescent="0.2">
      <c r="B14518" s="24"/>
      <c r="D14518" s="24"/>
      <c r="F14518" s="24"/>
      <c r="H14518" s="24"/>
      <c r="J14518" s="24"/>
    </row>
    <row r="14519" spans="2:10" x14ac:dyDescent="0.2">
      <c r="B14519" s="24"/>
      <c r="D14519" s="24"/>
      <c r="F14519" s="24"/>
      <c r="H14519" s="24"/>
      <c r="J14519" s="24"/>
    </row>
    <row r="14520" spans="2:10" x14ac:dyDescent="0.2">
      <c r="B14520" s="24"/>
      <c r="D14520" s="24"/>
      <c r="F14520" s="24"/>
      <c r="H14520" s="24"/>
      <c r="J14520" s="24"/>
    </row>
    <row r="14521" spans="2:10" x14ac:dyDescent="0.2">
      <c r="B14521" s="24"/>
      <c r="D14521" s="24"/>
      <c r="F14521" s="24"/>
      <c r="H14521" s="24"/>
      <c r="J14521" s="24"/>
    </row>
    <row r="14522" spans="2:10" x14ac:dyDescent="0.2">
      <c r="B14522" s="24"/>
      <c r="D14522" s="24"/>
      <c r="F14522" s="24"/>
      <c r="H14522" s="24"/>
      <c r="J14522" s="24"/>
    </row>
    <row r="14523" spans="2:10" x14ac:dyDescent="0.2">
      <c r="B14523" s="24"/>
      <c r="D14523" s="24"/>
      <c r="F14523" s="24"/>
      <c r="H14523" s="24"/>
      <c r="J14523" s="24"/>
    </row>
    <row r="14524" spans="2:10" x14ac:dyDescent="0.2">
      <c r="B14524" s="24"/>
      <c r="D14524" s="24"/>
      <c r="F14524" s="24"/>
      <c r="H14524" s="24"/>
      <c r="J14524" s="24"/>
    </row>
    <row r="14525" spans="2:10" x14ac:dyDescent="0.2">
      <c r="B14525" s="24"/>
      <c r="D14525" s="24"/>
      <c r="F14525" s="24"/>
      <c r="H14525" s="24"/>
      <c r="J14525" s="24"/>
    </row>
    <row r="14526" spans="2:10" x14ac:dyDescent="0.2">
      <c r="B14526" s="24"/>
      <c r="D14526" s="24"/>
      <c r="F14526" s="24"/>
      <c r="H14526" s="24"/>
      <c r="J14526" s="24"/>
    </row>
    <row r="14527" spans="2:10" x14ac:dyDescent="0.2">
      <c r="B14527" s="24"/>
      <c r="D14527" s="24"/>
      <c r="F14527" s="24"/>
      <c r="H14527" s="24"/>
      <c r="J14527" s="24"/>
    </row>
    <row r="14528" spans="2:10" x14ac:dyDescent="0.2">
      <c r="B14528" s="24"/>
      <c r="D14528" s="24"/>
      <c r="F14528" s="24"/>
      <c r="H14528" s="24"/>
      <c r="J14528" s="24"/>
    </row>
    <row r="14529" spans="2:10" x14ac:dyDescent="0.2">
      <c r="B14529" s="24"/>
      <c r="D14529" s="24"/>
      <c r="F14529" s="24"/>
      <c r="H14529" s="24"/>
      <c r="J14529" s="24"/>
    </row>
    <row r="14530" spans="2:10" x14ac:dyDescent="0.2">
      <c r="B14530" s="24"/>
      <c r="D14530" s="24"/>
      <c r="F14530" s="24"/>
      <c r="H14530" s="24"/>
      <c r="J14530" s="24"/>
    </row>
    <row r="14531" spans="2:10" x14ac:dyDescent="0.2">
      <c r="B14531" s="24"/>
      <c r="D14531" s="24"/>
      <c r="F14531" s="24"/>
      <c r="H14531" s="24"/>
      <c r="J14531" s="24"/>
    </row>
    <row r="14532" spans="2:10" x14ac:dyDescent="0.2">
      <c r="B14532" s="24"/>
      <c r="D14532" s="24"/>
      <c r="F14532" s="24"/>
      <c r="H14532" s="24"/>
      <c r="J14532" s="24"/>
    </row>
    <row r="14533" spans="2:10" x14ac:dyDescent="0.2">
      <c r="B14533" s="24"/>
      <c r="D14533" s="24"/>
      <c r="F14533" s="24"/>
      <c r="H14533" s="24"/>
      <c r="J14533" s="24"/>
    </row>
    <row r="14534" spans="2:10" x14ac:dyDescent="0.2">
      <c r="B14534" s="24"/>
      <c r="D14534" s="24"/>
      <c r="F14534" s="24"/>
      <c r="H14534" s="24"/>
      <c r="J14534" s="24"/>
    </row>
    <row r="14535" spans="2:10" x14ac:dyDescent="0.2">
      <c r="B14535" s="24"/>
      <c r="D14535" s="24"/>
      <c r="F14535" s="24"/>
      <c r="H14535" s="24"/>
      <c r="J14535" s="24"/>
    </row>
    <row r="14536" spans="2:10" x14ac:dyDescent="0.2">
      <c r="B14536" s="24"/>
      <c r="D14536" s="24"/>
      <c r="F14536" s="24"/>
      <c r="H14536" s="24"/>
      <c r="J14536" s="24"/>
    </row>
    <row r="14537" spans="2:10" x14ac:dyDescent="0.2">
      <c r="B14537" s="24"/>
      <c r="D14537" s="24"/>
      <c r="F14537" s="24"/>
      <c r="H14537" s="24"/>
      <c r="J14537" s="24"/>
    </row>
    <row r="14538" spans="2:10" x14ac:dyDescent="0.2">
      <c r="B14538" s="24"/>
      <c r="D14538" s="24"/>
      <c r="F14538" s="24"/>
      <c r="H14538" s="24"/>
      <c r="J14538" s="24"/>
    </row>
    <row r="14539" spans="2:10" x14ac:dyDescent="0.2">
      <c r="B14539" s="24"/>
      <c r="D14539" s="24"/>
      <c r="F14539" s="24"/>
      <c r="H14539" s="24"/>
      <c r="J14539" s="24"/>
    </row>
    <row r="14540" spans="2:10" x14ac:dyDescent="0.2">
      <c r="B14540" s="24"/>
      <c r="D14540" s="24"/>
      <c r="F14540" s="24"/>
      <c r="H14540" s="24"/>
      <c r="J14540" s="24"/>
    </row>
    <row r="14541" spans="2:10" x14ac:dyDescent="0.2">
      <c r="B14541" s="24"/>
      <c r="D14541" s="24"/>
      <c r="F14541" s="24"/>
      <c r="H14541" s="24"/>
      <c r="J14541" s="24"/>
    </row>
    <row r="14542" spans="2:10" x14ac:dyDescent="0.2">
      <c r="B14542" s="24"/>
      <c r="D14542" s="24"/>
      <c r="F14542" s="24"/>
      <c r="H14542" s="24"/>
      <c r="J14542" s="24"/>
    </row>
    <row r="14543" spans="2:10" x14ac:dyDescent="0.2">
      <c r="B14543" s="24"/>
      <c r="D14543" s="24"/>
      <c r="F14543" s="24"/>
      <c r="H14543" s="24"/>
      <c r="J14543" s="24"/>
    </row>
    <row r="14544" spans="2:10" x14ac:dyDescent="0.2">
      <c r="B14544" s="24"/>
      <c r="D14544" s="24"/>
      <c r="F14544" s="24"/>
      <c r="H14544" s="24"/>
      <c r="J14544" s="24"/>
    </row>
    <row r="14545" spans="2:10" x14ac:dyDescent="0.2">
      <c r="B14545" s="24"/>
      <c r="D14545" s="24"/>
      <c r="F14545" s="24"/>
      <c r="H14545" s="24"/>
      <c r="J14545" s="24"/>
    </row>
    <row r="14546" spans="2:10" x14ac:dyDescent="0.2">
      <c r="B14546" s="24"/>
      <c r="D14546" s="24"/>
      <c r="F14546" s="24"/>
      <c r="H14546" s="24"/>
      <c r="J14546" s="24"/>
    </row>
    <row r="14547" spans="2:10" x14ac:dyDescent="0.2">
      <c r="B14547" s="24"/>
      <c r="D14547" s="24"/>
      <c r="F14547" s="24"/>
      <c r="H14547" s="24"/>
      <c r="J14547" s="24"/>
    </row>
    <row r="14548" spans="2:10" x14ac:dyDescent="0.2">
      <c r="B14548" s="24"/>
      <c r="D14548" s="24"/>
      <c r="F14548" s="24"/>
      <c r="H14548" s="24"/>
      <c r="J14548" s="24"/>
    </row>
    <row r="14549" spans="2:10" x14ac:dyDescent="0.2">
      <c r="B14549" s="24"/>
      <c r="D14549" s="24"/>
      <c r="F14549" s="24"/>
      <c r="H14549" s="24"/>
      <c r="J14549" s="24"/>
    </row>
    <row r="14550" spans="2:10" x14ac:dyDescent="0.2">
      <c r="B14550" s="24"/>
      <c r="D14550" s="24"/>
      <c r="F14550" s="24"/>
      <c r="H14550" s="24"/>
      <c r="J14550" s="24"/>
    </row>
    <row r="14551" spans="2:10" x14ac:dyDescent="0.2">
      <c r="B14551" s="24"/>
      <c r="D14551" s="24"/>
      <c r="F14551" s="24"/>
      <c r="H14551" s="24"/>
      <c r="J14551" s="24"/>
    </row>
    <row r="14552" spans="2:10" x14ac:dyDescent="0.2">
      <c r="B14552" s="24"/>
      <c r="D14552" s="24"/>
      <c r="F14552" s="24"/>
      <c r="H14552" s="24"/>
      <c r="J14552" s="24"/>
    </row>
    <row r="14553" spans="2:10" x14ac:dyDescent="0.2">
      <c r="B14553" s="24"/>
      <c r="D14553" s="24"/>
      <c r="F14553" s="24"/>
      <c r="H14553" s="24"/>
      <c r="J14553" s="24"/>
    </row>
    <row r="14554" spans="2:10" x14ac:dyDescent="0.2">
      <c r="B14554" s="24"/>
      <c r="D14554" s="24"/>
      <c r="F14554" s="24"/>
      <c r="H14554" s="24"/>
      <c r="J14554" s="24"/>
    </row>
    <row r="14555" spans="2:10" x14ac:dyDescent="0.2">
      <c r="B14555" s="24"/>
      <c r="D14555" s="24"/>
      <c r="F14555" s="24"/>
      <c r="H14555" s="24"/>
      <c r="J14555" s="24"/>
    </row>
    <row r="14556" spans="2:10" x14ac:dyDescent="0.2">
      <c r="B14556" s="24"/>
      <c r="D14556" s="24"/>
      <c r="F14556" s="24"/>
      <c r="H14556" s="24"/>
      <c r="J14556" s="24"/>
    </row>
    <row r="14557" spans="2:10" x14ac:dyDescent="0.2">
      <c r="B14557" s="24"/>
      <c r="D14557" s="24"/>
      <c r="F14557" s="24"/>
      <c r="H14557" s="24"/>
      <c r="J14557" s="24"/>
    </row>
    <row r="14558" spans="2:10" x14ac:dyDescent="0.2">
      <c r="B14558" s="24"/>
      <c r="D14558" s="24"/>
      <c r="F14558" s="24"/>
      <c r="H14558" s="24"/>
      <c r="J14558" s="24"/>
    </row>
    <row r="14559" spans="2:10" x14ac:dyDescent="0.2">
      <c r="B14559" s="24"/>
      <c r="D14559" s="24"/>
      <c r="F14559" s="24"/>
      <c r="H14559" s="24"/>
      <c r="J14559" s="24"/>
    </row>
    <row r="14560" spans="2:10" x14ac:dyDescent="0.2">
      <c r="B14560" s="24"/>
      <c r="D14560" s="24"/>
      <c r="F14560" s="24"/>
      <c r="H14560" s="24"/>
      <c r="J14560" s="24"/>
    </row>
    <row r="14561" spans="2:10" x14ac:dyDescent="0.2">
      <c r="B14561" s="24"/>
      <c r="D14561" s="24"/>
      <c r="F14561" s="24"/>
      <c r="H14561" s="24"/>
      <c r="J14561" s="24"/>
    </row>
    <row r="14562" spans="2:10" x14ac:dyDescent="0.2">
      <c r="B14562" s="24"/>
      <c r="D14562" s="24"/>
      <c r="F14562" s="24"/>
      <c r="H14562" s="24"/>
      <c r="J14562" s="24"/>
    </row>
    <row r="14563" spans="2:10" x14ac:dyDescent="0.2">
      <c r="B14563" s="24"/>
      <c r="D14563" s="24"/>
      <c r="F14563" s="24"/>
      <c r="H14563" s="24"/>
      <c r="J14563" s="24"/>
    </row>
    <row r="14564" spans="2:10" x14ac:dyDescent="0.2">
      <c r="B14564" s="24"/>
      <c r="D14564" s="24"/>
      <c r="F14564" s="24"/>
      <c r="H14564" s="24"/>
      <c r="J14564" s="24"/>
    </row>
    <row r="14565" spans="2:10" x14ac:dyDescent="0.2">
      <c r="B14565" s="24"/>
      <c r="D14565" s="24"/>
      <c r="F14565" s="24"/>
      <c r="H14565" s="24"/>
      <c r="J14565" s="24"/>
    </row>
    <row r="14566" spans="2:10" x14ac:dyDescent="0.2">
      <c r="B14566" s="24"/>
      <c r="D14566" s="24"/>
      <c r="F14566" s="24"/>
      <c r="H14566" s="24"/>
      <c r="J14566" s="24"/>
    </row>
    <row r="14567" spans="2:10" x14ac:dyDescent="0.2">
      <c r="B14567" s="24"/>
      <c r="D14567" s="24"/>
      <c r="F14567" s="24"/>
      <c r="H14567" s="24"/>
      <c r="J14567" s="24"/>
    </row>
    <row r="14568" spans="2:10" x14ac:dyDescent="0.2">
      <c r="B14568" s="24"/>
      <c r="D14568" s="24"/>
      <c r="F14568" s="24"/>
      <c r="H14568" s="24"/>
      <c r="J14568" s="24"/>
    </row>
    <row r="14569" spans="2:10" x14ac:dyDescent="0.2">
      <c r="B14569" s="24"/>
      <c r="D14569" s="24"/>
      <c r="F14569" s="24"/>
      <c r="H14569" s="24"/>
      <c r="J14569" s="24"/>
    </row>
    <row r="14570" spans="2:10" x14ac:dyDescent="0.2">
      <c r="B14570" s="24"/>
      <c r="D14570" s="24"/>
      <c r="F14570" s="24"/>
      <c r="H14570" s="24"/>
      <c r="J14570" s="24"/>
    </row>
    <row r="14571" spans="2:10" x14ac:dyDescent="0.2">
      <c r="B14571" s="24"/>
      <c r="D14571" s="24"/>
      <c r="F14571" s="24"/>
      <c r="H14571" s="24"/>
      <c r="J14571" s="24"/>
    </row>
    <row r="14572" spans="2:10" x14ac:dyDescent="0.2">
      <c r="B14572" s="24"/>
      <c r="D14572" s="24"/>
      <c r="F14572" s="24"/>
      <c r="H14572" s="24"/>
      <c r="J14572" s="24"/>
    </row>
    <row r="14573" spans="2:10" x14ac:dyDescent="0.2">
      <c r="B14573" s="24"/>
      <c r="D14573" s="24"/>
      <c r="F14573" s="24"/>
      <c r="H14573" s="24"/>
      <c r="J14573" s="24"/>
    </row>
    <row r="14574" spans="2:10" x14ac:dyDescent="0.2">
      <c r="B14574" s="24"/>
      <c r="D14574" s="24"/>
      <c r="F14574" s="24"/>
      <c r="H14574" s="24"/>
      <c r="J14574" s="24"/>
    </row>
    <row r="14575" spans="2:10" x14ac:dyDescent="0.2">
      <c r="B14575" s="24"/>
      <c r="D14575" s="24"/>
      <c r="F14575" s="24"/>
      <c r="H14575" s="24"/>
      <c r="J14575" s="24"/>
    </row>
    <row r="14576" spans="2:10" x14ac:dyDescent="0.2">
      <c r="B14576" s="24"/>
      <c r="D14576" s="24"/>
      <c r="F14576" s="24"/>
      <c r="H14576" s="24"/>
      <c r="J14576" s="24"/>
    </row>
    <row r="14577" spans="2:10" x14ac:dyDescent="0.2">
      <c r="B14577" s="24"/>
      <c r="D14577" s="24"/>
      <c r="F14577" s="24"/>
      <c r="H14577" s="24"/>
      <c r="J14577" s="24"/>
    </row>
    <row r="14578" spans="2:10" x14ac:dyDescent="0.2">
      <c r="B14578" s="24"/>
      <c r="D14578" s="24"/>
      <c r="F14578" s="24"/>
      <c r="H14578" s="24"/>
      <c r="J14578" s="24"/>
    </row>
    <row r="14579" spans="2:10" x14ac:dyDescent="0.2">
      <c r="B14579" s="24"/>
      <c r="D14579" s="24"/>
      <c r="F14579" s="24"/>
      <c r="H14579" s="24"/>
      <c r="J14579" s="24"/>
    </row>
    <row r="14580" spans="2:10" x14ac:dyDescent="0.2">
      <c r="B14580" s="24"/>
      <c r="D14580" s="24"/>
      <c r="F14580" s="24"/>
      <c r="H14580" s="24"/>
      <c r="J14580" s="24"/>
    </row>
    <row r="14581" spans="2:10" x14ac:dyDescent="0.2">
      <c r="B14581" s="24"/>
      <c r="D14581" s="24"/>
      <c r="F14581" s="24"/>
      <c r="H14581" s="24"/>
      <c r="J14581" s="24"/>
    </row>
    <row r="14582" spans="2:10" x14ac:dyDescent="0.2">
      <c r="B14582" s="24"/>
      <c r="D14582" s="24"/>
      <c r="F14582" s="24"/>
      <c r="H14582" s="24"/>
      <c r="J14582" s="24"/>
    </row>
    <row r="14583" spans="2:10" x14ac:dyDescent="0.2">
      <c r="B14583" s="24"/>
      <c r="D14583" s="24"/>
      <c r="F14583" s="24"/>
      <c r="H14583" s="24"/>
      <c r="J14583" s="24"/>
    </row>
    <row r="14584" spans="2:10" x14ac:dyDescent="0.2">
      <c r="B14584" s="24"/>
      <c r="D14584" s="24"/>
      <c r="F14584" s="24"/>
      <c r="H14584" s="24"/>
      <c r="J14584" s="24"/>
    </row>
    <row r="14585" spans="2:10" x14ac:dyDescent="0.2">
      <c r="B14585" s="24"/>
      <c r="D14585" s="24"/>
      <c r="F14585" s="24"/>
      <c r="H14585" s="24"/>
      <c r="J14585" s="24"/>
    </row>
    <row r="14586" spans="2:10" x14ac:dyDescent="0.2">
      <c r="B14586" s="24"/>
      <c r="D14586" s="24"/>
      <c r="F14586" s="24"/>
      <c r="H14586" s="24"/>
      <c r="J14586" s="24"/>
    </row>
    <row r="14587" spans="2:10" x14ac:dyDescent="0.2">
      <c r="B14587" s="24"/>
      <c r="D14587" s="24"/>
      <c r="F14587" s="24"/>
      <c r="H14587" s="24"/>
      <c r="J14587" s="24"/>
    </row>
    <row r="14588" spans="2:10" x14ac:dyDescent="0.2">
      <c r="B14588" s="24"/>
      <c r="D14588" s="24"/>
      <c r="F14588" s="24"/>
      <c r="H14588" s="24"/>
      <c r="J14588" s="24"/>
    </row>
    <row r="14589" spans="2:10" x14ac:dyDescent="0.2">
      <c r="B14589" s="24"/>
      <c r="D14589" s="24"/>
      <c r="F14589" s="24"/>
      <c r="H14589" s="24"/>
      <c r="J14589" s="24"/>
    </row>
    <row r="14590" spans="2:10" x14ac:dyDescent="0.2">
      <c r="B14590" s="24"/>
      <c r="D14590" s="24"/>
      <c r="F14590" s="24"/>
      <c r="H14590" s="24"/>
      <c r="J14590" s="24"/>
    </row>
    <row r="14591" spans="2:10" x14ac:dyDescent="0.2">
      <c r="B14591" s="24"/>
      <c r="D14591" s="24"/>
      <c r="F14591" s="24"/>
      <c r="H14591" s="24"/>
      <c r="J14591" s="24"/>
    </row>
    <row r="14592" spans="2:10" x14ac:dyDescent="0.2">
      <c r="B14592" s="24"/>
      <c r="D14592" s="24"/>
      <c r="F14592" s="24"/>
      <c r="H14592" s="24"/>
      <c r="J14592" s="24"/>
    </row>
    <row r="14593" spans="2:10" x14ac:dyDescent="0.2">
      <c r="B14593" s="24"/>
      <c r="D14593" s="24"/>
      <c r="F14593" s="24"/>
      <c r="H14593" s="24"/>
      <c r="J14593" s="24"/>
    </row>
    <row r="14594" spans="2:10" x14ac:dyDescent="0.2">
      <c r="B14594" s="24"/>
      <c r="D14594" s="24"/>
      <c r="F14594" s="24"/>
      <c r="H14594" s="24"/>
      <c r="J14594" s="24"/>
    </row>
    <row r="14595" spans="2:10" x14ac:dyDescent="0.2">
      <c r="B14595" s="24"/>
      <c r="D14595" s="24"/>
      <c r="F14595" s="24"/>
      <c r="H14595" s="24"/>
      <c r="J14595" s="24"/>
    </row>
    <row r="14596" spans="2:10" x14ac:dyDescent="0.2">
      <c r="B14596" s="24"/>
      <c r="D14596" s="24"/>
      <c r="F14596" s="24"/>
      <c r="H14596" s="24"/>
      <c r="J14596" s="24"/>
    </row>
    <row r="14597" spans="2:10" x14ac:dyDescent="0.2">
      <c r="B14597" s="24"/>
      <c r="D14597" s="24"/>
      <c r="F14597" s="24"/>
      <c r="H14597" s="24"/>
      <c r="J14597" s="24"/>
    </row>
    <row r="14598" spans="2:10" x14ac:dyDescent="0.2">
      <c r="B14598" s="24"/>
      <c r="D14598" s="24"/>
      <c r="F14598" s="24"/>
      <c r="H14598" s="24"/>
      <c r="J14598" s="24"/>
    </row>
    <row r="14599" spans="2:10" x14ac:dyDescent="0.2">
      <c r="B14599" s="24"/>
      <c r="D14599" s="24"/>
      <c r="F14599" s="24"/>
      <c r="H14599" s="24"/>
      <c r="J14599" s="24"/>
    </row>
    <row r="14600" spans="2:10" x14ac:dyDescent="0.2">
      <c r="B14600" s="24"/>
      <c r="D14600" s="24"/>
      <c r="F14600" s="24"/>
      <c r="H14600" s="24"/>
      <c r="J14600" s="24"/>
    </row>
    <row r="14601" spans="2:10" x14ac:dyDescent="0.2">
      <c r="B14601" s="24"/>
      <c r="D14601" s="24"/>
      <c r="F14601" s="24"/>
      <c r="H14601" s="24"/>
      <c r="J14601" s="24"/>
    </row>
    <row r="14602" spans="2:10" x14ac:dyDescent="0.2">
      <c r="B14602" s="24"/>
      <c r="D14602" s="24"/>
      <c r="F14602" s="24"/>
      <c r="H14602" s="24"/>
      <c r="J14602" s="24"/>
    </row>
    <row r="14603" spans="2:10" x14ac:dyDescent="0.2">
      <c r="B14603" s="24"/>
      <c r="D14603" s="24"/>
      <c r="F14603" s="24"/>
      <c r="H14603" s="24"/>
      <c r="J14603" s="24"/>
    </row>
    <row r="14604" spans="2:10" x14ac:dyDescent="0.2">
      <c r="B14604" s="24"/>
      <c r="D14604" s="24"/>
      <c r="F14604" s="24"/>
      <c r="H14604" s="24"/>
      <c r="J14604" s="24"/>
    </row>
    <row r="14605" spans="2:10" x14ac:dyDescent="0.2">
      <c r="B14605" s="24"/>
      <c r="D14605" s="24"/>
      <c r="F14605" s="24"/>
      <c r="H14605" s="24"/>
      <c r="J14605" s="24"/>
    </row>
    <row r="14606" spans="2:10" x14ac:dyDescent="0.2">
      <c r="B14606" s="24"/>
      <c r="D14606" s="24"/>
      <c r="F14606" s="24"/>
      <c r="H14606" s="24"/>
      <c r="J14606" s="24"/>
    </row>
    <row r="14607" spans="2:10" x14ac:dyDescent="0.2">
      <c r="B14607" s="24"/>
      <c r="D14607" s="24"/>
      <c r="F14607" s="24"/>
      <c r="H14607" s="24"/>
      <c r="J14607" s="24"/>
    </row>
    <row r="14608" spans="2:10" x14ac:dyDescent="0.2">
      <c r="B14608" s="24"/>
      <c r="D14608" s="24"/>
      <c r="F14608" s="24"/>
      <c r="H14608" s="24"/>
      <c r="J14608" s="24"/>
    </row>
    <row r="14609" spans="2:10" x14ac:dyDescent="0.2">
      <c r="B14609" s="24"/>
      <c r="D14609" s="24"/>
      <c r="F14609" s="24"/>
      <c r="H14609" s="24"/>
      <c r="J14609" s="24"/>
    </row>
    <row r="14610" spans="2:10" x14ac:dyDescent="0.2">
      <c r="B14610" s="24"/>
      <c r="D14610" s="24"/>
      <c r="F14610" s="24"/>
      <c r="H14610" s="24"/>
      <c r="J14610" s="24"/>
    </row>
    <row r="14611" spans="2:10" x14ac:dyDescent="0.2">
      <c r="B14611" s="24"/>
      <c r="D14611" s="24"/>
      <c r="F14611" s="24"/>
      <c r="H14611" s="24"/>
      <c r="J14611" s="24"/>
    </row>
    <row r="14612" spans="2:10" x14ac:dyDescent="0.2">
      <c r="B14612" s="24"/>
      <c r="D14612" s="24"/>
      <c r="F14612" s="24"/>
      <c r="H14612" s="24"/>
      <c r="J14612" s="24"/>
    </row>
    <row r="14613" spans="2:10" x14ac:dyDescent="0.2">
      <c r="B14613" s="24"/>
      <c r="D14613" s="24"/>
      <c r="F14613" s="24"/>
      <c r="H14613" s="24"/>
      <c r="J14613" s="24"/>
    </row>
    <row r="14614" spans="2:10" x14ac:dyDescent="0.2">
      <c r="B14614" s="24"/>
      <c r="D14614" s="24"/>
      <c r="F14614" s="24"/>
      <c r="H14614" s="24"/>
      <c r="J14614" s="24"/>
    </row>
    <row r="14615" spans="2:10" x14ac:dyDescent="0.2">
      <c r="B14615" s="24"/>
      <c r="D14615" s="24"/>
      <c r="F14615" s="24"/>
      <c r="H14615" s="24"/>
      <c r="J14615" s="24"/>
    </row>
    <row r="14616" spans="2:10" x14ac:dyDescent="0.2">
      <c r="B14616" s="24"/>
      <c r="D14616" s="24"/>
      <c r="F14616" s="24"/>
      <c r="H14616" s="24"/>
      <c r="J14616" s="24"/>
    </row>
    <row r="14617" spans="2:10" x14ac:dyDescent="0.2">
      <c r="B14617" s="24"/>
      <c r="D14617" s="24"/>
      <c r="F14617" s="24"/>
      <c r="H14617" s="24"/>
      <c r="J14617" s="24"/>
    </row>
    <row r="14618" spans="2:10" x14ac:dyDescent="0.2">
      <c r="B14618" s="24"/>
      <c r="D14618" s="24"/>
      <c r="F14618" s="24"/>
      <c r="H14618" s="24"/>
      <c r="J14618" s="24"/>
    </row>
    <row r="14619" spans="2:10" x14ac:dyDescent="0.2">
      <c r="B14619" s="24"/>
      <c r="D14619" s="24"/>
      <c r="F14619" s="24"/>
      <c r="H14619" s="24"/>
      <c r="J14619" s="24"/>
    </row>
    <row r="14620" spans="2:10" x14ac:dyDescent="0.2">
      <c r="B14620" s="24"/>
      <c r="D14620" s="24"/>
      <c r="F14620" s="24"/>
      <c r="H14620" s="24"/>
      <c r="J14620" s="24"/>
    </row>
    <row r="14621" spans="2:10" x14ac:dyDescent="0.2">
      <c r="B14621" s="24"/>
      <c r="D14621" s="24"/>
      <c r="F14621" s="24"/>
      <c r="H14621" s="24"/>
      <c r="J14621" s="24"/>
    </row>
    <row r="14622" spans="2:10" x14ac:dyDescent="0.2">
      <c r="B14622" s="24"/>
      <c r="D14622" s="24"/>
      <c r="F14622" s="24"/>
      <c r="H14622" s="24"/>
      <c r="J14622" s="24"/>
    </row>
    <row r="14623" spans="2:10" x14ac:dyDescent="0.2">
      <c r="B14623" s="24"/>
      <c r="D14623" s="24"/>
      <c r="F14623" s="24"/>
      <c r="H14623" s="24"/>
      <c r="J14623" s="24"/>
    </row>
    <row r="14624" spans="2:10" x14ac:dyDescent="0.2">
      <c r="B14624" s="24"/>
      <c r="D14624" s="24"/>
      <c r="F14624" s="24"/>
      <c r="H14624" s="24"/>
      <c r="J14624" s="24"/>
    </row>
    <row r="14625" spans="2:10" x14ac:dyDescent="0.2">
      <c r="B14625" s="24"/>
      <c r="D14625" s="24"/>
      <c r="F14625" s="24"/>
      <c r="H14625" s="24"/>
      <c r="J14625" s="24"/>
    </row>
    <row r="14626" spans="2:10" x14ac:dyDescent="0.2">
      <c r="B14626" s="24"/>
      <c r="D14626" s="24"/>
      <c r="F14626" s="24"/>
      <c r="H14626" s="24"/>
      <c r="J14626" s="24"/>
    </row>
    <row r="14627" spans="2:10" x14ac:dyDescent="0.2">
      <c r="B14627" s="24"/>
      <c r="D14627" s="24"/>
      <c r="F14627" s="24"/>
      <c r="H14627" s="24"/>
      <c r="J14627" s="24"/>
    </row>
    <row r="14628" spans="2:10" x14ac:dyDescent="0.2">
      <c r="B14628" s="24"/>
      <c r="D14628" s="24"/>
      <c r="F14628" s="24"/>
      <c r="H14628" s="24"/>
      <c r="J14628" s="24"/>
    </row>
    <row r="14629" spans="2:10" x14ac:dyDescent="0.2">
      <c r="B14629" s="24"/>
      <c r="D14629" s="24"/>
      <c r="F14629" s="24"/>
      <c r="H14629" s="24"/>
      <c r="J14629" s="24"/>
    </row>
    <row r="14630" spans="2:10" x14ac:dyDescent="0.2">
      <c r="B14630" s="24"/>
      <c r="D14630" s="24"/>
      <c r="F14630" s="24"/>
      <c r="H14630" s="24"/>
      <c r="J14630" s="24"/>
    </row>
    <row r="14631" spans="2:10" x14ac:dyDescent="0.2">
      <c r="B14631" s="24"/>
      <c r="D14631" s="24"/>
      <c r="F14631" s="24"/>
      <c r="H14631" s="24"/>
      <c r="J14631" s="24"/>
    </row>
    <row r="14632" spans="2:10" x14ac:dyDescent="0.2">
      <c r="B14632" s="24"/>
      <c r="D14632" s="24"/>
      <c r="F14632" s="24"/>
      <c r="H14632" s="24"/>
      <c r="J14632" s="24"/>
    </row>
    <row r="14633" spans="2:10" x14ac:dyDescent="0.2">
      <c r="B14633" s="24"/>
      <c r="D14633" s="24"/>
      <c r="F14633" s="24"/>
      <c r="H14633" s="24"/>
      <c r="J14633" s="24"/>
    </row>
    <row r="14634" spans="2:10" x14ac:dyDescent="0.2">
      <c r="B14634" s="24"/>
      <c r="D14634" s="24"/>
      <c r="F14634" s="24"/>
      <c r="H14634" s="24"/>
      <c r="J14634" s="24"/>
    </row>
    <row r="14635" spans="2:10" x14ac:dyDescent="0.2">
      <c r="B14635" s="24"/>
      <c r="D14635" s="24"/>
      <c r="F14635" s="24"/>
      <c r="H14635" s="24"/>
      <c r="J14635" s="24"/>
    </row>
    <row r="14636" spans="2:10" x14ac:dyDescent="0.2">
      <c r="B14636" s="24"/>
      <c r="D14636" s="24"/>
      <c r="F14636" s="24"/>
      <c r="H14636" s="24"/>
      <c r="J14636" s="24"/>
    </row>
    <row r="14637" spans="2:10" x14ac:dyDescent="0.2">
      <c r="B14637" s="24"/>
      <c r="D14637" s="24"/>
      <c r="F14637" s="24"/>
      <c r="H14637" s="24"/>
      <c r="J14637" s="24"/>
    </row>
    <row r="14638" spans="2:10" x14ac:dyDescent="0.2">
      <c r="B14638" s="24"/>
      <c r="D14638" s="24"/>
      <c r="F14638" s="24"/>
      <c r="H14638" s="24"/>
      <c r="J14638" s="24"/>
    </row>
    <row r="14639" spans="2:10" x14ac:dyDescent="0.2">
      <c r="B14639" s="24"/>
      <c r="D14639" s="24"/>
      <c r="F14639" s="24"/>
      <c r="H14639" s="24"/>
      <c r="J14639" s="24"/>
    </row>
    <row r="14640" spans="2:10" x14ac:dyDescent="0.2">
      <c r="B14640" s="24"/>
      <c r="D14640" s="24"/>
      <c r="F14640" s="24"/>
      <c r="H14640" s="24"/>
      <c r="J14640" s="24"/>
    </row>
    <row r="14641" spans="2:10" x14ac:dyDescent="0.2">
      <c r="B14641" s="24"/>
      <c r="D14641" s="24"/>
      <c r="F14641" s="24"/>
      <c r="H14641" s="24"/>
      <c r="J14641" s="24"/>
    </row>
    <row r="14642" spans="2:10" x14ac:dyDescent="0.2">
      <c r="B14642" s="24"/>
      <c r="D14642" s="24"/>
      <c r="F14642" s="24"/>
      <c r="H14642" s="24"/>
      <c r="J14642" s="24"/>
    </row>
    <row r="14643" spans="2:10" x14ac:dyDescent="0.2">
      <c r="B14643" s="24"/>
      <c r="D14643" s="24"/>
      <c r="F14643" s="24"/>
      <c r="H14643" s="24"/>
      <c r="J14643" s="24"/>
    </row>
    <row r="14644" spans="2:10" x14ac:dyDescent="0.2">
      <c r="B14644" s="24"/>
      <c r="D14644" s="24"/>
      <c r="F14644" s="24"/>
      <c r="H14644" s="24"/>
      <c r="J14644" s="24"/>
    </row>
    <row r="14645" spans="2:10" x14ac:dyDescent="0.2">
      <c r="B14645" s="24"/>
      <c r="D14645" s="24"/>
      <c r="F14645" s="24"/>
      <c r="H14645" s="24"/>
      <c r="J14645" s="24"/>
    </row>
    <row r="14646" spans="2:10" x14ac:dyDescent="0.2">
      <c r="B14646" s="24"/>
      <c r="D14646" s="24"/>
      <c r="F14646" s="24"/>
      <c r="H14646" s="24"/>
      <c r="J14646" s="24"/>
    </row>
    <row r="14647" spans="2:10" x14ac:dyDescent="0.2">
      <c r="B14647" s="24"/>
      <c r="D14647" s="24"/>
      <c r="F14647" s="24"/>
      <c r="H14647" s="24"/>
      <c r="J14647" s="24"/>
    </row>
    <row r="14648" spans="2:10" x14ac:dyDescent="0.2">
      <c r="B14648" s="24"/>
      <c r="D14648" s="24"/>
      <c r="F14648" s="24"/>
      <c r="H14648" s="24"/>
      <c r="J14648" s="24"/>
    </row>
    <row r="14649" spans="2:10" x14ac:dyDescent="0.2">
      <c r="B14649" s="24"/>
      <c r="D14649" s="24"/>
      <c r="F14649" s="24"/>
      <c r="H14649" s="24"/>
      <c r="J14649" s="24"/>
    </row>
    <row r="14650" spans="2:10" x14ac:dyDescent="0.2">
      <c r="B14650" s="24"/>
      <c r="D14650" s="24"/>
      <c r="F14650" s="24"/>
      <c r="H14650" s="24"/>
      <c r="J14650" s="24"/>
    </row>
    <row r="14651" spans="2:10" x14ac:dyDescent="0.2">
      <c r="B14651" s="24"/>
      <c r="D14651" s="24"/>
      <c r="F14651" s="24"/>
      <c r="H14651" s="24"/>
      <c r="J14651" s="24"/>
    </row>
    <row r="14652" spans="2:10" x14ac:dyDescent="0.2">
      <c r="B14652" s="24"/>
      <c r="D14652" s="24"/>
      <c r="F14652" s="24"/>
      <c r="H14652" s="24"/>
      <c r="J14652" s="24"/>
    </row>
    <row r="14653" spans="2:10" x14ac:dyDescent="0.2">
      <c r="B14653" s="24"/>
      <c r="D14653" s="24"/>
      <c r="F14653" s="24"/>
      <c r="H14653" s="24"/>
      <c r="J14653" s="24"/>
    </row>
    <row r="14654" spans="2:10" x14ac:dyDescent="0.2">
      <c r="B14654" s="24"/>
      <c r="D14654" s="24"/>
      <c r="F14654" s="24"/>
      <c r="H14654" s="24"/>
      <c r="J14654" s="24"/>
    </row>
    <row r="14655" spans="2:10" x14ac:dyDescent="0.2">
      <c r="B14655" s="24"/>
      <c r="D14655" s="24"/>
      <c r="F14655" s="24"/>
      <c r="H14655" s="24"/>
      <c r="J14655" s="24"/>
    </row>
    <row r="14656" spans="2:10" x14ac:dyDescent="0.2">
      <c r="B14656" s="24"/>
      <c r="D14656" s="24"/>
      <c r="F14656" s="24"/>
      <c r="H14656" s="24"/>
      <c r="J14656" s="24"/>
    </row>
    <row r="14657" spans="2:10" x14ac:dyDescent="0.2">
      <c r="B14657" s="24"/>
      <c r="D14657" s="24"/>
      <c r="F14657" s="24"/>
      <c r="H14657" s="24"/>
      <c r="J14657" s="24"/>
    </row>
    <row r="14658" spans="2:10" x14ac:dyDescent="0.2">
      <c r="B14658" s="24"/>
      <c r="D14658" s="24"/>
      <c r="F14658" s="24"/>
      <c r="H14658" s="24"/>
      <c r="J14658" s="24"/>
    </row>
    <row r="14659" spans="2:10" x14ac:dyDescent="0.2">
      <c r="B14659" s="24"/>
      <c r="D14659" s="24"/>
      <c r="F14659" s="24"/>
      <c r="H14659" s="24"/>
      <c r="J14659" s="24"/>
    </row>
    <row r="14660" spans="2:10" x14ac:dyDescent="0.2">
      <c r="B14660" s="24"/>
      <c r="D14660" s="24"/>
      <c r="F14660" s="24"/>
      <c r="H14660" s="24"/>
      <c r="J14660" s="24"/>
    </row>
    <row r="14661" spans="2:10" x14ac:dyDescent="0.2">
      <c r="B14661" s="24"/>
      <c r="D14661" s="24"/>
      <c r="F14661" s="24"/>
      <c r="H14661" s="24"/>
      <c r="J14661" s="24"/>
    </row>
    <row r="14662" spans="2:10" x14ac:dyDescent="0.2">
      <c r="B14662" s="24"/>
      <c r="D14662" s="24"/>
      <c r="F14662" s="24"/>
      <c r="H14662" s="24"/>
      <c r="J14662" s="24"/>
    </row>
    <row r="14663" spans="2:10" x14ac:dyDescent="0.2">
      <c r="B14663" s="24"/>
      <c r="D14663" s="24"/>
      <c r="F14663" s="24"/>
      <c r="H14663" s="24"/>
      <c r="J14663" s="24"/>
    </row>
    <row r="14664" spans="2:10" x14ac:dyDescent="0.2">
      <c r="B14664" s="24"/>
      <c r="D14664" s="24"/>
      <c r="F14664" s="24"/>
      <c r="H14664" s="24"/>
      <c r="J14664" s="24"/>
    </row>
    <row r="14665" spans="2:10" x14ac:dyDescent="0.2">
      <c r="B14665" s="24"/>
      <c r="D14665" s="24"/>
      <c r="F14665" s="24"/>
      <c r="H14665" s="24"/>
      <c r="J14665" s="24"/>
    </row>
    <row r="14666" spans="2:10" x14ac:dyDescent="0.2">
      <c r="B14666" s="24"/>
      <c r="D14666" s="24"/>
      <c r="F14666" s="24"/>
      <c r="H14666" s="24"/>
      <c r="J14666" s="24"/>
    </row>
    <row r="14667" spans="2:10" x14ac:dyDescent="0.2">
      <c r="B14667" s="24"/>
      <c r="D14667" s="24"/>
      <c r="F14667" s="24"/>
      <c r="H14667" s="24"/>
      <c r="J14667" s="24"/>
    </row>
    <row r="14668" spans="2:10" x14ac:dyDescent="0.2">
      <c r="B14668" s="24"/>
      <c r="D14668" s="24"/>
      <c r="F14668" s="24"/>
      <c r="H14668" s="24"/>
      <c r="J14668" s="24"/>
    </row>
    <row r="14669" spans="2:10" x14ac:dyDescent="0.2">
      <c r="B14669" s="24"/>
      <c r="D14669" s="24"/>
      <c r="F14669" s="24"/>
      <c r="H14669" s="24"/>
      <c r="J14669" s="24"/>
    </row>
    <row r="14670" spans="2:10" x14ac:dyDescent="0.2">
      <c r="B14670" s="24"/>
      <c r="D14670" s="24"/>
      <c r="F14670" s="24"/>
      <c r="H14670" s="24"/>
      <c r="J14670" s="24"/>
    </row>
    <row r="14671" spans="2:10" x14ac:dyDescent="0.2">
      <c r="B14671" s="24"/>
      <c r="D14671" s="24"/>
      <c r="F14671" s="24"/>
      <c r="H14671" s="24"/>
      <c r="J14671" s="24"/>
    </row>
    <row r="14672" spans="2:10" x14ac:dyDescent="0.2">
      <c r="B14672" s="24"/>
      <c r="D14672" s="24"/>
      <c r="F14672" s="24"/>
      <c r="H14672" s="24"/>
      <c r="J14672" s="24"/>
    </row>
    <row r="14673" spans="2:10" x14ac:dyDescent="0.2">
      <c r="B14673" s="24"/>
      <c r="D14673" s="24"/>
      <c r="F14673" s="24"/>
      <c r="H14673" s="24"/>
      <c r="J14673" s="24"/>
    </row>
    <row r="14674" spans="2:10" x14ac:dyDescent="0.2">
      <c r="B14674" s="24"/>
      <c r="D14674" s="24"/>
      <c r="F14674" s="24"/>
      <c r="H14674" s="24"/>
      <c r="J14674" s="24"/>
    </row>
    <row r="14675" spans="2:10" x14ac:dyDescent="0.2">
      <c r="B14675" s="24"/>
      <c r="D14675" s="24"/>
      <c r="F14675" s="24"/>
      <c r="H14675" s="24"/>
      <c r="J14675" s="24"/>
    </row>
    <row r="14676" spans="2:10" x14ac:dyDescent="0.2">
      <c r="B14676" s="24"/>
      <c r="D14676" s="24"/>
      <c r="F14676" s="24"/>
      <c r="H14676" s="24"/>
      <c r="J14676" s="24"/>
    </row>
    <row r="14677" spans="2:10" x14ac:dyDescent="0.2">
      <c r="B14677" s="24"/>
      <c r="D14677" s="24"/>
      <c r="F14677" s="24"/>
      <c r="H14677" s="24"/>
      <c r="J14677" s="24"/>
    </row>
    <row r="14678" spans="2:10" x14ac:dyDescent="0.2">
      <c r="B14678" s="24"/>
      <c r="D14678" s="24"/>
      <c r="F14678" s="24"/>
      <c r="H14678" s="24"/>
      <c r="J14678" s="24"/>
    </row>
    <row r="14679" spans="2:10" x14ac:dyDescent="0.2">
      <c r="B14679" s="24"/>
      <c r="D14679" s="24"/>
      <c r="F14679" s="24"/>
      <c r="H14679" s="24"/>
      <c r="J14679" s="24"/>
    </row>
    <row r="14680" spans="2:10" x14ac:dyDescent="0.2">
      <c r="B14680" s="24"/>
      <c r="D14680" s="24"/>
      <c r="F14680" s="24"/>
      <c r="H14680" s="24"/>
      <c r="J14680" s="24"/>
    </row>
    <row r="14681" spans="2:10" x14ac:dyDescent="0.2">
      <c r="B14681" s="24"/>
      <c r="D14681" s="24"/>
      <c r="F14681" s="24"/>
      <c r="H14681" s="24"/>
      <c r="J14681" s="24"/>
    </row>
    <row r="14682" spans="2:10" x14ac:dyDescent="0.2">
      <c r="B14682" s="24"/>
      <c r="D14682" s="24"/>
      <c r="F14682" s="24"/>
      <c r="H14682" s="24"/>
      <c r="J14682" s="24"/>
    </row>
    <row r="14683" spans="2:10" x14ac:dyDescent="0.2">
      <c r="B14683" s="24"/>
      <c r="D14683" s="24"/>
      <c r="F14683" s="24"/>
      <c r="H14683" s="24"/>
      <c r="J14683" s="24"/>
    </row>
    <row r="14684" spans="2:10" x14ac:dyDescent="0.2">
      <c r="B14684" s="24"/>
      <c r="D14684" s="24"/>
      <c r="F14684" s="24"/>
      <c r="H14684" s="24"/>
      <c r="J14684" s="24"/>
    </row>
    <row r="14685" spans="2:10" x14ac:dyDescent="0.2">
      <c r="B14685" s="24"/>
      <c r="D14685" s="24"/>
      <c r="F14685" s="24"/>
      <c r="H14685" s="24"/>
      <c r="J14685" s="24"/>
    </row>
    <row r="14686" spans="2:10" x14ac:dyDescent="0.2">
      <c r="B14686" s="24"/>
      <c r="D14686" s="24"/>
      <c r="F14686" s="24"/>
      <c r="H14686" s="24"/>
      <c r="J14686" s="24"/>
    </row>
    <row r="14687" spans="2:10" x14ac:dyDescent="0.2">
      <c r="B14687" s="24"/>
      <c r="D14687" s="24"/>
      <c r="F14687" s="24"/>
      <c r="H14687" s="24"/>
      <c r="J14687" s="24"/>
    </row>
    <row r="14688" spans="2:10" x14ac:dyDescent="0.2">
      <c r="B14688" s="24"/>
      <c r="D14688" s="24"/>
      <c r="F14688" s="24"/>
      <c r="H14688" s="24"/>
      <c r="J14688" s="24"/>
    </row>
    <row r="14689" spans="2:10" x14ac:dyDescent="0.2">
      <c r="B14689" s="24"/>
      <c r="D14689" s="24"/>
      <c r="F14689" s="24"/>
      <c r="H14689" s="24"/>
      <c r="J14689" s="24"/>
    </row>
    <row r="14690" spans="2:10" x14ac:dyDescent="0.2">
      <c r="B14690" s="24"/>
      <c r="D14690" s="24"/>
      <c r="F14690" s="24"/>
      <c r="H14690" s="24"/>
      <c r="J14690" s="24"/>
    </row>
    <row r="14691" spans="2:10" x14ac:dyDescent="0.2">
      <c r="B14691" s="24"/>
      <c r="D14691" s="24"/>
      <c r="F14691" s="24"/>
      <c r="H14691" s="24"/>
      <c r="J14691" s="24"/>
    </row>
    <row r="14692" spans="2:10" x14ac:dyDescent="0.2">
      <c r="B14692" s="24"/>
      <c r="D14692" s="24"/>
      <c r="F14692" s="24"/>
      <c r="H14692" s="24"/>
      <c r="J14692" s="24"/>
    </row>
    <row r="14693" spans="2:10" x14ac:dyDescent="0.2">
      <c r="B14693" s="24"/>
      <c r="D14693" s="24"/>
      <c r="F14693" s="24"/>
      <c r="H14693" s="24"/>
      <c r="J14693" s="24"/>
    </row>
    <row r="14694" spans="2:10" x14ac:dyDescent="0.2">
      <c r="B14694" s="24"/>
      <c r="D14694" s="24"/>
      <c r="F14694" s="24"/>
      <c r="H14694" s="24"/>
      <c r="J14694" s="24"/>
    </row>
    <row r="14695" spans="2:10" x14ac:dyDescent="0.2">
      <c r="B14695" s="24"/>
      <c r="D14695" s="24"/>
      <c r="F14695" s="24"/>
      <c r="H14695" s="24"/>
      <c r="J14695" s="24"/>
    </row>
    <row r="14696" spans="2:10" x14ac:dyDescent="0.2">
      <c r="B14696" s="24"/>
      <c r="D14696" s="24"/>
      <c r="F14696" s="24"/>
      <c r="H14696" s="24"/>
      <c r="J14696" s="24"/>
    </row>
    <row r="14697" spans="2:10" x14ac:dyDescent="0.2">
      <c r="B14697" s="24"/>
      <c r="D14697" s="24"/>
      <c r="F14697" s="24"/>
      <c r="H14697" s="24"/>
      <c r="J14697" s="24"/>
    </row>
    <row r="14698" spans="2:10" x14ac:dyDescent="0.2">
      <c r="B14698" s="24"/>
      <c r="D14698" s="24"/>
      <c r="F14698" s="24"/>
      <c r="H14698" s="24"/>
      <c r="J14698" s="24"/>
    </row>
    <row r="14699" spans="2:10" x14ac:dyDescent="0.2">
      <c r="B14699" s="24"/>
      <c r="D14699" s="24"/>
      <c r="F14699" s="24"/>
      <c r="H14699" s="24"/>
      <c r="J14699" s="24"/>
    </row>
    <row r="14700" spans="2:10" x14ac:dyDescent="0.2">
      <c r="B14700" s="24"/>
      <c r="D14700" s="24"/>
      <c r="F14700" s="24"/>
      <c r="H14700" s="24"/>
      <c r="J14700" s="24"/>
    </row>
    <row r="14701" spans="2:10" x14ac:dyDescent="0.2">
      <c r="B14701" s="24"/>
      <c r="D14701" s="24"/>
      <c r="F14701" s="24"/>
      <c r="H14701" s="24"/>
      <c r="J14701" s="24"/>
    </row>
    <row r="14702" spans="2:10" x14ac:dyDescent="0.2">
      <c r="B14702" s="24"/>
      <c r="D14702" s="24"/>
      <c r="F14702" s="24"/>
      <c r="H14702" s="24"/>
      <c r="J14702" s="24"/>
    </row>
    <row r="14703" spans="2:10" x14ac:dyDescent="0.2">
      <c r="B14703" s="24"/>
      <c r="D14703" s="24"/>
      <c r="F14703" s="24"/>
      <c r="H14703" s="24"/>
      <c r="J14703" s="24"/>
    </row>
    <row r="14704" spans="2:10" x14ac:dyDescent="0.2">
      <c r="B14704" s="24"/>
      <c r="D14704" s="24"/>
      <c r="F14704" s="24"/>
      <c r="H14704" s="24"/>
      <c r="J14704" s="24"/>
    </row>
    <row r="14705" spans="2:10" x14ac:dyDescent="0.2">
      <c r="B14705" s="24"/>
      <c r="D14705" s="24"/>
      <c r="F14705" s="24"/>
      <c r="H14705" s="24"/>
      <c r="J14705" s="24"/>
    </row>
    <row r="14706" spans="2:10" x14ac:dyDescent="0.2">
      <c r="B14706" s="24"/>
      <c r="D14706" s="24"/>
      <c r="F14706" s="24"/>
      <c r="H14706" s="24"/>
      <c r="J14706" s="24"/>
    </row>
    <row r="14707" spans="2:10" x14ac:dyDescent="0.2">
      <c r="B14707" s="24"/>
      <c r="D14707" s="24"/>
      <c r="F14707" s="24"/>
      <c r="H14707" s="24"/>
      <c r="J14707" s="24"/>
    </row>
    <row r="14708" spans="2:10" x14ac:dyDescent="0.2">
      <c r="B14708" s="24"/>
      <c r="D14708" s="24"/>
      <c r="F14708" s="24"/>
      <c r="H14708" s="24"/>
      <c r="J14708" s="24"/>
    </row>
    <row r="14709" spans="2:10" x14ac:dyDescent="0.2">
      <c r="B14709" s="24"/>
      <c r="D14709" s="24"/>
      <c r="F14709" s="24"/>
      <c r="H14709" s="24"/>
      <c r="J14709" s="24"/>
    </row>
    <row r="14710" spans="2:10" x14ac:dyDescent="0.2">
      <c r="B14710" s="24"/>
      <c r="D14710" s="24"/>
      <c r="F14710" s="24"/>
      <c r="H14710" s="24"/>
      <c r="J14710" s="24"/>
    </row>
    <row r="14711" spans="2:10" x14ac:dyDescent="0.2">
      <c r="B14711" s="24"/>
      <c r="D14711" s="24"/>
      <c r="F14711" s="24"/>
      <c r="H14711" s="24"/>
      <c r="J14711" s="24"/>
    </row>
    <row r="14712" spans="2:10" x14ac:dyDescent="0.2">
      <c r="B14712" s="24"/>
      <c r="D14712" s="24"/>
      <c r="F14712" s="24"/>
      <c r="H14712" s="24"/>
      <c r="J14712" s="24"/>
    </row>
    <row r="14713" spans="2:10" x14ac:dyDescent="0.2">
      <c r="B14713" s="24"/>
      <c r="D14713" s="24"/>
      <c r="F14713" s="24"/>
      <c r="H14713" s="24"/>
      <c r="J14713" s="24"/>
    </row>
    <row r="14714" spans="2:10" x14ac:dyDescent="0.2">
      <c r="B14714" s="24"/>
      <c r="D14714" s="24"/>
      <c r="F14714" s="24"/>
      <c r="H14714" s="24"/>
      <c r="J14714" s="24"/>
    </row>
    <row r="14715" spans="2:10" x14ac:dyDescent="0.2">
      <c r="B14715" s="24"/>
      <c r="D14715" s="24"/>
      <c r="F14715" s="24"/>
      <c r="H14715" s="24"/>
      <c r="J14715" s="24"/>
    </row>
    <row r="14716" spans="2:10" x14ac:dyDescent="0.2">
      <c r="B14716" s="24"/>
      <c r="D14716" s="24"/>
      <c r="F14716" s="24"/>
      <c r="H14716" s="24"/>
      <c r="J14716" s="24"/>
    </row>
    <row r="14717" spans="2:10" x14ac:dyDescent="0.2">
      <c r="B14717" s="24"/>
      <c r="D14717" s="24"/>
      <c r="F14717" s="24"/>
      <c r="H14717" s="24"/>
      <c r="J14717" s="24"/>
    </row>
    <row r="14718" spans="2:10" x14ac:dyDescent="0.2">
      <c r="B14718" s="24"/>
      <c r="D14718" s="24"/>
      <c r="F14718" s="24"/>
      <c r="H14718" s="24"/>
      <c r="J14718" s="24"/>
    </row>
    <row r="14719" spans="2:10" x14ac:dyDescent="0.2">
      <c r="B14719" s="24"/>
      <c r="D14719" s="24"/>
      <c r="F14719" s="24"/>
      <c r="H14719" s="24"/>
      <c r="J14719" s="24"/>
    </row>
    <row r="14720" spans="2:10" x14ac:dyDescent="0.2">
      <c r="B14720" s="24"/>
      <c r="D14720" s="24"/>
      <c r="F14720" s="24"/>
      <c r="H14720" s="24"/>
      <c r="J14720" s="24"/>
    </row>
    <row r="14721" spans="2:10" x14ac:dyDescent="0.2">
      <c r="B14721" s="24"/>
      <c r="D14721" s="24"/>
      <c r="F14721" s="24"/>
      <c r="H14721" s="24"/>
      <c r="J14721" s="24"/>
    </row>
    <row r="14722" spans="2:10" x14ac:dyDescent="0.2">
      <c r="B14722" s="24"/>
      <c r="D14722" s="24"/>
      <c r="F14722" s="24"/>
      <c r="H14722" s="24"/>
      <c r="J14722" s="24"/>
    </row>
    <row r="14723" spans="2:10" x14ac:dyDescent="0.2">
      <c r="B14723" s="24"/>
      <c r="D14723" s="24"/>
      <c r="F14723" s="24"/>
      <c r="H14723" s="24"/>
      <c r="J14723" s="24"/>
    </row>
    <row r="14724" spans="2:10" x14ac:dyDescent="0.2">
      <c r="B14724" s="24"/>
      <c r="D14724" s="24"/>
      <c r="F14724" s="24"/>
      <c r="H14724" s="24"/>
      <c r="J14724" s="24"/>
    </row>
    <row r="14725" spans="2:10" x14ac:dyDescent="0.2">
      <c r="B14725" s="24"/>
      <c r="D14725" s="24"/>
      <c r="F14725" s="24"/>
      <c r="H14725" s="24"/>
      <c r="J14725" s="24"/>
    </row>
    <row r="14726" spans="2:10" x14ac:dyDescent="0.2">
      <c r="B14726" s="24"/>
      <c r="D14726" s="24"/>
      <c r="F14726" s="24"/>
      <c r="H14726" s="24"/>
      <c r="J14726" s="24"/>
    </row>
    <row r="14727" spans="2:10" x14ac:dyDescent="0.2">
      <c r="B14727" s="24"/>
      <c r="D14727" s="24"/>
      <c r="F14727" s="24"/>
      <c r="H14727" s="24"/>
      <c r="J14727" s="24"/>
    </row>
    <row r="14728" spans="2:10" x14ac:dyDescent="0.2">
      <c r="B14728" s="24"/>
      <c r="D14728" s="24"/>
      <c r="F14728" s="24"/>
      <c r="H14728" s="24"/>
      <c r="J14728" s="24"/>
    </row>
    <row r="14729" spans="2:10" x14ac:dyDescent="0.2">
      <c r="B14729" s="24"/>
      <c r="D14729" s="24"/>
      <c r="F14729" s="24"/>
      <c r="H14729" s="24"/>
      <c r="J14729" s="24"/>
    </row>
    <row r="14730" spans="2:10" x14ac:dyDescent="0.2">
      <c r="B14730" s="24"/>
      <c r="D14730" s="24"/>
      <c r="F14730" s="24"/>
      <c r="H14730" s="24"/>
      <c r="J14730" s="24"/>
    </row>
    <row r="14731" spans="2:10" x14ac:dyDescent="0.2">
      <c r="B14731" s="24"/>
      <c r="D14731" s="24"/>
      <c r="F14731" s="24"/>
      <c r="H14731" s="24"/>
      <c r="J14731" s="24"/>
    </row>
    <row r="14732" spans="2:10" x14ac:dyDescent="0.2">
      <c r="B14732" s="24"/>
      <c r="D14732" s="24"/>
      <c r="F14732" s="24"/>
      <c r="H14732" s="24"/>
      <c r="J14732" s="24"/>
    </row>
    <row r="14733" spans="2:10" x14ac:dyDescent="0.2">
      <c r="B14733" s="24"/>
      <c r="D14733" s="24"/>
      <c r="F14733" s="24"/>
      <c r="H14733" s="24"/>
      <c r="J14733" s="24"/>
    </row>
    <row r="14734" spans="2:10" x14ac:dyDescent="0.2">
      <c r="B14734" s="24"/>
      <c r="D14734" s="24"/>
      <c r="F14734" s="24"/>
      <c r="H14734" s="24"/>
      <c r="J14734" s="24"/>
    </row>
    <row r="14735" spans="2:10" x14ac:dyDescent="0.2">
      <c r="B14735" s="24"/>
      <c r="D14735" s="24"/>
      <c r="F14735" s="24"/>
      <c r="H14735" s="24"/>
      <c r="J14735" s="24"/>
    </row>
    <row r="14736" spans="2:10" x14ac:dyDescent="0.2">
      <c r="B14736" s="24"/>
      <c r="D14736" s="24"/>
      <c r="F14736" s="24"/>
      <c r="H14736" s="24"/>
      <c r="J14736" s="24"/>
    </row>
    <row r="14737" spans="2:10" x14ac:dyDescent="0.2">
      <c r="B14737" s="24"/>
      <c r="D14737" s="24"/>
      <c r="F14737" s="24"/>
      <c r="H14737" s="24"/>
      <c r="J14737" s="24"/>
    </row>
    <row r="14738" spans="2:10" x14ac:dyDescent="0.2">
      <c r="B14738" s="24"/>
      <c r="D14738" s="24"/>
      <c r="F14738" s="24"/>
      <c r="H14738" s="24"/>
      <c r="J14738" s="24"/>
    </row>
    <row r="14739" spans="2:10" x14ac:dyDescent="0.2">
      <c r="B14739" s="24"/>
      <c r="D14739" s="24"/>
      <c r="F14739" s="24"/>
      <c r="H14739" s="24"/>
      <c r="J14739" s="24"/>
    </row>
    <row r="14740" spans="2:10" x14ac:dyDescent="0.2">
      <c r="B14740" s="24"/>
      <c r="D14740" s="24"/>
      <c r="F14740" s="24"/>
      <c r="H14740" s="24"/>
      <c r="J14740" s="24"/>
    </row>
    <row r="14741" spans="2:10" x14ac:dyDescent="0.2">
      <c r="B14741" s="24"/>
      <c r="D14741" s="24"/>
      <c r="F14741" s="24"/>
      <c r="H14741" s="24"/>
      <c r="J14741" s="24"/>
    </row>
    <row r="14742" spans="2:10" x14ac:dyDescent="0.2">
      <c r="B14742" s="24"/>
      <c r="D14742" s="24"/>
      <c r="F14742" s="24"/>
      <c r="H14742" s="24"/>
      <c r="J14742" s="24"/>
    </row>
    <row r="14743" spans="2:10" x14ac:dyDescent="0.2">
      <c r="B14743" s="24"/>
      <c r="D14743" s="24"/>
      <c r="F14743" s="24"/>
      <c r="H14743" s="24"/>
      <c r="J14743" s="24"/>
    </row>
    <row r="14744" spans="2:10" x14ac:dyDescent="0.2">
      <c r="B14744" s="24"/>
      <c r="D14744" s="24"/>
      <c r="F14744" s="24"/>
      <c r="H14744" s="24"/>
      <c r="J14744" s="24"/>
    </row>
    <row r="14745" spans="2:10" x14ac:dyDescent="0.2">
      <c r="B14745" s="24"/>
      <c r="D14745" s="24"/>
      <c r="F14745" s="24"/>
      <c r="H14745" s="24"/>
      <c r="J14745" s="24"/>
    </row>
    <row r="14746" spans="2:10" x14ac:dyDescent="0.2">
      <c r="B14746" s="24"/>
      <c r="D14746" s="24"/>
      <c r="F14746" s="24"/>
      <c r="H14746" s="24"/>
      <c r="J14746" s="24"/>
    </row>
    <row r="14747" spans="2:10" x14ac:dyDescent="0.2">
      <c r="B14747" s="24"/>
      <c r="D14747" s="24"/>
      <c r="F14747" s="24"/>
      <c r="H14747" s="24"/>
      <c r="J14747" s="24"/>
    </row>
    <row r="14748" spans="2:10" x14ac:dyDescent="0.2">
      <c r="B14748" s="24"/>
      <c r="D14748" s="24"/>
      <c r="F14748" s="24"/>
      <c r="H14748" s="24"/>
      <c r="J14748" s="24"/>
    </row>
    <row r="14749" spans="2:10" x14ac:dyDescent="0.2">
      <c r="B14749" s="24"/>
      <c r="D14749" s="24"/>
      <c r="F14749" s="24"/>
      <c r="H14749" s="24"/>
      <c r="J14749" s="24"/>
    </row>
    <row r="14750" spans="2:10" x14ac:dyDescent="0.2">
      <c r="B14750" s="24"/>
      <c r="D14750" s="24"/>
      <c r="F14750" s="24"/>
      <c r="H14750" s="24"/>
      <c r="J14750" s="24"/>
    </row>
    <row r="14751" spans="2:10" x14ac:dyDescent="0.2">
      <c r="B14751" s="24"/>
      <c r="D14751" s="24"/>
      <c r="F14751" s="24"/>
      <c r="H14751" s="24"/>
      <c r="J14751" s="24"/>
    </row>
    <row r="14752" spans="2:10" x14ac:dyDescent="0.2">
      <c r="B14752" s="24"/>
      <c r="D14752" s="24"/>
      <c r="F14752" s="24"/>
      <c r="H14752" s="24"/>
      <c r="J14752" s="24"/>
    </row>
    <row r="14753" spans="2:10" x14ac:dyDescent="0.2">
      <c r="B14753" s="24"/>
      <c r="D14753" s="24"/>
      <c r="F14753" s="24"/>
      <c r="H14753" s="24"/>
      <c r="J14753" s="24"/>
    </row>
    <row r="14754" spans="2:10" x14ac:dyDescent="0.2">
      <c r="B14754" s="24"/>
      <c r="D14754" s="24"/>
      <c r="F14754" s="24"/>
      <c r="H14754" s="24"/>
      <c r="J14754" s="24"/>
    </row>
    <row r="14755" spans="2:10" x14ac:dyDescent="0.2">
      <c r="B14755" s="24"/>
      <c r="D14755" s="24"/>
      <c r="F14755" s="24"/>
      <c r="H14755" s="24"/>
      <c r="J14755" s="24"/>
    </row>
    <row r="14756" spans="2:10" x14ac:dyDescent="0.2">
      <c r="B14756" s="24"/>
      <c r="D14756" s="24"/>
      <c r="F14756" s="24"/>
      <c r="H14756" s="24"/>
      <c r="J14756" s="24"/>
    </row>
    <row r="14757" spans="2:10" x14ac:dyDescent="0.2">
      <c r="B14757" s="24"/>
      <c r="D14757" s="24"/>
      <c r="F14757" s="24"/>
      <c r="H14757" s="24"/>
      <c r="J14757" s="24"/>
    </row>
    <row r="14758" spans="2:10" x14ac:dyDescent="0.2">
      <c r="B14758" s="24"/>
      <c r="D14758" s="24"/>
      <c r="F14758" s="24"/>
      <c r="H14758" s="24"/>
      <c r="J14758" s="24"/>
    </row>
    <row r="14759" spans="2:10" x14ac:dyDescent="0.2">
      <c r="B14759" s="24"/>
      <c r="D14759" s="24"/>
      <c r="F14759" s="24"/>
      <c r="H14759" s="24"/>
      <c r="J14759" s="24"/>
    </row>
    <row r="14760" spans="2:10" x14ac:dyDescent="0.2">
      <c r="B14760" s="24"/>
      <c r="D14760" s="24"/>
      <c r="F14760" s="24"/>
      <c r="H14760" s="24"/>
      <c r="J14760" s="24"/>
    </row>
    <row r="14761" spans="2:10" x14ac:dyDescent="0.2">
      <c r="B14761" s="24"/>
      <c r="D14761" s="24"/>
      <c r="F14761" s="24"/>
      <c r="H14761" s="24"/>
      <c r="J14761" s="24"/>
    </row>
    <row r="14762" spans="2:10" x14ac:dyDescent="0.2">
      <c r="B14762" s="24"/>
      <c r="D14762" s="24"/>
      <c r="F14762" s="24"/>
      <c r="H14762" s="24"/>
      <c r="J14762" s="24"/>
    </row>
    <row r="14763" spans="2:10" x14ac:dyDescent="0.2">
      <c r="B14763" s="24"/>
      <c r="D14763" s="24"/>
      <c r="F14763" s="24"/>
      <c r="H14763" s="24"/>
      <c r="J14763" s="24"/>
    </row>
    <row r="14764" spans="2:10" x14ac:dyDescent="0.2">
      <c r="B14764" s="24"/>
      <c r="D14764" s="24"/>
      <c r="F14764" s="24"/>
      <c r="H14764" s="24"/>
      <c r="J14764" s="24"/>
    </row>
    <row r="14765" spans="2:10" x14ac:dyDescent="0.2">
      <c r="B14765" s="24"/>
      <c r="D14765" s="24"/>
      <c r="F14765" s="24"/>
      <c r="H14765" s="24"/>
      <c r="J14765" s="24"/>
    </row>
    <row r="14766" spans="2:10" x14ac:dyDescent="0.2">
      <c r="B14766" s="24"/>
      <c r="D14766" s="24"/>
      <c r="F14766" s="24"/>
      <c r="H14766" s="24"/>
      <c r="J14766" s="24"/>
    </row>
    <row r="14767" spans="2:10" x14ac:dyDescent="0.2">
      <c r="B14767" s="24"/>
      <c r="D14767" s="24"/>
      <c r="F14767" s="24"/>
      <c r="H14767" s="24"/>
      <c r="J14767" s="24"/>
    </row>
    <row r="14768" spans="2:10" x14ac:dyDescent="0.2">
      <c r="B14768" s="24"/>
      <c r="D14768" s="24"/>
      <c r="F14768" s="24"/>
      <c r="H14768" s="24"/>
      <c r="J14768" s="24"/>
    </row>
    <row r="14769" spans="2:10" x14ac:dyDescent="0.2">
      <c r="B14769" s="24"/>
      <c r="D14769" s="24"/>
      <c r="F14769" s="24"/>
      <c r="H14769" s="24"/>
      <c r="J14769" s="24"/>
    </row>
    <row r="14770" spans="2:10" x14ac:dyDescent="0.2">
      <c r="B14770" s="24"/>
      <c r="D14770" s="24"/>
      <c r="F14770" s="24"/>
      <c r="H14770" s="24"/>
      <c r="J14770" s="24"/>
    </row>
    <row r="14771" spans="2:10" x14ac:dyDescent="0.2">
      <c r="B14771" s="24"/>
      <c r="D14771" s="24"/>
      <c r="F14771" s="24"/>
      <c r="H14771" s="24"/>
      <c r="J14771" s="24"/>
    </row>
    <row r="14772" spans="2:10" x14ac:dyDescent="0.2">
      <c r="B14772" s="24"/>
      <c r="D14772" s="24"/>
      <c r="F14772" s="24"/>
      <c r="H14772" s="24"/>
      <c r="J14772" s="24"/>
    </row>
    <row r="14773" spans="2:10" x14ac:dyDescent="0.2">
      <c r="B14773" s="24"/>
      <c r="D14773" s="24"/>
      <c r="F14773" s="24"/>
      <c r="H14773" s="24"/>
      <c r="J14773" s="24"/>
    </row>
    <row r="14774" spans="2:10" x14ac:dyDescent="0.2">
      <c r="B14774" s="24"/>
      <c r="D14774" s="24"/>
      <c r="F14774" s="24"/>
      <c r="H14774" s="24"/>
      <c r="J14774" s="24"/>
    </row>
    <row r="14775" spans="2:10" x14ac:dyDescent="0.2">
      <c r="B14775" s="24"/>
      <c r="D14775" s="24"/>
      <c r="F14775" s="24"/>
      <c r="H14775" s="24"/>
      <c r="J14775" s="24"/>
    </row>
    <row r="14776" spans="2:10" x14ac:dyDescent="0.2">
      <c r="B14776" s="24"/>
      <c r="D14776" s="24"/>
      <c r="F14776" s="24"/>
      <c r="H14776" s="24"/>
      <c r="J14776" s="24"/>
    </row>
    <row r="14777" spans="2:10" x14ac:dyDescent="0.2">
      <c r="B14777" s="24"/>
      <c r="D14777" s="24"/>
      <c r="F14777" s="24"/>
      <c r="H14777" s="24"/>
      <c r="J14777" s="24"/>
    </row>
    <row r="14778" spans="2:10" x14ac:dyDescent="0.2">
      <c r="B14778" s="24"/>
      <c r="D14778" s="24"/>
      <c r="F14778" s="24"/>
      <c r="H14778" s="24"/>
      <c r="J14778" s="24"/>
    </row>
    <row r="14779" spans="2:10" x14ac:dyDescent="0.2">
      <c r="B14779" s="24"/>
      <c r="D14779" s="24"/>
      <c r="F14779" s="24"/>
      <c r="H14779" s="24"/>
      <c r="J14779" s="24"/>
    </row>
    <row r="14780" spans="2:10" x14ac:dyDescent="0.2">
      <c r="B14780" s="24"/>
      <c r="D14780" s="24"/>
      <c r="F14780" s="24"/>
      <c r="H14780" s="24"/>
      <c r="J14780" s="24"/>
    </row>
    <row r="14781" spans="2:10" x14ac:dyDescent="0.2">
      <c r="B14781" s="24"/>
      <c r="D14781" s="24"/>
      <c r="F14781" s="24"/>
      <c r="H14781" s="24"/>
      <c r="J14781" s="24"/>
    </row>
    <row r="14782" spans="2:10" x14ac:dyDescent="0.2">
      <c r="B14782" s="24"/>
      <c r="D14782" s="24"/>
      <c r="F14782" s="24"/>
      <c r="H14782" s="24"/>
      <c r="J14782" s="24"/>
    </row>
    <row r="14783" spans="2:10" x14ac:dyDescent="0.2">
      <c r="B14783" s="24"/>
      <c r="D14783" s="24"/>
      <c r="F14783" s="24"/>
      <c r="H14783" s="24"/>
      <c r="J14783" s="24"/>
    </row>
    <row r="14784" spans="2:10" x14ac:dyDescent="0.2">
      <c r="B14784" s="24"/>
      <c r="D14784" s="24"/>
      <c r="F14784" s="24"/>
      <c r="H14784" s="24"/>
      <c r="J14784" s="24"/>
    </row>
    <row r="14785" spans="2:10" x14ac:dyDescent="0.2">
      <c r="B14785" s="24"/>
      <c r="D14785" s="24"/>
      <c r="F14785" s="24"/>
      <c r="H14785" s="24"/>
      <c r="J14785" s="24"/>
    </row>
    <row r="14786" spans="2:10" x14ac:dyDescent="0.2">
      <c r="B14786" s="24"/>
      <c r="D14786" s="24"/>
      <c r="F14786" s="24"/>
      <c r="H14786" s="24"/>
      <c r="J14786" s="24"/>
    </row>
    <row r="14787" spans="2:10" x14ac:dyDescent="0.2">
      <c r="B14787" s="24"/>
      <c r="D14787" s="24"/>
      <c r="F14787" s="24"/>
      <c r="H14787" s="24"/>
      <c r="J14787" s="24"/>
    </row>
    <row r="14788" spans="2:10" x14ac:dyDescent="0.2">
      <c r="B14788" s="24"/>
      <c r="D14788" s="24"/>
      <c r="F14788" s="24"/>
      <c r="H14788" s="24"/>
      <c r="J14788" s="24"/>
    </row>
    <row r="14789" spans="2:10" x14ac:dyDescent="0.2">
      <c r="B14789" s="24"/>
      <c r="D14789" s="24"/>
      <c r="F14789" s="24"/>
      <c r="H14789" s="24"/>
      <c r="J14789" s="24"/>
    </row>
    <row r="14790" spans="2:10" x14ac:dyDescent="0.2">
      <c r="B14790" s="24"/>
      <c r="D14790" s="24"/>
      <c r="F14790" s="24"/>
      <c r="H14790" s="24"/>
      <c r="J14790" s="24"/>
    </row>
    <row r="14791" spans="2:10" x14ac:dyDescent="0.2">
      <c r="B14791" s="24"/>
      <c r="D14791" s="24"/>
      <c r="F14791" s="24"/>
      <c r="H14791" s="24"/>
      <c r="J14791" s="24"/>
    </row>
    <row r="14792" spans="2:10" x14ac:dyDescent="0.2">
      <c r="B14792" s="24"/>
      <c r="D14792" s="24"/>
      <c r="F14792" s="24"/>
      <c r="H14792" s="24"/>
      <c r="J14792" s="24"/>
    </row>
    <row r="14793" spans="2:10" x14ac:dyDescent="0.2">
      <c r="B14793" s="24"/>
      <c r="D14793" s="24"/>
      <c r="F14793" s="24"/>
      <c r="H14793" s="24"/>
      <c r="J14793" s="24"/>
    </row>
    <row r="14794" spans="2:10" x14ac:dyDescent="0.2">
      <c r="B14794" s="24"/>
      <c r="D14794" s="24"/>
      <c r="F14794" s="24"/>
      <c r="H14794" s="24"/>
      <c r="J14794" s="24"/>
    </row>
    <row r="14795" spans="2:10" x14ac:dyDescent="0.2">
      <c r="B14795" s="24"/>
      <c r="D14795" s="24"/>
      <c r="F14795" s="24"/>
      <c r="H14795" s="24"/>
      <c r="J14795" s="24"/>
    </row>
    <row r="14796" spans="2:10" x14ac:dyDescent="0.2">
      <c r="B14796" s="24"/>
      <c r="D14796" s="24"/>
      <c r="F14796" s="24"/>
      <c r="H14796" s="24"/>
      <c r="J14796" s="24"/>
    </row>
    <row r="14797" spans="2:10" x14ac:dyDescent="0.2">
      <c r="B14797" s="24"/>
      <c r="D14797" s="24"/>
      <c r="F14797" s="24"/>
      <c r="H14797" s="24"/>
      <c r="J14797" s="24"/>
    </row>
    <row r="14798" spans="2:10" x14ac:dyDescent="0.2">
      <c r="B14798" s="24"/>
      <c r="D14798" s="24"/>
      <c r="F14798" s="24"/>
      <c r="H14798" s="24"/>
      <c r="J14798" s="24"/>
    </row>
    <row r="14799" spans="2:10" x14ac:dyDescent="0.2">
      <c r="B14799" s="24"/>
      <c r="D14799" s="24"/>
      <c r="F14799" s="24"/>
      <c r="H14799" s="24"/>
      <c r="J14799" s="24"/>
    </row>
    <row r="14800" spans="2:10" x14ac:dyDescent="0.2">
      <c r="B14800" s="24"/>
      <c r="D14800" s="24"/>
      <c r="F14800" s="24"/>
      <c r="H14800" s="24"/>
      <c r="J14800" s="24"/>
    </row>
    <row r="14801" spans="2:10" x14ac:dyDescent="0.2">
      <c r="B14801" s="24"/>
      <c r="D14801" s="24"/>
      <c r="F14801" s="24"/>
      <c r="H14801" s="24"/>
      <c r="J14801" s="24"/>
    </row>
    <row r="14802" spans="2:10" x14ac:dyDescent="0.2">
      <c r="B14802" s="24"/>
      <c r="D14802" s="24"/>
      <c r="F14802" s="24"/>
      <c r="H14802" s="24"/>
      <c r="J14802" s="24"/>
    </row>
    <row r="14803" spans="2:10" x14ac:dyDescent="0.2">
      <c r="B14803" s="24"/>
      <c r="D14803" s="24"/>
      <c r="F14803" s="24"/>
      <c r="H14803" s="24"/>
      <c r="J14803" s="24"/>
    </row>
    <row r="14804" spans="2:10" x14ac:dyDescent="0.2">
      <c r="B14804" s="24"/>
      <c r="D14804" s="24"/>
      <c r="F14804" s="24"/>
      <c r="H14804" s="24"/>
      <c r="J14804" s="24"/>
    </row>
    <row r="14805" spans="2:10" x14ac:dyDescent="0.2">
      <c r="B14805" s="24"/>
      <c r="D14805" s="24"/>
      <c r="F14805" s="24"/>
      <c r="H14805" s="24"/>
      <c r="J14805" s="24"/>
    </row>
    <row r="14806" spans="2:10" x14ac:dyDescent="0.2">
      <c r="B14806" s="24"/>
      <c r="D14806" s="24"/>
      <c r="F14806" s="24"/>
      <c r="H14806" s="24"/>
      <c r="J14806" s="24"/>
    </row>
    <row r="14807" spans="2:10" x14ac:dyDescent="0.2">
      <c r="B14807" s="24"/>
      <c r="D14807" s="24"/>
      <c r="F14807" s="24"/>
      <c r="H14807" s="24"/>
      <c r="J14807" s="24"/>
    </row>
    <row r="14808" spans="2:10" x14ac:dyDescent="0.2">
      <c r="B14808" s="24"/>
      <c r="D14808" s="24"/>
      <c r="F14808" s="24"/>
      <c r="H14808" s="24"/>
      <c r="J14808" s="24"/>
    </row>
    <row r="14809" spans="2:10" x14ac:dyDescent="0.2">
      <c r="B14809" s="24"/>
      <c r="D14809" s="24"/>
      <c r="F14809" s="24"/>
      <c r="H14809" s="24"/>
      <c r="J14809" s="24"/>
    </row>
    <row r="14810" spans="2:10" x14ac:dyDescent="0.2">
      <c r="B14810" s="24"/>
      <c r="D14810" s="24"/>
      <c r="F14810" s="24"/>
      <c r="H14810" s="24"/>
      <c r="J14810" s="24"/>
    </row>
    <row r="14811" spans="2:10" x14ac:dyDescent="0.2">
      <c r="B14811" s="24"/>
      <c r="D14811" s="24"/>
      <c r="F14811" s="24"/>
      <c r="H14811" s="24"/>
      <c r="J14811" s="24"/>
    </row>
    <row r="14812" spans="2:10" x14ac:dyDescent="0.2">
      <c r="B14812" s="24"/>
      <c r="D14812" s="24"/>
      <c r="F14812" s="24"/>
      <c r="H14812" s="24"/>
      <c r="J14812" s="24"/>
    </row>
    <row r="14813" spans="2:10" x14ac:dyDescent="0.2">
      <c r="B14813" s="24"/>
      <c r="D14813" s="24"/>
      <c r="F14813" s="24"/>
      <c r="H14813" s="24"/>
      <c r="J14813" s="24"/>
    </row>
    <row r="14814" spans="2:10" x14ac:dyDescent="0.2">
      <c r="B14814" s="24"/>
      <c r="D14814" s="24"/>
      <c r="F14814" s="24"/>
      <c r="H14814" s="24"/>
      <c r="J14814" s="24"/>
    </row>
    <row r="14815" spans="2:10" x14ac:dyDescent="0.2">
      <c r="B14815" s="24"/>
      <c r="D14815" s="24"/>
      <c r="F14815" s="24"/>
      <c r="H14815" s="24"/>
      <c r="J14815" s="24"/>
    </row>
    <row r="14816" spans="2:10" x14ac:dyDescent="0.2">
      <c r="B14816" s="24"/>
      <c r="D14816" s="24"/>
      <c r="F14816" s="24"/>
      <c r="H14816" s="24"/>
      <c r="J14816" s="24"/>
    </row>
    <row r="14817" spans="2:10" x14ac:dyDescent="0.2">
      <c r="B14817" s="24"/>
      <c r="D14817" s="24"/>
      <c r="F14817" s="24"/>
      <c r="H14817" s="24"/>
      <c r="J14817" s="24"/>
    </row>
    <row r="14818" spans="2:10" x14ac:dyDescent="0.2">
      <c r="B14818" s="24"/>
      <c r="D14818" s="24"/>
      <c r="F14818" s="24"/>
      <c r="H14818" s="24"/>
      <c r="J14818" s="24"/>
    </row>
    <row r="14819" spans="2:10" x14ac:dyDescent="0.2">
      <c r="B14819" s="24"/>
      <c r="D14819" s="24"/>
      <c r="F14819" s="24"/>
      <c r="H14819" s="24"/>
      <c r="J14819" s="24"/>
    </row>
    <row r="14820" spans="2:10" x14ac:dyDescent="0.2">
      <c r="B14820" s="24"/>
      <c r="D14820" s="24"/>
      <c r="F14820" s="24"/>
      <c r="H14820" s="24"/>
      <c r="J14820" s="24"/>
    </row>
    <row r="14821" spans="2:10" x14ac:dyDescent="0.2">
      <c r="B14821" s="24"/>
      <c r="D14821" s="24"/>
      <c r="F14821" s="24"/>
      <c r="H14821" s="24"/>
      <c r="J14821" s="24"/>
    </row>
    <row r="14822" spans="2:10" x14ac:dyDescent="0.2">
      <c r="B14822" s="24"/>
      <c r="D14822" s="24"/>
      <c r="F14822" s="24"/>
      <c r="H14822" s="24"/>
      <c r="J14822" s="24"/>
    </row>
    <row r="14823" spans="2:10" x14ac:dyDescent="0.2">
      <c r="B14823" s="24"/>
      <c r="D14823" s="24"/>
      <c r="F14823" s="24"/>
      <c r="H14823" s="24"/>
      <c r="J14823" s="24"/>
    </row>
    <row r="14824" spans="2:10" x14ac:dyDescent="0.2">
      <c r="B14824" s="24"/>
      <c r="D14824" s="24"/>
      <c r="F14824" s="24"/>
      <c r="H14824" s="24"/>
      <c r="J14824" s="24"/>
    </row>
    <row r="14825" spans="2:10" x14ac:dyDescent="0.2">
      <c r="B14825" s="24"/>
      <c r="D14825" s="24"/>
      <c r="F14825" s="24"/>
      <c r="H14825" s="24"/>
      <c r="J14825" s="24"/>
    </row>
    <row r="14826" spans="2:10" x14ac:dyDescent="0.2">
      <c r="B14826" s="24"/>
      <c r="D14826" s="24"/>
      <c r="F14826" s="24"/>
      <c r="H14826" s="24"/>
      <c r="J14826" s="24"/>
    </row>
    <row r="14827" spans="2:10" x14ac:dyDescent="0.2">
      <c r="B14827" s="24"/>
      <c r="D14827" s="24"/>
      <c r="F14827" s="24"/>
      <c r="H14827" s="24"/>
      <c r="J14827" s="24"/>
    </row>
    <row r="14828" spans="2:10" x14ac:dyDescent="0.2">
      <c r="B14828" s="24"/>
      <c r="D14828" s="24"/>
      <c r="F14828" s="24"/>
      <c r="H14828" s="24"/>
      <c r="J14828" s="24"/>
    </row>
    <row r="14829" spans="2:10" x14ac:dyDescent="0.2">
      <c r="B14829" s="24"/>
      <c r="D14829" s="24"/>
      <c r="F14829" s="24"/>
      <c r="H14829" s="24"/>
      <c r="J14829" s="24"/>
    </row>
    <row r="14830" spans="2:10" x14ac:dyDescent="0.2">
      <c r="B14830" s="24"/>
      <c r="D14830" s="24"/>
      <c r="F14830" s="24"/>
      <c r="H14830" s="24"/>
      <c r="J14830" s="24"/>
    </row>
    <row r="14831" spans="2:10" x14ac:dyDescent="0.2">
      <c r="B14831" s="24"/>
      <c r="D14831" s="24"/>
      <c r="F14831" s="24"/>
      <c r="H14831" s="24"/>
      <c r="J14831" s="24"/>
    </row>
    <row r="14832" spans="2:10" x14ac:dyDescent="0.2">
      <c r="B14832" s="24"/>
      <c r="D14832" s="24"/>
      <c r="F14832" s="24"/>
      <c r="H14832" s="24"/>
      <c r="J14832" s="24"/>
    </row>
    <row r="14833" spans="2:10" x14ac:dyDescent="0.2">
      <c r="B14833" s="24"/>
      <c r="D14833" s="24"/>
      <c r="F14833" s="24"/>
      <c r="H14833" s="24"/>
      <c r="J14833" s="24"/>
    </row>
    <row r="14834" spans="2:10" x14ac:dyDescent="0.2">
      <c r="B14834" s="24"/>
      <c r="D14834" s="24"/>
      <c r="F14834" s="24"/>
      <c r="H14834" s="24"/>
      <c r="J14834" s="24"/>
    </row>
    <row r="14835" spans="2:10" x14ac:dyDescent="0.2">
      <c r="B14835" s="24"/>
      <c r="D14835" s="24"/>
      <c r="F14835" s="24"/>
      <c r="H14835" s="24"/>
      <c r="J14835" s="24"/>
    </row>
    <row r="14836" spans="2:10" x14ac:dyDescent="0.2">
      <c r="B14836" s="24"/>
      <c r="D14836" s="24"/>
      <c r="F14836" s="24"/>
      <c r="H14836" s="24"/>
      <c r="J14836" s="24"/>
    </row>
    <row r="14837" spans="2:10" x14ac:dyDescent="0.2">
      <c r="B14837" s="24"/>
      <c r="D14837" s="24"/>
      <c r="F14837" s="24"/>
      <c r="H14837" s="24"/>
      <c r="J14837" s="24"/>
    </row>
    <row r="14838" spans="2:10" x14ac:dyDescent="0.2">
      <c r="B14838" s="24"/>
      <c r="D14838" s="24"/>
      <c r="F14838" s="24"/>
      <c r="H14838" s="24"/>
      <c r="J14838" s="24"/>
    </row>
    <row r="14839" spans="2:10" x14ac:dyDescent="0.2">
      <c r="B14839" s="24"/>
      <c r="D14839" s="24"/>
      <c r="F14839" s="24"/>
      <c r="H14839" s="24"/>
      <c r="J14839" s="24"/>
    </row>
    <row r="14840" spans="2:10" x14ac:dyDescent="0.2">
      <c r="B14840" s="24"/>
      <c r="D14840" s="24"/>
      <c r="F14840" s="24"/>
      <c r="H14840" s="24"/>
      <c r="J14840" s="24"/>
    </row>
    <row r="14841" spans="2:10" x14ac:dyDescent="0.2">
      <c r="B14841" s="24"/>
      <c r="D14841" s="24"/>
      <c r="F14841" s="24"/>
      <c r="H14841" s="24"/>
      <c r="J14841" s="24"/>
    </row>
    <row r="14842" spans="2:10" x14ac:dyDescent="0.2">
      <c r="B14842" s="24"/>
      <c r="D14842" s="24"/>
      <c r="F14842" s="24"/>
      <c r="H14842" s="24"/>
      <c r="J14842" s="24"/>
    </row>
    <row r="14843" spans="2:10" x14ac:dyDescent="0.2">
      <c r="B14843" s="24"/>
      <c r="D14843" s="24"/>
      <c r="F14843" s="24"/>
      <c r="H14843" s="24"/>
      <c r="J14843" s="24"/>
    </row>
    <row r="14844" spans="2:10" x14ac:dyDescent="0.2">
      <c r="B14844" s="24"/>
      <c r="D14844" s="24"/>
      <c r="F14844" s="24"/>
      <c r="H14844" s="24"/>
      <c r="J14844" s="24"/>
    </row>
    <row r="14845" spans="2:10" x14ac:dyDescent="0.2">
      <c r="B14845" s="24"/>
      <c r="D14845" s="24"/>
      <c r="F14845" s="24"/>
      <c r="H14845" s="24"/>
      <c r="J14845" s="24"/>
    </row>
    <row r="14846" spans="2:10" x14ac:dyDescent="0.2">
      <c r="B14846" s="24"/>
      <c r="D14846" s="24"/>
      <c r="F14846" s="24"/>
      <c r="H14846" s="24"/>
      <c r="J14846" s="24"/>
    </row>
    <row r="14847" spans="2:10" x14ac:dyDescent="0.2">
      <c r="B14847" s="24"/>
      <c r="D14847" s="24"/>
      <c r="F14847" s="24"/>
      <c r="H14847" s="24"/>
      <c r="J14847" s="24"/>
    </row>
    <row r="14848" spans="2:10" x14ac:dyDescent="0.2">
      <c r="B14848" s="24"/>
      <c r="D14848" s="24"/>
      <c r="F14848" s="24"/>
      <c r="H14848" s="24"/>
      <c r="J14848" s="24"/>
    </row>
    <row r="14849" spans="2:10" x14ac:dyDescent="0.2">
      <c r="B14849" s="24"/>
      <c r="D14849" s="24"/>
      <c r="F14849" s="24"/>
      <c r="H14849" s="24"/>
      <c r="J14849" s="24"/>
    </row>
    <row r="14850" spans="2:10" x14ac:dyDescent="0.2">
      <c r="B14850" s="24"/>
      <c r="D14850" s="24"/>
      <c r="F14850" s="24"/>
      <c r="H14850" s="24"/>
      <c r="J14850" s="24"/>
    </row>
    <row r="14851" spans="2:10" x14ac:dyDescent="0.2">
      <c r="B14851" s="24"/>
      <c r="D14851" s="24"/>
      <c r="F14851" s="24"/>
      <c r="H14851" s="24"/>
      <c r="J14851" s="24"/>
    </row>
    <row r="14852" spans="2:10" x14ac:dyDescent="0.2">
      <c r="B14852" s="24"/>
      <c r="D14852" s="24"/>
      <c r="F14852" s="24"/>
      <c r="H14852" s="24"/>
      <c r="J14852" s="24"/>
    </row>
    <row r="14853" spans="2:10" x14ac:dyDescent="0.2">
      <c r="B14853" s="24"/>
      <c r="D14853" s="24"/>
      <c r="F14853" s="24"/>
      <c r="H14853" s="24"/>
      <c r="J14853" s="24"/>
    </row>
    <row r="14854" spans="2:10" x14ac:dyDescent="0.2">
      <c r="B14854" s="24"/>
      <c r="D14854" s="24"/>
      <c r="F14854" s="24"/>
      <c r="H14854" s="24"/>
      <c r="J14854" s="24"/>
    </row>
    <row r="14855" spans="2:10" x14ac:dyDescent="0.2">
      <c r="B14855" s="24"/>
      <c r="D14855" s="24"/>
      <c r="F14855" s="24"/>
      <c r="H14855" s="24"/>
      <c r="J14855" s="24"/>
    </row>
    <row r="14856" spans="2:10" x14ac:dyDescent="0.2">
      <c r="B14856" s="24"/>
      <c r="D14856" s="24"/>
      <c r="F14856" s="24"/>
      <c r="H14856" s="24"/>
      <c r="J14856" s="24"/>
    </row>
    <row r="14857" spans="2:10" x14ac:dyDescent="0.2">
      <c r="B14857" s="24"/>
      <c r="D14857" s="24"/>
      <c r="F14857" s="24"/>
      <c r="H14857" s="24"/>
      <c r="J14857" s="24"/>
    </row>
    <row r="14858" spans="2:10" x14ac:dyDescent="0.2">
      <c r="B14858" s="24"/>
      <c r="D14858" s="24"/>
      <c r="F14858" s="24"/>
      <c r="H14858" s="24"/>
      <c r="J14858" s="24"/>
    </row>
    <row r="14859" spans="2:10" x14ac:dyDescent="0.2">
      <c r="B14859" s="24"/>
      <c r="D14859" s="24"/>
      <c r="F14859" s="24"/>
      <c r="H14859" s="24"/>
      <c r="J14859" s="24"/>
    </row>
    <row r="14860" spans="2:10" x14ac:dyDescent="0.2">
      <c r="B14860" s="24"/>
      <c r="D14860" s="24"/>
      <c r="F14860" s="24"/>
      <c r="H14860" s="24"/>
      <c r="J14860" s="24"/>
    </row>
    <row r="14861" spans="2:10" x14ac:dyDescent="0.2">
      <c r="B14861" s="24"/>
      <c r="D14861" s="24"/>
      <c r="F14861" s="24"/>
      <c r="H14861" s="24"/>
      <c r="J14861" s="24"/>
    </row>
    <row r="14862" spans="2:10" x14ac:dyDescent="0.2">
      <c r="B14862" s="24"/>
      <c r="D14862" s="24"/>
      <c r="F14862" s="24"/>
      <c r="H14862" s="24"/>
      <c r="J14862" s="24"/>
    </row>
    <row r="14863" spans="2:10" x14ac:dyDescent="0.2">
      <c r="B14863" s="24"/>
      <c r="D14863" s="24"/>
      <c r="F14863" s="24"/>
      <c r="H14863" s="24"/>
      <c r="J14863" s="24"/>
    </row>
    <row r="14864" spans="2:10" x14ac:dyDescent="0.2">
      <c r="B14864" s="24"/>
      <c r="D14864" s="24"/>
      <c r="F14864" s="24"/>
      <c r="H14864" s="24"/>
      <c r="J14864" s="24"/>
    </row>
    <row r="14865" spans="2:10" x14ac:dyDescent="0.2">
      <c r="B14865" s="24"/>
      <c r="D14865" s="24"/>
      <c r="F14865" s="24"/>
      <c r="H14865" s="24"/>
      <c r="J14865" s="24"/>
    </row>
    <row r="14866" spans="2:10" x14ac:dyDescent="0.2">
      <c r="B14866" s="24"/>
      <c r="D14866" s="24"/>
      <c r="F14866" s="24"/>
      <c r="H14866" s="24"/>
      <c r="J14866" s="24"/>
    </row>
    <row r="14867" spans="2:10" x14ac:dyDescent="0.2">
      <c r="B14867" s="24"/>
      <c r="D14867" s="24"/>
      <c r="F14867" s="24"/>
      <c r="H14867" s="24"/>
      <c r="J14867" s="24"/>
    </row>
    <row r="14868" spans="2:10" x14ac:dyDescent="0.2">
      <c r="B14868" s="24"/>
      <c r="D14868" s="24"/>
      <c r="F14868" s="24"/>
      <c r="H14868" s="24"/>
      <c r="J14868" s="24"/>
    </row>
    <row r="14869" spans="2:10" x14ac:dyDescent="0.2">
      <c r="B14869" s="24"/>
      <c r="D14869" s="24"/>
      <c r="F14869" s="24"/>
      <c r="H14869" s="24"/>
      <c r="J14869" s="24"/>
    </row>
    <row r="14870" spans="2:10" x14ac:dyDescent="0.2">
      <c r="B14870" s="24"/>
      <c r="D14870" s="24"/>
      <c r="F14870" s="24"/>
      <c r="H14870" s="24"/>
      <c r="J14870" s="24"/>
    </row>
    <row r="14871" spans="2:10" x14ac:dyDescent="0.2">
      <c r="B14871" s="24"/>
      <c r="D14871" s="24"/>
      <c r="F14871" s="24"/>
      <c r="H14871" s="24"/>
      <c r="J14871" s="24"/>
    </row>
    <row r="14872" spans="2:10" x14ac:dyDescent="0.2">
      <c r="B14872" s="24"/>
      <c r="D14872" s="24"/>
      <c r="F14872" s="24"/>
      <c r="H14872" s="24"/>
      <c r="J14872" s="24"/>
    </row>
    <row r="14873" spans="2:10" x14ac:dyDescent="0.2">
      <c r="B14873" s="24"/>
      <c r="D14873" s="24"/>
      <c r="F14873" s="24"/>
      <c r="H14873" s="24"/>
      <c r="J14873" s="24"/>
    </row>
    <row r="14874" spans="2:10" x14ac:dyDescent="0.2">
      <c r="B14874" s="24"/>
      <c r="D14874" s="24"/>
      <c r="F14874" s="24"/>
      <c r="H14874" s="24"/>
      <c r="J14874" s="24"/>
    </row>
    <row r="14875" spans="2:10" x14ac:dyDescent="0.2">
      <c r="B14875" s="24"/>
      <c r="D14875" s="24"/>
      <c r="F14875" s="24"/>
      <c r="H14875" s="24"/>
      <c r="J14875" s="24"/>
    </row>
    <row r="14876" spans="2:10" x14ac:dyDescent="0.2">
      <c r="B14876" s="24"/>
      <c r="D14876" s="24"/>
      <c r="F14876" s="24"/>
      <c r="H14876" s="24"/>
      <c r="J14876" s="24"/>
    </row>
    <row r="14877" spans="2:10" x14ac:dyDescent="0.2">
      <c r="B14877" s="24"/>
      <c r="D14877" s="24"/>
      <c r="F14877" s="24"/>
      <c r="H14877" s="24"/>
      <c r="J14877" s="24"/>
    </row>
    <row r="14878" spans="2:10" x14ac:dyDescent="0.2">
      <c r="B14878" s="24"/>
      <c r="D14878" s="24"/>
      <c r="F14878" s="24"/>
      <c r="H14878" s="24"/>
      <c r="J14878" s="24"/>
    </row>
    <row r="14879" spans="2:10" x14ac:dyDescent="0.2">
      <c r="B14879" s="24"/>
      <c r="D14879" s="24"/>
      <c r="F14879" s="24"/>
      <c r="H14879" s="24"/>
      <c r="J14879" s="24"/>
    </row>
    <row r="14880" spans="2:10" x14ac:dyDescent="0.2">
      <c r="B14880" s="24"/>
      <c r="D14880" s="24"/>
      <c r="F14880" s="24"/>
      <c r="H14880" s="24"/>
      <c r="J14880" s="24"/>
    </row>
    <row r="14881" spans="2:10" x14ac:dyDescent="0.2">
      <c r="B14881" s="24"/>
      <c r="D14881" s="24"/>
      <c r="F14881" s="24"/>
      <c r="H14881" s="24"/>
      <c r="J14881" s="24"/>
    </row>
    <row r="14882" spans="2:10" x14ac:dyDescent="0.2">
      <c r="B14882" s="24"/>
      <c r="D14882" s="24"/>
      <c r="F14882" s="24"/>
      <c r="H14882" s="24"/>
      <c r="J14882" s="24"/>
    </row>
    <row r="14883" spans="2:10" x14ac:dyDescent="0.2">
      <c r="B14883" s="24"/>
      <c r="D14883" s="24"/>
      <c r="F14883" s="24"/>
      <c r="H14883" s="24"/>
      <c r="J14883" s="24"/>
    </row>
    <row r="14884" spans="2:10" x14ac:dyDescent="0.2">
      <c r="B14884" s="24"/>
      <c r="D14884" s="24"/>
      <c r="F14884" s="24"/>
      <c r="H14884" s="24"/>
      <c r="J14884" s="24"/>
    </row>
    <row r="14885" spans="2:10" x14ac:dyDescent="0.2">
      <c r="B14885" s="24"/>
      <c r="D14885" s="24"/>
      <c r="F14885" s="24"/>
      <c r="H14885" s="24"/>
      <c r="J14885" s="24"/>
    </row>
    <row r="14886" spans="2:10" x14ac:dyDescent="0.2">
      <c r="B14886" s="24"/>
      <c r="D14886" s="24"/>
      <c r="F14886" s="24"/>
      <c r="H14886" s="24"/>
      <c r="J14886" s="24"/>
    </row>
    <row r="14887" spans="2:10" x14ac:dyDescent="0.2">
      <c r="B14887" s="24"/>
      <c r="D14887" s="24"/>
      <c r="F14887" s="24"/>
      <c r="H14887" s="24"/>
      <c r="J14887" s="24"/>
    </row>
    <row r="14888" spans="2:10" x14ac:dyDescent="0.2">
      <c r="B14888" s="24"/>
      <c r="D14888" s="24"/>
      <c r="F14888" s="24"/>
      <c r="H14888" s="24"/>
      <c r="J14888" s="24"/>
    </row>
    <row r="14889" spans="2:10" x14ac:dyDescent="0.2">
      <c r="B14889" s="24"/>
      <c r="D14889" s="24"/>
      <c r="F14889" s="24"/>
      <c r="H14889" s="24"/>
      <c r="J14889" s="24"/>
    </row>
    <row r="14890" spans="2:10" x14ac:dyDescent="0.2">
      <c r="B14890" s="24"/>
      <c r="D14890" s="24"/>
      <c r="F14890" s="24"/>
      <c r="H14890" s="24"/>
      <c r="J14890" s="24"/>
    </row>
    <row r="14891" spans="2:10" x14ac:dyDescent="0.2">
      <c r="B14891" s="24"/>
      <c r="D14891" s="24"/>
      <c r="F14891" s="24"/>
      <c r="H14891" s="24"/>
      <c r="J14891" s="24"/>
    </row>
    <row r="14892" spans="2:10" x14ac:dyDescent="0.2">
      <c r="B14892" s="24"/>
      <c r="D14892" s="24"/>
      <c r="F14892" s="24"/>
      <c r="H14892" s="24"/>
      <c r="J14892" s="24"/>
    </row>
    <row r="14893" spans="2:10" x14ac:dyDescent="0.2">
      <c r="B14893" s="24"/>
      <c r="D14893" s="24"/>
      <c r="F14893" s="24"/>
      <c r="H14893" s="24"/>
      <c r="J14893" s="24"/>
    </row>
    <row r="14894" spans="2:10" x14ac:dyDescent="0.2">
      <c r="B14894" s="24"/>
      <c r="D14894" s="24"/>
      <c r="F14894" s="24"/>
      <c r="H14894" s="24"/>
      <c r="J14894" s="24"/>
    </row>
    <row r="14895" spans="2:10" x14ac:dyDescent="0.2">
      <c r="B14895" s="24"/>
      <c r="D14895" s="24"/>
      <c r="F14895" s="24"/>
      <c r="H14895" s="24"/>
      <c r="J14895" s="24"/>
    </row>
    <row r="14896" spans="2:10" x14ac:dyDescent="0.2">
      <c r="B14896" s="24"/>
      <c r="D14896" s="24"/>
      <c r="F14896" s="24"/>
      <c r="H14896" s="24"/>
      <c r="J14896" s="24"/>
    </row>
    <row r="14897" spans="2:10" x14ac:dyDescent="0.2">
      <c r="B14897" s="24"/>
      <c r="D14897" s="24"/>
      <c r="F14897" s="24"/>
      <c r="H14897" s="24"/>
      <c r="J14897" s="24"/>
    </row>
    <row r="14898" spans="2:10" x14ac:dyDescent="0.2">
      <c r="B14898" s="24"/>
      <c r="D14898" s="24"/>
      <c r="F14898" s="24"/>
      <c r="H14898" s="24"/>
      <c r="J14898" s="24"/>
    </row>
    <row r="14899" spans="2:10" x14ac:dyDescent="0.2">
      <c r="B14899" s="24"/>
      <c r="D14899" s="24"/>
      <c r="F14899" s="24"/>
      <c r="H14899" s="24"/>
      <c r="J14899" s="24"/>
    </row>
    <row r="14900" spans="2:10" x14ac:dyDescent="0.2">
      <c r="B14900" s="24"/>
      <c r="D14900" s="24"/>
      <c r="F14900" s="24"/>
      <c r="H14900" s="24"/>
      <c r="J14900" s="24"/>
    </row>
    <row r="14901" spans="2:10" x14ac:dyDescent="0.2">
      <c r="B14901" s="24"/>
      <c r="D14901" s="24"/>
      <c r="F14901" s="24"/>
      <c r="H14901" s="24"/>
      <c r="J14901" s="24"/>
    </row>
    <row r="14902" spans="2:10" x14ac:dyDescent="0.2">
      <c r="B14902" s="24"/>
      <c r="D14902" s="24"/>
      <c r="F14902" s="24"/>
      <c r="H14902" s="24"/>
      <c r="J14902" s="24"/>
    </row>
    <row r="14903" spans="2:10" x14ac:dyDescent="0.2">
      <c r="B14903" s="24"/>
      <c r="D14903" s="24"/>
      <c r="F14903" s="24"/>
      <c r="H14903" s="24"/>
      <c r="J14903" s="24"/>
    </row>
    <row r="14904" spans="2:10" x14ac:dyDescent="0.2">
      <c r="B14904" s="24"/>
      <c r="D14904" s="24"/>
      <c r="F14904" s="24"/>
      <c r="H14904" s="24"/>
      <c r="J14904" s="24"/>
    </row>
    <row r="14905" spans="2:10" x14ac:dyDescent="0.2">
      <c r="B14905" s="24"/>
      <c r="D14905" s="24"/>
      <c r="F14905" s="24"/>
      <c r="H14905" s="24"/>
      <c r="J14905" s="24"/>
    </row>
    <row r="14906" spans="2:10" x14ac:dyDescent="0.2">
      <c r="B14906" s="24"/>
      <c r="D14906" s="24"/>
      <c r="F14906" s="24"/>
      <c r="H14906" s="24"/>
      <c r="J14906" s="24"/>
    </row>
    <row r="14907" spans="2:10" x14ac:dyDescent="0.2">
      <c r="B14907" s="24"/>
      <c r="D14907" s="24"/>
      <c r="F14907" s="24"/>
      <c r="H14907" s="24"/>
      <c r="J14907" s="24"/>
    </row>
    <row r="14908" spans="2:10" x14ac:dyDescent="0.2">
      <c r="B14908" s="24"/>
      <c r="D14908" s="24"/>
      <c r="F14908" s="24"/>
      <c r="H14908" s="24"/>
      <c r="J14908" s="24"/>
    </row>
    <row r="14909" spans="2:10" x14ac:dyDescent="0.2">
      <c r="B14909" s="24"/>
      <c r="D14909" s="24"/>
      <c r="F14909" s="24"/>
      <c r="H14909" s="24"/>
      <c r="J14909" s="24"/>
    </row>
    <row r="14910" spans="2:10" x14ac:dyDescent="0.2">
      <c r="B14910" s="24"/>
      <c r="D14910" s="24"/>
      <c r="F14910" s="24"/>
      <c r="H14910" s="24"/>
      <c r="J14910" s="24"/>
    </row>
    <row r="14911" spans="2:10" x14ac:dyDescent="0.2">
      <c r="B14911" s="24"/>
      <c r="D14911" s="24"/>
      <c r="F14911" s="24"/>
      <c r="H14911" s="24"/>
      <c r="J14911" s="24"/>
    </row>
    <row r="14912" spans="2:10" x14ac:dyDescent="0.2">
      <c r="B14912" s="24"/>
      <c r="D14912" s="24"/>
      <c r="F14912" s="24"/>
      <c r="H14912" s="24"/>
      <c r="J14912" s="24"/>
    </row>
    <row r="14913" spans="2:10" x14ac:dyDescent="0.2">
      <c r="B14913" s="24"/>
      <c r="D14913" s="24"/>
      <c r="F14913" s="24"/>
      <c r="H14913" s="24"/>
      <c r="J14913" s="24"/>
    </row>
    <row r="14914" spans="2:10" x14ac:dyDescent="0.2">
      <c r="B14914" s="24"/>
      <c r="D14914" s="24"/>
      <c r="F14914" s="24"/>
      <c r="H14914" s="24"/>
      <c r="J14914" s="24"/>
    </row>
    <row r="14915" spans="2:10" x14ac:dyDescent="0.2">
      <c r="B14915" s="24"/>
      <c r="D14915" s="24"/>
      <c r="F14915" s="24"/>
      <c r="H14915" s="24"/>
      <c r="J14915" s="24"/>
    </row>
    <row r="14916" spans="2:10" x14ac:dyDescent="0.2">
      <c r="B14916" s="24"/>
      <c r="D14916" s="24"/>
      <c r="F14916" s="24"/>
      <c r="H14916" s="24"/>
      <c r="J14916" s="24"/>
    </row>
    <row r="14917" spans="2:10" x14ac:dyDescent="0.2">
      <c r="B14917" s="24"/>
      <c r="D14917" s="24"/>
      <c r="F14917" s="24"/>
      <c r="H14917" s="24"/>
      <c r="J14917" s="24"/>
    </row>
    <row r="14918" spans="2:10" x14ac:dyDescent="0.2">
      <c r="B14918" s="24"/>
      <c r="D14918" s="24"/>
      <c r="F14918" s="24"/>
      <c r="H14918" s="24"/>
      <c r="J14918" s="24"/>
    </row>
    <row r="14919" spans="2:10" x14ac:dyDescent="0.2">
      <c r="B14919" s="24"/>
      <c r="D14919" s="24"/>
      <c r="F14919" s="24"/>
      <c r="H14919" s="24"/>
      <c r="J14919" s="24"/>
    </row>
    <row r="14920" spans="2:10" x14ac:dyDescent="0.2">
      <c r="B14920" s="24"/>
      <c r="D14920" s="24"/>
      <c r="F14920" s="24"/>
      <c r="H14920" s="24"/>
      <c r="J14920" s="24"/>
    </row>
    <row r="14921" spans="2:10" x14ac:dyDescent="0.2">
      <c r="B14921" s="24"/>
      <c r="D14921" s="24"/>
      <c r="F14921" s="24"/>
      <c r="H14921" s="24"/>
      <c r="J14921" s="24"/>
    </row>
    <row r="14922" spans="2:10" x14ac:dyDescent="0.2">
      <c r="B14922" s="24"/>
      <c r="D14922" s="24"/>
      <c r="F14922" s="24"/>
      <c r="H14922" s="24"/>
      <c r="J14922" s="24"/>
    </row>
    <row r="14923" spans="2:10" x14ac:dyDescent="0.2">
      <c r="B14923" s="24"/>
      <c r="D14923" s="24"/>
      <c r="F14923" s="24"/>
      <c r="H14923" s="24"/>
      <c r="J14923" s="24"/>
    </row>
    <row r="14924" spans="2:10" x14ac:dyDescent="0.2">
      <c r="B14924" s="24"/>
      <c r="D14924" s="24"/>
      <c r="F14924" s="24"/>
      <c r="H14924" s="24"/>
      <c r="J14924" s="24"/>
    </row>
    <row r="14925" spans="2:10" x14ac:dyDescent="0.2">
      <c r="B14925" s="24"/>
      <c r="D14925" s="24"/>
      <c r="F14925" s="24"/>
      <c r="H14925" s="24"/>
      <c r="J14925" s="24"/>
    </row>
    <row r="14926" spans="2:10" x14ac:dyDescent="0.2">
      <c r="B14926" s="24"/>
      <c r="D14926" s="24"/>
      <c r="F14926" s="24"/>
      <c r="H14926" s="24"/>
      <c r="J14926" s="24"/>
    </row>
    <row r="14927" spans="2:10" x14ac:dyDescent="0.2">
      <c r="B14927" s="24"/>
      <c r="D14927" s="24"/>
      <c r="F14927" s="24"/>
      <c r="H14927" s="24"/>
      <c r="J14927" s="24"/>
    </row>
    <row r="14928" spans="2:10" x14ac:dyDescent="0.2">
      <c r="B14928" s="24"/>
      <c r="D14928" s="24"/>
      <c r="F14928" s="24"/>
      <c r="H14928" s="24"/>
      <c r="J14928" s="24"/>
    </row>
    <row r="14929" spans="2:10" x14ac:dyDescent="0.2">
      <c r="B14929" s="24"/>
      <c r="D14929" s="24"/>
      <c r="F14929" s="24"/>
      <c r="H14929" s="24"/>
      <c r="J14929" s="24"/>
    </row>
    <row r="14930" spans="2:10" x14ac:dyDescent="0.2">
      <c r="B14930" s="24"/>
      <c r="D14930" s="24"/>
      <c r="F14930" s="24"/>
      <c r="H14930" s="24"/>
      <c r="J14930" s="24"/>
    </row>
    <row r="14931" spans="2:10" x14ac:dyDescent="0.2">
      <c r="B14931" s="24"/>
      <c r="D14931" s="24"/>
      <c r="F14931" s="24"/>
      <c r="H14931" s="24"/>
      <c r="J14931" s="24"/>
    </row>
    <row r="14932" spans="2:10" x14ac:dyDescent="0.2">
      <c r="B14932" s="24"/>
      <c r="D14932" s="24"/>
      <c r="F14932" s="24"/>
      <c r="H14932" s="24"/>
      <c r="J14932" s="24"/>
    </row>
    <row r="14933" spans="2:10" x14ac:dyDescent="0.2">
      <c r="B14933" s="24"/>
      <c r="D14933" s="24"/>
      <c r="F14933" s="24"/>
      <c r="H14933" s="24"/>
      <c r="J14933" s="24"/>
    </row>
    <row r="14934" spans="2:10" x14ac:dyDescent="0.2">
      <c r="B14934" s="24"/>
      <c r="D14934" s="24"/>
      <c r="F14934" s="24"/>
      <c r="H14934" s="24"/>
      <c r="J14934" s="24"/>
    </row>
    <row r="14935" spans="2:10" x14ac:dyDescent="0.2">
      <c r="B14935" s="24"/>
      <c r="D14935" s="24"/>
      <c r="F14935" s="24"/>
      <c r="H14935" s="24"/>
      <c r="J14935" s="24"/>
    </row>
    <row r="14936" spans="2:10" x14ac:dyDescent="0.2">
      <c r="B14936" s="24"/>
      <c r="D14936" s="24"/>
      <c r="F14936" s="24"/>
      <c r="H14936" s="24"/>
      <c r="J14936" s="24"/>
    </row>
    <row r="14937" spans="2:10" x14ac:dyDescent="0.2">
      <c r="B14937" s="24"/>
      <c r="D14937" s="24"/>
      <c r="F14937" s="24"/>
      <c r="H14937" s="24"/>
      <c r="J14937" s="24"/>
    </row>
    <row r="14938" spans="2:10" x14ac:dyDescent="0.2">
      <c r="B14938" s="24"/>
      <c r="D14938" s="24"/>
      <c r="F14938" s="24"/>
      <c r="H14938" s="24"/>
      <c r="J14938" s="24"/>
    </row>
    <row r="14939" spans="2:10" x14ac:dyDescent="0.2">
      <c r="B14939" s="24"/>
      <c r="D14939" s="24"/>
      <c r="F14939" s="24"/>
      <c r="H14939" s="24"/>
      <c r="J14939" s="24"/>
    </row>
    <row r="14940" spans="2:10" x14ac:dyDescent="0.2">
      <c r="B14940" s="24"/>
      <c r="D14940" s="24"/>
      <c r="F14940" s="24"/>
      <c r="H14940" s="24"/>
      <c r="J14940" s="24"/>
    </row>
    <row r="14941" spans="2:10" x14ac:dyDescent="0.2">
      <c r="B14941" s="24"/>
      <c r="D14941" s="24"/>
      <c r="F14941" s="24"/>
      <c r="H14941" s="24"/>
      <c r="J14941" s="24"/>
    </row>
    <row r="14942" spans="2:10" x14ac:dyDescent="0.2">
      <c r="B14942" s="24"/>
      <c r="D14942" s="24"/>
      <c r="F14942" s="24"/>
      <c r="H14942" s="24"/>
      <c r="J14942" s="24"/>
    </row>
    <row r="14943" spans="2:10" x14ac:dyDescent="0.2">
      <c r="B14943" s="24"/>
      <c r="D14943" s="24"/>
      <c r="F14943" s="24"/>
      <c r="H14943" s="24"/>
      <c r="J14943" s="24"/>
    </row>
    <row r="14944" spans="2:10" x14ac:dyDescent="0.2">
      <c r="B14944" s="24"/>
      <c r="D14944" s="24"/>
      <c r="F14944" s="24"/>
      <c r="H14944" s="24"/>
      <c r="J14944" s="24"/>
    </row>
    <row r="14945" spans="2:10" x14ac:dyDescent="0.2">
      <c r="B14945" s="24"/>
      <c r="D14945" s="24"/>
      <c r="F14945" s="24"/>
      <c r="H14945" s="24"/>
      <c r="J14945" s="24"/>
    </row>
    <row r="14946" spans="2:10" x14ac:dyDescent="0.2">
      <c r="B14946" s="24"/>
      <c r="D14946" s="24"/>
      <c r="F14946" s="24"/>
      <c r="H14946" s="24"/>
      <c r="J14946" s="24"/>
    </row>
    <row r="14947" spans="2:10" x14ac:dyDescent="0.2">
      <c r="B14947" s="24"/>
      <c r="D14947" s="24"/>
      <c r="F14947" s="24"/>
      <c r="H14947" s="24"/>
      <c r="J14947" s="24"/>
    </row>
    <row r="14948" spans="2:10" x14ac:dyDescent="0.2">
      <c r="B14948" s="24"/>
      <c r="D14948" s="24"/>
      <c r="F14948" s="24"/>
      <c r="H14948" s="24"/>
      <c r="J14948" s="24"/>
    </row>
    <row r="14949" spans="2:10" x14ac:dyDescent="0.2">
      <c r="B14949" s="24"/>
      <c r="D14949" s="24"/>
      <c r="F14949" s="24"/>
      <c r="H14949" s="24"/>
      <c r="J14949" s="24"/>
    </row>
    <row r="14950" spans="2:10" x14ac:dyDescent="0.2">
      <c r="B14950" s="24"/>
      <c r="D14950" s="24"/>
      <c r="F14950" s="24"/>
      <c r="H14950" s="24"/>
      <c r="J14950" s="24"/>
    </row>
    <row r="14951" spans="2:10" x14ac:dyDescent="0.2">
      <c r="B14951" s="24"/>
      <c r="D14951" s="24"/>
      <c r="F14951" s="24"/>
      <c r="H14951" s="24"/>
      <c r="J14951" s="24"/>
    </row>
    <row r="14952" spans="2:10" x14ac:dyDescent="0.2">
      <c r="B14952" s="24"/>
      <c r="D14952" s="24"/>
      <c r="F14952" s="24"/>
      <c r="H14952" s="24"/>
      <c r="J14952" s="24"/>
    </row>
    <row r="14953" spans="2:10" x14ac:dyDescent="0.2">
      <c r="B14953" s="24"/>
      <c r="D14953" s="24"/>
      <c r="F14953" s="24"/>
      <c r="H14953" s="24"/>
      <c r="J14953" s="24"/>
    </row>
    <row r="14954" spans="2:10" x14ac:dyDescent="0.2">
      <c r="B14954" s="24"/>
      <c r="D14954" s="24"/>
      <c r="F14954" s="24"/>
      <c r="H14954" s="24"/>
      <c r="J14954" s="24"/>
    </row>
    <row r="14955" spans="2:10" x14ac:dyDescent="0.2">
      <c r="B14955" s="24"/>
      <c r="D14955" s="24"/>
      <c r="F14955" s="24"/>
      <c r="H14955" s="24"/>
      <c r="J14955" s="24"/>
    </row>
    <row r="14956" spans="2:10" x14ac:dyDescent="0.2">
      <c r="B14956" s="24"/>
      <c r="D14956" s="24"/>
      <c r="F14956" s="24"/>
      <c r="H14956" s="24"/>
      <c r="J14956" s="24"/>
    </row>
    <row r="14957" spans="2:10" x14ac:dyDescent="0.2">
      <c r="B14957" s="24"/>
      <c r="D14957" s="24"/>
      <c r="F14957" s="24"/>
      <c r="H14957" s="24"/>
      <c r="J14957" s="24"/>
    </row>
    <row r="14958" spans="2:10" x14ac:dyDescent="0.2">
      <c r="B14958" s="24"/>
      <c r="D14958" s="24"/>
      <c r="F14958" s="24"/>
      <c r="H14958" s="24"/>
      <c r="J14958" s="24"/>
    </row>
    <row r="14959" spans="2:10" x14ac:dyDescent="0.2">
      <c r="B14959" s="24"/>
      <c r="D14959" s="24"/>
      <c r="F14959" s="24"/>
      <c r="H14959" s="24"/>
      <c r="J14959" s="24"/>
    </row>
    <row r="14960" spans="2:10" x14ac:dyDescent="0.2">
      <c r="B14960" s="24"/>
      <c r="D14960" s="24"/>
      <c r="F14960" s="24"/>
      <c r="H14960" s="24"/>
      <c r="J14960" s="24"/>
    </row>
    <row r="14961" spans="2:10" x14ac:dyDescent="0.2">
      <c r="B14961" s="24"/>
      <c r="D14961" s="24"/>
      <c r="F14961" s="24"/>
      <c r="H14961" s="24"/>
      <c r="J14961" s="24"/>
    </row>
    <row r="14962" spans="2:10" x14ac:dyDescent="0.2">
      <c r="B14962" s="24"/>
      <c r="D14962" s="24"/>
      <c r="F14962" s="24"/>
      <c r="H14962" s="24"/>
      <c r="J14962" s="24"/>
    </row>
    <row r="14963" spans="2:10" x14ac:dyDescent="0.2">
      <c r="B14963" s="24"/>
      <c r="D14963" s="24"/>
      <c r="F14963" s="24"/>
      <c r="H14963" s="24"/>
      <c r="J14963" s="24"/>
    </row>
    <row r="14964" spans="2:10" x14ac:dyDescent="0.2">
      <c r="B14964" s="24"/>
      <c r="D14964" s="24"/>
      <c r="F14964" s="24"/>
      <c r="H14964" s="24"/>
      <c r="J14964" s="24"/>
    </row>
    <row r="14965" spans="2:10" x14ac:dyDescent="0.2">
      <c r="B14965" s="24"/>
      <c r="D14965" s="24"/>
      <c r="F14965" s="24"/>
      <c r="H14965" s="24"/>
      <c r="J14965" s="24"/>
    </row>
    <row r="14966" spans="2:10" x14ac:dyDescent="0.2">
      <c r="B14966" s="24"/>
      <c r="D14966" s="24"/>
      <c r="F14966" s="24"/>
      <c r="H14966" s="24"/>
      <c r="J14966" s="24"/>
    </row>
    <row r="14967" spans="2:10" x14ac:dyDescent="0.2">
      <c r="B14967" s="24"/>
      <c r="D14967" s="24"/>
      <c r="F14967" s="24"/>
      <c r="H14967" s="24"/>
      <c r="J14967" s="24"/>
    </row>
    <row r="14968" spans="2:10" x14ac:dyDescent="0.2">
      <c r="B14968" s="24"/>
      <c r="D14968" s="24"/>
      <c r="F14968" s="24"/>
      <c r="H14968" s="24"/>
      <c r="J14968" s="24"/>
    </row>
    <row r="14969" spans="2:10" x14ac:dyDescent="0.2">
      <c r="B14969" s="24"/>
      <c r="D14969" s="24"/>
      <c r="F14969" s="24"/>
      <c r="H14969" s="24"/>
      <c r="J14969" s="24"/>
    </row>
    <row r="14970" spans="2:10" x14ac:dyDescent="0.2">
      <c r="B14970" s="24"/>
      <c r="D14970" s="24"/>
      <c r="F14970" s="24"/>
      <c r="H14970" s="24"/>
      <c r="J14970" s="24"/>
    </row>
    <row r="14971" spans="2:10" x14ac:dyDescent="0.2">
      <c r="B14971" s="24"/>
      <c r="D14971" s="24"/>
      <c r="F14971" s="24"/>
      <c r="H14971" s="24"/>
      <c r="J14971" s="24"/>
    </row>
    <row r="14972" spans="2:10" x14ac:dyDescent="0.2">
      <c r="B14972" s="24"/>
      <c r="D14972" s="24"/>
      <c r="F14972" s="24"/>
      <c r="H14972" s="24"/>
      <c r="J14972" s="24"/>
    </row>
    <row r="14973" spans="2:10" x14ac:dyDescent="0.2">
      <c r="B14973" s="24"/>
      <c r="D14973" s="24"/>
      <c r="F14973" s="24"/>
      <c r="H14973" s="24"/>
      <c r="J14973" s="24"/>
    </row>
    <row r="14974" spans="2:10" x14ac:dyDescent="0.2">
      <c r="B14974" s="24"/>
      <c r="D14974" s="24"/>
      <c r="F14974" s="24"/>
      <c r="H14974" s="24"/>
      <c r="J14974" s="24"/>
    </row>
    <row r="14975" spans="2:10" x14ac:dyDescent="0.2">
      <c r="B14975" s="24"/>
      <c r="D14975" s="24"/>
      <c r="F14975" s="24"/>
      <c r="H14975" s="24"/>
      <c r="J14975" s="24"/>
    </row>
    <row r="14976" spans="2:10" x14ac:dyDescent="0.2">
      <c r="B14976" s="24"/>
      <c r="D14976" s="24"/>
      <c r="F14976" s="24"/>
      <c r="H14976" s="24"/>
      <c r="J14976" s="24"/>
    </row>
    <row r="14977" spans="2:10" x14ac:dyDescent="0.2">
      <c r="B14977" s="24"/>
      <c r="D14977" s="24"/>
      <c r="F14977" s="24"/>
      <c r="H14977" s="24"/>
      <c r="J14977" s="24"/>
    </row>
    <row r="14978" spans="2:10" x14ac:dyDescent="0.2">
      <c r="B14978" s="24"/>
      <c r="D14978" s="24"/>
      <c r="F14978" s="24"/>
      <c r="H14978" s="24"/>
      <c r="J14978" s="24"/>
    </row>
    <row r="14979" spans="2:10" x14ac:dyDescent="0.2">
      <c r="B14979" s="24"/>
      <c r="D14979" s="24"/>
      <c r="F14979" s="24"/>
      <c r="H14979" s="24"/>
      <c r="J14979" s="24"/>
    </row>
    <row r="14980" spans="2:10" x14ac:dyDescent="0.2">
      <c r="B14980" s="24"/>
      <c r="D14980" s="24"/>
      <c r="F14980" s="24"/>
      <c r="H14980" s="24"/>
      <c r="J14980" s="24"/>
    </row>
    <row r="14981" spans="2:10" x14ac:dyDescent="0.2">
      <c r="B14981" s="24"/>
      <c r="D14981" s="24"/>
      <c r="F14981" s="24"/>
      <c r="H14981" s="24"/>
      <c r="J14981" s="24"/>
    </row>
    <row r="14982" spans="2:10" x14ac:dyDescent="0.2">
      <c r="B14982" s="24"/>
      <c r="D14982" s="24"/>
      <c r="F14982" s="24"/>
      <c r="H14982" s="24"/>
      <c r="J14982" s="24"/>
    </row>
    <row r="14983" spans="2:10" x14ac:dyDescent="0.2">
      <c r="B14983" s="24"/>
      <c r="D14983" s="24"/>
      <c r="F14983" s="24"/>
      <c r="H14983" s="24"/>
      <c r="J14983" s="24"/>
    </row>
    <row r="14984" spans="2:10" x14ac:dyDescent="0.2">
      <c r="B14984" s="24"/>
      <c r="D14984" s="24"/>
      <c r="F14984" s="24"/>
      <c r="H14984" s="24"/>
      <c r="J14984" s="24"/>
    </row>
    <row r="14985" spans="2:10" x14ac:dyDescent="0.2">
      <c r="B14985" s="24"/>
      <c r="D14985" s="24"/>
      <c r="F14985" s="24"/>
      <c r="H14985" s="24"/>
      <c r="J14985" s="24"/>
    </row>
    <row r="14986" spans="2:10" x14ac:dyDescent="0.2">
      <c r="B14986" s="24"/>
      <c r="D14986" s="24"/>
      <c r="F14986" s="24"/>
      <c r="H14986" s="24"/>
      <c r="J14986" s="24"/>
    </row>
    <row r="14987" spans="2:10" x14ac:dyDescent="0.2">
      <c r="B14987" s="24"/>
      <c r="D14987" s="24"/>
      <c r="F14987" s="24"/>
      <c r="H14987" s="24"/>
      <c r="J14987" s="24"/>
    </row>
    <row r="14988" spans="2:10" x14ac:dyDescent="0.2">
      <c r="B14988" s="24"/>
      <c r="D14988" s="24"/>
      <c r="F14988" s="24"/>
      <c r="H14988" s="24"/>
      <c r="J14988" s="24"/>
    </row>
    <row r="14989" spans="2:10" x14ac:dyDescent="0.2">
      <c r="B14989" s="24"/>
      <c r="D14989" s="24"/>
      <c r="F14989" s="24"/>
      <c r="H14989" s="24"/>
      <c r="J14989" s="24"/>
    </row>
    <row r="14990" spans="2:10" x14ac:dyDescent="0.2">
      <c r="B14990" s="24"/>
      <c r="D14990" s="24"/>
      <c r="F14990" s="24"/>
      <c r="H14990" s="24"/>
      <c r="J14990" s="24"/>
    </row>
    <row r="14991" spans="2:10" x14ac:dyDescent="0.2">
      <c r="B14991" s="24"/>
      <c r="D14991" s="24"/>
      <c r="F14991" s="24"/>
      <c r="H14991" s="24"/>
      <c r="J14991" s="24"/>
    </row>
    <row r="14992" spans="2:10" x14ac:dyDescent="0.2">
      <c r="B14992" s="24"/>
      <c r="D14992" s="24"/>
      <c r="F14992" s="24"/>
      <c r="H14992" s="24"/>
      <c r="J14992" s="24"/>
    </row>
    <row r="14993" spans="2:10" x14ac:dyDescent="0.2">
      <c r="B14993" s="24"/>
      <c r="D14993" s="24"/>
      <c r="F14993" s="24"/>
      <c r="H14993" s="24"/>
      <c r="J14993" s="24"/>
    </row>
    <row r="14994" spans="2:10" x14ac:dyDescent="0.2">
      <c r="B14994" s="24"/>
      <c r="D14994" s="24"/>
      <c r="F14994" s="24"/>
      <c r="H14994" s="24"/>
      <c r="J14994" s="24"/>
    </row>
    <row r="14995" spans="2:10" x14ac:dyDescent="0.2">
      <c r="B14995" s="24"/>
      <c r="D14995" s="24"/>
      <c r="F14995" s="24"/>
      <c r="H14995" s="24"/>
      <c r="J14995" s="24"/>
    </row>
    <row r="14996" spans="2:10" x14ac:dyDescent="0.2">
      <c r="B14996" s="24"/>
      <c r="D14996" s="24"/>
      <c r="F14996" s="24"/>
      <c r="H14996" s="24"/>
      <c r="J14996" s="24"/>
    </row>
    <row r="14997" spans="2:10" x14ac:dyDescent="0.2">
      <c r="B14997" s="24"/>
      <c r="D14997" s="24"/>
      <c r="F14997" s="24"/>
      <c r="H14997" s="24"/>
      <c r="J14997" s="24"/>
    </row>
    <row r="14998" spans="2:10" x14ac:dyDescent="0.2">
      <c r="B14998" s="24"/>
      <c r="D14998" s="24"/>
      <c r="F14998" s="24"/>
      <c r="H14998" s="24"/>
      <c r="J14998" s="24"/>
    </row>
    <row r="14999" spans="2:10" x14ac:dyDescent="0.2">
      <c r="B14999" s="24"/>
      <c r="D14999" s="24"/>
      <c r="F14999" s="24"/>
      <c r="H14999" s="24"/>
      <c r="J14999" s="24"/>
    </row>
    <row r="15000" spans="2:10" x14ac:dyDescent="0.2">
      <c r="B15000" s="24"/>
      <c r="D15000" s="24"/>
      <c r="F15000" s="24"/>
      <c r="H15000" s="24"/>
      <c r="J15000" s="24"/>
    </row>
    <row r="15001" spans="2:10" x14ac:dyDescent="0.2">
      <c r="B15001" s="24"/>
      <c r="D15001" s="24"/>
      <c r="F15001" s="24"/>
      <c r="H15001" s="24"/>
      <c r="J15001" s="24"/>
    </row>
    <row r="15002" spans="2:10" x14ac:dyDescent="0.2">
      <c r="B15002" s="24"/>
      <c r="D15002" s="24"/>
      <c r="F15002" s="24"/>
      <c r="H15002" s="24"/>
      <c r="J15002" s="24"/>
    </row>
    <row r="15003" spans="2:10" x14ac:dyDescent="0.2">
      <c r="B15003" s="24"/>
      <c r="D15003" s="24"/>
      <c r="F15003" s="24"/>
      <c r="H15003" s="24"/>
      <c r="J15003" s="24"/>
    </row>
    <row r="15004" spans="2:10" x14ac:dyDescent="0.2">
      <c r="B15004" s="24"/>
      <c r="D15004" s="24"/>
      <c r="F15004" s="24"/>
      <c r="H15004" s="24"/>
      <c r="J15004" s="24"/>
    </row>
    <row r="15005" spans="2:10" x14ac:dyDescent="0.2">
      <c r="B15005" s="24"/>
      <c r="D15005" s="24"/>
      <c r="F15005" s="24"/>
      <c r="H15005" s="24"/>
      <c r="J15005" s="24"/>
    </row>
    <row r="15006" spans="2:10" x14ac:dyDescent="0.2">
      <c r="B15006" s="24"/>
      <c r="D15006" s="24"/>
      <c r="F15006" s="24"/>
      <c r="H15006" s="24"/>
      <c r="J15006" s="24"/>
    </row>
    <row r="15007" spans="2:10" x14ac:dyDescent="0.2">
      <c r="B15007" s="24"/>
      <c r="D15007" s="24"/>
      <c r="F15007" s="24"/>
      <c r="H15007" s="24"/>
      <c r="J15007" s="24"/>
    </row>
    <row r="15008" spans="2:10" x14ac:dyDescent="0.2">
      <c r="B15008" s="24"/>
      <c r="D15008" s="24"/>
      <c r="F15008" s="24"/>
      <c r="H15008" s="24"/>
      <c r="J15008" s="24"/>
    </row>
    <row r="15009" spans="2:10" x14ac:dyDescent="0.2">
      <c r="B15009" s="24"/>
      <c r="D15009" s="24"/>
      <c r="F15009" s="24"/>
      <c r="H15009" s="24"/>
      <c r="J15009" s="24"/>
    </row>
    <row r="15010" spans="2:10" x14ac:dyDescent="0.2">
      <c r="B15010" s="24"/>
      <c r="D15010" s="24"/>
      <c r="F15010" s="24"/>
      <c r="H15010" s="24"/>
      <c r="J15010" s="24"/>
    </row>
    <row r="15011" spans="2:10" x14ac:dyDescent="0.2">
      <c r="B15011" s="24"/>
      <c r="D15011" s="24"/>
      <c r="F15011" s="24"/>
      <c r="H15011" s="24"/>
      <c r="J15011" s="24"/>
    </row>
    <row r="15012" spans="2:10" x14ac:dyDescent="0.2">
      <c r="B15012" s="24"/>
      <c r="D15012" s="24"/>
      <c r="F15012" s="24"/>
      <c r="H15012" s="24"/>
      <c r="J15012" s="24"/>
    </row>
    <row r="15013" spans="2:10" x14ac:dyDescent="0.2">
      <c r="B15013" s="24"/>
      <c r="D15013" s="24"/>
      <c r="F15013" s="24"/>
      <c r="H15013" s="24"/>
      <c r="J15013" s="24"/>
    </row>
    <row r="15014" spans="2:10" x14ac:dyDescent="0.2">
      <c r="B15014" s="24"/>
      <c r="D15014" s="24"/>
      <c r="F15014" s="24"/>
      <c r="H15014" s="24"/>
      <c r="J15014" s="24"/>
    </row>
    <row r="15015" spans="2:10" x14ac:dyDescent="0.2">
      <c r="B15015" s="24"/>
      <c r="D15015" s="24"/>
      <c r="F15015" s="24"/>
      <c r="H15015" s="24"/>
      <c r="J15015" s="24"/>
    </row>
    <row r="15016" spans="2:10" x14ac:dyDescent="0.2">
      <c r="B15016" s="24"/>
      <c r="D15016" s="24"/>
      <c r="F15016" s="24"/>
      <c r="H15016" s="24"/>
      <c r="J15016" s="24"/>
    </row>
    <row r="15017" spans="2:10" x14ac:dyDescent="0.2">
      <c r="B15017" s="24"/>
      <c r="D15017" s="24"/>
      <c r="F15017" s="24"/>
      <c r="H15017" s="24"/>
      <c r="J15017" s="24"/>
    </row>
    <row r="15018" spans="2:10" x14ac:dyDescent="0.2">
      <c r="B15018" s="24"/>
      <c r="D15018" s="24"/>
      <c r="F15018" s="24"/>
      <c r="H15018" s="24"/>
      <c r="J15018" s="24"/>
    </row>
    <row r="15019" spans="2:10" x14ac:dyDescent="0.2">
      <c r="B15019" s="24"/>
      <c r="D15019" s="24"/>
      <c r="F15019" s="24"/>
      <c r="H15019" s="24"/>
      <c r="J15019" s="24"/>
    </row>
    <row r="15020" spans="2:10" x14ac:dyDescent="0.2">
      <c r="B15020" s="24"/>
      <c r="D15020" s="24"/>
      <c r="F15020" s="24"/>
      <c r="H15020" s="24"/>
      <c r="J15020" s="24"/>
    </row>
    <row r="15021" spans="2:10" x14ac:dyDescent="0.2">
      <c r="B15021" s="24"/>
      <c r="D15021" s="24"/>
      <c r="F15021" s="24"/>
      <c r="H15021" s="24"/>
      <c r="J15021" s="24"/>
    </row>
    <row r="15022" spans="2:10" x14ac:dyDescent="0.2">
      <c r="B15022" s="24"/>
      <c r="D15022" s="24"/>
      <c r="F15022" s="24"/>
      <c r="H15022" s="24"/>
      <c r="J15022" s="24"/>
    </row>
    <row r="15023" spans="2:10" x14ac:dyDescent="0.2">
      <c r="B15023" s="24"/>
      <c r="D15023" s="24"/>
      <c r="F15023" s="24"/>
      <c r="H15023" s="24"/>
      <c r="J15023" s="24"/>
    </row>
    <row r="15024" spans="2:10" x14ac:dyDescent="0.2">
      <c r="B15024" s="24"/>
      <c r="D15024" s="24"/>
      <c r="F15024" s="24"/>
      <c r="H15024" s="24"/>
      <c r="J15024" s="24"/>
    </row>
    <row r="15025" spans="2:10" x14ac:dyDescent="0.2">
      <c r="B15025" s="24"/>
      <c r="D15025" s="24"/>
      <c r="F15025" s="24"/>
      <c r="H15025" s="24"/>
      <c r="J15025" s="24"/>
    </row>
    <row r="15026" spans="2:10" x14ac:dyDescent="0.2">
      <c r="B15026" s="24"/>
      <c r="D15026" s="24"/>
      <c r="F15026" s="24"/>
      <c r="H15026" s="24"/>
      <c r="J15026" s="24"/>
    </row>
    <row r="15027" spans="2:10" x14ac:dyDescent="0.2">
      <c r="B15027" s="24"/>
      <c r="D15027" s="24"/>
      <c r="F15027" s="24"/>
      <c r="H15027" s="24"/>
      <c r="J15027" s="24"/>
    </row>
    <row r="15028" spans="2:10" x14ac:dyDescent="0.2">
      <c r="B15028" s="24"/>
      <c r="D15028" s="24"/>
      <c r="F15028" s="24"/>
      <c r="H15028" s="24"/>
      <c r="J15028" s="24"/>
    </row>
    <row r="15029" spans="2:10" x14ac:dyDescent="0.2">
      <c r="B15029" s="24"/>
      <c r="D15029" s="24"/>
      <c r="F15029" s="24"/>
      <c r="H15029" s="24"/>
      <c r="J15029" s="24"/>
    </row>
    <row r="15030" spans="2:10" x14ac:dyDescent="0.2">
      <c r="B15030" s="24"/>
      <c r="D15030" s="24"/>
      <c r="F15030" s="24"/>
      <c r="H15030" s="24"/>
      <c r="J15030" s="24"/>
    </row>
    <row r="15031" spans="2:10" x14ac:dyDescent="0.2">
      <c r="B15031" s="24"/>
      <c r="D15031" s="24"/>
      <c r="F15031" s="24"/>
      <c r="H15031" s="24"/>
      <c r="J15031" s="24"/>
    </row>
    <row r="15032" spans="2:10" x14ac:dyDescent="0.2">
      <c r="B15032" s="24"/>
      <c r="D15032" s="24"/>
      <c r="F15032" s="24"/>
      <c r="H15032" s="24"/>
      <c r="J15032" s="24"/>
    </row>
    <row r="15033" spans="2:10" x14ac:dyDescent="0.2">
      <c r="B15033" s="24"/>
      <c r="D15033" s="24"/>
      <c r="F15033" s="24"/>
      <c r="H15033" s="24"/>
      <c r="J15033" s="24"/>
    </row>
    <row r="15034" spans="2:10" x14ac:dyDescent="0.2">
      <c r="B15034" s="24"/>
      <c r="D15034" s="24"/>
      <c r="F15034" s="24"/>
      <c r="H15034" s="24"/>
      <c r="J15034" s="24"/>
    </row>
    <row r="15035" spans="2:10" x14ac:dyDescent="0.2">
      <c r="B15035" s="24"/>
      <c r="D15035" s="24"/>
      <c r="F15035" s="24"/>
      <c r="H15035" s="24"/>
      <c r="J15035" s="24"/>
    </row>
    <row r="15036" spans="2:10" x14ac:dyDescent="0.2">
      <c r="B15036" s="24"/>
      <c r="D15036" s="24"/>
      <c r="F15036" s="24"/>
      <c r="H15036" s="24"/>
      <c r="J15036" s="24"/>
    </row>
    <row r="15037" spans="2:10" x14ac:dyDescent="0.2">
      <c r="B15037" s="24"/>
      <c r="D15037" s="24"/>
      <c r="F15037" s="24"/>
      <c r="H15037" s="24"/>
      <c r="J15037" s="24"/>
    </row>
    <row r="15038" spans="2:10" x14ac:dyDescent="0.2">
      <c r="B15038" s="24"/>
      <c r="D15038" s="24"/>
      <c r="F15038" s="24"/>
      <c r="H15038" s="24"/>
      <c r="J15038" s="24"/>
    </row>
    <row r="15039" spans="2:10" x14ac:dyDescent="0.2">
      <c r="B15039" s="24"/>
      <c r="D15039" s="24"/>
      <c r="F15039" s="24"/>
      <c r="H15039" s="24"/>
      <c r="J15039" s="24"/>
    </row>
    <row r="15040" spans="2:10" x14ac:dyDescent="0.2">
      <c r="B15040" s="24"/>
      <c r="D15040" s="24"/>
      <c r="F15040" s="24"/>
      <c r="H15040" s="24"/>
      <c r="J15040" s="24"/>
    </row>
    <row r="15041" spans="2:10" x14ac:dyDescent="0.2">
      <c r="B15041" s="24"/>
      <c r="D15041" s="24"/>
      <c r="F15041" s="24"/>
      <c r="H15041" s="24"/>
      <c r="J15041" s="24"/>
    </row>
    <row r="15042" spans="2:10" x14ac:dyDescent="0.2">
      <c r="B15042" s="24"/>
      <c r="D15042" s="24"/>
      <c r="F15042" s="24"/>
      <c r="H15042" s="24"/>
      <c r="J15042" s="24"/>
    </row>
    <row r="15043" spans="2:10" x14ac:dyDescent="0.2">
      <c r="B15043" s="24"/>
      <c r="D15043" s="24"/>
      <c r="F15043" s="24"/>
      <c r="H15043" s="24"/>
      <c r="J15043" s="24"/>
    </row>
    <row r="15044" spans="2:10" x14ac:dyDescent="0.2">
      <c r="B15044" s="24"/>
      <c r="D15044" s="24"/>
      <c r="F15044" s="24"/>
      <c r="H15044" s="24"/>
      <c r="J15044" s="24"/>
    </row>
    <row r="15045" spans="2:10" x14ac:dyDescent="0.2">
      <c r="B15045" s="24"/>
      <c r="D15045" s="24"/>
      <c r="F15045" s="24"/>
      <c r="H15045" s="24"/>
      <c r="J15045" s="24"/>
    </row>
    <row r="15046" spans="2:10" x14ac:dyDescent="0.2">
      <c r="B15046" s="24"/>
      <c r="D15046" s="24"/>
      <c r="F15046" s="24"/>
      <c r="H15046" s="24"/>
      <c r="J15046" s="24"/>
    </row>
    <row r="15047" spans="2:10" x14ac:dyDescent="0.2">
      <c r="B15047" s="24"/>
      <c r="D15047" s="24"/>
      <c r="F15047" s="24"/>
      <c r="H15047" s="24"/>
      <c r="J15047" s="24"/>
    </row>
    <row r="15048" spans="2:10" x14ac:dyDescent="0.2">
      <c r="B15048" s="24"/>
      <c r="D15048" s="24"/>
      <c r="F15048" s="24"/>
      <c r="H15048" s="24"/>
      <c r="J15048" s="24"/>
    </row>
    <row r="15049" spans="2:10" x14ac:dyDescent="0.2">
      <c r="B15049" s="24"/>
      <c r="D15049" s="24"/>
      <c r="F15049" s="24"/>
      <c r="H15049" s="24"/>
      <c r="J15049" s="24"/>
    </row>
    <row r="15050" spans="2:10" x14ac:dyDescent="0.2">
      <c r="B15050" s="24"/>
      <c r="D15050" s="24"/>
      <c r="F15050" s="24"/>
      <c r="H15050" s="24"/>
      <c r="J15050" s="24"/>
    </row>
    <row r="15051" spans="2:10" x14ac:dyDescent="0.2">
      <c r="B15051" s="24"/>
      <c r="D15051" s="24"/>
      <c r="F15051" s="24"/>
      <c r="H15051" s="24"/>
      <c r="J15051" s="24"/>
    </row>
    <row r="15052" spans="2:10" x14ac:dyDescent="0.2">
      <c r="B15052" s="24"/>
      <c r="D15052" s="24"/>
      <c r="F15052" s="24"/>
      <c r="H15052" s="24"/>
      <c r="J15052" s="24"/>
    </row>
    <row r="15053" spans="2:10" x14ac:dyDescent="0.2">
      <c r="B15053" s="24"/>
      <c r="D15053" s="24"/>
      <c r="F15053" s="24"/>
      <c r="H15053" s="24"/>
      <c r="J15053" s="24"/>
    </row>
    <row r="15054" spans="2:10" x14ac:dyDescent="0.2">
      <c r="B15054" s="24"/>
      <c r="D15054" s="24"/>
      <c r="F15054" s="24"/>
      <c r="H15054" s="24"/>
      <c r="J15054" s="24"/>
    </row>
    <row r="15055" spans="2:10" x14ac:dyDescent="0.2">
      <c r="B15055" s="24"/>
      <c r="D15055" s="24"/>
      <c r="F15055" s="24"/>
      <c r="H15055" s="24"/>
      <c r="J15055" s="24"/>
    </row>
    <row r="15056" spans="2:10" x14ac:dyDescent="0.2">
      <c r="B15056" s="24"/>
      <c r="D15056" s="24"/>
      <c r="F15056" s="24"/>
      <c r="H15056" s="24"/>
      <c r="J15056" s="24"/>
    </row>
    <row r="15057" spans="2:10" x14ac:dyDescent="0.2">
      <c r="B15057" s="24"/>
      <c r="D15057" s="24"/>
      <c r="F15057" s="24"/>
      <c r="H15057" s="24"/>
      <c r="J15057" s="24"/>
    </row>
    <row r="15058" spans="2:10" x14ac:dyDescent="0.2">
      <c r="B15058" s="24"/>
      <c r="D15058" s="24"/>
      <c r="F15058" s="24"/>
      <c r="H15058" s="24"/>
      <c r="J15058" s="24"/>
    </row>
    <row r="15059" spans="2:10" x14ac:dyDescent="0.2">
      <c r="B15059" s="24"/>
      <c r="D15059" s="24"/>
      <c r="F15059" s="24"/>
      <c r="H15059" s="24"/>
      <c r="J15059" s="24"/>
    </row>
    <row r="15060" spans="2:10" x14ac:dyDescent="0.2">
      <c r="B15060" s="24"/>
      <c r="D15060" s="24"/>
      <c r="F15060" s="24"/>
      <c r="H15060" s="24"/>
      <c r="J15060" s="24"/>
    </row>
    <row r="15061" spans="2:10" x14ac:dyDescent="0.2">
      <c r="B15061" s="24"/>
      <c r="D15061" s="24"/>
      <c r="F15061" s="24"/>
      <c r="H15061" s="24"/>
      <c r="J15061" s="24"/>
    </row>
    <row r="15062" spans="2:10" x14ac:dyDescent="0.2">
      <c r="B15062" s="24"/>
      <c r="D15062" s="24"/>
      <c r="F15062" s="24"/>
      <c r="H15062" s="24"/>
      <c r="J15062" s="24"/>
    </row>
    <row r="15063" spans="2:10" x14ac:dyDescent="0.2">
      <c r="B15063" s="24"/>
      <c r="D15063" s="24"/>
      <c r="F15063" s="24"/>
      <c r="H15063" s="24"/>
      <c r="J15063" s="24"/>
    </row>
    <row r="15064" spans="2:10" x14ac:dyDescent="0.2">
      <c r="B15064" s="24"/>
      <c r="D15064" s="24"/>
      <c r="F15064" s="24"/>
      <c r="H15064" s="24"/>
      <c r="J15064" s="24"/>
    </row>
    <row r="15065" spans="2:10" x14ac:dyDescent="0.2">
      <c r="B15065" s="24"/>
      <c r="D15065" s="24"/>
      <c r="F15065" s="24"/>
      <c r="H15065" s="24"/>
      <c r="J15065" s="24"/>
    </row>
    <row r="15066" spans="2:10" x14ac:dyDescent="0.2">
      <c r="B15066" s="24"/>
      <c r="D15066" s="24"/>
      <c r="F15066" s="24"/>
      <c r="H15066" s="24"/>
      <c r="J15066" s="24"/>
    </row>
    <row r="15067" spans="2:10" x14ac:dyDescent="0.2">
      <c r="B15067" s="24"/>
      <c r="D15067" s="24"/>
      <c r="F15067" s="24"/>
      <c r="H15067" s="24"/>
      <c r="J15067" s="24"/>
    </row>
    <row r="15068" spans="2:10" x14ac:dyDescent="0.2">
      <c r="B15068" s="24"/>
      <c r="D15068" s="24"/>
      <c r="F15068" s="24"/>
      <c r="H15068" s="24"/>
      <c r="J15068" s="24"/>
    </row>
    <row r="15069" spans="2:10" x14ac:dyDescent="0.2">
      <c r="B15069" s="24"/>
      <c r="D15069" s="24"/>
      <c r="F15069" s="24"/>
      <c r="H15069" s="24"/>
      <c r="J15069" s="24"/>
    </row>
    <row r="15070" spans="2:10" x14ac:dyDescent="0.2">
      <c r="B15070" s="24"/>
      <c r="D15070" s="24"/>
      <c r="F15070" s="24"/>
      <c r="H15070" s="24"/>
      <c r="J15070" s="24"/>
    </row>
    <row r="15071" spans="2:10" x14ac:dyDescent="0.2">
      <c r="B15071" s="24"/>
      <c r="D15071" s="24"/>
      <c r="F15071" s="24"/>
      <c r="H15071" s="24"/>
      <c r="J15071" s="24"/>
    </row>
    <row r="15072" spans="2:10" x14ac:dyDescent="0.2">
      <c r="B15072" s="24"/>
      <c r="D15072" s="24"/>
      <c r="F15072" s="24"/>
      <c r="H15072" s="24"/>
      <c r="J15072" s="24"/>
    </row>
    <row r="15073" spans="2:10" x14ac:dyDescent="0.2">
      <c r="B15073" s="24"/>
      <c r="D15073" s="24"/>
      <c r="F15073" s="24"/>
      <c r="H15073" s="24"/>
      <c r="J15073" s="24"/>
    </row>
    <row r="15074" spans="2:10" x14ac:dyDescent="0.2">
      <c r="B15074" s="24"/>
      <c r="D15074" s="24"/>
      <c r="F15074" s="24"/>
      <c r="H15074" s="24"/>
      <c r="J15074" s="24"/>
    </row>
    <row r="15075" spans="2:10" x14ac:dyDescent="0.2">
      <c r="B15075" s="24"/>
      <c r="D15075" s="24"/>
      <c r="F15075" s="24"/>
      <c r="H15075" s="24"/>
      <c r="J15075" s="24"/>
    </row>
    <row r="15076" spans="2:10" x14ac:dyDescent="0.2">
      <c r="B15076" s="24"/>
      <c r="D15076" s="24"/>
      <c r="F15076" s="24"/>
      <c r="H15076" s="24"/>
      <c r="J15076" s="24"/>
    </row>
    <row r="15077" spans="2:10" x14ac:dyDescent="0.2">
      <c r="B15077" s="24"/>
      <c r="D15077" s="24"/>
      <c r="F15077" s="24"/>
      <c r="H15077" s="24"/>
      <c r="J15077" s="24"/>
    </row>
    <row r="15078" spans="2:10" x14ac:dyDescent="0.2">
      <c r="B15078" s="24"/>
      <c r="D15078" s="24"/>
      <c r="F15078" s="24"/>
      <c r="H15078" s="24"/>
      <c r="J15078" s="24"/>
    </row>
    <row r="15079" spans="2:10" x14ac:dyDescent="0.2">
      <c r="B15079" s="24"/>
      <c r="D15079" s="24"/>
      <c r="F15079" s="24"/>
      <c r="H15079" s="24"/>
      <c r="J15079" s="24"/>
    </row>
    <row r="15080" spans="2:10" x14ac:dyDescent="0.2">
      <c r="B15080" s="24"/>
      <c r="D15080" s="24"/>
      <c r="F15080" s="24"/>
      <c r="H15080" s="24"/>
      <c r="J15080" s="24"/>
    </row>
    <row r="15081" spans="2:10" x14ac:dyDescent="0.2">
      <c r="B15081" s="24"/>
      <c r="D15081" s="24"/>
      <c r="F15081" s="24"/>
      <c r="H15081" s="24"/>
      <c r="J15081" s="24"/>
    </row>
    <row r="15082" spans="2:10" x14ac:dyDescent="0.2">
      <c r="B15082" s="24"/>
      <c r="D15082" s="24"/>
      <c r="F15082" s="24"/>
      <c r="H15082" s="24"/>
      <c r="J15082" s="24"/>
    </row>
    <row r="15083" spans="2:10" x14ac:dyDescent="0.2">
      <c r="B15083" s="24"/>
      <c r="D15083" s="24"/>
      <c r="F15083" s="24"/>
      <c r="H15083" s="24"/>
      <c r="J15083" s="24"/>
    </row>
    <row r="15084" spans="2:10" x14ac:dyDescent="0.2">
      <c r="B15084" s="24"/>
      <c r="D15084" s="24"/>
      <c r="F15084" s="24"/>
      <c r="H15084" s="24"/>
      <c r="J15084" s="24"/>
    </row>
    <row r="15085" spans="2:10" x14ac:dyDescent="0.2">
      <c r="B15085" s="24"/>
      <c r="D15085" s="24"/>
      <c r="F15085" s="24"/>
      <c r="H15085" s="24"/>
      <c r="J15085" s="24"/>
    </row>
    <row r="15086" spans="2:10" x14ac:dyDescent="0.2">
      <c r="B15086" s="24"/>
      <c r="D15086" s="24"/>
      <c r="F15086" s="24"/>
      <c r="H15086" s="24"/>
      <c r="J15086" s="24"/>
    </row>
    <row r="15087" spans="2:10" x14ac:dyDescent="0.2">
      <c r="B15087" s="24"/>
      <c r="D15087" s="24"/>
      <c r="F15087" s="24"/>
      <c r="H15087" s="24"/>
      <c r="J15087" s="24"/>
    </row>
    <row r="15088" spans="2:10" x14ac:dyDescent="0.2">
      <c r="B15088" s="24"/>
      <c r="D15088" s="24"/>
      <c r="F15088" s="24"/>
      <c r="H15088" s="24"/>
      <c r="J15088" s="24"/>
    </row>
    <row r="15089" spans="2:10" x14ac:dyDescent="0.2">
      <c r="B15089" s="24"/>
      <c r="D15089" s="24"/>
      <c r="F15089" s="24"/>
      <c r="H15089" s="24"/>
      <c r="J15089" s="24"/>
    </row>
    <row r="15090" spans="2:10" x14ac:dyDescent="0.2">
      <c r="B15090" s="24"/>
      <c r="D15090" s="24"/>
      <c r="F15090" s="24"/>
      <c r="H15090" s="24"/>
      <c r="J15090" s="24"/>
    </row>
    <row r="15091" spans="2:10" x14ac:dyDescent="0.2">
      <c r="B15091" s="24"/>
      <c r="D15091" s="24"/>
      <c r="F15091" s="24"/>
      <c r="H15091" s="24"/>
      <c r="J15091" s="24"/>
    </row>
    <row r="15092" spans="2:10" x14ac:dyDescent="0.2">
      <c r="B15092" s="24"/>
      <c r="D15092" s="24"/>
      <c r="F15092" s="24"/>
      <c r="H15092" s="24"/>
      <c r="J15092" s="24"/>
    </row>
    <row r="15093" spans="2:10" x14ac:dyDescent="0.2">
      <c r="B15093" s="24"/>
      <c r="D15093" s="24"/>
      <c r="F15093" s="24"/>
      <c r="H15093" s="24"/>
      <c r="J15093" s="24"/>
    </row>
    <row r="15094" spans="2:10" x14ac:dyDescent="0.2">
      <c r="B15094" s="24"/>
      <c r="D15094" s="24"/>
      <c r="F15094" s="24"/>
      <c r="H15094" s="24"/>
      <c r="J15094" s="24"/>
    </row>
    <row r="15095" spans="2:10" x14ac:dyDescent="0.2">
      <c r="B15095" s="24"/>
      <c r="D15095" s="24"/>
      <c r="F15095" s="24"/>
      <c r="H15095" s="24"/>
      <c r="J15095" s="24"/>
    </row>
    <row r="15096" spans="2:10" x14ac:dyDescent="0.2">
      <c r="B15096" s="24"/>
      <c r="D15096" s="24"/>
      <c r="F15096" s="24"/>
      <c r="H15096" s="24"/>
      <c r="J15096" s="24"/>
    </row>
    <row r="15097" spans="2:10" x14ac:dyDescent="0.2">
      <c r="B15097" s="24"/>
      <c r="D15097" s="24"/>
      <c r="F15097" s="24"/>
      <c r="H15097" s="24"/>
      <c r="J15097" s="24"/>
    </row>
    <row r="15098" spans="2:10" x14ac:dyDescent="0.2">
      <c r="B15098" s="24"/>
      <c r="D15098" s="24"/>
      <c r="F15098" s="24"/>
      <c r="H15098" s="24"/>
      <c r="J15098" s="24"/>
    </row>
    <row r="15099" spans="2:10" x14ac:dyDescent="0.2">
      <c r="B15099" s="24"/>
      <c r="D15099" s="24"/>
      <c r="F15099" s="24"/>
      <c r="H15099" s="24"/>
      <c r="J15099" s="24"/>
    </row>
    <row r="15100" spans="2:10" x14ac:dyDescent="0.2">
      <c r="B15100" s="24"/>
      <c r="D15100" s="24"/>
      <c r="F15100" s="24"/>
      <c r="H15100" s="24"/>
      <c r="J15100" s="24"/>
    </row>
    <row r="15101" spans="2:10" x14ac:dyDescent="0.2">
      <c r="B15101" s="24"/>
      <c r="D15101" s="24"/>
      <c r="F15101" s="24"/>
      <c r="H15101" s="24"/>
      <c r="J15101" s="24"/>
    </row>
    <row r="15102" spans="2:10" x14ac:dyDescent="0.2">
      <c r="B15102" s="24"/>
      <c r="D15102" s="24"/>
      <c r="F15102" s="24"/>
      <c r="H15102" s="24"/>
      <c r="J15102" s="24"/>
    </row>
    <row r="15103" spans="2:10" x14ac:dyDescent="0.2">
      <c r="B15103" s="24"/>
      <c r="D15103" s="24"/>
      <c r="F15103" s="24"/>
      <c r="H15103" s="24"/>
      <c r="J15103" s="24"/>
    </row>
    <row r="15104" spans="2:10" x14ac:dyDescent="0.2">
      <c r="B15104" s="24"/>
      <c r="D15104" s="24"/>
      <c r="F15104" s="24"/>
      <c r="H15104" s="24"/>
      <c r="J15104" s="24"/>
    </row>
    <row r="15105" spans="2:10" x14ac:dyDescent="0.2">
      <c r="B15105" s="24"/>
      <c r="D15105" s="24"/>
      <c r="F15105" s="24"/>
      <c r="H15105" s="24"/>
      <c r="J15105" s="24"/>
    </row>
    <row r="15106" spans="2:10" x14ac:dyDescent="0.2">
      <c r="B15106" s="24"/>
      <c r="D15106" s="24"/>
      <c r="F15106" s="24"/>
      <c r="H15106" s="24"/>
      <c r="J15106" s="24"/>
    </row>
    <row r="15107" spans="2:10" x14ac:dyDescent="0.2">
      <c r="B15107" s="24"/>
      <c r="D15107" s="24"/>
      <c r="F15107" s="24"/>
      <c r="H15107" s="24"/>
      <c r="J15107" s="24"/>
    </row>
    <row r="15108" spans="2:10" x14ac:dyDescent="0.2">
      <c r="B15108" s="24"/>
      <c r="D15108" s="24"/>
      <c r="F15108" s="24"/>
      <c r="H15108" s="24"/>
      <c r="J15108" s="24"/>
    </row>
    <row r="15109" spans="2:10" x14ac:dyDescent="0.2">
      <c r="B15109" s="24"/>
      <c r="D15109" s="24"/>
      <c r="F15109" s="24"/>
      <c r="H15109" s="24"/>
      <c r="J15109" s="24"/>
    </row>
    <row r="15110" spans="2:10" x14ac:dyDescent="0.2">
      <c r="B15110" s="24"/>
      <c r="D15110" s="24"/>
      <c r="F15110" s="24"/>
      <c r="H15110" s="24"/>
      <c r="J15110" s="24"/>
    </row>
    <row r="15111" spans="2:10" x14ac:dyDescent="0.2">
      <c r="B15111" s="24"/>
      <c r="D15111" s="24"/>
      <c r="F15111" s="24"/>
      <c r="H15111" s="24"/>
      <c r="J15111" s="24"/>
    </row>
    <row r="15112" spans="2:10" x14ac:dyDescent="0.2">
      <c r="B15112" s="24"/>
      <c r="D15112" s="24"/>
      <c r="F15112" s="24"/>
      <c r="H15112" s="24"/>
      <c r="J15112" s="24"/>
    </row>
    <row r="15113" spans="2:10" x14ac:dyDescent="0.2">
      <c r="B15113" s="24"/>
      <c r="D15113" s="24"/>
      <c r="F15113" s="24"/>
      <c r="H15113" s="24"/>
      <c r="J15113" s="24"/>
    </row>
    <row r="15114" spans="2:10" x14ac:dyDescent="0.2">
      <c r="B15114" s="24"/>
      <c r="D15114" s="24"/>
      <c r="F15114" s="24"/>
      <c r="H15114" s="24"/>
      <c r="J15114" s="24"/>
    </row>
    <row r="15115" spans="2:10" x14ac:dyDescent="0.2">
      <c r="B15115" s="24"/>
      <c r="D15115" s="24"/>
      <c r="F15115" s="24"/>
      <c r="H15115" s="24"/>
      <c r="J15115" s="24"/>
    </row>
    <row r="15116" spans="2:10" x14ac:dyDescent="0.2">
      <c r="B15116" s="24"/>
      <c r="D15116" s="24"/>
      <c r="F15116" s="24"/>
      <c r="H15116" s="24"/>
      <c r="J15116" s="24"/>
    </row>
    <row r="15117" spans="2:10" x14ac:dyDescent="0.2">
      <c r="B15117" s="24"/>
      <c r="D15117" s="24"/>
      <c r="F15117" s="24"/>
      <c r="H15117" s="24"/>
      <c r="J15117" s="24"/>
    </row>
    <row r="15118" spans="2:10" x14ac:dyDescent="0.2">
      <c r="B15118" s="24"/>
      <c r="D15118" s="24"/>
      <c r="F15118" s="24"/>
      <c r="H15118" s="24"/>
      <c r="J15118" s="24"/>
    </row>
    <row r="15119" spans="2:10" x14ac:dyDescent="0.2">
      <c r="B15119" s="24"/>
      <c r="D15119" s="24"/>
      <c r="F15119" s="24"/>
      <c r="H15119" s="24"/>
      <c r="J15119" s="24"/>
    </row>
    <row r="15120" spans="2:10" x14ac:dyDescent="0.2">
      <c r="B15120" s="24"/>
      <c r="D15120" s="24"/>
      <c r="F15120" s="24"/>
      <c r="H15120" s="24"/>
      <c r="J15120" s="24"/>
    </row>
    <row r="15121" spans="2:10" x14ac:dyDescent="0.2">
      <c r="B15121" s="24"/>
      <c r="D15121" s="24"/>
      <c r="F15121" s="24"/>
      <c r="H15121" s="24"/>
      <c r="J15121" s="24"/>
    </row>
    <row r="15122" spans="2:10" x14ac:dyDescent="0.2">
      <c r="B15122" s="24"/>
      <c r="D15122" s="24"/>
      <c r="F15122" s="24"/>
      <c r="H15122" s="24"/>
      <c r="J15122" s="24"/>
    </row>
    <row r="15123" spans="2:10" x14ac:dyDescent="0.2">
      <c r="B15123" s="24"/>
      <c r="D15123" s="24"/>
      <c r="F15123" s="24"/>
      <c r="H15123" s="24"/>
      <c r="J15123" s="24"/>
    </row>
    <row r="15124" spans="2:10" x14ac:dyDescent="0.2">
      <c r="B15124" s="24"/>
      <c r="D15124" s="24"/>
      <c r="F15124" s="24"/>
      <c r="H15124" s="24"/>
      <c r="J15124" s="24"/>
    </row>
    <row r="15125" spans="2:10" x14ac:dyDescent="0.2">
      <c r="B15125" s="24"/>
      <c r="D15125" s="24"/>
      <c r="F15125" s="24"/>
      <c r="H15125" s="24"/>
      <c r="J15125" s="24"/>
    </row>
    <row r="15126" spans="2:10" x14ac:dyDescent="0.2">
      <c r="B15126" s="24"/>
      <c r="D15126" s="24"/>
      <c r="F15126" s="24"/>
      <c r="H15126" s="24"/>
      <c r="J15126" s="24"/>
    </row>
    <row r="15127" spans="2:10" x14ac:dyDescent="0.2">
      <c r="B15127" s="24"/>
      <c r="D15127" s="24"/>
      <c r="F15127" s="24"/>
      <c r="H15127" s="24"/>
      <c r="J15127" s="24"/>
    </row>
    <row r="15128" spans="2:10" x14ac:dyDescent="0.2">
      <c r="B15128" s="24"/>
      <c r="D15128" s="24"/>
      <c r="F15128" s="24"/>
      <c r="H15128" s="24"/>
      <c r="J15128" s="24"/>
    </row>
    <row r="15129" spans="2:10" x14ac:dyDescent="0.2">
      <c r="B15129" s="24"/>
      <c r="D15129" s="24"/>
      <c r="F15129" s="24"/>
      <c r="H15129" s="24"/>
      <c r="J15129" s="24"/>
    </row>
    <row r="15130" spans="2:10" x14ac:dyDescent="0.2">
      <c r="B15130" s="24"/>
      <c r="D15130" s="24"/>
      <c r="F15130" s="24"/>
      <c r="H15130" s="24"/>
      <c r="J15130" s="24"/>
    </row>
    <row r="15131" spans="2:10" x14ac:dyDescent="0.2">
      <c r="B15131" s="24"/>
      <c r="D15131" s="24"/>
      <c r="F15131" s="24"/>
      <c r="H15131" s="24"/>
      <c r="J15131" s="24"/>
    </row>
    <row r="15132" spans="2:10" x14ac:dyDescent="0.2">
      <c r="B15132" s="24"/>
      <c r="D15132" s="24"/>
      <c r="F15132" s="24"/>
      <c r="H15132" s="24"/>
      <c r="J15132" s="24"/>
    </row>
    <row r="15133" spans="2:10" x14ac:dyDescent="0.2">
      <c r="B15133" s="24"/>
      <c r="D15133" s="24"/>
      <c r="F15133" s="24"/>
      <c r="H15133" s="24"/>
      <c r="J15133" s="24"/>
    </row>
    <row r="15134" spans="2:10" x14ac:dyDescent="0.2">
      <c r="B15134" s="24"/>
      <c r="D15134" s="24"/>
      <c r="F15134" s="24"/>
      <c r="H15134" s="24"/>
      <c r="J15134" s="24"/>
    </row>
    <row r="15135" spans="2:10" x14ac:dyDescent="0.2">
      <c r="B15135" s="24"/>
      <c r="D15135" s="24"/>
      <c r="F15135" s="24"/>
      <c r="H15135" s="24"/>
      <c r="J15135" s="24"/>
    </row>
    <row r="15136" spans="2:10" x14ac:dyDescent="0.2">
      <c r="B15136" s="24"/>
      <c r="D15136" s="24"/>
      <c r="F15136" s="24"/>
      <c r="H15136" s="24"/>
      <c r="J15136" s="24"/>
    </row>
    <row r="15137" spans="2:10" x14ac:dyDescent="0.2">
      <c r="B15137" s="24"/>
      <c r="D15137" s="24"/>
      <c r="F15137" s="24"/>
      <c r="H15137" s="24"/>
      <c r="J15137" s="24"/>
    </row>
    <row r="15138" spans="2:10" x14ac:dyDescent="0.2">
      <c r="B15138" s="24"/>
      <c r="D15138" s="24"/>
      <c r="F15138" s="24"/>
      <c r="H15138" s="24"/>
      <c r="J15138" s="24"/>
    </row>
    <row r="15139" spans="2:10" x14ac:dyDescent="0.2">
      <c r="B15139" s="24"/>
      <c r="D15139" s="24"/>
      <c r="F15139" s="24"/>
      <c r="H15139" s="24"/>
      <c r="J15139" s="24"/>
    </row>
    <row r="15140" spans="2:10" x14ac:dyDescent="0.2">
      <c r="B15140" s="24"/>
      <c r="D15140" s="24"/>
      <c r="F15140" s="24"/>
      <c r="H15140" s="24"/>
      <c r="J15140" s="24"/>
    </row>
    <row r="15141" spans="2:10" x14ac:dyDescent="0.2">
      <c r="B15141" s="24"/>
      <c r="D15141" s="24"/>
      <c r="F15141" s="24"/>
      <c r="H15141" s="24"/>
      <c r="J15141" s="24"/>
    </row>
    <row r="15142" spans="2:10" x14ac:dyDescent="0.2">
      <c r="B15142" s="24"/>
      <c r="D15142" s="24"/>
      <c r="F15142" s="24"/>
      <c r="H15142" s="24"/>
      <c r="J15142" s="24"/>
    </row>
    <row r="15143" spans="2:10" x14ac:dyDescent="0.2">
      <c r="B15143" s="24"/>
      <c r="D15143" s="24"/>
      <c r="F15143" s="24"/>
      <c r="H15143" s="24"/>
      <c r="J15143" s="24"/>
    </row>
    <row r="15144" spans="2:10" x14ac:dyDescent="0.2">
      <c r="B15144" s="24"/>
      <c r="D15144" s="24"/>
      <c r="F15144" s="24"/>
      <c r="H15144" s="24"/>
      <c r="J15144" s="24"/>
    </row>
    <row r="15145" spans="2:10" x14ac:dyDescent="0.2">
      <c r="B15145" s="24"/>
      <c r="D15145" s="24"/>
      <c r="F15145" s="24"/>
      <c r="H15145" s="24"/>
      <c r="J15145" s="24"/>
    </row>
    <row r="15146" spans="2:10" x14ac:dyDescent="0.2">
      <c r="B15146" s="24"/>
      <c r="D15146" s="24"/>
      <c r="F15146" s="24"/>
      <c r="H15146" s="24"/>
      <c r="J15146" s="24"/>
    </row>
    <row r="15147" spans="2:10" x14ac:dyDescent="0.2">
      <c r="B15147" s="24"/>
      <c r="D15147" s="24"/>
      <c r="F15147" s="24"/>
      <c r="H15147" s="24"/>
      <c r="J15147" s="24"/>
    </row>
    <row r="15148" spans="2:10" x14ac:dyDescent="0.2">
      <c r="B15148" s="24"/>
      <c r="D15148" s="24"/>
      <c r="F15148" s="24"/>
      <c r="H15148" s="24"/>
      <c r="J15148" s="24"/>
    </row>
    <row r="15149" spans="2:10" x14ac:dyDescent="0.2">
      <c r="B15149" s="24"/>
      <c r="D15149" s="24"/>
      <c r="F15149" s="24"/>
      <c r="H15149" s="24"/>
      <c r="J15149" s="24"/>
    </row>
    <row r="15150" spans="2:10" x14ac:dyDescent="0.2">
      <c r="B15150" s="24"/>
      <c r="D15150" s="24"/>
      <c r="F15150" s="24"/>
      <c r="H15150" s="24"/>
      <c r="J15150" s="24"/>
    </row>
    <row r="15151" spans="2:10" x14ac:dyDescent="0.2">
      <c r="B15151" s="24"/>
      <c r="D15151" s="24"/>
      <c r="F15151" s="24"/>
      <c r="H15151" s="24"/>
      <c r="J15151" s="24"/>
    </row>
    <row r="15152" spans="2:10" x14ac:dyDescent="0.2">
      <c r="B15152" s="24"/>
      <c r="D15152" s="24"/>
      <c r="F15152" s="24"/>
      <c r="H15152" s="24"/>
      <c r="J15152" s="24"/>
    </row>
    <row r="15153" spans="2:10" x14ac:dyDescent="0.2">
      <c r="B15153" s="24"/>
      <c r="D15153" s="24"/>
      <c r="F15153" s="24"/>
      <c r="H15153" s="24"/>
      <c r="J15153" s="24"/>
    </row>
    <row r="15154" spans="2:10" x14ac:dyDescent="0.2">
      <c r="B15154" s="24"/>
      <c r="D15154" s="24"/>
      <c r="F15154" s="24"/>
      <c r="H15154" s="24"/>
      <c r="J15154" s="24"/>
    </row>
    <row r="15155" spans="2:10" x14ac:dyDescent="0.2">
      <c r="B15155" s="24"/>
      <c r="D15155" s="24"/>
      <c r="F15155" s="24"/>
      <c r="H15155" s="24"/>
      <c r="J15155" s="24"/>
    </row>
    <row r="15156" spans="2:10" x14ac:dyDescent="0.2">
      <c r="B15156" s="24"/>
      <c r="D15156" s="24"/>
      <c r="F15156" s="24"/>
      <c r="H15156" s="24"/>
      <c r="J15156" s="24"/>
    </row>
    <row r="15157" spans="2:10" x14ac:dyDescent="0.2">
      <c r="B15157" s="24"/>
      <c r="D15157" s="24"/>
      <c r="F15157" s="24"/>
      <c r="H15157" s="24"/>
      <c r="J15157" s="24"/>
    </row>
    <row r="15158" spans="2:10" x14ac:dyDescent="0.2">
      <c r="B15158" s="24"/>
      <c r="D15158" s="24"/>
      <c r="F15158" s="24"/>
      <c r="H15158" s="24"/>
      <c r="J15158" s="24"/>
    </row>
    <row r="15159" spans="2:10" x14ac:dyDescent="0.2">
      <c r="B15159" s="24"/>
      <c r="D15159" s="24"/>
      <c r="F15159" s="24"/>
      <c r="H15159" s="24"/>
      <c r="J15159" s="24"/>
    </row>
    <row r="15160" spans="2:10" x14ac:dyDescent="0.2">
      <c r="B15160" s="24"/>
      <c r="D15160" s="24"/>
      <c r="F15160" s="24"/>
      <c r="H15160" s="24"/>
      <c r="J15160" s="24"/>
    </row>
    <row r="15161" spans="2:10" x14ac:dyDescent="0.2">
      <c r="B15161" s="24"/>
      <c r="D15161" s="24"/>
      <c r="F15161" s="24"/>
      <c r="H15161" s="24"/>
      <c r="J15161" s="24"/>
    </row>
    <row r="15162" spans="2:10" x14ac:dyDescent="0.2">
      <c r="B15162" s="24"/>
      <c r="D15162" s="24"/>
      <c r="F15162" s="24"/>
      <c r="H15162" s="24"/>
      <c r="J15162" s="24"/>
    </row>
    <row r="15163" spans="2:10" x14ac:dyDescent="0.2">
      <c r="B15163" s="24"/>
      <c r="D15163" s="24"/>
      <c r="F15163" s="24"/>
      <c r="H15163" s="24"/>
      <c r="J15163" s="24"/>
    </row>
    <row r="15164" spans="2:10" x14ac:dyDescent="0.2">
      <c r="B15164" s="24"/>
      <c r="D15164" s="24"/>
      <c r="F15164" s="24"/>
      <c r="H15164" s="24"/>
      <c r="J15164" s="24"/>
    </row>
    <row r="15165" spans="2:10" x14ac:dyDescent="0.2">
      <c r="B15165" s="24"/>
      <c r="D15165" s="24"/>
      <c r="F15165" s="24"/>
      <c r="H15165" s="24"/>
      <c r="J15165" s="24"/>
    </row>
    <row r="15166" spans="2:10" x14ac:dyDescent="0.2">
      <c r="B15166" s="24"/>
      <c r="D15166" s="24"/>
      <c r="F15166" s="24"/>
      <c r="H15166" s="24"/>
      <c r="J15166" s="24"/>
    </row>
    <row r="15167" spans="2:10" x14ac:dyDescent="0.2">
      <c r="B15167" s="24"/>
      <c r="D15167" s="24"/>
      <c r="F15167" s="24"/>
      <c r="H15167" s="24"/>
      <c r="J15167" s="24"/>
    </row>
    <row r="15168" spans="2:10" x14ac:dyDescent="0.2">
      <c r="B15168" s="24"/>
      <c r="D15168" s="24"/>
      <c r="F15168" s="24"/>
      <c r="H15168" s="24"/>
      <c r="J15168" s="24"/>
    </row>
    <row r="15169" spans="2:10" x14ac:dyDescent="0.2">
      <c r="B15169" s="24"/>
      <c r="D15169" s="24"/>
      <c r="F15169" s="24"/>
      <c r="H15169" s="24"/>
      <c r="J15169" s="24"/>
    </row>
    <row r="15170" spans="2:10" x14ac:dyDescent="0.2">
      <c r="B15170" s="24"/>
      <c r="D15170" s="24"/>
      <c r="F15170" s="24"/>
      <c r="H15170" s="24"/>
      <c r="J15170" s="24"/>
    </row>
    <row r="15171" spans="2:10" x14ac:dyDescent="0.2">
      <c r="B15171" s="24"/>
      <c r="D15171" s="24"/>
      <c r="F15171" s="24"/>
      <c r="H15171" s="24"/>
      <c r="J15171" s="24"/>
    </row>
    <row r="15172" spans="2:10" x14ac:dyDescent="0.2">
      <c r="B15172" s="24"/>
      <c r="D15172" s="24"/>
      <c r="F15172" s="24"/>
      <c r="H15172" s="24"/>
      <c r="J15172" s="24"/>
    </row>
    <row r="15173" spans="2:10" x14ac:dyDescent="0.2">
      <c r="B15173" s="24"/>
      <c r="D15173" s="24"/>
      <c r="F15173" s="24"/>
      <c r="H15173" s="24"/>
      <c r="J15173" s="24"/>
    </row>
    <row r="15174" spans="2:10" x14ac:dyDescent="0.2">
      <c r="B15174" s="24"/>
      <c r="D15174" s="24"/>
      <c r="F15174" s="24"/>
      <c r="H15174" s="24"/>
      <c r="J15174" s="24"/>
    </row>
    <row r="15175" spans="2:10" x14ac:dyDescent="0.2">
      <c r="B15175" s="24"/>
      <c r="D15175" s="24"/>
      <c r="F15175" s="24"/>
      <c r="H15175" s="24"/>
      <c r="J15175" s="24"/>
    </row>
    <row r="15176" spans="2:10" x14ac:dyDescent="0.2">
      <c r="B15176" s="24"/>
      <c r="D15176" s="24"/>
      <c r="F15176" s="24"/>
      <c r="H15176" s="24"/>
      <c r="J15176" s="24"/>
    </row>
    <row r="15177" spans="2:10" x14ac:dyDescent="0.2">
      <c r="B15177" s="24"/>
      <c r="D15177" s="24"/>
      <c r="F15177" s="24"/>
      <c r="H15177" s="24"/>
      <c r="J15177" s="24"/>
    </row>
    <row r="15178" spans="2:10" x14ac:dyDescent="0.2">
      <c r="B15178" s="24"/>
      <c r="D15178" s="24"/>
      <c r="F15178" s="24"/>
      <c r="H15178" s="24"/>
      <c r="J15178" s="24"/>
    </row>
    <row r="15179" spans="2:10" x14ac:dyDescent="0.2">
      <c r="B15179" s="24"/>
      <c r="D15179" s="24"/>
      <c r="F15179" s="24"/>
      <c r="H15179" s="24"/>
      <c r="J15179" s="24"/>
    </row>
    <row r="15180" spans="2:10" x14ac:dyDescent="0.2">
      <c r="B15180" s="24"/>
      <c r="D15180" s="24"/>
      <c r="F15180" s="24"/>
      <c r="H15180" s="24"/>
      <c r="J15180" s="24"/>
    </row>
    <row r="15181" spans="2:10" x14ac:dyDescent="0.2">
      <c r="B15181" s="24"/>
      <c r="D15181" s="24"/>
      <c r="F15181" s="24"/>
      <c r="H15181" s="24"/>
      <c r="J15181" s="24"/>
    </row>
    <row r="15182" spans="2:10" x14ac:dyDescent="0.2">
      <c r="B15182" s="24"/>
      <c r="D15182" s="24"/>
      <c r="F15182" s="24"/>
      <c r="H15182" s="24"/>
      <c r="J15182" s="24"/>
    </row>
    <row r="15183" spans="2:10" x14ac:dyDescent="0.2">
      <c r="B15183" s="24"/>
      <c r="D15183" s="24"/>
      <c r="F15183" s="24"/>
      <c r="H15183" s="24"/>
      <c r="J15183" s="24"/>
    </row>
    <row r="15184" spans="2:10" x14ac:dyDescent="0.2">
      <c r="B15184" s="24"/>
      <c r="D15184" s="24"/>
      <c r="F15184" s="24"/>
      <c r="H15184" s="24"/>
      <c r="J15184" s="24"/>
    </row>
    <row r="15185" spans="2:10" x14ac:dyDescent="0.2">
      <c r="B15185" s="24"/>
      <c r="D15185" s="24"/>
      <c r="F15185" s="24"/>
      <c r="H15185" s="24"/>
      <c r="J15185" s="24"/>
    </row>
    <row r="15186" spans="2:10" x14ac:dyDescent="0.2">
      <c r="B15186" s="24"/>
      <c r="D15186" s="24"/>
      <c r="F15186" s="24"/>
      <c r="H15186" s="24"/>
      <c r="J15186" s="24"/>
    </row>
    <row r="15187" spans="2:10" x14ac:dyDescent="0.2">
      <c r="B15187" s="24"/>
      <c r="D15187" s="24"/>
      <c r="F15187" s="24"/>
      <c r="H15187" s="24"/>
      <c r="J15187" s="24"/>
    </row>
    <row r="15188" spans="2:10" x14ac:dyDescent="0.2">
      <c r="B15188" s="24"/>
      <c r="D15188" s="24"/>
      <c r="F15188" s="24"/>
      <c r="H15188" s="24"/>
      <c r="J15188" s="24"/>
    </row>
    <row r="15189" spans="2:10" x14ac:dyDescent="0.2">
      <c r="B15189" s="24"/>
      <c r="D15189" s="24"/>
      <c r="F15189" s="24"/>
      <c r="H15189" s="24"/>
      <c r="J15189" s="24"/>
    </row>
    <row r="15190" spans="2:10" x14ac:dyDescent="0.2">
      <c r="B15190" s="24"/>
      <c r="D15190" s="24"/>
      <c r="F15190" s="24"/>
      <c r="H15190" s="24"/>
      <c r="J15190" s="24"/>
    </row>
    <row r="15191" spans="2:10" x14ac:dyDescent="0.2">
      <c r="B15191" s="24"/>
      <c r="D15191" s="24"/>
      <c r="F15191" s="24"/>
      <c r="H15191" s="24"/>
      <c r="J15191" s="24"/>
    </row>
    <row r="15192" spans="2:10" x14ac:dyDescent="0.2">
      <c r="B15192" s="24"/>
      <c r="D15192" s="24"/>
      <c r="F15192" s="24"/>
      <c r="H15192" s="24"/>
      <c r="J15192" s="24"/>
    </row>
    <row r="15193" spans="2:10" x14ac:dyDescent="0.2">
      <c r="B15193" s="24"/>
      <c r="D15193" s="24"/>
      <c r="F15193" s="24"/>
      <c r="H15193" s="24"/>
      <c r="J15193" s="24"/>
    </row>
    <row r="15194" spans="2:10" x14ac:dyDescent="0.2">
      <c r="B15194" s="24"/>
      <c r="D15194" s="24"/>
      <c r="F15194" s="24"/>
      <c r="H15194" s="24"/>
      <c r="J15194" s="24"/>
    </row>
    <row r="15195" spans="2:10" x14ac:dyDescent="0.2">
      <c r="B15195" s="24"/>
      <c r="D15195" s="24"/>
      <c r="F15195" s="24"/>
      <c r="H15195" s="24"/>
      <c r="J15195" s="24"/>
    </row>
    <row r="15196" spans="2:10" x14ac:dyDescent="0.2">
      <c r="B15196" s="24"/>
      <c r="D15196" s="24"/>
      <c r="F15196" s="24"/>
      <c r="H15196" s="24"/>
      <c r="J15196" s="24"/>
    </row>
    <row r="15197" spans="2:10" x14ac:dyDescent="0.2">
      <c r="B15197" s="24"/>
      <c r="D15197" s="24"/>
      <c r="F15197" s="24"/>
      <c r="H15197" s="24"/>
      <c r="J15197" s="24"/>
    </row>
    <row r="15198" spans="2:10" x14ac:dyDescent="0.2">
      <c r="B15198" s="24"/>
      <c r="D15198" s="24"/>
      <c r="F15198" s="24"/>
      <c r="H15198" s="24"/>
      <c r="J15198" s="24"/>
    </row>
    <row r="15199" spans="2:10" x14ac:dyDescent="0.2">
      <c r="B15199" s="24"/>
      <c r="D15199" s="24"/>
      <c r="F15199" s="24"/>
      <c r="H15199" s="24"/>
      <c r="J15199" s="24"/>
    </row>
    <row r="15200" spans="2:10" x14ac:dyDescent="0.2">
      <c r="B15200" s="24"/>
      <c r="D15200" s="24"/>
      <c r="F15200" s="24"/>
      <c r="H15200" s="24"/>
      <c r="J15200" s="24"/>
    </row>
    <row r="15201" spans="2:10" x14ac:dyDescent="0.2">
      <c r="B15201" s="24"/>
      <c r="D15201" s="24"/>
      <c r="F15201" s="24"/>
      <c r="H15201" s="24"/>
      <c r="J15201" s="24"/>
    </row>
    <row r="15202" spans="2:10" x14ac:dyDescent="0.2">
      <c r="B15202" s="24"/>
      <c r="D15202" s="24"/>
      <c r="F15202" s="24"/>
      <c r="H15202" s="24"/>
      <c r="J15202" s="24"/>
    </row>
    <row r="15203" spans="2:10" x14ac:dyDescent="0.2">
      <c r="B15203" s="24"/>
      <c r="D15203" s="24"/>
      <c r="F15203" s="24"/>
      <c r="H15203" s="24"/>
      <c r="J15203" s="24"/>
    </row>
    <row r="15204" spans="2:10" x14ac:dyDescent="0.2">
      <c r="B15204" s="24"/>
      <c r="D15204" s="24"/>
      <c r="F15204" s="24"/>
      <c r="H15204" s="24"/>
      <c r="J15204" s="24"/>
    </row>
    <row r="15205" spans="2:10" x14ac:dyDescent="0.2">
      <c r="B15205" s="24"/>
      <c r="D15205" s="24"/>
      <c r="F15205" s="24"/>
      <c r="H15205" s="24"/>
      <c r="J15205" s="24"/>
    </row>
    <row r="15206" spans="2:10" x14ac:dyDescent="0.2">
      <c r="B15206" s="24"/>
      <c r="D15206" s="24"/>
      <c r="F15206" s="24"/>
      <c r="H15206" s="24"/>
      <c r="J15206" s="24"/>
    </row>
    <row r="15207" spans="2:10" x14ac:dyDescent="0.2">
      <c r="B15207" s="24"/>
      <c r="D15207" s="24"/>
      <c r="F15207" s="24"/>
      <c r="H15207" s="24"/>
      <c r="J15207" s="24"/>
    </row>
    <row r="15208" spans="2:10" x14ac:dyDescent="0.2">
      <c r="B15208" s="24"/>
      <c r="D15208" s="24"/>
      <c r="F15208" s="24"/>
      <c r="H15208" s="24"/>
      <c r="J15208" s="24"/>
    </row>
    <row r="15209" spans="2:10" x14ac:dyDescent="0.2">
      <c r="B15209" s="24"/>
      <c r="D15209" s="24"/>
      <c r="F15209" s="24"/>
      <c r="H15209" s="24"/>
      <c r="J15209" s="24"/>
    </row>
    <row r="15210" spans="2:10" x14ac:dyDescent="0.2">
      <c r="B15210" s="24"/>
      <c r="D15210" s="24"/>
      <c r="F15210" s="24"/>
      <c r="H15210" s="24"/>
      <c r="J15210" s="24"/>
    </row>
    <row r="15211" spans="2:10" x14ac:dyDescent="0.2">
      <c r="B15211" s="24"/>
      <c r="D15211" s="24"/>
      <c r="F15211" s="24"/>
      <c r="H15211" s="24"/>
      <c r="J15211" s="24"/>
    </row>
    <row r="15212" spans="2:10" x14ac:dyDescent="0.2">
      <c r="B15212" s="24"/>
      <c r="D15212" s="24"/>
      <c r="F15212" s="24"/>
      <c r="H15212" s="24"/>
      <c r="J15212" s="24"/>
    </row>
    <row r="15213" spans="2:10" x14ac:dyDescent="0.2">
      <c r="B15213" s="24"/>
      <c r="D15213" s="24"/>
      <c r="F15213" s="24"/>
      <c r="H15213" s="24"/>
      <c r="J15213" s="24"/>
    </row>
    <row r="15214" spans="2:10" x14ac:dyDescent="0.2">
      <c r="B15214" s="24"/>
      <c r="D15214" s="24"/>
      <c r="F15214" s="24"/>
      <c r="H15214" s="24"/>
      <c r="J15214" s="24"/>
    </row>
    <row r="15215" spans="2:10" x14ac:dyDescent="0.2">
      <c r="B15215" s="24"/>
      <c r="D15215" s="24"/>
      <c r="F15215" s="24"/>
      <c r="H15215" s="24"/>
      <c r="J15215" s="24"/>
    </row>
    <row r="15216" spans="2:10" x14ac:dyDescent="0.2">
      <c r="B15216" s="24"/>
      <c r="D15216" s="24"/>
      <c r="F15216" s="24"/>
      <c r="H15216" s="24"/>
      <c r="J15216" s="24"/>
    </row>
    <row r="15217" spans="2:10" x14ac:dyDescent="0.2">
      <c r="B15217" s="24"/>
      <c r="D15217" s="24"/>
      <c r="F15217" s="24"/>
      <c r="H15217" s="24"/>
      <c r="J15217" s="24"/>
    </row>
    <row r="15218" spans="2:10" x14ac:dyDescent="0.2">
      <c r="B15218" s="24"/>
      <c r="D15218" s="24"/>
      <c r="F15218" s="24"/>
      <c r="H15218" s="24"/>
      <c r="J15218" s="24"/>
    </row>
    <row r="15219" spans="2:10" x14ac:dyDescent="0.2">
      <c r="B15219" s="24"/>
      <c r="D15219" s="24"/>
      <c r="F15219" s="24"/>
      <c r="H15219" s="24"/>
      <c r="J15219" s="24"/>
    </row>
    <row r="15220" spans="2:10" x14ac:dyDescent="0.2">
      <c r="B15220" s="24"/>
      <c r="D15220" s="24"/>
      <c r="F15220" s="24"/>
      <c r="H15220" s="24"/>
      <c r="J15220" s="24"/>
    </row>
    <row r="15221" spans="2:10" x14ac:dyDescent="0.2">
      <c r="B15221" s="24"/>
      <c r="D15221" s="24"/>
      <c r="F15221" s="24"/>
      <c r="H15221" s="24"/>
      <c r="J15221" s="24"/>
    </row>
    <row r="15222" spans="2:10" x14ac:dyDescent="0.2">
      <c r="B15222" s="24"/>
      <c r="D15222" s="24"/>
      <c r="F15222" s="24"/>
      <c r="H15222" s="24"/>
      <c r="J15222" s="24"/>
    </row>
    <row r="15223" spans="2:10" x14ac:dyDescent="0.2">
      <c r="B15223" s="24"/>
      <c r="D15223" s="24"/>
      <c r="F15223" s="24"/>
      <c r="H15223" s="24"/>
      <c r="J15223" s="24"/>
    </row>
    <row r="15224" spans="2:10" x14ac:dyDescent="0.2">
      <c r="B15224" s="24"/>
      <c r="D15224" s="24"/>
      <c r="F15224" s="24"/>
      <c r="H15224" s="24"/>
      <c r="J15224" s="24"/>
    </row>
    <row r="15225" spans="2:10" x14ac:dyDescent="0.2">
      <c r="B15225" s="24"/>
      <c r="D15225" s="24"/>
      <c r="F15225" s="24"/>
      <c r="H15225" s="24"/>
      <c r="J15225" s="24"/>
    </row>
    <row r="15226" spans="2:10" x14ac:dyDescent="0.2">
      <c r="B15226" s="24"/>
      <c r="D15226" s="24"/>
      <c r="F15226" s="24"/>
      <c r="H15226" s="24"/>
      <c r="J15226" s="24"/>
    </row>
    <row r="15227" spans="2:10" x14ac:dyDescent="0.2">
      <c r="B15227" s="24"/>
      <c r="D15227" s="24"/>
      <c r="F15227" s="24"/>
      <c r="H15227" s="24"/>
      <c r="J15227" s="24"/>
    </row>
    <row r="15228" spans="2:10" x14ac:dyDescent="0.2">
      <c r="B15228" s="24"/>
      <c r="D15228" s="24"/>
      <c r="F15228" s="24"/>
      <c r="H15228" s="24"/>
      <c r="J15228" s="24"/>
    </row>
    <row r="15229" spans="2:10" x14ac:dyDescent="0.2">
      <c r="B15229" s="24"/>
      <c r="D15229" s="24"/>
      <c r="F15229" s="24"/>
      <c r="H15229" s="24"/>
      <c r="J15229" s="24"/>
    </row>
    <row r="15230" spans="2:10" x14ac:dyDescent="0.2">
      <c r="B15230" s="24"/>
      <c r="D15230" s="24"/>
      <c r="F15230" s="24"/>
      <c r="H15230" s="24"/>
      <c r="J15230" s="24"/>
    </row>
    <row r="15231" spans="2:10" x14ac:dyDescent="0.2">
      <c r="B15231" s="24"/>
      <c r="D15231" s="24"/>
      <c r="F15231" s="24"/>
      <c r="H15231" s="24"/>
      <c r="J15231" s="24"/>
    </row>
    <row r="15232" spans="2:10" x14ac:dyDescent="0.2">
      <c r="B15232" s="24"/>
      <c r="D15232" s="24"/>
      <c r="F15232" s="24"/>
      <c r="H15232" s="24"/>
      <c r="J15232" s="24"/>
    </row>
    <row r="15233" spans="2:10" x14ac:dyDescent="0.2">
      <c r="B15233" s="24"/>
      <c r="D15233" s="24"/>
      <c r="F15233" s="24"/>
      <c r="H15233" s="24"/>
      <c r="J15233" s="24"/>
    </row>
    <row r="15234" spans="2:10" x14ac:dyDescent="0.2">
      <c r="B15234" s="24"/>
      <c r="D15234" s="24"/>
      <c r="F15234" s="24"/>
      <c r="H15234" s="24"/>
      <c r="J15234" s="24"/>
    </row>
    <row r="15235" spans="2:10" x14ac:dyDescent="0.2">
      <c r="B15235" s="24"/>
      <c r="D15235" s="24"/>
      <c r="F15235" s="24"/>
      <c r="H15235" s="24"/>
      <c r="J15235" s="24"/>
    </row>
    <row r="15236" spans="2:10" x14ac:dyDescent="0.2">
      <c r="B15236" s="24"/>
      <c r="D15236" s="24"/>
      <c r="F15236" s="24"/>
      <c r="H15236" s="24"/>
      <c r="J15236" s="24"/>
    </row>
    <row r="15237" spans="2:10" x14ac:dyDescent="0.2">
      <c r="B15237" s="24"/>
      <c r="D15237" s="24"/>
      <c r="F15237" s="24"/>
      <c r="H15237" s="24"/>
      <c r="J15237" s="24"/>
    </row>
    <row r="15238" spans="2:10" x14ac:dyDescent="0.2">
      <c r="B15238" s="24"/>
      <c r="D15238" s="24"/>
      <c r="F15238" s="24"/>
      <c r="H15238" s="24"/>
      <c r="J15238" s="24"/>
    </row>
    <row r="15239" spans="2:10" x14ac:dyDescent="0.2">
      <c r="B15239" s="24"/>
      <c r="D15239" s="24"/>
      <c r="F15239" s="24"/>
      <c r="H15239" s="24"/>
      <c r="J15239" s="24"/>
    </row>
    <row r="15240" spans="2:10" x14ac:dyDescent="0.2">
      <c r="B15240" s="24"/>
      <c r="D15240" s="24"/>
      <c r="F15240" s="24"/>
      <c r="H15240" s="24"/>
      <c r="J15240" s="24"/>
    </row>
    <row r="15241" spans="2:10" x14ac:dyDescent="0.2">
      <c r="B15241" s="24"/>
      <c r="D15241" s="24"/>
      <c r="F15241" s="24"/>
      <c r="H15241" s="24"/>
      <c r="J15241" s="24"/>
    </row>
    <row r="15242" spans="2:10" x14ac:dyDescent="0.2">
      <c r="B15242" s="24"/>
      <c r="D15242" s="24"/>
      <c r="F15242" s="24"/>
      <c r="H15242" s="24"/>
      <c r="J15242" s="24"/>
    </row>
    <row r="15243" spans="2:10" x14ac:dyDescent="0.2">
      <c r="B15243" s="24"/>
      <c r="D15243" s="24"/>
      <c r="F15243" s="24"/>
      <c r="H15243" s="24"/>
      <c r="J15243" s="24"/>
    </row>
    <row r="15244" spans="2:10" x14ac:dyDescent="0.2">
      <c r="B15244" s="24"/>
      <c r="D15244" s="24"/>
      <c r="F15244" s="24"/>
      <c r="H15244" s="24"/>
      <c r="J15244" s="24"/>
    </row>
    <row r="15245" spans="2:10" x14ac:dyDescent="0.2">
      <c r="B15245" s="24"/>
      <c r="D15245" s="24"/>
      <c r="F15245" s="24"/>
      <c r="H15245" s="24"/>
      <c r="J15245" s="24"/>
    </row>
    <row r="15246" spans="2:10" x14ac:dyDescent="0.2">
      <c r="B15246" s="24"/>
      <c r="D15246" s="24"/>
      <c r="F15246" s="24"/>
      <c r="H15246" s="24"/>
      <c r="J15246" s="24"/>
    </row>
    <row r="15247" spans="2:10" x14ac:dyDescent="0.2">
      <c r="B15247" s="24"/>
      <c r="D15247" s="24"/>
      <c r="F15247" s="24"/>
      <c r="H15247" s="24"/>
      <c r="J15247" s="24"/>
    </row>
    <row r="15248" spans="2:10" x14ac:dyDescent="0.2">
      <c r="B15248" s="24"/>
      <c r="D15248" s="24"/>
      <c r="F15248" s="24"/>
      <c r="H15248" s="24"/>
      <c r="J15248" s="24"/>
    </row>
    <row r="15249" spans="2:10" x14ac:dyDescent="0.2">
      <c r="B15249" s="24"/>
      <c r="D15249" s="24"/>
      <c r="F15249" s="24"/>
      <c r="H15249" s="24"/>
      <c r="J15249" s="24"/>
    </row>
    <row r="15250" spans="2:10" x14ac:dyDescent="0.2">
      <c r="B15250" s="24"/>
      <c r="D15250" s="24"/>
      <c r="F15250" s="24"/>
      <c r="H15250" s="24"/>
      <c r="J15250" s="24"/>
    </row>
    <row r="15251" spans="2:10" x14ac:dyDescent="0.2">
      <c r="B15251" s="24"/>
      <c r="D15251" s="24"/>
      <c r="F15251" s="24"/>
      <c r="H15251" s="24"/>
      <c r="J15251" s="24"/>
    </row>
    <row r="15252" spans="2:10" x14ac:dyDescent="0.2">
      <c r="B15252" s="24"/>
      <c r="D15252" s="24"/>
      <c r="F15252" s="24"/>
      <c r="H15252" s="24"/>
      <c r="J15252" s="24"/>
    </row>
    <row r="15253" spans="2:10" x14ac:dyDescent="0.2">
      <c r="B15253" s="24"/>
      <c r="D15253" s="24"/>
      <c r="F15253" s="24"/>
      <c r="H15253" s="24"/>
      <c r="J15253" s="24"/>
    </row>
    <row r="15254" spans="2:10" x14ac:dyDescent="0.2">
      <c r="B15254" s="24"/>
      <c r="D15254" s="24"/>
      <c r="F15254" s="24"/>
      <c r="H15254" s="24"/>
      <c r="J15254" s="24"/>
    </row>
    <row r="15255" spans="2:10" x14ac:dyDescent="0.2">
      <c r="B15255" s="24"/>
      <c r="D15255" s="24"/>
      <c r="F15255" s="24"/>
      <c r="H15255" s="24"/>
      <c r="J15255" s="24"/>
    </row>
    <row r="15256" spans="2:10" x14ac:dyDescent="0.2">
      <c r="B15256" s="24"/>
      <c r="D15256" s="24"/>
      <c r="F15256" s="24"/>
      <c r="H15256" s="24"/>
      <c r="J15256" s="24"/>
    </row>
    <row r="15257" spans="2:10" x14ac:dyDescent="0.2">
      <c r="B15257" s="24"/>
      <c r="D15257" s="24"/>
      <c r="F15257" s="24"/>
      <c r="H15257" s="24"/>
      <c r="J15257" s="24"/>
    </row>
    <row r="15258" spans="2:10" x14ac:dyDescent="0.2">
      <c r="B15258" s="24"/>
      <c r="D15258" s="24"/>
      <c r="F15258" s="24"/>
      <c r="H15258" s="24"/>
      <c r="J15258" s="24"/>
    </row>
    <row r="15259" spans="2:10" x14ac:dyDescent="0.2">
      <c r="B15259" s="24"/>
      <c r="D15259" s="24"/>
      <c r="F15259" s="24"/>
      <c r="H15259" s="24"/>
      <c r="J15259" s="24"/>
    </row>
    <row r="15260" spans="2:10" x14ac:dyDescent="0.2">
      <c r="B15260" s="24"/>
      <c r="D15260" s="24"/>
      <c r="F15260" s="24"/>
      <c r="H15260" s="24"/>
      <c r="J15260" s="24"/>
    </row>
    <row r="15261" spans="2:10" x14ac:dyDescent="0.2">
      <c r="B15261" s="24"/>
      <c r="D15261" s="24"/>
      <c r="F15261" s="24"/>
      <c r="H15261" s="24"/>
      <c r="J15261" s="24"/>
    </row>
    <row r="15262" spans="2:10" x14ac:dyDescent="0.2">
      <c r="B15262" s="24"/>
      <c r="D15262" s="24"/>
      <c r="F15262" s="24"/>
      <c r="H15262" s="24"/>
      <c r="J15262" s="24"/>
    </row>
    <row r="15263" spans="2:10" x14ac:dyDescent="0.2">
      <c r="B15263" s="24"/>
      <c r="D15263" s="24"/>
      <c r="F15263" s="24"/>
      <c r="H15263" s="24"/>
      <c r="J15263" s="24"/>
    </row>
    <row r="15264" spans="2:10" x14ac:dyDescent="0.2">
      <c r="B15264" s="24"/>
      <c r="D15264" s="24"/>
      <c r="F15264" s="24"/>
      <c r="H15264" s="24"/>
      <c r="J15264" s="24"/>
    </row>
    <row r="15265" spans="2:10" x14ac:dyDescent="0.2">
      <c r="B15265" s="24"/>
      <c r="D15265" s="24"/>
      <c r="F15265" s="24"/>
      <c r="H15265" s="24"/>
      <c r="J15265" s="24"/>
    </row>
    <row r="15266" spans="2:10" x14ac:dyDescent="0.2">
      <c r="B15266" s="24"/>
      <c r="D15266" s="24"/>
      <c r="F15266" s="24"/>
      <c r="H15266" s="24"/>
      <c r="J15266" s="24"/>
    </row>
    <row r="15267" spans="2:10" x14ac:dyDescent="0.2">
      <c r="B15267" s="24"/>
      <c r="D15267" s="24"/>
      <c r="F15267" s="24"/>
      <c r="H15267" s="24"/>
      <c r="J15267" s="24"/>
    </row>
    <row r="15268" spans="2:10" x14ac:dyDescent="0.2">
      <c r="B15268" s="24"/>
      <c r="D15268" s="24"/>
      <c r="F15268" s="24"/>
      <c r="H15268" s="24"/>
      <c r="J15268" s="24"/>
    </row>
    <row r="15269" spans="2:10" x14ac:dyDescent="0.2">
      <c r="B15269" s="24"/>
      <c r="D15269" s="24"/>
      <c r="F15269" s="24"/>
      <c r="H15269" s="24"/>
      <c r="J15269" s="24"/>
    </row>
    <row r="15270" spans="2:10" x14ac:dyDescent="0.2">
      <c r="B15270" s="24"/>
      <c r="D15270" s="24"/>
      <c r="F15270" s="24"/>
      <c r="H15270" s="24"/>
      <c r="J15270" s="24"/>
    </row>
    <row r="15271" spans="2:10" x14ac:dyDescent="0.2">
      <c r="B15271" s="24"/>
      <c r="D15271" s="24"/>
      <c r="F15271" s="24"/>
      <c r="H15271" s="24"/>
      <c r="J15271" s="24"/>
    </row>
    <row r="15272" spans="2:10" x14ac:dyDescent="0.2">
      <c r="B15272" s="24"/>
      <c r="D15272" s="24"/>
      <c r="F15272" s="24"/>
      <c r="H15272" s="24"/>
      <c r="J15272" s="24"/>
    </row>
    <row r="15273" spans="2:10" x14ac:dyDescent="0.2">
      <c r="B15273" s="24"/>
      <c r="D15273" s="24"/>
      <c r="F15273" s="24"/>
      <c r="H15273" s="24"/>
      <c r="J15273" s="24"/>
    </row>
    <row r="15274" spans="2:10" x14ac:dyDescent="0.2">
      <c r="B15274" s="24"/>
      <c r="D15274" s="24"/>
      <c r="F15274" s="24"/>
      <c r="H15274" s="24"/>
      <c r="J15274" s="24"/>
    </row>
    <row r="15275" spans="2:10" x14ac:dyDescent="0.2">
      <c r="B15275" s="24"/>
      <c r="D15275" s="24"/>
      <c r="F15275" s="24"/>
      <c r="H15275" s="24"/>
      <c r="J15275" s="24"/>
    </row>
    <row r="15276" spans="2:10" x14ac:dyDescent="0.2">
      <c r="B15276" s="24"/>
      <c r="D15276" s="24"/>
      <c r="F15276" s="24"/>
      <c r="H15276" s="24"/>
      <c r="J15276" s="24"/>
    </row>
    <row r="15277" spans="2:10" x14ac:dyDescent="0.2">
      <c r="B15277" s="24"/>
      <c r="D15277" s="24"/>
      <c r="F15277" s="24"/>
      <c r="H15277" s="24"/>
      <c r="J15277" s="24"/>
    </row>
    <row r="15278" spans="2:10" x14ac:dyDescent="0.2">
      <c r="B15278" s="24"/>
      <c r="D15278" s="24"/>
      <c r="F15278" s="24"/>
      <c r="H15278" s="24"/>
      <c r="J15278" s="24"/>
    </row>
    <row r="15279" spans="2:10" x14ac:dyDescent="0.2">
      <c r="B15279" s="24"/>
      <c r="D15279" s="24"/>
      <c r="F15279" s="24"/>
      <c r="H15279" s="24"/>
      <c r="J15279" s="24"/>
    </row>
    <row r="15280" spans="2:10" x14ac:dyDescent="0.2">
      <c r="B15280" s="24"/>
      <c r="D15280" s="24"/>
      <c r="F15280" s="24"/>
      <c r="H15280" s="24"/>
      <c r="J15280" s="24"/>
    </row>
    <row r="15281" spans="2:10" x14ac:dyDescent="0.2">
      <c r="B15281" s="24"/>
      <c r="D15281" s="24"/>
      <c r="F15281" s="24"/>
      <c r="H15281" s="24"/>
      <c r="J15281" s="24"/>
    </row>
    <row r="15282" spans="2:10" x14ac:dyDescent="0.2">
      <c r="B15282" s="24"/>
      <c r="D15282" s="24"/>
      <c r="F15282" s="24"/>
      <c r="H15282" s="24"/>
      <c r="J15282" s="24"/>
    </row>
    <row r="15283" spans="2:10" x14ac:dyDescent="0.2">
      <c r="B15283" s="24"/>
      <c r="D15283" s="24"/>
      <c r="F15283" s="24"/>
      <c r="H15283" s="24"/>
      <c r="J15283" s="24"/>
    </row>
    <row r="15284" spans="2:10" x14ac:dyDescent="0.2">
      <c r="B15284" s="24"/>
      <c r="D15284" s="24"/>
      <c r="F15284" s="24"/>
      <c r="H15284" s="24"/>
      <c r="J15284" s="24"/>
    </row>
    <row r="15285" spans="2:10" x14ac:dyDescent="0.2">
      <c r="B15285" s="24"/>
      <c r="D15285" s="24"/>
      <c r="F15285" s="24"/>
      <c r="H15285" s="24"/>
      <c r="J15285" s="24"/>
    </row>
    <row r="15286" spans="2:10" x14ac:dyDescent="0.2">
      <c r="B15286" s="24"/>
      <c r="D15286" s="24"/>
      <c r="F15286" s="24"/>
      <c r="H15286" s="24"/>
      <c r="J15286" s="24"/>
    </row>
    <row r="15287" spans="2:10" x14ac:dyDescent="0.2">
      <c r="B15287" s="24"/>
      <c r="D15287" s="24"/>
      <c r="F15287" s="24"/>
      <c r="H15287" s="24"/>
      <c r="J15287" s="24"/>
    </row>
    <row r="15288" spans="2:10" x14ac:dyDescent="0.2">
      <c r="B15288" s="24"/>
      <c r="D15288" s="24"/>
      <c r="F15288" s="24"/>
      <c r="H15288" s="24"/>
      <c r="J15288" s="24"/>
    </row>
    <row r="15289" spans="2:10" x14ac:dyDescent="0.2">
      <c r="B15289" s="24"/>
      <c r="D15289" s="24"/>
      <c r="F15289" s="24"/>
      <c r="H15289" s="24"/>
      <c r="J15289" s="24"/>
    </row>
    <row r="15290" spans="2:10" x14ac:dyDescent="0.2">
      <c r="B15290" s="24"/>
      <c r="D15290" s="24"/>
      <c r="F15290" s="24"/>
      <c r="H15290" s="24"/>
      <c r="J15290" s="24"/>
    </row>
    <row r="15291" spans="2:10" x14ac:dyDescent="0.2">
      <c r="B15291" s="24"/>
      <c r="D15291" s="24"/>
      <c r="F15291" s="24"/>
      <c r="H15291" s="24"/>
      <c r="J15291" s="24"/>
    </row>
    <row r="15292" spans="2:10" x14ac:dyDescent="0.2">
      <c r="B15292" s="24"/>
      <c r="D15292" s="24"/>
      <c r="F15292" s="24"/>
      <c r="H15292" s="24"/>
      <c r="J15292" s="24"/>
    </row>
    <row r="15293" spans="2:10" x14ac:dyDescent="0.2">
      <c r="B15293" s="24"/>
      <c r="D15293" s="24"/>
      <c r="F15293" s="24"/>
      <c r="H15293" s="24"/>
      <c r="J15293" s="24"/>
    </row>
    <row r="15294" spans="2:10" x14ac:dyDescent="0.2">
      <c r="B15294" s="24"/>
      <c r="D15294" s="24"/>
      <c r="F15294" s="24"/>
      <c r="H15294" s="24"/>
      <c r="J15294" s="24"/>
    </row>
    <row r="15295" spans="2:10" x14ac:dyDescent="0.2">
      <c r="B15295" s="24"/>
      <c r="D15295" s="24"/>
      <c r="F15295" s="24"/>
      <c r="H15295" s="24"/>
      <c r="J15295" s="24"/>
    </row>
    <row r="15296" spans="2:10" x14ac:dyDescent="0.2">
      <c r="B15296" s="24"/>
      <c r="D15296" s="24"/>
      <c r="F15296" s="24"/>
      <c r="H15296" s="24"/>
      <c r="J15296" s="24"/>
    </row>
    <row r="15297" spans="2:10" x14ac:dyDescent="0.2">
      <c r="B15297" s="24"/>
      <c r="D15297" s="24"/>
      <c r="F15297" s="24"/>
      <c r="H15297" s="24"/>
      <c r="J15297" s="24"/>
    </row>
    <row r="15298" spans="2:10" x14ac:dyDescent="0.2">
      <c r="B15298" s="24"/>
      <c r="D15298" s="24"/>
      <c r="F15298" s="24"/>
      <c r="H15298" s="24"/>
      <c r="J15298" s="24"/>
    </row>
    <row r="15299" spans="2:10" x14ac:dyDescent="0.2">
      <c r="B15299" s="24"/>
      <c r="D15299" s="24"/>
      <c r="F15299" s="24"/>
      <c r="H15299" s="24"/>
      <c r="J15299" s="24"/>
    </row>
    <row r="15300" spans="2:10" x14ac:dyDescent="0.2">
      <c r="B15300" s="24"/>
      <c r="D15300" s="24"/>
      <c r="F15300" s="24"/>
      <c r="H15300" s="24"/>
      <c r="J15300" s="24"/>
    </row>
    <row r="15301" spans="2:10" x14ac:dyDescent="0.2">
      <c r="B15301" s="24"/>
      <c r="D15301" s="24"/>
      <c r="F15301" s="24"/>
      <c r="H15301" s="24"/>
      <c r="J15301" s="24"/>
    </row>
    <row r="15302" spans="2:10" x14ac:dyDescent="0.2">
      <c r="B15302" s="24"/>
      <c r="D15302" s="24"/>
      <c r="F15302" s="24"/>
      <c r="H15302" s="24"/>
      <c r="J15302" s="24"/>
    </row>
    <row r="15303" spans="2:10" x14ac:dyDescent="0.2">
      <c r="B15303" s="24"/>
      <c r="D15303" s="24"/>
      <c r="F15303" s="24"/>
      <c r="H15303" s="24"/>
      <c r="J15303" s="24"/>
    </row>
    <row r="15304" spans="2:10" x14ac:dyDescent="0.2">
      <c r="B15304" s="24"/>
      <c r="D15304" s="24"/>
      <c r="F15304" s="24"/>
      <c r="H15304" s="24"/>
      <c r="J15304" s="24"/>
    </row>
    <row r="15305" spans="2:10" x14ac:dyDescent="0.2">
      <c r="B15305" s="24"/>
      <c r="D15305" s="24"/>
      <c r="F15305" s="24"/>
      <c r="H15305" s="24"/>
      <c r="J15305" s="24"/>
    </row>
    <row r="15306" spans="2:10" x14ac:dyDescent="0.2">
      <c r="B15306" s="24"/>
      <c r="D15306" s="24"/>
      <c r="F15306" s="24"/>
      <c r="H15306" s="24"/>
      <c r="J15306" s="24"/>
    </row>
    <row r="15307" spans="2:10" x14ac:dyDescent="0.2">
      <c r="B15307" s="24"/>
      <c r="D15307" s="24"/>
      <c r="F15307" s="24"/>
      <c r="H15307" s="24"/>
      <c r="J15307" s="24"/>
    </row>
    <row r="15308" spans="2:10" x14ac:dyDescent="0.2">
      <c r="B15308" s="24"/>
      <c r="D15308" s="24"/>
      <c r="F15308" s="24"/>
      <c r="H15308" s="24"/>
      <c r="J15308" s="24"/>
    </row>
    <row r="15309" spans="2:10" x14ac:dyDescent="0.2">
      <c r="B15309" s="24"/>
      <c r="D15309" s="24"/>
      <c r="F15309" s="24"/>
      <c r="H15309" s="24"/>
      <c r="J15309" s="24"/>
    </row>
    <row r="15310" spans="2:10" x14ac:dyDescent="0.2">
      <c r="B15310" s="24"/>
      <c r="D15310" s="24"/>
      <c r="F15310" s="24"/>
      <c r="H15310" s="24"/>
      <c r="J15310" s="24"/>
    </row>
    <row r="15311" spans="2:10" x14ac:dyDescent="0.2">
      <c r="B15311" s="24"/>
      <c r="D15311" s="24"/>
      <c r="F15311" s="24"/>
      <c r="H15311" s="24"/>
      <c r="J15311" s="24"/>
    </row>
    <row r="15312" spans="2:10" x14ac:dyDescent="0.2">
      <c r="B15312" s="24"/>
      <c r="D15312" s="24"/>
      <c r="F15312" s="24"/>
      <c r="H15312" s="24"/>
      <c r="J15312" s="24"/>
    </row>
    <row r="15313" spans="2:10" x14ac:dyDescent="0.2">
      <c r="B15313" s="24"/>
      <c r="D15313" s="24"/>
      <c r="F15313" s="24"/>
      <c r="H15313" s="24"/>
      <c r="J15313" s="24"/>
    </row>
    <row r="15314" spans="2:10" x14ac:dyDescent="0.2">
      <c r="B15314" s="24"/>
      <c r="D15314" s="24"/>
      <c r="F15314" s="24"/>
      <c r="H15314" s="24"/>
      <c r="J15314" s="24"/>
    </row>
    <row r="15315" spans="2:10" x14ac:dyDescent="0.2">
      <c r="B15315" s="24"/>
      <c r="D15315" s="24"/>
      <c r="F15315" s="24"/>
      <c r="H15315" s="24"/>
      <c r="J15315" s="24"/>
    </row>
    <row r="15316" spans="2:10" x14ac:dyDescent="0.2">
      <c r="B15316" s="24"/>
      <c r="D15316" s="24"/>
      <c r="F15316" s="24"/>
      <c r="H15316" s="24"/>
      <c r="J15316" s="24"/>
    </row>
    <row r="15317" spans="2:10" x14ac:dyDescent="0.2">
      <c r="B15317" s="24"/>
      <c r="D15317" s="24"/>
      <c r="F15317" s="24"/>
      <c r="H15317" s="24"/>
      <c r="J15317" s="24"/>
    </row>
    <row r="15318" spans="2:10" x14ac:dyDescent="0.2">
      <c r="B15318" s="24"/>
      <c r="D15318" s="24"/>
      <c r="F15318" s="24"/>
      <c r="H15318" s="24"/>
      <c r="J15318" s="24"/>
    </row>
    <row r="15319" spans="2:10" x14ac:dyDescent="0.2">
      <c r="B15319" s="24"/>
      <c r="D15319" s="24"/>
      <c r="F15319" s="24"/>
      <c r="H15319" s="24"/>
      <c r="J15319" s="24"/>
    </row>
    <row r="15320" spans="2:10" x14ac:dyDescent="0.2">
      <c r="B15320" s="24"/>
      <c r="D15320" s="24"/>
      <c r="F15320" s="24"/>
      <c r="H15320" s="24"/>
      <c r="J15320" s="24"/>
    </row>
    <row r="15321" spans="2:10" x14ac:dyDescent="0.2">
      <c r="B15321" s="24"/>
      <c r="D15321" s="24"/>
      <c r="F15321" s="24"/>
      <c r="H15321" s="24"/>
      <c r="J15321" s="24"/>
    </row>
    <row r="15322" spans="2:10" x14ac:dyDescent="0.2">
      <c r="B15322" s="24"/>
      <c r="D15322" s="24"/>
      <c r="F15322" s="24"/>
      <c r="H15322" s="24"/>
      <c r="J15322" s="24"/>
    </row>
    <row r="15323" spans="2:10" x14ac:dyDescent="0.2">
      <c r="B15323" s="24"/>
      <c r="D15323" s="24"/>
      <c r="F15323" s="24"/>
      <c r="H15323" s="24"/>
      <c r="J15323" s="24"/>
    </row>
    <row r="15324" spans="2:10" x14ac:dyDescent="0.2">
      <c r="B15324" s="24"/>
      <c r="D15324" s="24"/>
      <c r="F15324" s="24"/>
      <c r="H15324" s="24"/>
      <c r="J15324" s="24"/>
    </row>
    <row r="15325" spans="2:10" x14ac:dyDescent="0.2">
      <c r="B15325" s="24"/>
      <c r="D15325" s="24"/>
      <c r="F15325" s="24"/>
      <c r="H15325" s="24"/>
      <c r="J15325" s="24"/>
    </row>
    <row r="15326" spans="2:10" x14ac:dyDescent="0.2">
      <c r="B15326" s="24"/>
      <c r="D15326" s="24"/>
      <c r="F15326" s="24"/>
      <c r="H15326" s="24"/>
      <c r="J15326" s="24"/>
    </row>
    <row r="15327" spans="2:10" x14ac:dyDescent="0.2">
      <c r="B15327" s="24"/>
      <c r="D15327" s="24"/>
      <c r="F15327" s="24"/>
      <c r="H15327" s="24"/>
      <c r="J15327" s="24"/>
    </row>
    <row r="15328" spans="2:10" x14ac:dyDescent="0.2">
      <c r="B15328" s="24"/>
      <c r="D15328" s="24"/>
      <c r="F15328" s="24"/>
      <c r="H15328" s="24"/>
      <c r="J15328" s="24"/>
    </row>
    <row r="15329" spans="2:10" x14ac:dyDescent="0.2">
      <c r="B15329" s="24"/>
      <c r="D15329" s="24"/>
      <c r="F15329" s="24"/>
      <c r="H15329" s="24"/>
      <c r="J15329" s="24"/>
    </row>
    <row r="15330" spans="2:10" x14ac:dyDescent="0.2">
      <c r="B15330" s="24"/>
      <c r="D15330" s="24"/>
      <c r="F15330" s="24"/>
      <c r="H15330" s="24"/>
      <c r="J15330" s="24"/>
    </row>
    <row r="15331" spans="2:10" x14ac:dyDescent="0.2">
      <c r="B15331" s="24"/>
      <c r="D15331" s="24"/>
      <c r="F15331" s="24"/>
      <c r="H15331" s="24"/>
      <c r="J15331" s="24"/>
    </row>
    <row r="15332" spans="2:10" x14ac:dyDescent="0.2">
      <c r="B15332" s="24"/>
      <c r="D15332" s="24"/>
      <c r="F15332" s="24"/>
      <c r="H15332" s="24"/>
      <c r="J15332" s="24"/>
    </row>
    <row r="15333" spans="2:10" x14ac:dyDescent="0.2">
      <c r="B15333" s="24"/>
      <c r="D15333" s="24"/>
      <c r="F15333" s="24"/>
      <c r="H15333" s="24"/>
      <c r="J15333" s="24"/>
    </row>
    <row r="15334" spans="2:10" x14ac:dyDescent="0.2">
      <c r="B15334" s="24"/>
      <c r="D15334" s="24"/>
      <c r="F15334" s="24"/>
      <c r="H15334" s="24"/>
      <c r="J15334" s="24"/>
    </row>
    <row r="15335" spans="2:10" x14ac:dyDescent="0.2">
      <c r="B15335" s="24"/>
      <c r="D15335" s="24"/>
      <c r="F15335" s="24"/>
      <c r="H15335" s="24"/>
      <c r="J15335" s="24"/>
    </row>
    <row r="15336" spans="2:10" x14ac:dyDescent="0.2">
      <c r="B15336" s="24"/>
      <c r="D15336" s="24"/>
      <c r="F15336" s="24"/>
      <c r="H15336" s="24"/>
      <c r="J15336" s="24"/>
    </row>
    <row r="15337" spans="2:10" x14ac:dyDescent="0.2">
      <c r="B15337" s="24"/>
      <c r="D15337" s="24"/>
      <c r="F15337" s="24"/>
      <c r="H15337" s="24"/>
      <c r="J15337" s="24"/>
    </row>
    <row r="15338" spans="2:10" x14ac:dyDescent="0.2">
      <c r="B15338" s="24"/>
      <c r="D15338" s="24"/>
      <c r="F15338" s="24"/>
      <c r="H15338" s="24"/>
      <c r="J15338" s="24"/>
    </row>
    <row r="15339" spans="2:10" x14ac:dyDescent="0.2">
      <c r="B15339" s="24"/>
      <c r="D15339" s="24"/>
      <c r="F15339" s="24"/>
      <c r="H15339" s="24"/>
      <c r="J15339" s="24"/>
    </row>
    <row r="15340" spans="2:10" x14ac:dyDescent="0.2">
      <c r="B15340" s="24"/>
      <c r="D15340" s="24"/>
      <c r="F15340" s="24"/>
      <c r="H15340" s="24"/>
      <c r="J15340" s="24"/>
    </row>
    <row r="15341" spans="2:10" x14ac:dyDescent="0.2">
      <c r="B15341" s="24"/>
      <c r="D15341" s="24"/>
      <c r="F15341" s="24"/>
      <c r="H15341" s="24"/>
      <c r="J15341" s="24"/>
    </row>
    <row r="15342" spans="2:10" x14ac:dyDescent="0.2">
      <c r="B15342" s="24"/>
      <c r="D15342" s="24"/>
      <c r="F15342" s="24"/>
      <c r="H15342" s="24"/>
      <c r="J15342" s="24"/>
    </row>
    <row r="15343" spans="2:10" x14ac:dyDescent="0.2">
      <c r="B15343" s="24"/>
      <c r="D15343" s="24"/>
      <c r="F15343" s="24"/>
      <c r="H15343" s="24"/>
      <c r="J15343" s="24"/>
    </row>
    <row r="15344" spans="2:10" x14ac:dyDescent="0.2">
      <c r="B15344" s="24"/>
      <c r="D15344" s="24"/>
      <c r="F15344" s="24"/>
      <c r="H15344" s="24"/>
      <c r="J15344" s="24"/>
    </row>
    <row r="15345" spans="2:10" x14ac:dyDescent="0.2">
      <c r="B15345" s="24"/>
      <c r="D15345" s="24"/>
      <c r="F15345" s="24"/>
      <c r="H15345" s="24"/>
      <c r="J15345" s="24"/>
    </row>
    <row r="15346" spans="2:10" x14ac:dyDescent="0.2">
      <c r="B15346" s="24"/>
      <c r="D15346" s="24"/>
      <c r="F15346" s="24"/>
      <c r="H15346" s="24"/>
      <c r="J15346" s="24"/>
    </row>
    <row r="15347" spans="2:10" x14ac:dyDescent="0.2">
      <c r="B15347" s="24"/>
      <c r="D15347" s="24"/>
      <c r="F15347" s="24"/>
      <c r="H15347" s="24"/>
      <c r="J15347" s="24"/>
    </row>
    <row r="15348" spans="2:10" x14ac:dyDescent="0.2">
      <c r="B15348" s="24"/>
      <c r="D15348" s="24"/>
      <c r="F15348" s="24"/>
      <c r="H15348" s="24"/>
      <c r="J15348" s="24"/>
    </row>
    <row r="15349" spans="2:10" x14ac:dyDescent="0.2">
      <c r="B15349" s="24"/>
      <c r="D15349" s="24"/>
      <c r="F15349" s="24"/>
      <c r="H15349" s="24"/>
      <c r="J15349" s="24"/>
    </row>
    <row r="15350" spans="2:10" x14ac:dyDescent="0.2">
      <c r="B15350" s="24"/>
      <c r="D15350" s="24"/>
      <c r="F15350" s="24"/>
      <c r="H15350" s="24"/>
      <c r="J15350" s="24"/>
    </row>
    <row r="15351" spans="2:10" x14ac:dyDescent="0.2">
      <c r="B15351" s="24"/>
      <c r="D15351" s="24"/>
      <c r="F15351" s="24"/>
      <c r="H15351" s="24"/>
      <c r="J15351" s="24"/>
    </row>
    <row r="15352" spans="2:10" x14ac:dyDescent="0.2">
      <c r="B15352" s="24"/>
      <c r="D15352" s="24"/>
      <c r="F15352" s="24"/>
      <c r="H15352" s="24"/>
      <c r="J15352" s="24"/>
    </row>
    <row r="15353" spans="2:10" x14ac:dyDescent="0.2">
      <c r="B15353" s="24"/>
      <c r="D15353" s="24"/>
      <c r="F15353" s="24"/>
      <c r="H15353" s="24"/>
      <c r="J15353" s="24"/>
    </row>
    <row r="15354" spans="2:10" x14ac:dyDescent="0.2">
      <c r="B15354" s="24"/>
      <c r="D15354" s="24"/>
      <c r="F15354" s="24"/>
      <c r="H15354" s="24"/>
      <c r="J15354" s="24"/>
    </row>
    <row r="15355" spans="2:10" x14ac:dyDescent="0.2">
      <c r="B15355" s="24"/>
      <c r="D15355" s="24"/>
      <c r="F15355" s="24"/>
      <c r="H15355" s="24"/>
      <c r="J15355" s="24"/>
    </row>
    <row r="15356" spans="2:10" x14ac:dyDescent="0.2">
      <c r="B15356" s="24"/>
      <c r="D15356" s="24"/>
      <c r="F15356" s="24"/>
      <c r="H15356" s="24"/>
      <c r="J15356" s="24"/>
    </row>
    <row r="15357" spans="2:10" x14ac:dyDescent="0.2">
      <c r="B15357" s="24"/>
      <c r="D15357" s="24"/>
      <c r="F15357" s="24"/>
      <c r="H15357" s="24"/>
      <c r="J15357" s="24"/>
    </row>
    <row r="15358" spans="2:10" x14ac:dyDescent="0.2">
      <c r="B15358" s="24"/>
      <c r="D15358" s="24"/>
      <c r="F15358" s="24"/>
      <c r="H15358" s="24"/>
      <c r="J15358" s="24"/>
    </row>
    <row r="15359" spans="2:10" x14ac:dyDescent="0.2">
      <c r="B15359" s="24"/>
      <c r="D15359" s="24"/>
      <c r="F15359" s="24"/>
      <c r="H15359" s="24"/>
      <c r="J15359" s="24"/>
    </row>
    <row r="15360" spans="2:10" x14ac:dyDescent="0.2">
      <c r="B15360" s="24"/>
      <c r="D15360" s="24"/>
      <c r="F15360" s="24"/>
      <c r="H15360" s="24"/>
      <c r="J15360" s="24"/>
    </row>
    <row r="15361" spans="2:10" x14ac:dyDescent="0.2">
      <c r="B15361" s="24"/>
      <c r="D15361" s="24"/>
      <c r="F15361" s="24"/>
      <c r="H15361" s="24"/>
      <c r="J15361" s="24"/>
    </row>
    <row r="15362" spans="2:10" x14ac:dyDescent="0.2">
      <c r="B15362" s="24"/>
      <c r="D15362" s="24"/>
      <c r="F15362" s="24"/>
      <c r="H15362" s="24"/>
      <c r="J15362" s="24"/>
    </row>
    <row r="15363" spans="2:10" x14ac:dyDescent="0.2">
      <c r="B15363" s="24"/>
      <c r="D15363" s="24"/>
      <c r="F15363" s="24"/>
      <c r="H15363" s="24"/>
      <c r="J15363" s="24"/>
    </row>
    <row r="15364" spans="2:10" x14ac:dyDescent="0.2">
      <c r="B15364" s="24"/>
      <c r="D15364" s="24"/>
      <c r="F15364" s="24"/>
      <c r="H15364" s="24"/>
      <c r="J15364" s="24"/>
    </row>
    <row r="15365" spans="2:10" x14ac:dyDescent="0.2">
      <c r="B15365" s="24"/>
      <c r="D15365" s="24"/>
      <c r="F15365" s="24"/>
      <c r="H15365" s="24"/>
      <c r="J15365" s="24"/>
    </row>
    <row r="15366" spans="2:10" x14ac:dyDescent="0.2">
      <c r="B15366" s="24"/>
      <c r="D15366" s="24"/>
      <c r="F15366" s="24"/>
      <c r="H15366" s="24"/>
      <c r="J15366" s="24"/>
    </row>
    <row r="15367" spans="2:10" x14ac:dyDescent="0.2">
      <c r="B15367" s="24"/>
      <c r="D15367" s="24"/>
      <c r="F15367" s="24"/>
      <c r="H15367" s="24"/>
      <c r="J15367" s="24"/>
    </row>
    <row r="15368" spans="2:10" x14ac:dyDescent="0.2">
      <c r="B15368" s="24"/>
      <c r="D15368" s="24"/>
      <c r="F15368" s="24"/>
      <c r="H15368" s="24"/>
      <c r="J15368" s="24"/>
    </row>
    <row r="15369" spans="2:10" x14ac:dyDescent="0.2">
      <c r="B15369" s="24"/>
      <c r="D15369" s="24"/>
      <c r="F15369" s="24"/>
      <c r="H15369" s="24"/>
      <c r="J15369" s="24"/>
    </row>
    <row r="15370" spans="2:10" x14ac:dyDescent="0.2">
      <c r="B15370" s="24"/>
      <c r="D15370" s="24"/>
      <c r="F15370" s="24"/>
      <c r="H15370" s="24"/>
      <c r="J15370" s="24"/>
    </row>
    <row r="15371" spans="2:10" x14ac:dyDescent="0.2">
      <c r="B15371" s="24"/>
      <c r="D15371" s="24"/>
      <c r="F15371" s="24"/>
      <c r="H15371" s="24"/>
      <c r="J15371" s="24"/>
    </row>
    <row r="15372" spans="2:10" x14ac:dyDescent="0.2">
      <c r="B15372" s="24"/>
      <c r="D15372" s="24"/>
      <c r="F15372" s="24"/>
      <c r="H15372" s="24"/>
      <c r="J15372" s="24"/>
    </row>
    <row r="15373" spans="2:10" x14ac:dyDescent="0.2">
      <c r="B15373" s="24"/>
      <c r="D15373" s="24"/>
      <c r="F15373" s="24"/>
      <c r="H15373" s="24"/>
      <c r="J15373" s="24"/>
    </row>
    <row r="15374" spans="2:10" x14ac:dyDescent="0.2">
      <c r="B15374" s="24"/>
      <c r="D15374" s="24"/>
      <c r="F15374" s="24"/>
      <c r="H15374" s="24"/>
      <c r="J15374" s="24"/>
    </row>
    <row r="15375" spans="2:10" x14ac:dyDescent="0.2">
      <c r="B15375" s="24"/>
      <c r="D15375" s="24"/>
      <c r="F15375" s="24"/>
      <c r="H15375" s="24"/>
      <c r="J15375" s="24"/>
    </row>
    <row r="15376" spans="2:10" x14ac:dyDescent="0.2">
      <c r="B15376" s="24"/>
      <c r="D15376" s="24"/>
      <c r="F15376" s="24"/>
      <c r="H15376" s="24"/>
      <c r="J15376" s="24"/>
    </row>
    <row r="15377" spans="2:10" x14ac:dyDescent="0.2">
      <c r="B15377" s="24"/>
      <c r="D15377" s="24"/>
      <c r="F15377" s="24"/>
      <c r="H15377" s="24"/>
      <c r="J15377" s="24"/>
    </row>
    <row r="15378" spans="2:10" x14ac:dyDescent="0.2">
      <c r="B15378" s="24"/>
      <c r="D15378" s="24"/>
      <c r="F15378" s="24"/>
      <c r="H15378" s="24"/>
      <c r="J15378" s="24"/>
    </row>
    <row r="15379" spans="2:10" x14ac:dyDescent="0.2">
      <c r="B15379" s="24"/>
      <c r="D15379" s="24"/>
      <c r="F15379" s="24"/>
      <c r="H15379" s="24"/>
      <c r="J15379" s="24"/>
    </row>
    <row r="15380" spans="2:10" x14ac:dyDescent="0.2">
      <c r="B15380" s="24"/>
      <c r="D15380" s="24"/>
      <c r="F15380" s="24"/>
      <c r="H15380" s="24"/>
      <c r="J15380" s="24"/>
    </row>
    <row r="15381" spans="2:10" x14ac:dyDescent="0.2">
      <c r="B15381" s="24"/>
      <c r="D15381" s="24"/>
      <c r="F15381" s="24"/>
      <c r="H15381" s="24"/>
      <c r="J15381" s="24"/>
    </row>
    <row r="15382" spans="2:10" x14ac:dyDescent="0.2">
      <c r="B15382" s="24"/>
      <c r="D15382" s="24"/>
      <c r="F15382" s="24"/>
      <c r="H15382" s="24"/>
      <c r="J15382" s="24"/>
    </row>
    <row r="15383" spans="2:10" x14ac:dyDescent="0.2">
      <c r="B15383" s="24"/>
      <c r="D15383" s="24"/>
      <c r="F15383" s="24"/>
      <c r="H15383" s="24"/>
      <c r="J15383" s="24"/>
    </row>
    <row r="15384" spans="2:10" x14ac:dyDescent="0.2">
      <c r="B15384" s="24"/>
      <c r="D15384" s="24"/>
      <c r="F15384" s="24"/>
      <c r="H15384" s="24"/>
      <c r="J15384" s="24"/>
    </row>
    <row r="15385" spans="2:10" x14ac:dyDescent="0.2">
      <c r="B15385" s="24"/>
      <c r="D15385" s="24"/>
      <c r="F15385" s="24"/>
      <c r="H15385" s="24"/>
      <c r="J15385" s="24"/>
    </row>
    <row r="15386" spans="2:10" x14ac:dyDescent="0.2">
      <c r="B15386" s="24"/>
      <c r="D15386" s="24"/>
      <c r="F15386" s="24"/>
      <c r="H15386" s="24"/>
      <c r="J15386" s="24"/>
    </row>
    <row r="15387" spans="2:10" x14ac:dyDescent="0.2">
      <c r="B15387" s="24"/>
      <c r="D15387" s="24"/>
      <c r="F15387" s="24"/>
      <c r="H15387" s="24"/>
      <c r="J15387" s="24"/>
    </row>
    <row r="15388" spans="2:10" x14ac:dyDescent="0.2">
      <c r="B15388" s="24"/>
      <c r="D15388" s="24"/>
      <c r="F15388" s="24"/>
      <c r="H15388" s="24"/>
      <c r="J15388" s="24"/>
    </row>
    <row r="15389" spans="2:10" x14ac:dyDescent="0.2">
      <c r="B15389" s="24"/>
      <c r="D15389" s="24"/>
      <c r="F15389" s="24"/>
      <c r="H15389" s="24"/>
      <c r="J15389" s="24"/>
    </row>
    <row r="15390" spans="2:10" x14ac:dyDescent="0.2">
      <c r="B15390" s="24"/>
      <c r="D15390" s="24"/>
      <c r="F15390" s="24"/>
      <c r="H15390" s="24"/>
      <c r="J15390" s="24"/>
    </row>
    <row r="15391" spans="2:10" x14ac:dyDescent="0.2">
      <c r="B15391" s="24"/>
      <c r="D15391" s="24"/>
      <c r="F15391" s="24"/>
      <c r="H15391" s="24"/>
      <c r="J15391" s="24"/>
    </row>
    <row r="15392" spans="2:10" x14ac:dyDescent="0.2">
      <c r="B15392" s="24"/>
      <c r="D15392" s="24"/>
      <c r="F15392" s="24"/>
      <c r="H15392" s="24"/>
      <c r="J15392" s="24"/>
    </row>
    <row r="15393" spans="2:10" x14ac:dyDescent="0.2">
      <c r="B15393" s="24"/>
      <c r="D15393" s="24"/>
      <c r="F15393" s="24"/>
      <c r="H15393" s="24"/>
      <c r="J15393" s="24"/>
    </row>
    <row r="15394" spans="2:10" x14ac:dyDescent="0.2">
      <c r="B15394" s="24"/>
      <c r="D15394" s="24"/>
      <c r="F15394" s="24"/>
      <c r="H15394" s="24"/>
      <c r="J15394" s="24"/>
    </row>
    <row r="15395" spans="2:10" x14ac:dyDescent="0.2">
      <c r="B15395" s="24"/>
      <c r="D15395" s="24"/>
      <c r="F15395" s="24"/>
      <c r="H15395" s="24"/>
      <c r="J15395" s="24"/>
    </row>
    <row r="15396" spans="2:10" x14ac:dyDescent="0.2">
      <c r="B15396" s="24"/>
      <c r="D15396" s="24"/>
      <c r="F15396" s="24"/>
      <c r="H15396" s="24"/>
      <c r="J15396" s="24"/>
    </row>
    <row r="15397" spans="2:10" x14ac:dyDescent="0.2">
      <c r="B15397" s="24"/>
      <c r="D15397" s="24"/>
      <c r="F15397" s="24"/>
      <c r="H15397" s="24"/>
      <c r="J15397" s="24"/>
    </row>
    <row r="15398" spans="2:10" x14ac:dyDescent="0.2">
      <c r="B15398" s="24"/>
      <c r="D15398" s="24"/>
      <c r="F15398" s="24"/>
      <c r="H15398" s="24"/>
      <c r="J15398" s="24"/>
    </row>
    <row r="15399" spans="2:10" x14ac:dyDescent="0.2">
      <c r="B15399" s="24"/>
      <c r="D15399" s="24"/>
      <c r="F15399" s="24"/>
      <c r="H15399" s="24"/>
      <c r="J15399" s="24"/>
    </row>
    <row r="15400" spans="2:10" x14ac:dyDescent="0.2">
      <c r="B15400" s="24"/>
      <c r="D15400" s="24"/>
      <c r="F15400" s="24"/>
      <c r="H15400" s="24"/>
      <c r="J15400" s="24"/>
    </row>
    <row r="15401" spans="2:10" x14ac:dyDescent="0.2">
      <c r="B15401" s="24"/>
      <c r="D15401" s="24"/>
      <c r="F15401" s="24"/>
      <c r="H15401" s="24"/>
      <c r="J15401" s="24"/>
    </row>
    <row r="15402" spans="2:10" x14ac:dyDescent="0.2">
      <c r="B15402" s="24"/>
      <c r="D15402" s="24"/>
      <c r="F15402" s="24"/>
      <c r="H15402" s="24"/>
      <c r="J15402" s="24"/>
    </row>
    <row r="15403" spans="2:10" x14ac:dyDescent="0.2">
      <c r="B15403" s="24"/>
      <c r="D15403" s="24"/>
      <c r="F15403" s="24"/>
      <c r="H15403" s="24"/>
      <c r="J15403" s="24"/>
    </row>
    <row r="15404" spans="2:10" x14ac:dyDescent="0.2">
      <c r="B15404" s="24"/>
      <c r="D15404" s="24"/>
      <c r="F15404" s="24"/>
      <c r="H15404" s="24"/>
      <c r="J15404" s="24"/>
    </row>
    <row r="15405" spans="2:10" x14ac:dyDescent="0.2">
      <c r="B15405" s="24"/>
      <c r="D15405" s="24"/>
      <c r="F15405" s="24"/>
      <c r="H15405" s="24"/>
      <c r="J15405" s="24"/>
    </row>
    <row r="15406" spans="2:10" x14ac:dyDescent="0.2">
      <c r="B15406" s="24"/>
      <c r="D15406" s="24"/>
      <c r="F15406" s="24"/>
      <c r="H15406" s="24"/>
      <c r="J15406" s="24"/>
    </row>
    <row r="15407" spans="2:10" x14ac:dyDescent="0.2">
      <c r="B15407" s="24"/>
      <c r="D15407" s="24"/>
      <c r="F15407" s="24"/>
      <c r="H15407" s="24"/>
      <c r="J15407" s="24"/>
    </row>
    <row r="15408" spans="2:10" x14ac:dyDescent="0.2">
      <c r="B15408" s="24"/>
      <c r="D15408" s="24"/>
      <c r="F15408" s="24"/>
      <c r="H15408" s="24"/>
      <c r="J15408" s="24"/>
    </row>
    <row r="15409" spans="2:10" x14ac:dyDescent="0.2">
      <c r="B15409" s="24"/>
      <c r="D15409" s="24"/>
      <c r="F15409" s="24"/>
      <c r="H15409" s="24"/>
      <c r="J15409" s="24"/>
    </row>
    <row r="15410" spans="2:10" x14ac:dyDescent="0.2">
      <c r="B15410" s="24"/>
      <c r="D15410" s="24"/>
      <c r="F15410" s="24"/>
      <c r="H15410" s="24"/>
      <c r="J15410" s="24"/>
    </row>
    <row r="15411" spans="2:10" x14ac:dyDescent="0.2">
      <c r="B15411" s="24"/>
      <c r="D15411" s="24"/>
      <c r="F15411" s="24"/>
      <c r="H15411" s="24"/>
      <c r="J15411" s="24"/>
    </row>
    <row r="15412" spans="2:10" x14ac:dyDescent="0.2">
      <c r="B15412" s="24"/>
      <c r="D15412" s="24"/>
      <c r="F15412" s="24"/>
      <c r="H15412" s="24"/>
      <c r="J15412" s="24"/>
    </row>
    <row r="15413" spans="2:10" x14ac:dyDescent="0.2">
      <c r="B15413" s="24"/>
      <c r="D15413" s="24"/>
      <c r="F15413" s="24"/>
      <c r="H15413" s="24"/>
      <c r="J15413" s="24"/>
    </row>
    <row r="15414" spans="2:10" x14ac:dyDescent="0.2">
      <c r="B15414" s="24"/>
      <c r="D15414" s="24"/>
      <c r="F15414" s="24"/>
      <c r="H15414" s="24"/>
      <c r="J15414" s="24"/>
    </row>
    <row r="15415" spans="2:10" x14ac:dyDescent="0.2">
      <c r="B15415" s="24"/>
      <c r="D15415" s="24"/>
      <c r="F15415" s="24"/>
      <c r="H15415" s="24"/>
      <c r="J15415" s="24"/>
    </row>
    <row r="15416" spans="2:10" x14ac:dyDescent="0.2">
      <c r="B15416" s="24"/>
      <c r="D15416" s="24"/>
      <c r="F15416" s="24"/>
      <c r="H15416" s="24"/>
      <c r="J15416" s="24"/>
    </row>
    <row r="15417" spans="2:10" x14ac:dyDescent="0.2">
      <c r="B15417" s="24"/>
      <c r="D15417" s="24"/>
      <c r="F15417" s="24"/>
      <c r="H15417" s="24"/>
      <c r="J15417" s="24"/>
    </row>
    <row r="15418" spans="2:10" x14ac:dyDescent="0.2">
      <c r="B15418" s="24"/>
      <c r="D15418" s="24"/>
      <c r="F15418" s="24"/>
      <c r="H15418" s="24"/>
      <c r="J15418" s="24"/>
    </row>
    <row r="15419" spans="2:10" x14ac:dyDescent="0.2">
      <c r="B15419" s="24"/>
      <c r="D15419" s="24"/>
      <c r="F15419" s="24"/>
      <c r="H15419" s="24"/>
      <c r="J15419" s="24"/>
    </row>
    <row r="15420" spans="2:10" x14ac:dyDescent="0.2">
      <c r="B15420" s="24"/>
      <c r="D15420" s="24"/>
      <c r="F15420" s="24"/>
      <c r="H15420" s="24"/>
      <c r="J15420" s="24"/>
    </row>
    <row r="15421" spans="2:10" x14ac:dyDescent="0.2">
      <c r="B15421" s="24"/>
      <c r="D15421" s="24"/>
      <c r="F15421" s="24"/>
      <c r="H15421" s="24"/>
      <c r="J15421" s="24"/>
    </row>
    <row r="15422" spans="2:10" x14ac:dyDescent="0.2">
      <c r="B15422" s="24"/>
      <c r="D15422" s="24"/>
      <c r="F15422" s="24"/>
      <c r="H15422" s="24"/>
      <c r="J15422" s="24"/>
    </row>
    <row r="15423" spans="2:10" x14ac:dyDescent="0.2">
      <c r="B15423" s="24"/>
      <c r="D15423" s="24"/>
      <c r="F15423" s="24"/>
      <c r="H15423" s="24"/>
      <c r="J15423" s="24"/>
    </row>
    <row r="15424" spans="2:10" x14ac:dyDescent="0.2">
      <c r="B15424" s="24"/>
      <c r="D15424" s="24"/>
      <c r="F15424" s="24"/>
      <c r="H15424" s="24"/>
      <c r="J15424" s="24"/>
    </row>
    <row r="15425" spans="2:10" x14ac:dyDescent="0.2">
      <c r="B15425" s="24"/>
      <c r="D15425" s="24"/>
      <c r="F15425" s="24"/>
      <c r="H15425" s="24"/>
      <c r="J15425" s="24"/>
    </row>
    <row r="15426" spans="2:10" x14ac:dyDescent="0.2">
      <c r="B15426" s="24"/>
      <c r="D15426" s="24"/>
      <c r="F15426" s="24"/>
      <c r="H15426" s="24"/>
      <c r="J15426" s="24"/>
    </row>
    <row r="15427" spans="2:10" x14ac:dyDescent="0.2">
      <c r="B15427" s="24"/>
      <c r="D15427" s="24"/>
      <c r="F15427" s="24"/>
      <c r="H15427" s="24"/>
      <c r="J15427" s="24"/>
    </row>
    <row r="15428" spans="2:10" x14ac:dyDescent="0.2">
      <c r="B15428" s="24"/>
      <c r="D15428" s="24"/>
      <c r="F15428" s="24"/>
      <c r="H15428" s="24"/>
      <c r="J15428" s="24"/>
    </row>
    <row r="15429" spans="2:10" x14ac:dyDescent="0.2">
      <c r="B15429" s="24"/>
      <c r="D15429" s="24"/>
      <c r="F15429" s="24"/>
      <c r="H15429" s="24"/>
      <c r="J15429" s="24"/>
    </row>
    <row r="15430" spans="2:10" x14ac:dyDescent="0.2">
      <c r="B15430" s="24"/>
      <c r="D15430" s="24"/>
      <c r="F15430" s="24"/>
      <c r="H15430" s="24"/>
      <c r="J15430" s="24"/>
    </row>
    <row r="15431" spans="2:10" x14ac:dyDescent="0.2">
      <c r="B15431" s="24"/>
      <c r="D15431" s="24"/>
      <c r="F15431" s="24"/>
      <c r="H15431" s="24"/>
      <c r="J15431" s="24"/>
    </row>
    <row r="15432" spans="2:10" x14ac:dyDescent="0.2">
      <c r="B15432" s="24"/>
      <c r="D15432" s="24"/>
      <c r="F15432" s="24"/>
      <c r="H15432" s="24"/>
      <c r="J15432" s="24"/>
    </row>
    <row r="15433" spans="2:10" x14ac:dyDescent="0.2">
      <c r="B15433" s="24"/>
      <c r="D15433" s="24"/>
      <c r="F15433" s="24"/>
      <c r="H15433" s="24"/>
      <c r="J15433" s="24"/>
    </row>
    <row r="15434" spans="2:10" x14ac:dyDescent="0.2">
      <c r="B15434" s="24"/>
      <c r="D15434" s="24"/>
      <c r="F15434" s="24"/>
      <c r="H15434" s="24"/>
      <c r="J15434" s="24"/>
    </row>
    <row r="15435" spans="2:10" x14ac:dyDescent="0.2">
      <c r="B15435" s="24"/>
      <c r="D15435" s="24"/>
      <c r="F15435" s="24"/>
      <c r="H15435" s="24"/>
      <c r="J15435" s="24"/>
    </row>
    <row r="15436" spans="2:10" x14ac:dyDescent="0.2">
      <c r="B15436" s="24"/>
      <c r="D15436" s="24"/>
      <c r="F15436" s="24"/>
      <c r="H15436" s="24"/>
      <c r="J15436" s="24"/>
    </row>
    <row r="15437" spans="2:10" x14ac:dyDescent="0.2">
      <c r="B15437" s="24"/>
      <c r="D15437" s="24"/>
      <c r="F15437" s="24"/>
      <c r="H15437" s="24"/>
      <c r="J15437" s="24"/>
    </row>
    <row r="15438" spans="2:10" x14ac:dyDescent="0.2">
      <c r="B15438" s="24"/>
      <c r="D15438" s="24"/>
      <c r="F15438" s="24"/>
      <c r="H15438" s="24"/>
      <c r="J15438" s="24"/>
    </row>
    <row r="15439" spans="2:10" x14ac:dyDescent="0.2">
      <c r="B15439" s="24"/>
      <c r="D15439" s="24"/>
      <c r="F15439" s="24"/>
      <c r="H15439" s="24"/>
      <c r="J15439" s="24"/>
    </row>
    <row r="15440" spans="2:10" x14ac:dyDescent="0.2">
      <c r="B15440" s="24"/>
      <c r="D15440" s="24"/>
      <c r="F15440" s="24"/>
      <c r="H15440" s="24"/>
      <c r="J15440" s="24"/>
    </row>
    <row r="15441" spans="2:10" x14ac:dyDescent="0.2">
      <c r="B15441" s="24"/>
      <c r="D15441" s="24"/>
      <c r="F15441" s="24"/>
      <c r="H15441" s="24"/>
      <c r="J15441" s="24"/>
    </row>
    <row r="15442" spans="2:10" x14ac:dyDescent="0.2">
      <c r="B15442" s="24"/>
      <c r="D15442" s="24"/>
      <c r="F15442" s="24"/>
      <c r="H15442" s="24"/>
      <c r="J15442" s="24"/>
    </row>
    <row r="15443" spans="2:10" x14ac:dyDescent="0.2">
      <c r="B15443" s="24"/>
      <c r="D15443" s="24"/>
      <c r="F15443" s="24"/>
      <c r="H15443" s="24"/>
      <c r="J15443" s="24"/>
    </row>
    <row r="15444" spans="2:10" x14ac:dyDescent="0.2">
      <c r="B15444" s="24"/>
      <c r="D15444" s="24"/>
      <c r="F15444" s="24"/>
      <c r="H15444" s="24"/>
      <c r="J15444" s="24"/>
    </row>
    <row r="15445" spans="2:10" x14ac:dyDescent="0.2">
      <c r="B15445" s="24"/>
      <c r="D15445" s="24"/>
      <c r="F15445" s="24"/>
      <c r="H15445" s="24"/>
      <c r="J15445" s="24"/>
    </row>
    <row r="15446" spans="2:10" x14ac:dyDescent="0.2">
      <c r="B15446" s="24"/>
      <c r="D15446" s="24"/>
      <c r="F15446" s="24"/>
      <c r="H15446" s="24"/>
      <c r="J15446" s="24"/>
    </row>
    <row r="15447" spans="2:10" x14ac:dyDescent="0.2">
      <c r="B15447" s="24"/>
      <c r="D15447" s="24"/>
      <c r="F15447" s="24"/>
      <c r="H15447" s="24"/>
      <c r="J15447" s="24"/>
    </row>
    <row r="15448" spans="2:10" x14ac:dyDescent="0.2">
      <c r="B15448" s="24"/>
      <c r="D15448" s="24"/>
      <c r="F15448" s="24"/>
      <c r="H15448" s="24"/>
      <c r="J15448" s="24"/>
    </row>
    <row r="15449" spans="2:10" x14ac:dyDescent="0.2">
      <c r="B15449" s="24"/>
      <c r="D15449" s="24"/>
      <c r="F15449" s="24"/>
      <c r="H15449" s="24"/>
      <c r="J15449" s="24"/>
    </row>
    <row r="15450" spans="2:10" x14ac:dyDescent="0.2">
      <c r="B15450" s="24"/>
      <c r="D15450" s="24"/>
      <c r="F15450" s="24"/>
      <c r="H15450" s="24"/>
      <c r="J15450" s="24"/>
    </row>
    <row r="15451" spans="2:10" x14ac:dyDescent="0.2">
      <c r="B15451" s="24"/>
      <c r="D15451" s="24"/>
      <c r="F15451" s="24"/>
      <c r="H15451" s="24"/>
      <c r="J15451" s="24"/>
    </row>
    <row r="15452" spans="2:10" x14ac:dyDescent="0.2">
      <c r="B15452" s="24"/>
      <c r="D15452" s="24"/>
      <c r="F15452" s="24"/>
      <c r="H15452" s="24"/>
      <c r="J15452" s="24"/>
    </row>
    <row r="15453" spans="2:10" x14ac:dyDescent="0.2">
      <c r="B15453" s="24"/>
      <c r="D15453" s="24"/>
      <c r="F15453" s="24"/>
      <c r="H15453" s="24"/>
      <c r="J15453" s="24"/>
    </row>
    <row r="15454" spans="2:10" x14ac:dyDescent="0.2">
      <c r="B15454" s="24"/>
      <c r="D15454" s="24"/>
      <c r="F15454" s="24"/>
      <c r="H15454" s="24"/>
      <c r="J15454" s="24"/>
    </row>
    <row r="15455" spans="2:10" x14ac:dyDescent="0.2">
      <c r="B15455" s="24"/>
      <c r="D15455" s="24"/>
      <c r="F15455" s="24"/>
      <c r="H15455" s="24"/>
      <c r="J15455" s="24"/>
    </row>
    <row r="15456" spans="2:10" x14ac:dyDescent="0.2">
      <c r="B15456" s="24"/>
      <c r="D15456" s="24"/>
      <c r="F15456" s="24"/>
      <c r="H15456" s="24"/>
      <c r="J15456" s="24"/>
    </row>
    <row r="15457" spans="2:10" x14ac:dyDescent="0.2">
      <c r="B15457" s="24"/>
      <c r="D15457" s="24"/>
      <c r="F15457" s="24"/>
      <c r="H15457" s="24"/>
      <c r="J15457" s="24"/>
    </row>
    <row r="15458" spans="2:10" x14ac:dyDescent="0.2">
      <c r="B15458" s="24"/>
      <c r="D15458" s="24"/>
      <c r="F15458" s="24"/>
      <c r="H15458" s="24"/>
      <c r="J15458" s="24"/>
    </row>
    <row r="15459" spans="2:10" x14ac:dyDescent="0.2">
      <c r="B15459" s="24"/>
      <c r="D15459" s="24"/>
      <c r="F15459" s="24"/>
      <c r="H15459" s="24"/>
      <c r="J15459" s="24"/>
    </row>
    <row r="15460" spans="2:10" x14ac:dyDescent="0.2">
      <c r="B15460" s="24"/>
      <c r="D15460" s="24"/>
      <c r="F15460" s="24"/>
      <c r="H15460" s="24"/>
      <c r="J15460" s="24"/>
    </row>
    <row r="15461" spans="2:10" x14ac:dyDescent="0.2">
      <c r="B15461" s="24"/>
      <c r="D15461" s="24"/>
      <c r="F15461" s="24"/>
      <c r="H15461" s="24"/>
      <c r="J15461" s="24"/>
    </row>
    <row r="15462" spans="2:10" x14ac:dyDescent="0.2">
      <c r="B15462" s="24"/>
      <c r="D15462" s="24"/>
      <c r="F15462" s="24"/>
      <c r="H15462" s="24"/>
      <c r="J15462" s="24"/>
    </row>
    <row r="15463" spans="2:10" x14ac:dyDescent="0.2">
      <c r="B15463" s="24"/>
      <c r="D15463" s="24"/>
      <c r="F15463" s="24"/>
      <c r="H15463" s="24"/>
      <c r="J15463" s="24"/>
    </row>
    <row r="15464" spans="2:10" x14ac:dyDescent="0.2">
      <c r="B15464" s="24"/>
      <c r="D15464" s="24"/>
      <c r="F15464" s="24"/>
      <c r="H15464" s="24"/>
      <c r="J15464" s="24"/>
    </row>
    <row r="15465" spans="2:10" x14ac:dyDescent="0.2">
      <c r="B15465" s="24"/>
      <c r="D15465" s="24"/>
      <c r="F15465" s="24"/>
      <c r="H15465" s="24"/>
      <c r="J15465" s="24"/>
    </row>
    <row r="15466" spans="2:10" x14ac:dyDescent="0.2">
      <c r="B15466" s="24"/>
      <c r="D15466" s="24"/>
      <c r="F15466" s="24"/>
      <c r="H15466" s="24"/>
      <c r="J15466" s="24"/>
    </row>
    <row r="15467" spans="2:10" x14ac:dyDescent="0.2">
      <c r="B15467" s="24"/>
      <c r="D15467" s="24"/>
      <c r="F15467" s="24"/>
      <c r="H15467" s="24"/>
      <c r="J15467" s="24"/>
    </row>
    <row r="15468" spans="2:10" x14ac:dyDescent="0.2">
      <c r="B15468" s="24"/>
      <c r="D15468" s="24"/>
      <c r="F15468" s="24"/>
      <c r="H15468" s="24"/>
      <c r="J15468" s="24"/>
    </row>
    <row r="15469" spans="2:10" x14ac:dyDescent="0.2">
      <c r="B15469" s="24"/>
      <c r="D15469" s="24"/>
      <c r="F15469" s="24"/>
      <c r="H15469" s="24"/>
      <c r="J15469" s="24"/>
    </row>
    <row r="15470" spans="2:10" x14ac:dyDescent="0.2">
      <c r="B15470" s="24"/>
      <c r="D15470" s="24"/>
      <c r="F15470" s="24"/>
      <c r="H15470" s="24"/>
      <c r="J15470" s="24"/>
    </row>
    <row r="15471" spans="2:10" x14ac:dyDescent="0.2">
      <c r="B15471" s="24"/>
      <c r="D15471" s="24"/>
      <c r="F15471" s="24"/>
      <c r="H15471" s="24"/>
      <c r="J15471" s="24"/>
    </row>
    <row r="15472" spans="2:10" x14ac:dyDescent="0.2">
      <c r="B15472" s="24"/>
      <c r="D15472" s="24"/>
      <c r="F15472" s="24"/>
      <c r="H15472" s="24"/>
      <c r="J15472" s="24"/>
    </row>
    <row r="15473" spans="2:10" x14ac:dyDescent="0.2">
      <c r="B15473" s="24"/>
      <c r="D15473" s="24"/>
      <c r="F15473" s="24"/>
      <c r="H15473" s="24"/>
      <c r="J15473" s="24"/>
    </row>
    <row r="15474" spans="2:10" x14ac:dyDescent="0.2">
      <c r="B15474" s="24"/>
      <c r="D15474" s="24"/>
      <c r="F15474" s="24"/>
      <c r="H15474" s="24"/>
      <c r="J15474" s="24"/>
    </row>
    <row r="15475" spans="2:10" x14ac:dyDescent="0.2">
      <c r="B15475" s="24"/>
      <c r="D15475" s="24"/>
      <c r="F15475" s="24"/>
      <c r="H15475" s="24"/>
      <c r="J15475" s="24"/>
    </row>
    <row r="15476" spans="2:10" x14ac:dyDescent="0.2">
      <c r="B15476" s="24"/>
      <c r="D15476" s="24"/>
      <c r="F15476" s="24"/>
      <c r="H15476" s="24"/>
      <c r="J15476" s="24"/>
    </row>
    <row r="15477" spans="2:10" x14ac:dyDescent="0.2">
      <c r="B15477" s="24"/>
      <c r="D15477" s="24"/>
      <c r="F15477" s="24"/>
      <c r="H15477" s="24"/>
      <c r="J15477" s="24"/>
    </row>
    <row r="15478" spans="2:10" x14ac:dyDescent="0.2">
      <c r="B15478" s="24"/>
      <c r="D15478" s="24"/>
      <c r="F15478" s="24"/>
      <c r="H15478" s="24"/>
      <c r="J15478" s="24"/>
    </row>
    <row r="15479" spans="2:10" x14ac:dyDescent="0.2">
      <c r="B15479" s="24"/>
      <c r="D15479" s="24"/>
      <c r="F15479" s="24"/>
      <c r="H15479" s="24"/>
      <c r="J15479" s="24"/>
    </row>
    <row r="15480" spans="2:10" x14ac:dyDescent="0.2">
      <c r="B15480" s="24"/>
      <c r="D15480" s="24"/>
      <c r="F15480" s="24"/>
      <c r="H15480" s="24"/>
      <c r="J15480" s="24"/>
    </row>
    <row r="15481" spans="2:10" x14ac:dyDescent="0.2">
      <c r="B15481" s="24"/>
      <c r="D15481" s="24"/>
      <c r="F15481" s="24"/>
      <c r="H15481" s="24"/>
      <c r="J15481" s="24"/>
    </row>
    <row r="15482" spans="2:10" x14ac:dyDescent="0.2">
      <c r="B15482" s="24"/>
      <c r="D15482" s="24"/>
      <c r="F15482" s="24"/>
      <c r="H15482" s="24"/>
      <c r="J15482" s="24"/>
    </row>
    <row r="15483" spans="2:10" x14ac:dyDescent="0.2">
      <c r="B15483" s="24"/>
      <c r="D15483" s="24"/>
      <c r="F15483" s="24"/>
      <c r="H15483" s="24"/>
      <c r="J15483" s="24"/>
    </row>
    <row r="15484" spans="2:10" x14ac:dyDescent="0.2">
      <c r="B15484" s="24"/>
      <c r="D15484" s="24"/>
      <c r="F15484" s="24"/>
      <c r="H15484" s="24"/>
      <c r="J15484" s="24"/>
    </row>
    <row r="15485" spans="2:10" x14ac:dyDescent="0.2">
      <c r="B15485" s="24"/>
      <c r="D15485" s="24"/>
      <c r="F15485" s="24"/>
      <c r="H15485" s="24"/>
      <c r="J15485" s="24"/>
    </row>
    <row r="15486" spans="2:10" x14ac:dyDescent="0.2">
      <c r="B15486" s="24"/>
      <c r="D15486" s="24"/>
      <c r="F15486" s="24"/>
      <c r="H15486" s="24"/>
      <c r="J15486" s="24"/>
    </row>
    <row r="15487" spans="2:10" x14ac:dyDescent="0.2">
      <c r="B15487" s="24"/>
      <c r="D15487" s="24"/>
      <c r="F15487" s="24"/>
      <c r="H15487" s="24"/>
      <c r="J15487" s="24"/>
    </row>
    <row r="15488" spans="2:10" x14ac:dyDescent="0.2">
      <c r="B15488" s="24"/>
      <c r="D15488" s="24"/>
      <c r="F15488" s="24"/>
      <c r="H15488" s="24"/>
      <c r="J15488" s="24"/>
    </row>
    <row r="15489" spans="2:10" x14ac:dyDescent="0.2">
      <c r="B15489" s="24"/>
      <c r="D15489" s="24"/>
      <c r="F15489" s="24"/>
      <c r="H15489" s="24"/>
      <c r="J15489" s="24"/>
    </row>
    <row r="15490" spans="2:10" x14ac:dyDescent="0.2">
      <c r="B15490" s="24"/>
      <c r="D15490" s="24"/>
      <c r="F15490" s="24"/>
      <c r="H15490" s="24"/>
      <c r="J15490" s="24"/>
    </row>
    <row r="15491" spans="2:10" x14ac:dyDescent="0.2">
      <c r="B15491" s="24"/>
      <c r="D15491" s="24"/>
      <c r="F15491" s="24"/>
      <c r="H15491" s="24"/>
      <c r="J15491" s="24"/>
    </row>
    <row r="15492" spans="2:10" x14ac:dyDescent="0.2">
      <c r="B15492" s="24"/>
      <c r="D15492" s="24"/>
      <c r="F15492" s="24"/>
      <c r="H15492" s="24"/>
      <c r="J15492" s="24"/>
    </row>
    <row r="15493" spans="2:10" x14ac:dyDescent="0.2">
      <c r="B15493" s="24"/>
      <c r="D15493" s="24"/>
      <c r="F15493" s="24"/>
      <c r="H15493" s="24"/>
      <c r="J15493" s="24"/>
    </row>
    <row r="15494" spans="2:10" x14ac:dyDescent="0.2">
      <c r="B15494" s="24"/>
      <c r="D15494" s="24"/>
      <c r="F15494" s="24"/>
      <c r="H15494" s="24"/>
      <c r="J15494" s="24"/>
    </row>
    <row r="15495" spans="2:10" x14ac:dyDescent="0.2">
      <c r="B15495" s="24"/>
      <c r="D15495" s="24"/>
      <c r="F15495" s="24"/>
      <c r="H15495" s="24"/>
      <c r="J15495" s="24"/>
    </row>
    <row r="15496" spans="2:10" x14ac:dyDescent="0.2">
      <c r="B15496" s="24"/>
      <c r="D15496" s="24"/>
      <c r="F15496" s="24"/>
      <c r="H15496" s="24"/>
      <c r="J15496" s="24"/>
    </row>
    <row r="15497" spans="2:10" x14ac:dyDescent="0.2">
      <c r="B15497" s="24"/>
      <c r="D15497" s="24"/>
      <c r="F15497" s="24"/>
      <c r="H15497" s="24"/>
      <c r="J15497" s="24"/>
    </row>
    <row r="15498" spans="2:10" x14ac:dyDescent="0.2">
      <c r="B15498" s="24"/>
      <c r="D15498" s="24"/>
      <c r="F15498" s="24"/>
      <c r="H15498" s="24"/>
      <c r="J15498" s="24"/>
    </row>
    <row r="15499" spans="2:10" x14ac:dyDescent="0.2">
      <c r="B15499" s="24"/>
      <c r="D15499" s="24"/>
      <c r="F15499" s="24"/>
      <c r="H15499" s="24"/>
      <c r="J15499" s="24"/>
    </row>
    <row r="15500" spans="2:10" x14ac:dyDescent="0.2">
      <c r="B15500" s="24"/>
      <c r="D15500" s="24"/>
      <c r="F15500" s="24"/>
      <c r="H15500" s="24"/>
      <c r="J15500" s="24"/>
    </row>
    <row r="15501" spans="2:10" x14ac:dyDescent="0.2">
      <c r="B15501" s="24"/>
      <c r="D15501" s="24"/>
      <c r="F15501" s="24"/>
      <c r="H15501" s="24"/>
      <c r="J15501" s="24"/>
    </row>
    <row r="15502" spans="2:10" x14ac:dyDescent="0.2">
      <c r="B15502" s="24"/>
      <c r="D15502" s="24"/>
      <c r="F15502" s="24"/>
      <c r="H15502" s="24"/>
      <c r="J15502" s="24"/>
    </row>
    <row r="15503" spans="2:10" x14ac:dyDescent="0.2">
      <c r="B15503" s="24"/>
      <c r="D15503" s="24"/>
      <c r="F15503" s="24"/>
      <c r="H15503" s="24"/>
      <c r="J15503" s="24"/>
    </row>
    <row r="15504" spans="2:10" x14ac:dyDescent="0.2">
      <c r="B15504" s="24"/>
      <c r="D15504" s="24"/>
      <c r="F15504" s="24"/>
      <c r="H15504" s="24"/>
      <c r="J15504" s="24"/>
    </row>
    <row r="15505" spans="2:10" x14ac:dyDescent="0.2">
      <c r="B15505" s="24"/>
      <c r="D15505" s="24"/>
      <c r="F15505" s="24"/>
      <c r="H15505" s="24"/>
      <c r="J15505" s="24"/>
    </row>
    <row r="15506" spans="2:10" x14ac:dyDescent="0.2">
      <c r="B15506" s="24"/>
      <c r="D15506" s="24"/>
      <c r="F15506" s="24"/>
      <c r="H15506" s="24"/>
      <c r="J15506" s="24"/>
    </row>
    <row r="15507" spans="2:10" x14ac:dyDescent="0.2">
      <c r="B15507" s="24"/>
      <c r="D15507" s="24"/>
      <c r="F15507" s="24"/>
      <c r="H15507" s="24"/>
      <c r="J15507" s="24"/>
    </row>
    <row r="15508" spans="2:10" x14ac:dyDescent="0.2">
      <c r="B15508" s="24"/>
      <c r="D15508" s="24"/>
      <c r="F15508" s="24"/>
      <c r="H15508" s="24"/>
      <c r="J15508" s="24"/>
    </row>
    <row r="15509" spans="2:10" x14ac:dyDescent="0.2">
      <c r="B15509" s="24"/>
      <c r="D15509" s="24"/>
      <c r="F15509" s="24"/>
      <c r="H15509" s="24"/>
      <c r="J15509" s="24"/>
    </row>
    <row r="15510" spans="2:10" x14ac:dyDescent="0.2">
      <c r="B15510" s="24"/>
      <c r="D15510" s="24"/>
      <c r="F15510" s="24"/>
      <c r="H15510" s="24"/>
      <c r="J15510" s="24"/>
    </row>
    <row r="15511" spans="2:10" x14ac:dyDescent="0.2">
      <c r="B15511" s="24"/>
      <c r="D15511" s="24"/>
      <c r="F15511" s="24"/>
      <c r="H15511" s="24"/>
      <c r="J15511" s="24"/>
    </row>
    <row r="15512" spans="2:10" x14ac:dyDescent="0.2">
      <c r="B15512" s="24"/>
      <c r="D15512" s="24"/>
      <c r="F15512" s="24"/>
      <c r="H15512" s="24"/>
      <c r="J15512" s="24"/>
    </row>
    <row r="15513" spans="2:10" x14ac:dyDescent="0.2">
      <c r="B15513" s="24"/>
      <c r="D15513" s="24"/>
      <c r="F15513" s="24"/>
      <c r="H15513" s="24"/>
      <c r="J15513" s="24"/>
    </row>
    <row r="15514" spans="2:10" x14ac:dyDescent="0.2">
      <c r="B15514" s="24"/>
      <c r="D15514" s="24"/>
      <c r="F15514" s="24"/>
      <c r="H15514" s="24"/>
      <c r="J15514" s="24"/>
    </row>
    <row r="15515" spans="2:10" x14ac:dyDescent="0.2">
      <c r="B15515" s="24"/>
      <c r="D15515" s="24"/>
      <c r="F15515" s="24"/>
      <c r="H15515" s="24"/>
      <c r="J15515" s="24"/>
    </row>
    <row r="15516" spans="2:10" x14ac:dyDescent="0.2">
      <c r="B15516" s="24"/>
      <c r="D15516" s="24"/>
      <c r="F15516" s="24"/>
      <c r="H15516" s="24"/>
      <c r="J15516" s="24"/>
    </row>
    <row r="15517" spans="2:10" x14ac:dyDescent="0.2">
      <c r="B15517" s="24"/>
      <c r="D15517" s="24"/>
      <c r="F15517" s="24"/>
      <c r="H15517" s="24"/>
      <c r="J15517" s="24"/>
    </row>
    <row r="15518" spans="2:10" x14ac:dyDescent="0.2">
      <c r="B15518" s="24"/>
      <c r="D15518" s="24"/>
      <c r="F15518" s="24"/>
      <c r="H15518" s="24"/>
      <c r="J15518" s="24"/>
    </row>
    <row r="15519" spans="2:10" x14ac:dyDescent="0.2">
      <c r="B15519" s="24"/>
      <c r="D15519" s="24"/>
      <c r="F15519" s="24"/>
      <c r="H15519" s="24"/>
      <c r="J15519" s="24"/>
    </row>
    <row r="15520" spans="2:10" x14ac:dyDescent="0.2">
      <c r="B15520" s="24"/>
      <c r="D15520" s="24"/>
      <c r="F15520" s="24"/>
      <c r="H15520" s="24"/>
      <c r="J15520" s="24"/>
    </row>
    <row r="15521" spans="2:10" x14ac:dyDescent="0.2">
      <c r="B15521" s="24"/>
      <c r="D15521" s="24"/>
      <c r="F15521" s="24"/>
      <c r="H15521" s="24"/>
      <c r="J15521" s="24"/>
    </row>
    <row r="15522" spans="2:10" x14ac:dyDescent="0.2">
      <c r="B15522" s="24"/>
      <c r="D15522" s="24"/>
      <c r="F15522" s="24"/>
      <c r="H15522" s="24"/>
      <c r="J15522" s="24"/>
    </row>
    <row r="15523" spans="2:10" x14ac:dyDescent="0.2">
      <c r="B15523" s="24"/>
      <c r="D15523" s="24"/>
      <c r="F15523" s="24"/>
      <c r="H15523" s="24"/>
      <c r="J15523" s="24"/>
    </row>
    <row r="15524" spans="2:10" x14ac:dyDescent="0.2">
      <c r="B15524" s="24"/>
      <c r="D15524" s="24"/>
      <c r="F15524" s="24"/>
      <c r="H15524" s="24"/>
      <c r="J15524" s="24"/>
    </row>
    <row r="15525" spans="2:10" x14ac:dyDescent="0.2">
      <c r="B15525" s="24"/>
      <c r="D15525" s="24"/>
      <c r="F15525" s="24"/>
      <c r="H15525" s="24"/>
      <c r="J15525" s="24"/>
    </row>
    <row r="15526" spans="2:10" x14ac:dyDescent="0.2">
      <c r="B15526" s="24"/>
      <c r="D15526" s="24"/>
      <c r="F15526" s="24"/>
      <c r="H15526" s="24"/>
      <c r="J15526" s="24"/>
    </row>
    <row r="15527" spans="2:10" x14ac:dyDescent="0.2">
      <c r="B15527" s="24"/>
      <c r="D15527" s="24"/>
      <c r="F15527" s="24"/>
      <c r="H15527" s="24"/>
      <c r="J15527" s="24"/>
    </row>
    <row r="15528" spans="2:10" x14ac:dyDescent="0.2">
      <c r="B15528" s="24"/>
      <c r="D15528" s="24"/>
      <c r="F15528" s="24"/>
      <c r="H15528" s="24"/>
      <c r="J15528" s="24"/>
    </row>
    <row r="15529" spans="2:10" x14ac:dyDescent="0.2">
      <c r="B15529" s="24"/>
      <c r="D15529" s="24"/>
      <c r="F15529" s="24"/>
      <c r="H15529" s="24"/>
      <c r="J15529" s="24"/>
    </row>
    <row r="15530" spans="2:10" x14ac:dyDescent="0.2">
      <c r="B15530" s="24"/>
      <c r="D15530" s="24"/>
      <c r="F15530" s="24"/>
      <c r="H15530" s="24"/>
      <c r="J15530" s="24"/>
    </row>
    <row r="15531" spans="2:10" x14ac:dyDescent="0.2">
      <c r="B15531" s="24"/>
      <c r="D15531" s="24"/>
      <c r="F15531" s="24"/>
      <c r="H15531" s="24"/>
      <c r="J15531" s="24"/>
    </row>
    <row r="15532" spans="2:10" x14ac:dyDescent="0.2">
      <c r="B15532" s="24"/>
      <c r="D15532" s="24"/>
      <c r="F15532" s="24"/>
      <c r="H15532" s="24"/>
      <c r="J15532" s="24"/>
    </row>
    <row r="15533" spans="2:10" x14ac:dyDescent="0.2">
      <c r="B15533" s="24"/>
      <c r="D15533" s="24"/>
      <c r="F15533" s="24"/>
      <c r="H15533" s="24"/>
      <c r="J15533" s="24"/>
    </row>
    <row r="15534" spans="2:10" x14ac:dyDescent="0.2">
      <c r="B15534" s="24"/>
      <c r="D15534" s="24"/>
      <c r="F15534" s="24"/>
      <c r="H15534" s="24"/>
      <c r="J15534" s="24"/>
    </row>
    <row r="15535" spans="2:10" x14ac:dyDescent="0.2">
      <c r="B15535" s="24"/>
      <c r="D15535" s="24"/>
      <c r="F15535" s="24"/>
      <c r="H15535" s="24"/>
      <c r="J15535" s="24"/>
    </row>
    <row r="15536" spans="2:10" x14ac:dyDescent="0.2">
      <c r="B15536" s="24"/>
      <c r="D15536" s="24"/>
      <c r="F15536" s="24"/>
      <c r="H15536" s="24"/>
      <c r="J15536" s="24"/>
    </row>
    <row r="15537" spans="2:10" x14ac:dyDescent="0.2">
      <c r="B15537" s="24"/>
      <c r="D15537" s="24"/>
      <c r="F15537" s="24"/>
      <c r="H15537" s="24"/>
      <c r="J15537" s="24"/>
    </row>
    <row r="15538" spans="2:10" x14ac:dyDescent="0.2">
      <c r="B15538" s="24"/>
      <c r="D15538" s="24"/>
      <c r="F15538" s="24"/>
      <c r="H15538" s="24"/>
      <c r="J15538" s="24"/>
    </row>
    <row r="15539" spans="2:10" x14ac:dyDescent="0.2">
      <c r="B15539" s="24"/>
      <c r="D15539" s="24"/>
      <c r="F15539" s="24"/>
      <c r="H15539" s="24"/>
      <c r="J15539" s="24"/>
    </row>
    <row r="15540" spans="2:10" x14ac:dyDescent="0.2">
      <c r="B15540" s="24"/>
      <c r="D15540" s="24"/>
      <c r="F15540" s="24"/>
      <c r="H15540" s="24"/>
      <c r="J15540" s="24"/>
    </row>
    <row r="15541" spans="2:10" x14ac:dyDescent="0.2">
      <c r="B15541" s="24"/>
      <c r="D15541" s="24"/>
      <c r="F15541" s="24"/>
      <c r="H15541" s="24"/>
      <c r="J15541" s="24"/>
    </row>
    <row r="15542" spans="2:10" x14ac:dyDescent="0.2">
      <c r="B15542" s="24"/>
      <c r="D15542" s="24"/>
      <c r="F15542" s="24"/>
      <c r="H15542" s="24"/>
      <c r="J15542" s="24"/>
    </row>
    <row r="15543" spans="2:10" x14ac:dyDescent="0.2">
      <c r="B15543" s="24"/>
      <c r="D15543" s="24"/>
      <c r="F15543" s="24"/>
      <c r="H15543" s="24"/>
      <c r="J15543" s="24"/>
    </row>
    <row r="15544" spans="2:10" x14ac:dyDescent="0.2">
      <c r="B15544" s="24"/>
      <c r="D15544" s="24"/>
      <c r="F15544" s="24"/>
      <c r="H15544" s="24"/>
      <c r="J15544" s="24"/>
    </row>
    <row r="15545" spans="2:10" x14ac:dyDescent="0.2">
      <c r="B15545" s="24"/>
      <c r="D15545" s="24"/>
      <c r="F15545" s="24"/>
      <c r="H15545" s="24"/>
      <c r="J15545" s="24"/>
    </row>
    <row r="15546" spans="2:10" x14ac:dyDescent="0.2">
      <c r="B15546" s="24"/>
      <c r="D15546" s="24"/>
      <c r="F15546" s="24"/>
      <c r="H15546" s="24"/>
      <c r="J15546" s="24"/>
    </row>
    <row r="15547" spans="2:10" x14ac:dyDescent="0.2">
      <c r="B15547" s="24"/>
      <c r="D15547" s="24"/>
      <c r="F15547" s="24"/>
      <c r="H15547" s="24"/>
      <c r="J15547" s="24"/>
    </row>
    <row r="15548" spans="2:10" x14ac:dyDescent="0.2">
      <c r="B15548" s="24"/>
      <c r="D15548" s="24"/>
      <c r="F15548" s="24"/>
      <c r="H15548" s="24"/>
      <c r="J15548" s="24"/>
    </row>
    <row r="15549" spans="2:10" x14ac:dyDescent="0.2">
      <c r="B15549" s="24"/>
      <c r="D15549" s="24"/>
      <c r="F15549" s="24"/>
      <c r="H15549" s="24"/>
      <c r="J15549" s="24"/>
    </row>
    <row r="15550" spans="2:10" x14ac:dyDescent="0.2">
      <c r="B15550" s="24"/>
      <c r="D15550" s="24"/>
      <c r="F15550" s="24"/>
      <c r="H15550" s="24"/>
      <c r="J15550" s="24"/>
    </row>
    <row r="15551" spans="2:10" x14ac:dyDescent="0.2">
      <c r="B15551" s="24"/>
      <c r="D15551" s="24"/>
      <c r="F15551" s="24"/>
      <c r="H15551" s="24"/>
      <c r="J15551" s="24"/>
    </row>
    <row r="15552" spans="2:10" x14ac:dyDescent="0.2">
      <c r="B15552" s="24"/>
      <c r="D15552" s="24"/>
      <c r="F15552" s="24"/>
      <c r="H15552" s="24"/>
      <c r="J15552" s="24"/>
    </row>
    <row r="15553" spans="2:10" x14ac:dyDescent="0.2">
      <c r="B15553" s="24"/>
      <c r="D15553" s="24"/>
      <c r="F15553" s="24"/>
      <c r="H15553" s="24"/>
      <c r="J15553" s="24"/>
    </row>
    <row r="15554" spans="2:10" x14ac:dyDescent="0.2">
      <c r="B15554" s="24"/>
      <c r="D15554" s="24"/>
      <c r="F15554" s="24"/>
      <c r="H15554" s="24"/>
      <c r="J15554" s="24"/>
    </row>
    <row r="15555" spans="2:10" x14ac:dyDescent="0.2">
      <c r="B15555" s="24"/>
      <c r="D15555" s="24"/>
      <c r="F15555" s="24"/>
      <c r="H15555" s="24"/>
      <c r="J15555" s="24"/>
    </row>
    <row r="15556" spans="2:10" x14ac:dyDescent="0.2">
      <c r="B15556" s="24"/>
      <c r="D15556" s="24"/>
      <c r="F15556" s="24"/>
      <c r="H15556" s="24"/>
      <c r="J15556" s="24"/>
    </row>
    <row r="15557" spans="2:10" x14ac:dyDescent="0.2">
      <c r="B15557" s="24"/>
      <c r="D15557" s="24"/>
      <c r="F15557" s="24"/>
      <c r="H15557" s="24"/>
      <c r="J15557" s="24"/>
    </row>
    <row r="15558" spans="2:10" x14ac:dyDescent="0.2">
      <c r="B15558" s="24"/>
      <c r="D15558" s="24"/>
      <c r="F15558" s="24"/>
      <c r="H15558" s="24"/>
      <c r="J15558" s="24"/>
    </row>
    <row r="15559" spans="2:10" x14ac:dyDescent="0.2">
      <c r="B15559" s="24"/>
      <c r="D15559" s="24"/>
      <c r="F15559" s="24"/>
      <c r="H15559" s="24"/>
      <c r="J15559" s="24"/>
    </row>
    <row r="15560" spans="2:10" x14ac:dyDescent="0.2">
      <c r="B15560" s="24"/>
      <c r="D15560" s="24"/>
      <c r="F15560" s="24"/>
      <c r="H15560" s="24"/>
      <c r="J15560" s="24"/>
    </row>
    <row r="15561" spans="2:10" x14ac:dyDescent="0.2">
      <c r="B15561" s="24"/>
      <c r="D15561" s="24"/>
      <c r="F15561" s="24"/>
      <c r="H15561" s="24"/>
      <c r="J15561" s="24"/>
    </row>
    <row r="15562" spans="2:10" x14ac:dyDescent="0.2">
      <c r="B15562" s="24"/>
      <c r="D15562" s="24"/>
      <c r="F15562" s="24"/>
      <c r="H15562" s="24"/>
      <c r="J15562" s="24"/>
    </row>
    <row r="15563" spans="2:10" x14ac:dyDescent="0.2">
      <c r="B15563" s="24"/>
      <c r="D15563" s="24"/>
      <c r="F15563" s="24"/>
      <c r="H15563" s="24"/>
      <c r="J15563" s="24"/>
    </row>
    <row r="15564" spans="2:10" x14ac:dyDescent="0.2">
      <c r="B15564" s="24"/>
      <c r="D15564" s="24"/>
      <c r="F15564" s="24"/>
      <c r="H15564" s="24"/>
      <c r="J15564" s="24"/>
    </row>
    <row r="15565" spans="2:10" x14ac:dyDescent="0.2">
      <c r="B15565" s="24"/>
      <c r="D15565" s="24"/>
      <c r="F15565" s="24"/>
      <c r="H15565" s="24"/>
      <c r="J15565" s="24"/>
    </row>
    <row r="15566" spans="2:10" x14ac:dyDescent="0.2">
      <c r="B15566" s="24"/>
      <c r="D15566" s="24"/>
      <c r="F15566" s="24"/>
      <c r="H15566" s="24"/>
      <c r="J15566" s="24"/>
    </row>
    <row r="15567" spans="2:10" x14ac:dyDescent="0.2">
      <c r="B15567" s="24"/>
      <c r="D15567" s="24"/>
      <c r="F15567" s="24"/>
      <c r="H15567" s="24"/>
      <c r="J15567" s="24"/>
    </row>
    <row r="15568" spans="2:10" x14ac:dyDescent="0.2">
      <c r="B15568" s="24"/>
      <c r="D15568" s="24"/>
      <c r="F15568" s="24"/>
      <c r="H15568" s="24"/>
      <c r="J15568" s="24"/>
    </row>
    <row r="15569" spans="2:10" x14ac:dyDescent="0.2">
      <c r="B15569" s="24"/>
      <c r="D15569" s="24"/>
      <c r="F15569" s="24"/>
      <c r="H15569" s="24"/>
      <c r="J15569" s="24"/>
    </row>
    <row r="15570" spans="2:10" x14ac:dyDescent="0.2">
      <c r="B15570" s="24"/>
      <c r="D15570" s="24"/>
      <c r="F15570" s="24"/>
      <c r="H15570" s="24"/>
      <c r="J15570" s="24"/>
    </row>
    <row r="15571" spans="2:10" x14ac:dyDescent="0.2">
      <c r="B15571" s="24"/>
      <c r="D15571" s="24"/>
      <c r="F15571" s="24"/>
      <c r="H15571" s="24"/>
      <c r="J15571" s="24"/>
    </row>
    <row r="15572" spans="2:10" x14ac:dyDescent="0.2">
      <c r="B15572" s="24"/>
      <c r="D15572" s="24"/>
      <c r="F15572" s="24"/>
      <c r="H15572" s="24"/>
      <c r="J15572" s="24"/>
    </row>
    <row r="15573" spans="2:10" x14ac:dyDescent="0.2">
      <c r="B15573" s="24"/>
      <c r="D15573" s="24"/>
      <c r="F15573" s="24"/>
      <c r="H15573" s="24"/>
      <c r="J15573" s="24"/>
    </row>
    <row r="15574" spans="2:10" x14ac:dyDescent="0.2">
      <c r="B15574" s="24"/>
      <c r="D15574" s="24"/>
      <c r="F15574" s="24"/>
      <c r="H15574" s="24"/>
      <c r="J15574" s="24"/>
    </row>
    <row r="15575" spans="2:10" x14ac:dyDescent="0.2">
      <c r="B15575" s="24"/>
      <c r="D15575" s="24"/>
      <c r="F15575" s="24"/>
      <c r="H15575" s="24"/>
      <c r="J15575" s="24"/>
    </row>
    <row r="15576" spans="2:10" x14ac:dyDescent="0.2">
      <c r="B15576" s="24"/>
      <c r="D15576" s="24"/>
      <c r="F15576" s="24"/>
      <c r="H15576" s="24"/>
      <c r="J15576" s="24"/>
    </row>
    <row r="15577" spans="2:10" x14ac:dyDescent="0.2">
      <c r="B15577" s="24"/>
      <c r="D15577" s="24"/>
      <c r="F15577" s="24"/>
      <c r="H15577" s="24"/>
      <c r="J15577" s="24"/>
    </row>
    <row r="15578" spans="2:10" x14ac:dyDescent="0.2">
      <c r="B15578" s="24"/>
      <c r="D15578" s="24"/>
      <c r="F15578" s="24"/>
      <c r="H15578" s="24"/>
      <c r="J15578" s="24"/>
    </row>
    <row r="15579" spans="2:10" x14ac:dyDescent="0.2">
      <c r="B15579" s="24"/>
      <c r="D15579" s="24"/>
      <c r="F15579" s="24"/>
      <c r="H15579" s="24"/>
      <c r="J15579" s="24"/>
    </row>
    <row r="15580" spans="2:10" x14ac:dyDescent="0.2">
      <c r="B15580" s="24"/>
      <c r="D15580" s="24"/>
      <c r="F15580" s="24"/>
      <c r="H15580" s="24"/>
      <c r="J15580" s="24"/>
    </row>
    <row r="15581" spans="2:10" x14ac:dyDescent="0.2">
      <c r="B15581" s="24"/>
      <c r="D15581" s="24"/>
      <c r="F15581" s="24"/>
      <c r="H15581" s="24"/>
      <c r="J15581" s="24"/>
    </row>
    <row r="15582" spans="2:10" x14ac:dyDescent="0.2">
      <c r="B15582" s="24"/>
      <c r="D15582" s="24"/>
      <c r="F15582" s="24"/>
      <c r="H15582" s="24"/>
      <c r="J15582" s="24"/>
    </row>
    <row r="15583" spans="2:10" x14ac:dyDescent="0.2">
      <c r="B15583" s="24"/>
      <c r="D15583" s="24"/>
      <c r="F15583" s="24"/>
      <c r="H15583" s="24"/>
      <c r="J15583" s="24"/>
    </row>
    <row r="15584" spans="2:10" x14ac:dyDescent="0.2">
      <c r="B15584" s="24"/>
      <c r="D15584" s="24"/>
      <c r="F15584" s="24"/>
      <c r="H15584" s="24"/>
      <c r="J15584" s="24"/>
    </row>
    <row r="15585" spans="2:10" x14ac:dyDescent="0.2">
      <c r="B15585" s="24"/>
      <c r="D15585" s="24"/>
      <c r="F15585" s="24"/>
      <c r="H15585" s="24"/>
      <c r="J15585" s="24"/>
    </row>
    <row r="15586" spans="2:10" x14ac:dyDescent="0.2">
      <c r="B15586" s="24"/>
      <c r="D15586" s="24"/>
      <c r="F15586" s="24"/>
      <c r="H15586" s="24"/>
      <c r="J15586" s="24"/>
    </row>
    <row r="15587" spans="2:10" x14ac:dyDescent="0.2">
      <c r="B15587" s="24"/>
      <c r="D15587" s="24"/>
      <c r="F15587" s="24"/>
      <c r="H15587" s="24"/>
      <c r="J15587" s="24"/>
    </row>
    <row r="15588" spans="2:10" x14ac:dyDescent="0.2">
      <c r="B15588" s="24"/>
      <c r="D15588" s="24"/>
      <c r="F15588" s="24"/>
      <c r="H15588" s="24"/>
      <c r="J15588" s="24"/>
    </row>
    <row r="15589" spans="2:10" x14ac:dyDescent="0.2">
      <c r="B15589" s="24"/>
      <c r="D15589" s="24"/>
      <c r="F15589" s="24"/>
      <c r="H15589" s="24"/>
      <c r="J15589" s="24"/>
    </row>
    <row r="15590" spans="2:10" x14ac:dyDescent="0.2">
      <c r="B15590" s="24"/>
      <c r="D15590" s="24"/>
      <c r="F15590" s="24"/>
      <c r="H15590" s="24"/>
      <c r="J15590" s="24"/>
    </row>
    <row r="15591" spans="2:10" x14ac:dyDescent="0.2">
      <c r="B15591" s="24"/>
      <c r="D15591" s="24"/>
      <c r="F15591" s="24"/>
      <c r="H15591" s="24"/>
      <c r="J15591" s="24"/>
    </row>
    <row r="15592" spans="2:10" x14ac:dyDescent="0.2">
      <c r="B15592" s="24"/>
      <c r="D15592" s="24"/>
      <c r="F15592" s="24"/>
      <c r="H15592" s="24"/>
      <c r="J15592" s="24"/>
    </row>
    <row r="15593" spans="2:10" x14ac:dyDescent="0.2">
      <c r="B15593" s="24"/>
      <c r="D15593" s="24"/>
      <c r="F15593" s="24"/>
      <c r="H15593" s="24"/>
      <c r="J15593" s="24"/>
    </row>
    <row r="15594" spans="2:10" x14ac:dyDescent="0.2">
      <c r="B15594" s="24"/>
      <c r="D15594" s="24"/>
      <c r="F15594" s="24"/>
      <c r="H15594" s="24"/>
      <c r="J15594" s="24"/>
    </row>
    <row r="15595" spans="2:10" x14ac:dyDescent="0.2">
      <c r="B15595" s="24"/>
      <c r="D15595" s="24"/>
      <c r="F15595" s="24"/>
      <c r="H15595" s="24"/>
      <c r="J15595" s="24"/>
    </row>
    <row r="15596" spans="2:10" x14ac:dyDescent="0.2">
      <c r="B15596" s="24"/>
      <c r="D15596" s="24"/>
      <c r="F15596" s="24"/>
      <c r="H15596" s="24"/>
      <c r="J15596" s="24"/>
    </row>
    <row r="15597" spans="2:10" x14ac:dyDescent="0.2">
      <c r="B15597" s="24"/>
      <c r="D15597" s="24"/>
      <c r="F15597" s="24"/>
      <c r="H15597" s="24"/>
      <c r="J15597" s="24"/>
    </row>
    <row r="15598" spans="2:10" x14ac:dyDescent="0.2">
      <c r="B15598" s="24"/>
      <c r="D15598" s="24"/>
      <c r="F15598" s="24"/>
      <c r="H15598" s="24"/>
      <c r="J15598" s="24"/>
    </row>
    <row r="15599" spans="2:10" x14ac:dyDescent="0.2">
      <c r="B15599" s="24"/>
      <c r="D15599" s="24"/>
      <c r="F15599" s="24"/>
      <c r="H15599" s="24"/>
      <c r="J15599" s="24"/>
    </row>
    <row r="15600" spans="2:10" x14ac:dyDescent="0.2">
      <c r="B15600" s="24"/>
      <c r="D15600" s="24"/>
      <c r="F15600" s="24"/>
      <c r="H15600" s="24"/>
      <c r="J15600" s="24"/>
    </row>
    <row r="15601" spans="2:10" x14ac:dyDescent="0.2">
      <c r="B15601" s="24"/>
      <c r="D15601" s="24"/>
      <c r="F15601" s="24"/>
      <c r="H15601" s="24"/>
      <c r="J15601" s="24"/>
    </row>
    <row r="15602" spans="2:10" x14ac:dyDescent="0.2">
      <c r="B15602" s="24"/>
      <c r="D15602" s="24"/>
      <c r="F15602" s="24"/>
      <c r="H15602" s="24"/>
      <c r="J15602" s="24"/>
    </row>
    <row r="15603" spans="2:10" x14ac:dyDescent="0.2">
      <c r="B15603" s="24"/>
      <c r="D15603" s="24"/>
      <c r="F15603" s="24"/>
      <c r="H15603" s="24"/>
      <c r="J15603" s="24"/>
    </row>
    <row r="15604" spans="2:10" x14ac:dyDescent="0.2">
      <c r="B15604" s="24"/>
      <c r="D15604" s="24"/>
      <c r="F15604" s="24"/>
      <c r="H15604" s="24"/>
      <c r="J15604" s="24"/>
    </row>
    <row r="15605" spans="2:10" x14ac:dyDescent="0.2">
      <c r="B15605" s="24"/>
      <c r="D15605" s="24"/>
      <c r="F15605" s="24"/>
      <c r="H15605" s="24"/>
      <c r="J15605" s="24"/>
    </row>
    <row r="15606" spans="2:10" x14ac:dyDescent="0.2">
      <c r="B15606" s="24"/>
      <c r="D15606" s="24"/>
      <c r="F15606" s="24"/>
      <c r="H15606" s="24"/>
      <c r="J15606" s="24"/>
    </row>
    <row r="15607" spans="2:10" x14ac:dyDescent="0.2">
      <c r="B15607" s="24"/>
      <c r="D15607" s="24"/>
      <c r="F15607" s="24"/>
      <c r="H15607" s="24"/>
      <c r="J15607" s="24"/>
    </row>
    <row r="15608" spans="2:10" x14ac:dyDescent="0.2">
      <c r="B15608" s="24"/>
      <c r="D15608" s="24"/>
      <c r="F15608" s="24"/>
      <c r="H15608" s="24"/>
      <c r="J15608" s="24"/>
    </row>
    <row r="15609" spans="2:10" x14ac:dyDescent="0.2">
      <c r="B15609" s="24"/>
      <c r="D15609" s="24"/>
      <c r="F15609" s="24"/>
      <c r="H15609" s="24"/>
      <c r="J15609" s="24"/>
    </row>
    <row r="15610" spans="2:10" x14ac:dyDescent="0.2">
      <c r="B15610" s="24"/>
      <c r="D15610" s="24"/>
      <c r="F15610" s="24"/>
      <c r="H15610" s="24"/>
      <c r="J15610" s="24"/>
    </row>
    <row r="15611" spans="2:10" x14ac:dyDescent="0.2">
      <c r="B15611" s="24"/>
      <c r="D15611" s="24"/>
      <c r="F15611" s="24"/>
      <c r="H15611" s="24"/>
      <c r="J15611" s="24"/>
    </row>
    <row r="15612" spans="2:10" x14ac:dyDescent="0.2">
      <c r="B15612" s="24"/>
      <c r="D15612" s="24"/>
      <c r="F15612" s="24"/>
      <c r="H15612" s="24"/>
      <c r="J15612" s="24"/>
    </row>
    <row r="15613" spans="2:10" x14ac:dyDescent="0.2">
      <c r="B15613" s="24"/>
      <c r="D15613" s="24"/>
      <c r="F15613" s="24"/>
      <c r="H15613" s="24"/>
      <c r="J15613" s="24"/>
    </row>
    <row r="15614" spans="2:10" x14ac:dyDescent="0.2">
      <c r="B15614" s="24"/>
      <c r="D15614" s="24"/>
      <c r="F15614" s="24"/>
      <c r="H15614" s="24"/>
      <c r="J15614" s="24"/>
    </row>
    <row r="15615" spans="2:10" x14ac:dyDescent="0.2">
      <c r="B15615" s="24"/>
      <c r="D15615" s="24"/>
      <c r="F15615" s="24"/>
      <c r="H15615" s="24"/>
      <c r="J15615" s="24"/>
    </row>
    <row r="15616" spans="2:10" x14ac:dyDescent="0.2">
      <c r="B15616" s="24"/>
      <c r="D15616" s="24"/>
      <c r="F15616" s="24"/>
      <c r="H15616" s="24"/>
      <c r="J15616" s="24"/>
    </row>
    <row r="15617" spans="2:10" x14ac:dyDescent="0.2">
      <c r="B15617" s="24"/>
      <c r="D15617" s="24"/>
      <c r="F15617" s="24"/>
      <c r="H15617" s="24"/>
      <c r="J15617" s="24"/>
    </row>
    <row r="15618" spans="2:10" x14ac:dyDescent="0.2">
      <c r="B15618" s="24"/>
      <c r="D15618" s="24"/>
      <c r="F15618" s="24"/>
      <c r="H15618" s="24"/>
      <c r="J15618" s="24"/>
    </row>
    <row r="15619" spans="2:10" x14ac:dyDescent="0.2">
      <c r="B15619" s="24"/>
      <c r="D15619" s="24"/>
      <c r="F15619" s="24"/>
      <c r="H15619" s="24"/>
      <c r="J15619" s="24"/>
    </row>
    <row r="15620" spans="2:10" x14ac:dyDescent="0.2">
      <c r="B15620" s="24"/>
      <c r="D15620" s="24"/>
      <c r="F15620" s="24"/>
      <c r="H15620" s="24"/>
      <c r="J15620" s="24"/>
    </row>
    <row r="15621" spans="2:10" x14ac:dyDescent="0.2">
      <c r="B15621" s="24"/>
      <c r="D15621" s="24"/>
      <c r="F15621" s="24"/>
      <c r="H15621" s="24"/>
      <c r="J15621" s="24"/>
    </row>
    <row r="15622" spans="2:10" x14ac:dyDescent="0.2">
      <c r="B15622" s="24"/>
      <c r="D15622" s="24"/>
      <c r="F15622" s="24"/>
      <c r="H15622" s="24"/>
      <c r="J15622" s="24"/>
    </row>
    <row r="15623" spans="2:10" x14ac:dyDescent="0.2">
      <c r="B15623" s="24"/>
      <c r="D15623" s="24"/>
      <c r="F15623" s="24"/>
      <c r="H15623" s="24"/>
      <c r="J15623" s="24"/>
    </row>
    <row r="15624" spans="2:10" x14ac:dyDescent="0.2">
      <c r="B15624" s="24"/>
      <c r="D15624" s="24"/>
      <c r="F15624" s="24"/>
      <c r="H15624" s="24"/>
      <c r="J15624" s="24"/>
    </row>
    <row r="15625" spans="2:10" x14ac:dyDescent="0.2">
      <c r="B15625" s="24"/>
      <c r="D15625" s="24"/>
      <c r="F15625" s="24"/>
      <c r="H15625" s="24"/>
      <c r="J15625" s="24"/>
    </row>
    <row r="15626" spans="2:10" x14ac:dyDescent="0.2">
      <c r="B15626" s="24"/>
      <c r="D15626" s="24"/>
      <c r="F15626" s="24"/>
      <c r="H15626" s="24"/>
      <c r="J15626" s="24"/>
    </row>
    <row r="15627" spans="2:10" x14ac:dyDescent="0.2">
      <c r="B15627" s="24"/>
      <c r="D15627" s="24"/>
      <c r="F15627" s="24"/>
      <c r="H15627" s="24"/>
      <c r="J15627" s="24"/>
    </row>
    <row r="15628" spans="2:10" x14ac:dyDescent="0.2">
      <c r="B15628" s="24"/>
      <c r="D15628" s="24"/>
      <c r="F15628" s="24"/>
      <c r="H15628" s="24"/>
      <c r="J15628" s="24"/>
    </row>
    <row r="15629" spans="2:10" x14ac:dyDescent="0.2">
      <c r="B15629" s="24"/>
      <c r="D15629" s="24"/>
      <c r="F15629" s="24"/>
      <c r="H15629" s="24"/>
      <c r="J15629" s="24"/>
    </row>
    <row r="15630" spans="2:10" x14ac:dyDescent="0.2">
      <c r="B15630" s="24"/>
      <c r="D15630" s="24"/>
      <c r="F15630" s="24"/>
      <c r="H15630" s="24"/>
      <c r="J15630" s="24"/>
    </row>
    <row r="15631" spans="2:10" x14ac:dyDescent="0.2">
      <c r="B15631" s="24"/>
      <c r="D15631" s="24"/>
      <c r="F15631" s="24"/>
      <c r="H15631" s="24"/>
      <c r="J15631" s="24"/>
    </row>
    <row r="15632" spans="2:10" x14ac:dyDescent="0.2">
      <c r="B15632" s="24"/>
      <c r="D15632" s="24"/>
      <c r="F15632" s="24"/>
      <c r="H15632" s="24"/>
      <c r="J15632" s="24"/>
    </row>
    <row r="15633" spans="2:10" x14ac:dyDescent="0.2">
      <c r="B15633" s="24"/>
      <c r="D15633" s="24"/>
      <c r="F15633" s="24"/>
      <c r="H15633" s="24"/>
      <c r="J15633" s="24"/>
    </row>
    <row r="15634" spans="2:10" x14ac:dyDescent="0.2">
      <c r="B15634" s="24"/>
      <c r="D15634" s="24"/>
      <c r="F15634" s="24"/>
      <c r="H15634" s="24"/>
      <c r="J15634" s="24"/>
    </row>
    <row r="15635" spans="2:10" x14ac:dyDescent="0.2">
      <c r="B15635" s="24"/>
      <c r="D15635" s="24"/>
      <c r="F15635" s="24"/>
      <c r="H15635" s="24"/>
      <c r="J15635" s="24"/>
    </row>
    <row r="15636" spans="2:10" x14ac:dyDescent="0.2">
      <c r="B15636" s="24"/>
      <c r="D15636" s="24"/>
      <c r="F15636" s="24"/>
      <c r="H15636" s="24"/>
      <c r="J15636" s="24"/>
    </row>
    <row r="15637" spans="2:10" x14ac:dyDescent="0.2">
      <c r="B15637" s="24"/>
      <c r="D15637" s="24"/>
      <c r="F15637" s="24"/>
      <c r="H15637" s="24"/>
      <c r="J15637" s="24"/>
    </row>
    <row r="15638" spans="2:10" x14ac:dyDescent="0.2">
      <c r="B15638" s="24"/>
      <c r="D15638" s="24"/>
      <c r="F15638" s="24"/>
      <c r="H15638" s="24"/>
      <c r="J15638" s="24"/>
    </row>
    <row r="15639" spans="2:10" x14ac:dyDescent="0.2">
      <c r="B15639" s="24"/>
      <c r="D15639" s="24"/>
      <c r="F15639" s="24"/>
      <c r="H15639" s="24"/>
      <c r="J15639" s="24"/>
    </row>
    <row r="15640" spans="2:10" x14ac:dyDescent="0.2">
      <c r="B15640" s="24"/>
      <c r="D15640" s="24"/>
      <c r="F15640" s="24"/>
      <c r="H15640" s="24"/>
      <c r="J15640" s="24"/>
    </row>
    <row r="15641" spans="2:10" x14ac:dyDescent="0.2">
      <c r="B15641" s="24"/>
      <c r="D15641" s="24"/>
      <c r="F15641" s="24"/>
      <c r="H15641" s="24"/>
      <c r="J15641" s="24"/>
    </row>
    <row r="15642" spans="2:10" x14ac:dyDescent="0.2">
      <c r="B15642" s="24"/>
      <c r="D15642" s="24"/>
      <c r="F15642" s="24"/>
      <c r="H15642" s="24"/>
      <c r="J15642" s="24"/>
    </row>
    <row r="15643" spans="2:10" x14ac:dyDescent="0.2">
      <c r="B15643" s="24"/>
      <c r="D15643" s="24"/>
      <c r="F15643" s="24"/>
      <c r="H15643" s="24"/>
      <c r="J15643" s="24"/>
    </row>
    <row r="15644" spans="2:10" x14ac:dyDescent="0.2">
      <c r="B15644" s="24"/>
      <c r="D15644" s="24"/>
      <c r="F15644" s="24"/>
      <c r="H15644" s="24"/>
      <c r="J15644" s="24"/>
    </row>
    <row r="15645" spans="2:10" x14ac:dyDescent="0.2">
      <c r="B15645" s="24"/>
      <c r="D15645" s="24"/>
      <c r="F15645" s="24"/>
      <c r="H15645" s="24"/>
      <c r="J15645" s="24"/>
    </row>
    <row r="15646" spans="2:10" x14ac:dyDescent="0.2">
      <c r="B15646" s="24"/>
      <c r="D15646" s="24"/>
      <c r="F15646" s="24"/>
      <c r="H15646" s="24"/>
      <c r="J15646" s="24"/>
    </row>
    <row r="15647" spans="2:10" x14ac:dyDescent="0.2">
      <c r="B15647" s="24"/>
      <c r="D15647" s="24"/>
      <c r="F15647" s="24"/>
      <c r="H15647" s="24"/>
      <c r="J15647" s="24"/>
    </row>
    <row r="15648" spans="2:10" x14ac:dyDescent="0.2">
      <c r="B15648" s="24"/>
      <c r="D15648" s="24"/>
      <c r="F15648" s="24"/>
      <c r="H15648" s="24"/>
      <c r="J15648" s="24"/>
    </row>
    <row r="15649" spans="2:10" x14ac:dyDescent="0.2">
      <c r="B15649" s="24"/>
      <c r="D15649" s="24"/>
      <c r="F15649" s="24"/>
      <c r="H15649" s="24"/>
      <c r="J15649" s="24"/>
    </row>
    <row r="15650" spans="2:10" x14ac:dyDescent="0.2">
      <c r="B15650" s="24"/>
      <c r="D15650" s="24"/>
      <c r="F15650" s="24"/>
      <c r="H15650" s="24"/>
      <c r="J15650" s="24"/>
    </row>
    <row r="15651" spans="2:10" x14ac:dyDescent="0.2">
      <c r="B15651" s="24"/>
      <c r="D15651" s="24"/>
      <c r="F15651" s="24"/>
      <c r="H15651" s="24"/>
      <c r="J15651" s="24"/>
    </row>
    <row r="15652" spans="2:10" x14ac:dyDescent="0.2">
      <c r="B15652" s="24"/>
      <c r="D15652" s="24"/>
      <c r="F15652" s="24"/>
      <c r="H15652" s="24"/>
      <c r="J15652" s="24"/>
    </row>
    <row r="15653" spans="2:10" x14ac:dyDescent="0.2">
      <c r="B15653" s="24"/>
      <c r="D15653" s="24"/>
      <c r="F15653" s="24"/>
      <c r="H15653" s="24"/>
      <c r="J15653" s="24"/>
    </row>
    <row r="15654" spans="2:10" x14ac:dyDescent="0.2">
      <c r="B15654" s="24"/>
      <c r="D15654" s="24"/>
      <c r="F15654" s="24"/>
      <c r="H15654" s="24"/>
      <c r="J15654" s="24"/>
    </row>
    <row r="15655" spans="2:10" x14ac:dyDescent="0.2">
      <c r="B15655" s="24"/>
      <c r="D15655" s="24"/>
      <c r="F15655" s="24"/>
      <c r="H15655" s="24"/>
      <c r="J15655" s="24"/>
    </row>
    <row r="15656" spans="2:10" x14ac:dyDescent="0.2">
      <c r="B15656" s="24"/>
      <c r="D15656" s="24"/>
      <c r="F15656" s="24"/>
      <c r="H15656" s="24"/>
      <c r="J15656" s="24"/>
    </row>
    <row r="15657" spans="2:10" x14ac:dyDescent="0.2">
      <c r="B15657" s="24"/>
      <c r="D15657" s="24"/>
      <c r="F15657" s="24"/>
      <c r="H15657" s="24"/>
      <c r="J15657" s="24"/>
    </row>
    <row r="15658" spans="2:10" x14ac:dyDescent="0.2">
      <c r="B15658" s="24"/>
      <c r="D15658" s="24"/>
      <c r="F15658" s="24"/>
      <c r="H15658" s="24"/>
      <c r="J15658" s="24"/>
    </row>
    <row r="15659" spans="2:10" x14ac:dyDescent="0.2">
      <c r="B15659" s="24"/>
      <c r="D15659" s="24"/>
      <c r="F15659" s="24"/>
      <c r="H15659" s="24"/>
      <c r="J15659" s="24"/>
    </row>
    <row r="15660" spans="2:10" x14ac:dyDescent="0.2">
      <c r="B15660" s="24"/>
      <c r="D15660" s="24"/>
      <c r="F15660" s="24"/>
      <c r="H15660" s="24"/>
      <c r="J15660" s="24"/>
    </row>
    <row r="15661" spans="2:10" x14ac:dyDescent="0.2">
      <c r="B15661" s="24"/>
      <c r="D15661" s="24"/>
      <c r="F15661" s="24"/>
      <c r="H15661" s="24"/>
      <c r="J15661" s="24"/>
    </row>
    <row r="15662" spans="2:10" x14ac:dyDescent="0.2">
      <c r="B15662" s="24"/>
      <c r="D15662" s="24"/>
      <c r="F15662" s="24"/>
      <c r="H15662" s="24"/>
      <c r="J15662" s="24"/>
    </row>
    <row r="15663" spans="2:10" x14ac:dyDescent="0.2">
      <c r="B15663" s="24"/>
      <c r="D15663" s="24"/>
      <c r="F15663" s="24"/>
      <c r="H15663" s="24"/>
      <c r="J15663" s="24"/>
    </row>
    <row r="15664" spans="2:10" x14ac:dyDescent="0.2">
      <c r="B15664" s="24"/>
      <c r="D15664" s="24"/>
      <c r="F15664" s="24"/>
      <c r="H15664" s="24"/>
      <c r="J15664" s="24"/>
    </row>
    <row r="15665" spans="2:10" x14ac:dyDescent="0.2">
      <c r="B15665" s="24"/>
      <c r="D15665" s="24"/>
      <c r="F15665" s="24"/>
      <c r="H15665" s="24"/>
      <c r="J15665" s="24"/>
    </row>
    <row r="15666" spans="2:10" x14ac:dyDescent="0.2">
      <c r="B15666" s="24"/>
      <c r="D15666" s="24"/>
      <c r="F15666" s="24"/>
      <c r="H15666" s="24"/>
      <c r="J15666" s="24"/>
    </row>
    <row r="15667" spans="2:10" x14ac:dyDescent="0.2">
      <c r="B15667" s="24"/>
      <c r="D15667" s="24"/>
      <c r="F15667" s="24"/>
      <c r="H15667" s="24"/>
      <c r="J15667" s="24"/>
    </row>
    <row r="15668" spans="2:10" x14ac:dyDescent="0.2">
      <c r="B15668" s="24"/>
      <c r="D15668" s="24"/>
      <c r="F15668" s="24"/>
      <c r="H15668" s="24"/>
      <c r="J15668" s="24"/>
    </row>
    <row r="15669" spans="2:10" x14ac:dyDescent="0.2">
      <c r="B15669" s="24"/>
      <c r="D15669" s="24"/>
      <c r="F15669" s="24"/>
      <c r="H15669" s="24"/>
      <c r="J15669" s="24"/>
    </row>
    <row r="15670" spans="2:10" x14ac:dyDescent="0.2">
      <c r="B15670" s="24"/>
      <c r="D15670" s="24"/>
      <c r="F15670" s="24"/>
      <c r="H15670" s="24"/>
      <c r="J15670" s="24"/>
    </row>
    <row r="15671" spans="2:10" x14ac:dyDescent="0.2">
      <c r="B15671" s="24"/>
      <c r="D15671" s="24"/>
      <c r="F15671" s="24"/>
      <c r="H15671" s="24"/>
      <c r="J15671" s="24"/>
    </row>
    <row r="15672" spans="2:10" x14ac:dyDescent="0.2">
      <c r="B15672" s="24"/>
      <c r="D15672" s="24"/>
      <c r="F15672" s="24"/>
      <c r="H15672" s="24"/>
      <c r="J15672" s="24"/>
    </row>
    <row r="15673" spans="2:10" x14ac:dyDescent="0.2">
      <c r="B15673" s="24"/>
      <c r="D15673" s="24"/>
      <c r="F15673" s="24"/>
      <c r="H15673" s="24"/>
      <c r="J15673" s="24"/>
    </row>
    <row r="15674" spans="2:10" x14ac:dyDescent="0.2">
      <c r="B15674" s="24"/>
      <c r="D15674" s="24"/>
      <c r="F15674" s="24"/>
      <c r="H15674" s="24"/>
      <c r="J15674" s="24"/>
    </row>
    <row r="15675" spans="2:10" x14ac:dyDescent="0.2">
      <c r="B15675" s="24"/>
      <c r="D15675" s="24"/>
      <c r="F15675" s="24"/>
      <c r="H15675" s="24"/>
      <c r="J15675" s="24"/>
    </row>
    <row r="15676" spans="2:10" x14ac:dyDescent="0.2">
      <c r="B15676" s="24"/>
      <c r="D15676" s="24"/>
      <c r="F15676" s="24"/>
      <c r="H15676" s="24"/>
      <c r="J15676" s="24"/>
    </row>
    <row r="15677" spans="2:10" x14ac:dyDescent="0.2">
      <c r="B15677" s="24"/>
      <c r="D15677" s="24"/>
      <c r="F15677" s="24"/>
      <c r="H15677" s="24"/>
      <c r="J15677" s="24"/>
    </row>
    <row r="15678" spans="2:10" x14ac:dyDescent="0.2">
      <c r="B15678" s="24"/>
      <c r="D15678" s="24"/>
      <c r="F15678" s="24"/>
      <c r="H15678" s="24"/>
      <c r="J15678" s="24"/>
    </row>
    <row r="15679" spans="2:10" x14ac:dyDescent="0.2">
      <c r="B15679" s="24"/>
      <c r="D15679" s="24"/>
      <c r="F15679" s="24"/>
      <c r="H15679" s="24"/>
      <c r="J15679" s="24"/>
    </row>
    <row r="15680" spans="2:10" x14ac:dyDescent="0.2">
      <c r="B15680" s="24"/>
      <c r="D15680" s="24"/>
      <c r="F15680" s="24"/>
      <c r="H15680" s="24"/>
      <c r="J15680" s="24"/>
    </row>
    <row r="15681" spans="2:10" x14ac:dyDescent="0.2">
      <c r="B15681" s="24"/>
      <c r="D15681" s="24"/>
      <c r="F15681" s="24"/>
      <c r="H15681" s="24"/>
      <c r="J15681" s="24"/>
    </row>
    <row r="15682" spans="2:10" x14ac:dyDescent="0.2">
      <c r="B15682" s="24"/>
      <c r="D15682" s="24"/>
      <c r="F15682" s="24"/>
      <c r="H15682" s="24"/>
      <c r="J15682" s="24"/>
    </row>
    <row r="15683" spans="2:10" x14ac:dyDescent="0.2">
      <c r="B15683" s="24"/>
      <c r="D15683" s="24"/>
      <c r="F15683" s="24"/>
      <c r="H15683" s="24"/>
      <c r="J15683" s="24"/>
    </row>
    <row r="15684" spans="2:10" x14ac:dyDescent="0.2">
      <c r="B15684" s="24"/>
      <c r="D15684" s="24"/>
      <c r="F15684" s="24"/>
      <c r="H15684" s="24"/>
      <c r="J15684" s="24"/>
    </row>
    <row r="15685" spans="2:10" x14ac:dyDescent="0.2">
      <c r="B15685" s="24"/>
      <c r="D15685" s="24"/>
      <c r="F15685" s="24"/>
      <c r="H15685" s="24"/>
      <c r="J15685" s="24"/>
    </row>
    <row r="15686" spans="2:10" x14ac:dyDescent="0.2">
      <c r="B15686" s="24"/>
      <c r="D15686" s="24"/>
      <c r="F15686" s="24"/>
      <c r="H15686" s="24"/>
      <c r="J15686" s="24"/>
    </row>
    <row r="15687" spans="2:10" x14ac:dyDescent="0.2">
      <c r="B15687" s="24"/>
      <c r="D15687" s="24"/>
      <c r="F15687" s="24"/>
      <c r="H15687" s="24"/>
      <c r="J15687" s="24"/>
    </row>
    <row r="15688" spans="2:10" x14ac:dyDescent="0.2">
      <c r="B15688" s="24"/>
      <c r="D15688" s="24"/>
      <c r="F15688" s="24"/>
      <c r="H15688" s="24"/>
      <c r="J15688" s="24"/>
    </row>
    <row r="15689" spans="2:10" x14ac:dyDescent="0.2">
      <c r="B15689" s="24"/>
      <c r="D15689" s="24"/>
      <c r="F15689" s="24"/>
      <c r="H15689" s="24"/>
      <c r="J15689" s="24"/>
    </row>
    <row r="15690" spans="2:10" x14ac:dyDescent="0.2">
      <c r="B15690" s="24"/>
      <c r="D15690" s="24"/>
      <c r="F15690" s="24"/>
      <c r="H15690" s="24"/>
      <c r="J15690" s="24"/>
    </row>
    <row r="15691" spans="2:10" x14ac:dyDescent="0.2">
      <c r="B15691" s="24"/>
      <c r="D15691" s="24"/>
      <c r="F15691" s="24"/>
      <c r="H15691" s="24"/>
      <c r="J15691" s="24"/>
    </row>
    <row r="15692" spans="2:10" x14ac:dyDescent="0.2">
      <c r="B15692" s="24"/>
      <c r="D15692" s="24"/>
      <c r="F15692" s="24"/>
      <c r="H15692" s="24"/>
      <c r="J15692" s="24"/>
    </row>
    <row r="15693" spans="2:10" x14ac:dyDescent="0.2">
      <c r="B15693" s="24"/>
      <c r="D15693" s="24"/>
      <c r="F15693" s="24"/>
      <c r="H15693" s="24"/>
      <c r="J15693" s="24"/>
    </row>
    <row r="15694" spans="2:10" x14ac:dyDescent="0.2">
      <c r="B15694" s="24"/>
      <c r="D15694" s="24"/>
      <c r="F15694" s="24"/>
      <c r="H15694" s="24"/>
      <c r="J15694" s="24"/>
    </row>
    <row r="15695" spans="2:10" x14ac:dyDescent="0.2">
      <c r="B15695" s="24"/>
      <c r="D15695" s="24"/>
      <c r="F15695" s="24"/>
      <c r="H15695" s="24"/>
      <c r="J15695" s="24"/>
    </row>
    <row r="15696" spans="2:10" x14ac:dyDescent="0.2">
      <c r="B15696" s="24"/>
      <c r="D15696" s="24"/>
      <c r="F15696" s="24"/>
      <c r="H15696" s="24"/>
      <c r="J15696" s="24"/>
    </row>
    <row r="15697" spans="2:10" x14ac:dyDescent="0.2">
      <c r="B15697" s="24"/>
      <c r="D15697" s="24"/>
      <c r="F15697" s="24"/>
      <c r="H15697" s="24"/>
      <c r="J15697" s="24"/>
    </row>
    <row r="15698" spans="2:10" x14ac:dyDescent="0.2">
      <c r="B15698" s="24"/>
      <c r="D15698" s="24"/>
      <c r="F15698" s="24"/>
      <c r="H15698" s="24"/>
      <c r="J15698" s="24"/>
    </row>
    <row r="15699" spans="2:10" x14ac:dyDescent="0.2">
      <c r="B15699" s="24"/>
      <c r="D15699" s="24"/>
      <c r="F15699" s="24"/>
      <c r="H15699" s="24"/>
      <c r="J15699" s="24"/>
    </row>
    <row r="15700" spans="2:10" x14ac:dyDescent="0.2">
      <c r="B15700" s="24"/>
      <c r="D15700" s="24"/>
      <c r="F15700" s="24"/>
      <c r="H15700" s="24"/>
      <c r="J15700" s="24"/>
    </row>
    <row r="15701" spans="2:10" x14ac:dyDescent="0.2">
      <c r="B15701" s="24"/>
      <c r="D15701" s="24"/>
      <c r="F15701" s="24"/>
      <c r="H15701" s="24"/>
      <c r="J15701" s="24"/>
    </row>
    <row r="15702" spans="2:10" x14ac:dyDescent="0.2">
      <c r="B15702" s="24"/>
      <c r="D15702" s="24"/>
      <c r="F15702" s="24"/>
      <c r="H15702" s="24"/>
      <c r="J15702" s="24"/>
    </row>
    <row r="15703" spans="2:10" x14ac:dyDescent="0.2">
      <c r="B15703" s="24"/>
      <c r="D15703" s="24"/>
      <c r="F15703" s="24"/>
      <c r="H15703" s="24"/>
      <c r="J15703" s="24"/>
    </row>
    <row r="15704" spans="2:10" x14ac:dyDescent="0.2">
      <c r="B15704" s="24"/>
      <c r="D15704" s="24"/>
      <c r="F15704" s="24"/>
      <c r="H15704" s="24"/>
      <c r="J15704" s="24"/>
    </row>
    <row r="15705" spans="2:10" x14ac:dyDescent="0.2">
      <c r="B15705" s="24"/>
      <c r="D15705" s="24"/>
      <c r="F15705" s="24"/>
      <c r="H15705" s="24"/>
      <c r="J15705" s="24"/>
    </row>
    <row r="15706" spans="2:10" x14ac:dyDescent="0.2">
      <c r="B15706" s="24"/>
      <c r="D15706" s="24"/>
      <c r="F15706" s="24"/>
      <c r="H15706" s="24"/>
      <c r="J15706" s="24"/>
    </row>
    <row r="15707" spans="2:10" x14ac:dyDescent="0.2">
      <c r="B15707" s="24"/>
      <c r="D15707" s="24"/>
      <c r="F15707" s="24"/>
      <c r="H15707" s="24"/>
      <c r="J15707" s="24"/>
    </row>
    <row r="15708" spans="2:10" x14ac:dyDescent="0.2">
      <c r="B15708" s="24"/>
      <c r="D15708" s="24"/>
      <c r="F15708" s="24"/>
      <c r="H15708" s="24"/>
      <c r="J15708" s="24"/>
    </row>
    <row r="15709" spans="2:10" x14ac:dyDescent="0.2">
      <c r="B15709" s="24"/>
      <c r="D15709" s="24"/>
      <c r="F15709" s="24"/>
      <c r="H15709" s="24"/>
      <c r="J15709" s="24"/>
    </row>
    <row r="15710" spans="2:10" x14ac:dyDescent="0.2">
      <c r="B15710" s="24"/>
      <c r="D15710" s="24"/>
      <c r="F15710" s="24"/>
      <c r="H15710" s="24"/>
      <c r="J15710" s="24"/>
    </row>
    <row r="15711" spans="2:10" x14ac:dyDescent="0.2">
      <c r="B15711" s="24"/>
      <c r="D15711" s="24"/>
      <c r="F15711" s="24"/>
      <c r="H15711" s="24"/>
      <c r="J15711" s="24"/>
    </row>
    <row r="15712" spans="2:10" x14ac:dyDescent="0.2">
      <c r="B15712" s="24"/>
      <c r="D15712" s="24"/>
      <c r="F15712" s="24"/>
      <c r="H15712" s="24"/>
      <c r="J15712" s="24"/>
    </row>
    <row r="15713" spans="2:10" x14ac:dyDescent="0.2">
      <c r="B15713" s="24"/>
      <c r="D15713" s="24"/>
      <c r="F15713" s="24"/>
      <c r="H15713" s="24"/>
      <c r="J15713" s="24"/>
    </row>
    <row r="15714" spans="2:10" x14ac:dyDescent="0.2">
      <c r="B15714" s="24"/>
      <c r="D15714" s="24"/>
      <c r="F15714" s="24"/>
      <c r="H15714" s="24"/>
      <c r="J15714" s="24"/>
    </row>
    <row r="15715" spans="2:10" x14ac:dyDescent="0.2">
      <c r="B15715" s="24"/>
      <c r="D15715" s="24"/>
      <c r="F15715" s="24"/>
      <c r="H15715" s="24"/>
      <c r="J15715" s="24"/>
    </row>
    <row r="15716" spans="2:10" x14ac:dyDescent="0.2">
      <c r="B15716" s="24"/>
      <c r="D15716" s="24"/>
      <c r="F15716" s="24"/>
      <c r="H15716" s="24"/>
      <c r="J15716" s="24"/>
    </row>
    <row r="15717" spans="2:10" x14ac:dyDescent="0.2">
      <c r="B15717" s="24"/>
      <c r="D15717" s="24"/>
      <c r="F15717" s="24"/>
      <c r="H15717" s="24"/>
      <c r="J15717" s="24"/>
    </row>
    <row r="15718" spans="2:10" x14ac:dyDescent="0.2">
      <c r="B15718" s="24"/>
      <c r="D15718" s="24"/>
      <c r="F15718" s="24"/>
      <c r="H15718" s="24"/>
      <c r="J15718" s="24"/>
    </row>
    <row r="15719" spans="2:10" x14ac:dyDescent="0.2">
      <c r="B15719" s="24"/>
      <c r="D15719" s="24"/>
      <c r="F15719" s="24"/>
      <c r="H15719" s="24"/>
      <c r="J15719" s="24"/>
    </row>
    <row r="15720" spans="2:10" x14ac:dyDescent="0.2">
      <c r="B15720" s="24"/>
      <c r="D15720" s="24"/>
      <c r="F15720" s="24"/>
      <c r="H15720" s="24"/>
      <c r="J15720" s="24"/>
    </row>
    <row r="15721" spans="2:10" x14ac:dyDescent="0.2">
      <c r="B15721" s="24"/>
      <c r="D15721" s="24"/>
      <c r="F15721" s="24"/>
      <c r="H15721" s="24"/>
      <c r="J15721" s="24"/>
    </row>
    <row r="15722" spans="2:10" x14ac:dyDescent="0.2">
      <c r="B15722" s="24"/>
      <c r="D15722" s="24"/>
      <c r="F15722" s="24"/>
      <c r="H15722" s="24"/>
      <c r="J15722" s="24"/>
    </row>
    <row r="15723" spans="2:10" x14ac:dyDescent="0.2">
      <c r="B15723" s="24"/>
      <c r="D15723" s="24"/>
      <c r="F15723" s="24"/>
      <c r="H15723" s="24"/>
      <c r="J15723" s="24"/>
    </row>
    <row r="15724" spans="2:10" x14ac:dyDescent="0.2">
      <c r="B15724" s="24"/>
      <c r="D15724" s="24"/>
      <c r="F15724" s="24"/>
      <c r="H15724" s="24"/>
      <c r="J15724" s="24"/>
    </row>
    <row r="15725" spans="2:10" x14ac:dyDescent="0.2">
      <c r="B15725" s="24"/>
      <c r="D15725" s="24"/>
      <c r="F15725" s="24"/>
      <c r="H15725" s="24"/>
      <c r="J15725" s="24"/>
    </row>
    <row r="15726" spans="2:10" x14ac:dyDescent="0.2">
      <c r="B15726" s="24"/>
      <c r="D15726" s="24"/>
      <c r="F15726" s="24"/>
      <c r="H15726" s="24"/>
      <c r="J15726" s="24"/>
    </row>
    <row r="15727" spans="2:10" x14ac:dyDescent="0.2">
      <c r="B15727" s="24"/>
      <c r="D15727" s="24"/>
      <c r="F15727" s="24"/>
      <c r="H15727" s="24"/>
      <c r="J15727" s="24"/>
    </row>
    <row r="15728" spans="2:10" x14ac:dyDescent="0.2">
      <c r="B15728" s="24"/>
      <c r="D15728" s="24"/>
      <c r="F15728" s="24"/>
      <c r="H15728" s="24"/>
      <c r="J15728" s="24"/>
    </row>
    <row r="15729" spans="2:10" x14ac:dyDescent="0.2">
      <c r="B15729" s="24"/>
      <c r="D15729" s="24"/>
      <c r="F15729" s="24"/>
      <c r="H15729" s="24"/>
      <c r="J15729" s="24"/>
    </row>
    <row r="15730" spans="2:10" x14ac:dyDescent="0.2">
      <c r="B15730" s="24"/>
      <c r="D15730" s="24"/>
      <c r="F15730" s="24"/>
      <c r="H15730" s="24"/>
      <c r="J15730" s="24"/>
    </row>
    <row r="15731" spans="2:10" x14ac:dyDescent="0.2">
      <c r="B15731" s="24"/>
      <c r="D15731" s="24"/>
      <c r="F15731" s="24"/>
      <c r="H15731" s="24"/>
      <c r="J15731" s="24"/>
    </row>
    <row r="15732" spans="2:10" x14ac:dyDescent="0.2">
      <c r="B15732" s="24"/>
      <c r="D15732" s="24"/>
      <c r="F15732" s="24"/>
      <c r="H15732" s="24"/>
      <c r="J15732" s="24"/>
    </row>
    <row r="15733" spans="2:10" x14ac:dyDescent="0.2">
      <c r="B15733" s="24"/>
      <c r="D15733" s="24"/>
      <c r="F15733" s="24"/>
      <c r="H15733" s="24"/>
      <c r="J15733" s="24"/>
    </row>
    <row r="15734" spans="2:10" x14ac:dyDescent="0.2">
      <c r="B15734" s="24"/>
      <c r="D15734" s="24"/>
      <c r="F15734" s="24"/>
      <c r="H15734" s="24"/>
      <c r="J15734" s="24"/>
    </row>
    <row r="15735" spans="2:10" x14ac:dyDescent="0.2">
      <c r="B15735" s="24"/>
      <c r="D15735" s="24"/>
      <c r="F15735" s="24"/>
      <c r="H15735" s="24"/>
      <c r="J15735" s="24"/>
    </row>
    <row r="15736" spans="2:10" x14ac:dyDescent="0.2">
      <c r="B15736" s="24"/>
      <c r="D15736" s="24"/>
      <c r="F15736" s="24"/>
      <c r="H15736" s="24"/>
      <c r="J15736" s="24"/>
    </row>
    <row r="15737" spans="2:10" x14ac:dyDescent="0.2">
      <c r="B15737" s="24"/>
      <c r="D15737" s="24"/>
      <c r="F15737" s="24"/>
      <c r="H15737" s="24"/>
      <c r="J15737" s="24"/>
    </row>
    <row r="15738" spans="2:10" x14ac:dyDescent="0.2">
      <c r="B15738" s="24"/>
      <c r="D15738" s="24"/>
      <c r="F15738" s="24"/>
      <c r="H15738" s="24"/>
      <c r="J15738" s="24"/>
    </row>
    <row r="15739" spans="2:10" x14ac:dyDescent="0.2">
      <c r="B15739" s="24"/>
      <c r="D15739" s="24"/>
      <c r="F15739" s="24"/>
      <c r="H15739" s="24"/>
      <c r="J15739" s="24"/>
    </row>
    <row r="15740" spans="2:10" x14ac:dyDescent="0.2">
      <c r="B15740" s="24"/>
      <c r="D15740" s="24"/>
      <c r="F15740" s="24"/>
      <c r="H15740" s="24"/>
      <c r="J15740" s="24"/>
    </row>
    <row r="15741" spans="2:10" x14ac:dyDescent="0.2">
      <c r="B15741" s="24"/>
      <c r="D15741" s="24"/>
      <c r="F15741" s="24"/>
      <c r="H15741" s="24"/>
      <c r="J15741" s="24"/>
    </row>
    <row r="15742" spans="2:10" x14ac:dyDescent="0.2">
      <c r="B15742" s="24"/>
      <c r="D15742" s="24"/>
      <c r="F15742" s="24"/>
      <c r="H15742" s="24"/>
      <c r="J15742" s="24"/>
    </row>
    <row r="15743" spans="2:10" x14ac:dyDescent="0.2">
      <c r="B15743" s="24"/>
      <c r="D15743" s="24"/>
      <c r="F15743" s="24"/>
      <c r="H15743" s="24"/>
      <c r="J15743" s="24"/>
    </row>
    <row r="15744" spans="2:10" x14ac:dyDescent="0.2">
      <c r="B15744" s="24"/>
      <c r="D15744" s="24"/>
      <c r="F15744" s="24"/>
      <c r="H15744" s="24"/>
      <c r="J15744" s="24"/>
    </row>
    <row r="15745" spans="2:10" x14ac:dyDescent="0.2">
      <c r="B15745" s="24"/>
      <c r="D15745" s="24"/>
      <c r="F15745" s="24"/>
      <c r="H15745" s="24"/>
      <c r="J15745" s="24"/>
    </row>
    <row r="15746" spans="2:10" x14ac:dyDescent="0.2">
      <c r="B15746" s="24"/>
      <c r="D15746" s="24"/>
      <c r="F15746" s="24"/>
      <c r="H15746" s="24"/>
      <c r="J15746" s="24"/>
    </row>
    <row r="15747" spans="2:10" x14ac:dyDescent="0.2">
      <c r="B15747" s="24"/>
      <c r="D15747" s="24"/>
      <c r="F15747" s="24"/>
      <c r="H15747" s="24"/>
      <c r="J15747" s="24"/>
    </row>
    <row r="15748" spans="2:10" x14ac:dyDescent="0.2">
      <c r="B15748" s="24"/>
      <c r="D15748" s="24"/>
      <c r="F15748" s="24"/>
      <c r="H15748" s="24"/>
      <c r="J15748" s="24"/>
    </row>
    <row r="15749" spans="2:10" x14ac:dyDescent="0.2">
      <c r="B15749" s="24"/>
      <c r="D15749" s="24"/>
      <c r="F15749" s="24"/>
      <c r="H15749" s="24"/>
      <c r="J15749" s="24"/>
    </row>
    <row r="15750" spans="2:10" x14ac:dyDescent="0.2">
      <c r="B15750" s="24"/>
      <c r="D15750" s="24"/>
      <c r="F15750" s="24"/>
      <c r="H15750" s="24"/>
      <c r="J15750" s="24"/>
    </row>
    <row r="15751" spans="2:10" x14ac:dyDescent="0.2">
      <c r="B15751" s="24"/>
      <c r="D15751" s="24"/>
      <c r="F15751" s="24"/>
      <c r="H15751" s="24"/>
      <c r="J15751" s="24"/>
    </row>
    <row r="15752" spans="2:10" x14ac:dyDescent="0.2">
      <c r="B15752" s="24"/>
      <c r="D15752" s="24"/>
      <c r="F15752" s="24"/>
      <c r="H15752" s="24"/>
      <c r="J15752" s="24"/>
    </row>
    <row r="15753" spans="2:10" x14ac:dyDescent="0.2">
      <c r="B15753" s="24"/>
      <c r="D15753" s="24"/>
      <c r="F15753" s="24"/>
      <c r="H15753" s="24"/>
      <c r="J15753" s="24"/>
    </row>
    <row r="15754" spans="2:10" x14ac:dyDescent="0.2">
      <c r="B15754" s="24"/>
      <c r="D15754" s="24"/>
      <c r="F15754" s="24"/>
      <c r="H15754" s="24"/>
      <c r="J15754" s="24"/>
    </row>
    <row r="15755" spans="2:10" x14ac:dyDescent="0.2">
      <c r="B15755" s="24"/>
      <c r="D15755" s="24"/>
      <c r="F15755" s="24"/>
      <c r="H15755" s="24"/>
      <c r="J15755" s="24"/>
    </row>
    <row r="15756" spans="2:10" x14ac:dyDescent="0.2">
      <c r="B15756" s="24"/>
      <c r="D15756" s="24"/>
      <c r="F15756" s="24"/>
      <c r="H15756" s="24"/>
      <c r="J15756" s="24"/>
    </row>
    <row r="15757" spans="2:10" x14ac:dyDescent="0.2">
      <c r="B15757" s="24"/>
      <c r="D15757" s="24"/>
      <c r="F15757" s="24"/>
      <c r="H15757" s="24"/>
      <c r="J15757" s="24"/>
    </row>
    <row r="15758" spans="2:10" x14ac:dyDescent="0.2">
      <c r="B15758" s="24"/>
      <c r="D15758" s="24"/>
      <c r="F15758" s="24"/>
      <c r="H15758" s="24"/>
      <c r="J15758" s="24"/>
    </row>
    <row r="15759" spans="2:10" x14ac:dyDescent="0.2">
      <c r="B15759" s="24"/>
      <c r="D15759" s="24"/>
      <c r="F15759" s="24"/>
      <c r="H15759" s="24"/>
      <c r="J15759" s="24"/>
    </row>
    <row r="15760" spans="2:10" x14ac:dyDescent="0.2">
      <c r="B15760" s="24"/>
      <c r="D15760" s="24"/>
      <c r="F15760" s="24"/>
      <c r="H15760" s="24"/>
      <c r="J15760" s="24"/>
    </row>
    <row r="15761" spans="2:10" x14ac:dyDescent="0.2">
      <c r="B15761" s="24"/>
      <c r="D15761" s="24"/>
      <c r="F15761" s="24"/>
      <c r="H15761" s="24"/>
      <c r="J15761" s="24"/>
    </row>
    <row r="15762" spans="2:10" x14ac:dyDescent="0.2">
      <c r="B15762" s="24"/>
      <c r="D15762" s="24"/>
      <c r="F15762" s="24"/>
      <c r="H15762" s="24"/>
      <c r="J15762" s="24"/>
    </row>
    <row r="15763" spans="2:10" x14ac:dyDescent="0.2">
      <c r="B15763" s="24"/>
      <c r="D15763" s="24"/>
      <c r="F15763" s="24"/>
      <c r="H15763" s="24"/>
      <c r="J15763" s="24"/>
    </row>
    <row r="15764" spans="2:10" x14ac:dyDescent="0.2">
      <c r="B15764" s="24"/>
      <c r="D15764" s="24"/>
      <c r="F15764" s="24"/>
      <c r="H15764" s="24"/>
      <c r="J15764" s="24"/>
    </row>
    <row r="15765" spans="2:10" x14ac:dyDescent="0.2">
      <c r="B15765" s="24"/>
      <c r="D15765" s="24"/>
      <c r="F15765" s="24"/>
      <c r="H15765" s="24"/>
      <c r="J15765" s="24"/>
    </row>
    <row r="15766" spans="2:10" x14ac:dyDescent="0.2">
      <c r="B15766" s="24"/>
      <c r="D15766" s="24"/>
      <c r="F15766" s="24"/>
      <c r="H15766" s="24"/>
      <c r="J15766" s="24"/>
    </row>
    <row r="15767" spans="2:10" x14ac:dyDescent="0.2">
      <c r="B15767" s="24"/>
      <c r="D15767" s="24"/>
      <c r="F15767" s="24"/>
      <c r="H15767" s="24"/>
      <c r="J15767" s="24"/>
    </row>
    <row r="15768" spans="2:10" x14ac:dyDescent="0.2">
      <c r="B15768" s="24"/>
      <c r="D15768" s="24"/>
      <c r="F15768" s="24"/>
      <c r="H15768" s="24"/>
      <c r="J15768" s="24"/>
    </row>
    <row r="15769" spans="2:10" x14ac:dyDescent="0.2">
      <c r="B15769" s="24"/>
      <c r="D15769" s="24"/>
      <c r="F15769" s="24"/>
      <c r="H15769" s="24"/>
      <c r="J15769" s="24"/>
    </row>
    <row r="15770" spans="2:10" x14ac:dyDescent="0.2">
      <c r="B15770" s="24"/>
      <c r="D15770" s="24"/>
      <c r="F15770" s="24"/>
      <c r="H15770" s="24"/>
      <c r="J15770" s="24"/>
    </row>
    <row r="15771" spans="2:10" x14ac:dyDescent="0.2">
      <c r="B15771" s="24"/>
      <c r="D15771" s="24"/>
      <c r="F15771" s="24"/>
      <c r="H15771" s="24"/>
      <c r="J15771" s="24"/>
    </row>
    <row r="15772" spans="2:10" x14ac:dyDescent="0.2">
      <c r="B15772" s="24"/>
      <c r="D15772" s="24"/>
      <c r="F15772" s="24"/>
      <c r="H15772" s="24"/>
      <c r="J15772" s="24"/>
    </row>
    <row r="15773" spans="2:10" x14ac:dyDescent="0.2">
      <c r="B15773" s="24"/>
      <c r="D15773" s="24"/>
      <c r="F15773" s="24"/>
      <c r="H15773" s="24"/>
      <c r="J15773" s="24"/>
    </row>
    <row r="15774" spans="2:10" x14ac:dyDescent="0.2">
      <c r="B15774" s="24"/>
      <c r="D15774" s="24"/>
      <c r="F15774" s="24"/>
      <c r="H15774" s="24"/>
      <c r="J15774" s="24"/>
    </row>
    <row r="15775" spans="2:10" x14ac:dyDescent="0.2">
      <c r="B15775" s="24"/>
      <c r="D15775" s="24"/>
      <c r="F15775" s="24"/>
      <c r="H15775" s="24"/>
      <c r="J15775" s="24"/>
    </row>
    <row r="15776" spans="2:10" x14ac:dyDescent="0.2">
      <c r="B15776" s="24"/>
      <c r="D15776" s="24"/>
      <c r="F15776" s="24"/>
      <c r="H15776" s="24"/>
      <c r="J15776" s="24"/>
    </row>
    <row r="15777" spans="2:10" x14ac:dyDescent="0.2">
      <c r="B15777" s="24"/>
      <c r="D15777" s="24"/>
      <c r="F15777" s="24"/>
      <c r="H15777" s="24"/>
      <c r="J15777" s="24"/>
    </row>
    <row r="15778" spans="2:10" x14ac:dyDescent="0.2">
      <c r="B15778" s="24"/>
      <c r="D15778" s="24"/>
      <c r="F15778" s="24"/>
      <c r="H15778" s="24"/>
      <c r="J15778" s="24"/>
    </row>
    <row r="15779" spans="2:10" x14ac:dyDescent="0.2">
      <c r="B15779" s="24"/>
      <c r="D15779" s="24"/>
      <c r="F15779" s="24"/>
      <c r="H15779" s="24"/>
      <c r="J15779" s="24"/>
    </row>
    <row r="15780" spans="2:10" x14ac:dyDescent="0.2">
      <c r="B15780" s="24"/>
      <c r="D15780" s="24"/>
      <c r="F15780" s="24"/>
      <c r="H15780" s="24"/>
      <c r="J15780" s="24"/>
    </row>
    <row r="15781" spans="2:10" x14ac:dyDescent="0.2">
      <c r="B15781" s="24"/>
      <c r="D15781" s="24"/>
      <c r="F15781" s="24"/>
      <c r="H15781" s="24"/>
      <c r="J15781" s="24"/>
    </row>
    <row r="15782" spans="2:10" x14ac:dyDescent="0.2">
      <c r="B15782" s="24"/>
      <c r="D15782" s="24"/>
      <c r="F15782" s="24"/>
      <c r="H15782" s="24"/>
      <c r="J15782" s="24"/>
    </row>
    <row r="15783" spans="2:10" x14ac:dyDescent="0.2">
      <c r="B15783" s="24"/>
      <c r="D15783" s="24"/>
      <c r="F15783" s="24"/>
      <c r="H15783" s="24"/>
      <c r="J15783" s="24"/>
    </row>
    <row r="15784" spans="2:10" x14ac:dyDescent="0.2">
      <c r="B15784" s="24"/>
      <c r="D15784" s="24"/>
      <c r="F15784" s="24"/>
      <c r="H15784" s="24"/>
      <c r="J15784" s="24"/>
    </row>
    <row r="15785" spans="2:10" x14ac:dyDescent="0.2">
      <c r="B15785" s="24"/>
      <c r="D15785" s="24"/>
      <c r="F15785" s="24"/>
      <c r="H15785" s="24"/>
      <c r="J15785" s="24"/>
    </row>
    <row r="15786" spans="2:10" x14ac:dyDescent="0.2">
      <c r="B15786" s="24"/>
      <c r="D15786" s="24"/>
      <c r="F15786" s="24"/>
      <c r="H15786" s="24"/>
      <c r="J15786" s="24"/>
    </row>
    <row r="15787" spans="2:10" x14ac:dyDescent="0.2">
      <c r="B15787" s="24"/>
      <c r="D15787" s="24"/>
      <c r="F15787" s="24"/>
      <c r="H15787" s="24"/>
      <c r="J15787" s="24"/>
    </row>
    <row r="15788" spans="2:10" x14ac:dyDescent="0.2">
      <c r="B15788" s="24"/>
      <c r="D15788" s="24"/>
      <c r="F15788" s="24"/>
      <c r="H15788" s="24"/>
      <c r="J15788" s="24"/>
    </row>
    <row r="15789" spans="2:10" x14ac:dyDescent="0.2">
      <c r="B15789" s="24"/>
      <c r="D15789" s="24"/>
      <c r="F15789" s="24"/>
      <c r="H15789" s="24"/>
      <c r="J15789" s="24"/>
    </row>
    <row r="15790" spans="2:10" x14ac:dyDescent="0.2">
      <c r="B15790" s="24"/>
      <c r="D15790" s="24"/>
      <c r="F15790" s="24"/>
      <c r="H15790" s="24"/>
      <c r="J15790" s="24"/>
    </row>
    <row r="15791" spans="2:10" x14ac:dyDescent="0.2">
      <c r="B15791" s="24"/>
      <c r="D15791" s="24"/>
      <c r="F15791" s="24"/>
      <c r="H15791" s="24"/>
      <c r="J15791" s="24"/>
    </row>
    <row r="15792" spans="2:10" x14ac:dyDescent="0.2">
      <c r="B15792" s="24"/>
      <c r="D15792" s="24"/>
      <c r="F15792" s="24"/>
      <c r="H15792" s="24"/>
      <c r="J15792" s="24"/>
    </row>
    <row r="15793" spans="2:10" x14ac:dyDescent="0.2">
      <c r="B15793" s="24"/>
      <c r="D15793" s="24"/>
      <c r="F15793" s="24"/>
      <c r="H15793" s="24"/>
      <c r="J15793" s="24"/>
    </row>
    <row r="15794" spans="2:10" x14ac:dyDescent="0.2">
      <c r="B15794" s="24"/>
      <c r="D15794" s="24"/>
      <c r="F15794" s="24"/>
      <c r="H15794" s="24"/>
      <c r="J15794" s="24"/>
    </row>
    <row r="15795" spans="2:10" x14ac:dyDescent="0.2">
      <c r="B15795" s="24"/>
      <c r="D15795" s="24"/>
      <c r="F15795" s="24"/>
      <c r="H15795" s="24"/>
      <c r="J15795" s="24"/>
    </row>
    <row r="15796" spans="2:10" x14ac:dyDescent="0.2">
      <c r="B15796" s="24"/>
      <c r="D15796" s="24"/>
      <c r="F15796" s="24"/>
      <c r="H15796" s="24"/>
      <c r="J15796" s="24"/>
    </row>
    <row r="15797" spans="2:10" x14ac:dyDescent="0.2">
      <c r="B15797" s="24"/>
      <c r="D15797" s="24"/>
      <c r="F15797" s="24"/>
      <c r="H15797" s="24"/>
      <c r="J15797" s="24"/>
    </row>
    <row r="15798" spans="2:10" x14ac:dyDescent="0.2">
      <c r="B15798" s="24"/>
      <c r="D15798" s="24"/>
      <c r="F15798" s="24"/>
      <c r="H15798" s="24"/>
      <c r="J15798" s="24"/>
    </row>
    <row r="15799" spans="2:10" x14ac:dyDescent="0.2">
      <c r="B15799" s="24"/>
      <c r="D15799" s="24"/>
      <c r="F15799" s="24"/>
      <c r="H15799" s="24"/>
      <c r="J15799" s="24"/>
    </row>
    <row r="15800" spans="2:10" x14ac:dyDescent="0.2">
      <c r="B15800" s="24"/>
      <c r="D15800" s="24"/>
      <c r="F15800" s="24"/>
      <c r="H15800" s="24"/>
      <c r="J15800" s="24"/>
    </row>
    <row r="15801" spans="2:10" x14ac:dyDescent="0.2">
      <c r="B15801" s="24"/>
      <c r="D15801" s="24"/>
      <c r="F15801" s="24"/>
      <c r="H15801" s="24"/>
      <c r="J15801" s="24"/>
    </row>
    <row r="15802" spans="2:10" x14ac:dyDescent="0.2">
      <c r="B15802" s="24"/>
      <c r="D15802" s="24"/>
      <c r="F15802" s="24"/>
      <c r="H15802" s="24"/>
      <c r="J15802" s="24"/>
    </row>
    <row r="15803" spans="2:10" x14ac:dyDescent="0.2">
      <c r="B15803" s="24"/>
      <c r="D15803" s="24"/>
      <c r="F15803" s="24"/>
      <c r="H15803" s="24"/>
      <c r="J15803" s="24"/>
    </row>
    <row r="15804" spans="2:10" x14ac:dyDescent="0.2">
      <c r="B15804" s="24"/>
      <c r="D15804" s="24"/>
      <c r="F15804" s="24"/>
      <c r="H15804" s="24"/>
      <c r="J15804" s="24"/>
    </row>
    <row r="15805" spans="2:10" x14ac:dyDescent="0.2">
      <c r="B15805" s="24"/>
      <c r="D15805" s="24"/>
      <c r="F15805" s="24"/>
      <c r="H15805" s="24"/>
      <c r="J15805" s="24"/>
    </row>
    <row r="15806" spans="2:10" x14ac:dyDescent="0.2">
      <c r="B15806" s="24"/>
      <c r="D15806" s="24"/>
      <c r="F15806" s="24"/>
      <c r="H15806" s="24"/>
      <c r="J15806" s="24"/>
    </row>
    <row r="15807" spans="2:10" x14ac:dyDescent="0.2">
      <c r="B15807" s="24"/>
      <c r="D15807" s="24"/>
      <c r="F15807" s="24"/>
      <c r="H15807" s="24"/>
      <c r="J15807" s="24"/>
    </row>
    <row r="15808" spans="2:10" x14ac:dyDescent="0.2">
      <c r="B15808" s="24"/>
      <c r="D15808" s="24"/>
      <c r="F15808" s="24"/>
      <c r="H15808" s="24"/>
      <c r="J15808" s="24"/>
    </row>
    <row r="15809" spans="2:10" x14ac:dyDescent="0.2">
      <c r="B15809" s="24"/>
      <c r="D15809" s="24"/>
      <c r="F15809" s="24"/>
      <c r="H15809" s="24"/>
      <c r="J15809" s="24"/>
    </row>
    <row r="15810" spans="2:10" x14ac:dyDescent="0.2">
      <c r="B15810" s="24"/>
      <c r="D15810" s="24"/>
      <c r="F15810" s="24"/>
      <c r="H15810" s="24"/>
      <c r="J15810" s="24"/>
    </row>
    <row r="15811" spans="2:10" x14ac:dyDescent="0.2">
      <c r="B15811" s="24"/>
      <c r="D15811" s="24"/>
      <c r="F15811" s="24"/>
      <c r="H15811" s="24"/>
      <c r="J15811" s="24"/>
    </row>
    <row r="15812" spans="2:10" x14ac:dyDescent="0.2">
      <c r="B15812" s="24"/>
      <c r="D15812" s="24"/>
      <c r="F15812" s="24"/>
      <c r="H15812" s="24"/>
      <c r="J15812" s="24"/>
    </row>
    <row r="15813" spans="2:10" x14ac:dyDescent="0.2">
      <c r="B15813" s="24"/>
      <c r="D15813" s="24"/>
      <c r="F15813" s="24"/>
      <c r="H15813" s="24"/>
      <c r="J15813" s="24"/>
    </row>
    <row r="15814" spans="2:10" x14ac:dyDescent="0.2">
      <c r="B15814" s="24"/>
      <c r="D15814" s="24"/>
      <c r="F15814" s="24"/>
      <c r="H15814" s="24"/>
      <c r="J15814" s="24"/>
    </row>
    <row r="15815" spans="2:10" x14ac:dyDescent="0.2">
      <c r="B15815" s="24"/>
      <c r="D15815" s="24"/>
      <c r="F15815" s="24"/>
      <c r="H15815" s="24"/>
      <c r="J15815" s="24"/>
    </row>
    <row r="15816" spans="2:10" x14ac:dyDescent="0.2">
      <c r="B15816" s="24"/>
      <c r="D15816" s="24"/>
      <c r="F15816" s="24"/>
      <c r="H15816" s="24"/>
      <c r="J15816" s="24"/>
    </row>
    <row r="15817" spans="2:10" x14ac:dyDescent="0.2">
      <c r="B15817" s="24"/>
      <c r="D15817" s="24"/>
      <c r="F15817" s="24"/>
      <c r="H15817" s="24"/>
      <c r="J15817" s="24"/>
    </row>
    <row r="15818" spans="2:10" x14ac:dyDescent="0.2">
      <c r="B15818" s="24"/>
      <c r="D15818" s="24"/>
      <c r="F15818" s="24"/>
      <c r="H15818" s="24"/>
      <c r="J15818" s="24"/>
    </row>
    <row r="15819" spans="2:10" x14ac:dyDescent="0.2">
      <c r="B15819" s="24"/>
      <c r="D15819" s="24"/>
      <c r="F15819" s="24"/>
      <c r="H15819" s="24"/>
      <c r="J15819" s="24"/>
    </row>
    <row r="15820" spans="2:10" x14ac:dyDescent="0.2">
      <c r="B15820" s="24"/>
      <c r="D15820" s="24"/>
      <c r="F15820" s="24"/>
      <c r="H15820" s="24"/>
      <c r="J15820" s="24"/>
    </row>
    <row r="15821" spans="2:10" x14ac:dyDescent="0.2">
      <c r="B15821" s="24"/>
      <c r="D15821" s="24"/>
      <c r="F15821" s="24"/>
      <c r="H15821" s="24"/>
      <c r="J15821" s="24"/>
    </row>
    <row r="15822" spans="2:10" x14ac:dyDescent="0.2">
      <c r="B15822" s="24"/>
      <c r="D15822" s="24"/>
      <c r="F15822" s="24"/>
      <c r="H15822" s="24"/>
      <c r="J15822" s="24"/>
    </row>
    <row r="15823" spans="2:10" x14ac:dyDescent="0.2">
      <c r="B15823" s="24"/>
      <c r="D15823" s="24"/>
      <c r="F15823" s="24"/>
      <c r="H15823" s="24"/>
      <c r="J15823" s="24"/>
    </row>
    <row r="15824" spans="2:10" x14ac:dyDescent="0.2">
      <c r="B15824" s="24"/>
      <c r="D15824" s="24"/>
      <c r="F15824" s="24"/>
      <c r="H15824" s="24"/>
      <c r="J15824" s="24"/>
    </row>
    <row r="15825" spans="2:10" x14ac:dyDescent="0.2">
      <c r="B15825" s="24"/>
      <c r="D15825" s="24"/>
      <c r="F15825" s="24"/>
      <c r="H15825" s="24"/>
      <c r="J15825" s="24"/>
    </row>
    <row r="15826" spans="2:10" x14ac:dyDescent="0.2">
      <c r="B15826" s="24"/>
      <c r="D15826" s="24"/>
      <c r="F15826" s="24"/>
      <c r="H15826" s="24"/>
      <c r="J15826" s="24"/>
    </row>
    <row r="15827" spans="2:10" x14ac:dyDescent="0.2">
      <c r="B15827" s="24"/>
      <c r="D15827" s="24"/>
      <c r="F15827" s="24"/>
      <c r="H15827" s="24"/>
      <c r="J15827" s="24"/>
    </row>
    <row r="15828" spans="2:10" x14ac:dyDescent="0.2">
      <c r="B15828" s="24"/>
      <c r="D15828" s="24"/>
      <c r="F15828" s="24"/>
      <c r="H15828" s="24"/>
      <c r="J15828" s="24"/>
    </row>
    <row r="15829" spans="2:10" x14ac:dyDescent="0.2">
      <c r="B15829" s="24"/>
      <c r="D15829" s="24"/>
      <c r="F15829" s="24"/>
      <c r="H15829" s="24"/>
      <c r="J15829" s="24"/>
    </row>
    <row r="15830" spans="2:10" x14ac:dyDescent="0.2">
      <c r="B15830" s="24"/>
      <c r="D15830" s="24"/>
      <c r="F15830" s="24"/>
      <c r="H15830" s="24"/>
      <c r="J15830" s="24"/>
    </row>
    <row r="15831" spans="2:10" x14ac:dyDescent="0.2">
      <c r="B15831" s="24"/>
      <c r="D15831" s="24"/>
      <c r="F15831" s="24"/>
      <c r="H15831" s="24"/>
      <c r="J15831" s="24"/>
    </row>
    <row r="15832" spans="2:10" x14ac:dyDescent="0.2">
      <c r="B15832" s="24"/>
      <c r="D15832" s="24"/>
      <c r="F15832" s="24"/>
      <c r="H15832" s="24"/>
      <c r="J15832" s="24"/>
    </row>
    <row r="15833" spans="2:10" x14ac:dyDescent="0.2">
      <c r="B15833" s="24"/>
      <c r="D15833" s="24"/>
      <c r="F15833" s="24"/>
      <c r="H15833" s="24"/>
      <c r="J15833" s="24"/>
    </row>
    <row r="15834" spans="2:10" x14ac:dyDescent="0.2">
      <c r="B15834" s="24"/>
      <c r="D15834" s="24"/>
      <c r="F15834" s="24"/>
      <c r="H15834" s="24"/>
      <c r="J15834" s="24"/>
    </row>
    <row r="15835" spans="2:10" x14ac:dyDescent="0.2">
      <c r="B15835" s="24"/>
      <c r="D15835" s="24"/>
      <c r="F15835" s="24"/>
      <c r="H15835" s="24"/>
      <c r="J15835" s="24"/>
    </row>
    <row r="15836" spans="2:10" x14ac:dyDescent="0.2">
      <c r="B15836" s="24"/>
      <c r="D15836" s="24"/>
      <c r="F15836" s="24"/>
      <c r="H15836" s="24"/>
      <c r="J15836" s="24"/>
    </row>
    <row r="15837" spans="2:10" x14ac:dyDescent="0.2">
      <c r="B15837" s="24"/>
      <c r="D15837" s="24"/>
      <c r="F15837" s="24"/>
      <c r="H15837" s="24"/>
      <c r="J15837" s="24"/>
    </row>
    <row r="15838" spans="2:10" x14ac:dyDescent="0.2">
      <c r="B15838" s="24"/>
      <c r="D15838" s="24"/>
      <c r="F15838" s="24"/>
      <c r="H15838" s="24"/>
      <c r="J15838" s="24"/>
    </row>
    <row r="15839" spans="2:10" x14ac:dyDescent="0.2">
      <c r="B15839" s="24"/>
      <c r="D15839" s="24"/>
      <c r="F15839" s="24"/>
      <c r="H15839" s="24"/>
      <c r="J15839" s="24"/>
    </row>
    <row r="15840" spans="2:10" x14ac:dyDescent="0.2">
      <c r="B15840" s="24"/>
      <c r="D15840" s="24"/>
      <c r="F15840" s="24"/>
      <c r="H15840" s="24"/>
      <c r="J15840" s="24"/>
    </row>
    <row r="15841" spans="2:10" x14ac:dyDescent="0.2">
      <c r="B15841" s="24"/>
      <c r="D15841" s="24"/>
      <c r="F15841" s="24"/>
      <c r="H15841" s="24"/>
      <c r="J15841" s="24"/>
    </row>
    <row r="15842" spans="2:10" x14ac:dyDescent="0.2">
      <c r="B15842" s="24"/>
      <c r="D15842" s="24"/>
      <c r="F15842" s="24"/>
      <c r="H15842" s="24"/>
      <c r="J15842" s="24"/>
    </row>
    <row r="15843" spans="2:10" x14ac:dyDescent="0.2">
      <c r="B15843" s="24"/>
      <c r="D15843" s="24"/>
      <c r="F15843" s="24"/>
      <c r="H15843" s="24"/>
      <c r="J15843" s="24"/>
    </row>
    <row r="15844" spans="2:10" x14ac:dyDescent="0.2">
      <c r="B15844" s="24"/>
      <c r="D15844" s="24"/>
      <c r="F15844" s="24"/>
      <c r="H15844" s="24"/>
      <c r="J15844" s="24"/>
    </row>
    <row r="15845" spans="2:10" x14ac:dyDescent="0.2">
      <c r="B15845" s="24"/>
      <c r="D15845" s="24"/>
      <c r="F15845" s="24"/>
      <c r="H15845" s="24"/>
      <c r="J15845" s="24"/>
    </row>
    <row r="15846" spans="2:10" x14ac:dyDescent="0.2">
      <c r="B15846" s="24"/>
      <c r="D15846" s="24"/>
      <c r="F15846" s="24"/>
      <c r="H15846" s="24"/>
      <c r="J15846" s="24"/>
    </row>
    <row r="15847" spans="2:10" x14ac:dyDescent="0.2">
      <c r="B15847" s="24"/>
      <c r="D15847" s="24"/>
      <c r="F15847" s="24"/>
      <c r="H15847" s="24"/>
      <c r="J15847" s="24"/>
    </row>
    <row r="15848" spans="2:10" x14ac:dyDescent="0.2">
      <c r="B15848" s="24"/>
      <c r="D15848" s="24"/>
      <c r="F15848" s="24"/>
      <c r="H15848" s="24"/>
      <c r="J15848" s="24"/>
    </row>
    <row r="15849" spans="2:10" x14ac:dyDescent="0.2">
      <c r="B15849" s="24"/>
      <c r="D15849" s="24"/>
      <c r="F15849" s="24"/>
      <c r="H15849" s="24"/>
      <c r="J15849" s="24"/>
    </row>
    <row r="15850" spans="2:10" x14ac:dyDescent="0.2">
      <c r="B15850" s="24"/>
      <c r="D15850" s="24"/>
      <c r="F15850" s="24"/>
      <c r="H15850" s="24"/>
      <c r="J15850" s="24"/>
    </row>
    <row r="15851" spans="2:10" x14ac:dyDescent="0.2">
      <c r="B15851" s="24"/>
      <c r="D15851" s="24"/>
      <c r="F15851" s="24"/>
      <c r="H15851" s="24"/>
      <c r="J15851" s="24"/>
    </row>
    <row r="15852" spans="2:10" x14ac:dyDescent="0.2">
      <c r="B15852" s="24"/>
      <c r="D15852" s="24"/>
      <c r="F15852" s="24"/>
      <c r="H15852" s="24"/>
      <c r="J15852" s="24"/>
    </row>
    <row r="15853" spans="2:10" x14ac:dyDescent="0.2">
      <c r="B15853" s="24"/>
      <c r="D15853" s="24"/>
      <c r="F15853" s="24"/>
      <c r="H15853" s="24"/>
      <c r="J15853" s="24"/>
    </row>
    <row r="15854" spans="2:10" x14ac:dyDescent="0.2">
      <c r="B15854" s="24"/>
      <c r="D15854" s="24"/>
      <c r="F15854" s="24"/>
      <c r="H15854" s="24"/>
      <c r="J15854" s="24"/>
    </row>
    <row r="15855" spans="2:10" x14ac:dyDescent="0.2">
      <c r="B15855" s="24"/>
      <c r="D15855" s="24"/>
      <c r="F15855" s="24"/>
      <c r="H15855" s="24"/>
      <c r="J15855" s="24"/>
    </row>
    <row r="15856" spans="2:10" x14ac:dyDescent="0.2">
      <c r="B15856" s="24"/>
      <c r="D15856" s="24"/>
      <c r="F15856" s="24"/>
      <c r="H15856" s="24"/>
      <c r="J15856" s="24"/>
    </row>
    <row r="15857" spans="2:10" x14ac:dyDescent="0.2">
      <c r="B15857" s="24"/>
      <c r="D15857" s="24"/>
      <c r="F15857" s="24"/>
      <c r="H15857" s="24"/>
      <c r="J15857" s="24"/>
    </row>
    <row r="15858" spans="2:10" x14ac:dyDescent="0.2">
      <c r="B15858" s="24"/>
      <c r="D15858" s="24"/>
      <c r="F15858" s="24"/>
      <c r="H15858" s="24"/>
      <c r="J15858" s="24"/>
    </row>
    <row r="15859" spans="2:10" x14ac:dyDescent="0.2">
      <c r="B15859" s="24"/>
      <c r="D15859" s="24"/>
      <c r="F15859" s="24"/>
      <c r="H15859" s="24"/>
      <c r="J15859" s="24"/>
    </row>
    <row r="15860" spans="2:10" x14ac:dyDescent="0.2">
      <c r="B15860" s="24"/>
      <c r="D15860" s="24"/>
      <c r="F15860" s="24"/>
      <c r="H15860" s="24"/>
      <c r="J15860" s="24"/>
    </row>
    <row r="15861" spans="2:10" x14ac:dyDescent="0.2">
      <c r="B15861" s="24"/>
      <c r="D15861" s="24"/>
      <c r="F15861" s="24"/>
      <c r="H15861" s="24"/>
      <c r="J15861" s="24"/>
    </row>
    <row r="15862" spans="2:10" x14ac:dyDescent="0.2">
      <c r="B15862" s="24"/>
      <c r="D15862" s="24"/>
      <c r="F15862" s="24"/>
      <c r="H15862" s="24"/>
      <c r="J15862" s="24"/>
    </row>
    <row r="15863" spans="2:10" x14ac:dyDescent="0.2">
      <c r="B15863" s="24"/>
      <c r="D15863" s="24"/>
      <c r="F15863" s="24"/>
      <c r="H15863" s="24"/>
      <c r="J15863" s="24"/>
    </row>
    <row r="15864" spans="2:10" x14ac:dyDescent="0.2">
      <c r="B15864" s="24"/>
      <c r="D15864" s="24"/>
      <c r="F15864" s="24"/>
      <c r="H15864" s="24"/>
      <c r="J15864" s="24"/>
    </row>
    <row r="15865" spans="2:10" x14ac:dyDescent="0.2">
      <c r="B15865" s="24"/>
      <c r="D15865" s="24"/>
      <c r="F15865" s="24"/>
      <c r="H15865" s="24"/>
      <c r="J15865" s="24"/>
    </row>
    <row r="15866" spans="2:10" x14ac:dyDescent="0.2">
      <c r="B15866" s="24"/>
      <c r="D15866" s="24"/>
      <c r="F15866" s="24"/>
      <c r="H15866" s="24"/>
      <c r="J15866" s="24"/>
    </row>
    <row r="15867" spans="2:10" x14ac:dyDescent="0.2">
      <c r="B15867" s="24"/>
      <c r="D15867" s="24"/>
      <c r="F15867" s="24"/>
      <c r="H15867" s="24"/>
      <c r="J15867" s="24"/>
    </row>
    <row r="15868" spans="2:10" x14ac:dyDescent="0.2">
      <c r="B15868" s="24"/>
      <c r="D15868" s="24"/>
      <c r="F15868" s="24"/>
      <c r="H15868" s="24"/>
      <c r="J15868" s="24"/>
    </row>
    <row r="15869" spans="2:10" x14ac:dyDescent="0.2">
      <c r="B15869" s="24"/>
      <c r="D15869" s="24"/>
      <c r="F15869" s="24"/>
      <c r="H15869" s="24"/>
      <c r="J15869" s="24"/>
    </row>
    <row r="15870" spans="2:10" x14ac:dyDescent="0.2">
      <c r="B15870" s="24"/>
      <c r="D15870" s="24"/>
      <c r="F15870" s="24"/>
      <c r="H15870" s="24"/>
      <c r="J15870" s="24"/>
    </row>
    <row r="15871" spans="2:10" x14ac:dyDescent="0.2">
      <c r="B15871" s="24"/>
      <c r="D15871" s="24"/>
      <c r="F15871" s="24"/>
      <c r="H15871" s="24"/>
      <c r="J15871" s="24"/>
    </row>
    <row r="15872" spans="2:10" x14ac:dyDescent="0.2">
      <c r="B15872" s="24"/>
      <c r="D15872" s="24"/>
      <c r="F15872" s="24"/>
      <c r="H15872" s="24"/>
      <c r="J15872" s="24"/>
    </row>
    <row r="15873" spans="2:10" x14ac:dyDescent="0.2">
      <c r="B15873" s="24"/>
      <c r="D15873" s="24"/>
      <c r="F15873" s="24"/>
      <c r="H15873" s="24"/>
      <c r="J15873" s="24"/>
    </row>
    <row r="15874" spans="2:10" x14ac:dyDescent="0.2">
      <c r="B15874" s="24"/>
      <c r="D15874" s="24"/>
      <c r="F15874" s="24"/>
      <c r="H15874" s="24"/>
      <c r="J15874" s="24"/>
    </row>
    <row r="15875" spans="2:10" x14ac:dyDescent="0.2">
      <c r="B15875" s="24"/>
      <c r="D15875" s="24"/>
      <c r="F15875" s="24"/>
      <c r="H15875" s="24"/>
      <c r="J15875" s="24"/>
    </row>
    <row r="15876" spans="2:10" x14ac:dyDescent="0.2">
      <c r="B15876" s="24"/>
      <c r="D15876" s="24"/>
      <c r="F15876" s="24"/>
      <c r="H15876" s="24"/>
      <c r="J15876" s="24"/>
    </row>
    <row r="15877" spans="2:10" x14ac:dyDescent="0.2">
      <c r="B15877" s="24"/>
      <c r="D15877" s="24"/>
      <c r="F15877" s="24"/>
      <c r="H15877" s="24"/>
      <c r="J15877" s="24"/>
    </row>
    <row r="15878" spans="2:10" x14ac:dyDescent="0.2">
      <c r="B15878" s="24"/>
      <c r="D15878" s="24"/>
      <c r="F15878" s="24"/>
      <c r="H15878" s="24"/>
      <c r="J15878" s="24"/>
    </row>
    <row r="15879" spans="2:10" x14ac:dyDescent="0.2">
      <c r="B15879" s="24"/>
      <c r="D15879" s="24"/>
      <c r="F15879" s="24"/>
      <c r="H15879" s="24"/>
      <c r="J15879" s="24"/>
    </row>
    <row r="15880" spans="2:10" x14ac:dyDescent="0.2">
      <c r="B15880" s="24"/>
      <c r="D15880" s="24"/>
      <c r="F15880" s="24"/>
      <c r="H15880" s="24"/>
      <c r="J15880" s="24"/>
    </row>
    <row r="15881" spans="2:10" x14ac:dyDescent="0.2">
      <c r="B15881" s="24"/>
      <c r="D15881" s="24"/>
      <c r="F15881" s="24"/>
      <c r="H15881" s="24"/>
      <c r="J15881" s="24"/>
    </row>
    <row r="15882" spans="2:10" x14ac:dyDescent="0.2">
      <c r="B15882" s="24"/>
      <c r="D15882" s="24"/>
      <c r="F15882" s="24"/>
      <c r="H15882" s="24"/>
      <c r="J15882" s="24"/>
    </row>
    <row r="15883" spans="2:10" x14ac:dyDescent="0.2">
      <c r="B15883" s="24"/>
      <c r="D15883" s="24"/>
      <c r="F15883" s="24"/>
      <c r="H15883" s="24"/>
      <c r="J15883" s="24"/>
    </row>
    <row r="15884" spans="2:10" x14ac:dyDescent="0.2">
      <c r="B15884" s="24"/>
      <c r="D15884" s="24"/>
      <c r="F15884" s="24"/>
      <c r="H15884" s="24"/>
      <c r="J15884" s="24"/>
    </row>
    <row r="15885" spans="2:10" x14ac:dyDescent="0.2">
      <c r="B15885" s="24"/>
      <c r="D15885" s="24"/>
      <c r="F15885" s="24"/>
      <c r="H15885" s="24"/>
      <c r="J15885" s="24"/>
    </row>
    <row r="15886" spans="2:10" x14ac:dyDescent="0.2">
      <c r="B15886" s="24"/>
      <c r="D15886" s="24"/>
      <c r="F15886" s="24"/>
      <c r="H15886" s="24"/>
      <c r="J15886" s="24"/>
    </row>
    <row r="15887" spans="2:10" x14ac:dyDescent="0.2">
      <c r="B15887" s="24"/>
      <c r="D15887" s="24"/>
      <c r="F15887" s="24"/>
      <c r="H15887" s="24"/>
      <c r="J15887" s="24"/>
    </row>
    <row r="15888" spans="2:10" x14ac:dyDescent="0.2">
      <c r="B15888" s="24"/>
      <c r="D15888" s="24"/>
      <c r="F15888" s="24"/>
      <c r="H15888" s="24"/>
      <c r="J15888" s="24"/>
    </row>
    <row r="15889" spans="2:10" x14ac:dyDescent="0.2">
      <c r="B15889" s="24"/>
      <c r="D15889" s="24"/>
      <c r="F15889" s="24"/>
      <c r="H15889" s="24"/>
      <c r="J15889" s="24"/>
    </row>
    <row r="15890" spans="2:10" x14ac:dyDescent="0.2">
      <c r="B15890" s="24"/>
      <c r="D15890" s="24"/>
      <c r="F15890" s="24"/>
      <c r="H15890" s="24"/>
      <c r="J15890" s="24"/>
    </row>
    <row r="15891" spans="2:10" x14ac:dyDescent="0.2">
      <c r="B15891" s="24"/>
      <c r="D15891" s="24"/>
      <c r="F15891" s="24"/>
      <c r="H15891" s="24"/>
      <c r="J15891" s="24"/>
    </row>
    <row r="15892" spans="2:10" x14ac:dyDescent="0.2">
      <c r="B15892" s="24"/>
      <c r="D15892" s="24"/>
      <c r="F15892" s="24"/>
      <c r="H15892" s="24"/>
      <c r="J15892" s="24"/>
    </row>
    <row r="15893" spans="2:10" x14ac:dyDescent="0.2">
      <c r="B15893" s="24"/>
      <c r="D15893" s="24"/>
      <c r="F15893" s="24"/>
      <c r="H15893" s="24"/>
      <c r="J15893" s="24"/>
    </row>
    <row r="15894" spans="2:10" x14ac:dyDescent="0.2">
      <c r="B15894" s="24"/>
      <c r="D15894" s="24"/>
      <c r="F15894" s="24"/>
      <c r="H15894" s="24"/>
      <c r="J15894" s="24"/>
    </row>
    <row r="15895" spans="2:10" x14ac:dyDescent="0.2">
      <c r="B15895" s="24"/>
      <c r="D15895" s="24"/>
      <c r="F15895" s="24"/>
      <c r="H15895" s="24"/>
      <c r="J15895" s="24"/>
    </row>
    <row r="15896" spans="2:10" x14ac:dyDescent="0.2">
      <c r="B15896" s="24"/>
      <c r="D15896" s="24"/>
      <c r="F15896" s="24"/>
      <c r="H15896" s="24"/>
      <c r="J15896" s="24"/>
    </row>
    <row r="15897" spans="2:10" x14ac:dyDescent="0.2">
      <c r="B15897" s="24"/>
      <c r="D15897" s="24"/>
      <c r="F15897" s="24"/>
      <c r="H15897" s="24"/>
      <c r="J15897" s="24"/>
    </row>
    <row r="15898" spans="2:10" x14ac:dyDescent="0.2">
      <c r="B15898" s="24"/>
      <c r="D15898" s="24"/>
      <c r="F15898" s="24"/>
      <c r="H15898" s="24"/>
      <c r="J15898" s="24"/>
    </row>
    <row r="15899" spans="2:10" x14ac:dyDescent="0.2">
      <c r="B15899" s="24"/>
      <c r="D15899" s="24"/>
      <c r="F15899" s="24"/>
      <c r="H15899" s="24"/>
      <c r="J15899" s="24"/>
    </row>
    <row r="15900" spans="2:10" x14ac:dyDescent="0.2">
      <c r="B15900" s="24"/>
      <c r="D15900" s="24"/>
      <c r="F15900" s="24"/>
      <c r="H15900" s="24"/>
      <c r="J15900" s="24"/>
    </row>
    <row r="15901" spans="2:10" x14ac:dyDescent="0.2">
      <c r="B15901" s="24"/>
      <c r="D15901" s="24"/>
      <c r="F15901" s="24"/>
      <c r="H15901" s="24"/>
      <c r="J15901" s="24"/>
    </row>
    <row r="15902" spans="2:10" x14ac:dyDescent="0.2">
      <c r="B15902" s="24"/>
      <c r="D15902" s="24"/>
      <c r="F15902" s="24"/>
      <c r="H15902" s="24"/>
      <c r="J15902" s="24"/>
    </row>
    <row r="15903" spans="2:10" x14ac:dyDescent="0.2">
      <c r="B15903" s="24"/>
      <c r="D15903" s="24"/>
      <c r="F15903" s="24"/>
      <c r="H15903" s="24"/>
      <c r="J15903" s="24"/>
    </row>
    <row r="15904" spans="2:10" x14ac:dyDescent="0.2">
      <c r="B15904" s="24"/>
      <c r="D15904" s="24"/>
      <c r="F15904" s="24"/>
      <c r="H15904" s="24"/>
      <c r="J15904" s="24"/>
    </row>
    <row r="15905" spans="2:10" x14ac:dyDescent="0.2">
      <c r="B15905" s="24"/>
      <c r="D15905" s="24"/>
      <c r="F15905" s="24"/>
      <c r="H15905" s="24"/>
      <c r="J15905" s="24"/>
    </row>
    <row r="15906" spans="2:10" x14ac:dyDescent="0.2">
      <c r="B15906" s="24"/>
      <c r="D15906" s="24"/>
      <c r="F15906" s="24"/>
      <c r="H15906" s="24"/>
      <c r="J15906" s="24"/>
    </row>
    <row r="15907" spans="2:10" x14ac:dyDescent="0.2">
      <c r="B15907" s="24"/>
      <c r="D15907" s="24"/>
      <c r="F15907" s="24"/>
      <c r="H15907" s="24"/>
      <c r="J15907" s="24"/>
    </row>
    <row r="15908" spans="2:10" x14ac:dyDescent="0.2">
      <c r="B15908" s="24"/>
      <c r="D15908" s="24"/>
      <c r="F15908" s="24"/>
      <c r="H15908" s="24"/>
      <c r="J15908" s="24"/>
    </row>
    <row r="15909" spans="2:10" x14ac:dyDescent="0.2">
      <c r="B15909" s="24"/>
      <c r="D15909" s="24"/>
      <c r="F15909" s="24"/>
      <c r="H15909" s="24"/>
      <c r="J15909" s="24"/>
    </row>
    <row r="15910" spans="2:10" x14ac:dyDescent="0.2">
      <c r="B15910" s="24"/>
      <c r="D15910" s="24"/>
      <c r="F15910" s="24"/>
      <c r="H15910" s="24"/>
      <c r="J15910" s="24"/>
    </row>
    <row r="15911" spans="2:10" x14ac:dyDescent="0.2">
      <c r="B15911" s="24"/>
      <c r="D15911" s="24"/>
      <c r="F15911" s="24"/>
      <c r="H15911" s="24"/>
      <c r="J15911" s="24"/>
    </row>
    <row r="15912" spans="2:10" x14ac:dyDescent="0.2">
      <c r="B15912" s="24"/>
      <c r="D15912" s="24"/>
      <c r="F15912" s="24"/>
      <c r="H15912" s="24"/>
      <c r="J15912" s="24"/>
    </row>
    <row r="15913" spans="2:10" x14ac:dyDescent="0.2">
      <c r="B15913" s="24"/>
      <c r="D15913" s="24"/>
      <c r="F15913" s="24"/>
      <c r="H15913" s="24"/>
      <c r="J15913" s="24"/>
    </row>
    <row r="15914" spans="2:10" x14ac:dyDescent="0.2">
      <c r="B15914" s="24"/>
      <c r="D15914" s="24"/>
      <c r="F15914" s="24"/>
      <c r="H15914" s="24"/>
      <c r="J15914" s="24"/>
    </row>
    <row r="15915" spans="2:10" x14ac:dyDescent="0.2">
      <c r="B15915" s="24"/>
      <c r="D15915" s="24"/>
      <c r="F15915" s="24"/>
      <c r="H15915" s="24"/>
      <c r="J15915" s="24"/>
    </row>
    <row r="15916" spans="2:10" x14ac:dyDescent="0.2">
      <c r="B15916" s="24"/>
      <c r="D15916" s="24"/>
      <c r="F15916" s="24"/>
      <c r="H15916" s="24"/>
      <c r="J15916" s="24"/>
    </row>
    <row r="15917" spans="2:10" x14ac:dyDescent="0.2">
      <c r="B15917" s="24"/>
      <c r="D15917" s="24"/>
      <c r="F15917" s="24"/>
      <c r="H15917" s="24"/>
      <c r="J15917" s="24"/>
    </row>
    <row r="15918" spans="2:10" x14ac:dyDescent="0.2">
      <c r="B15918" s="24"/>
      <c r="D15918" s="24"/>
      <c r="F15918" s="24"/>
      <c r="H15918" s="24"/>
      <c r="J15918" s="24"/>
    </row>
    <row r="15919" spans="2:10" x14ac:dyDescent="0.2">
      <c r="B15919" s="24"/>
      <c r="D15919" s="24"/>
      <c r="F15919" s="24"/>
      <c r="H15919" s="24"/>
      <c r="J15919" s="24"/>
    </row>
    <row r="15920" spans="2:10" x14ac:dyDescent="0.2">
      <c r="B15920" s="24"/>
      <c r="D15920" s="24"/>
      <c r="F15920" s="24"/>
      <c r="H15920" s="24"/>
      <c r="J15920" s="24"/>
    </row>
    <row r="15921" spans="2:10" x14ac:dyDescent="0.2">
      <c r="B15921" s="24"/>
      <c r="D15921" s="24"/>
      <c r="F15921" s="24"/>
      <c r="H15921" s="24"/>
      <c r="J15921" s="24"/>
    </row>
    <row r="15922" spans="2:10" x14ac:dyDescent="0.2">
      <c r="B15922" s="24"/>
      <c r="D15922" s="24"/>
      <c r="F15922" s="24"/>
      <c r="H15922" s="24"/>
      <c r="J15922" s="24"/>
    </row>
    <row r="15923" spans="2:10" x14ac:dyDescent="0.2">
      <c r="B15923" s="24"/>
      <c r="D15923" s="24"/>
      <c r="F15923" s="24"/>
      <c r="H15923" s="24"/>
      <c r="J15923" s="24"/>
    </row>
    <row r="15924" spans="2:10" x14ac:dyDescent="0.2">
      <c r="B15924" s="24"/>
      <c r="D15924" s="24"/>
      <c r="F15924" s="24"/>
      <c r="H15924" s="24"/>
      <c r="J15924" s="24"/>
    </row>
    <row r="15925" spans="2:10" x14ac:dyDescent="0.2">
      <c r="B15925" s="24"/>
      <c r="D15925" s="24"/>
      <c r="F15925" s="24"/>
      <c r="H15925" s="24"/>
      <c r="J15925" s="24"/>
    </row>
    <row r="15926" spans="2:10" x14ac:dyDescent="0.2">
      <c r="B15926" s="24"/>
      <c r="D15926" s="24"/>
      <c r="F15926" s="24"/>
      <c r="H15926" s="24"/>
      <c r="J15926" s="24"/>
    </row>
    <row r="15927" spans="2:10" x14ac:dyDescent="0.2">
      <c r="B15927" s="24"/>
      <c r="D15927" s="24"/>
      <c r="F15927" s="24"/>
      <c r="H15927" s="24"/>
      <c r="J15927" s="24"/>
    </row>
    <row r="15928" spans="2:10" x14ac:dyDescent="0.2">
      <c r="B15928" s="24"/>
      <c r="D15928" s="24"/>
      <c r="F15928" s="24"/>
      <c r="H15928" s="24"/>
      <c r="J15928" s="24"/>
    </row>
    <row r="15929" spans="2:10" x14ac:dyDescent="0.2">
      <c r="B15929" s="24"/>
      <c r="D15929" s="24"/>
      <c r="F15929" s="24"/>
      <c r="H15929" s="24"/>
      <c r="J15929" s="24"/>
    </row>
    <row r="15930" spans="2:10" x14ac:dyDescent="0.2">
      <c r="B15930" s="24"/>
      <c r="D15930" s="24"/>
      <c r="F15930" s="24"/>
      <c r="H15930" s="24"/>
      <c r="J15930" s="24"/>
    </row>
    <row r="15931" spans="2:10" x14ac:dyDescent="0.2">
      <c r="B15931" s="24"/>
      <c r="D15931" s="24"/>
      <c r="F15931" s="24"/>
      <c r="H15931" s="24"/>
      <c r="J15931" s="24"/>
    </row>
    <row r="15932" spans="2:10" x14ac:dyDescent="0.2">
      <c r="B15932" s="24"/>
      <c r="D15932" s="24"/>
      <c r="F15932" s="24"/>
      <c r="H15932" s="24"/>
      <c r="J15932" s="24"/>
    </row>
    <row r="15933" spans="2:10" x14ac:dyDescent="0.2">
      <c r="B15933" s="24"/>
      <c r="D15933" s="24"/>
      <c r="F15933" s="24"/>
      <c r="H15933" s="24"/>
      <c r="J15933" s="24"/>
    </row>
    <row r="15934" spans="2:10" x14ac:dyDescent="0.2">
      <c r="B15934" s="24"/>
      <c r="D15934" s="24"/>
      <c r="F15934" s="24"/>
      <c r="H15934" s="24"/>
      <c r="J15934" s="24"/>
    </row>
    <row r="15935" spans="2:10" x14ac:dyDescent="0.2">
      <c r="B15935" s="24"/>
      <c r="D15935" s="24"/>
      <c r="F15935" s="24"/>
      <c r="H15935" s="24"/>
      <c r="J15935" s="24"/>
    </row>
    <row r="15936" spans="2:10" x14ac:dyDescent="0.2">
      <c r="B15936" s="24"/>
      <c r="D15936" s="24"/>
      <c r="F15936" s="24"/>
      <c r="H15936" s="24"/>
      <c r="J15936" s="24"/>
    </row>
    <row r="15937" spans="2:10" x14ac:dyDescent="0.2">
      <c r="B15937" s="24"/>
      <c r="D15937" s="24"/>
      <c r="F15937" s="24"/>
      <c r="H15937" s="24"/>
      <c r="J15937" s="24"/>
    </row>
    <row r="15938" spans="2:10" x14ac:dyDescent="0.2">
      <c r="B15938" s="24"/>
      <c r="D15938" s="24"/>
      <c r="F15938" s="24"/>
      <c r="H15938" s="24"/>
      <c r="J15938" s="24"/>
    </row>
    <row r="15939" spans="2:10" x14ac:dyDescent="0.2">
      <c r="B15939" s="24"/>
      <c r="D15939" s="24"/>
      <c r="F15939" s="24"/>
      <c r="H15939" s="24"/>
      <c r="J15939" s="24"/>
    </row>
    <row r="15940" spans="2:10" x14ac:dyDescent="0.2">
      <c r="B15940" s="24"/>
      <c r="D15940" s="24"/>
      <c r="F15940" s="24"/>
      <c r="H15940" s="24"/>
      <c r="J15940" s="24"/>
    </row>
    <row r="15941" spans="2:10" x14ac:dyDescent="0.2">
      <c r="B15941" s="24"/>
      <c r="D15941" s="24"/>
      <c r="F15941" s="24"/>
      <c r="H15941" s="24"/>
      <c r="J15941" s="24"/>
    </row>
    <row r="15942" spans="2:10" x14ac:dyDescent="0.2">
      <c r="B15942" s="24"/>
      <c r="D15942" s="24"/>
      <c r="F15942" s="24"/>
      <c r="H15942" s="24"/>
      <c r="J15942" s="24"/>
    </row>
    <row r="15943" spans="2:10" x14ac:dyDescent="0.2">
      <c r="B15943" s="24"/>
      <c r="D15943" s="24"/>
      <c r="F15943" s="24"/>
      <c r="H15943" s="24"/>
      <c r="J15943" s="24"/>
    </row>
    <row r="15944" spans="2:10" x14ac:dyDescent="0.2">
      <c r="B15944" s="24"/>
      <c r="D15944" s="24"/>
      <c r="F15944" s="24"/>
      <c r="H15944" s="24"/>
      <c r="J15944" s="24"/>
    </row>
    <row r="15945" spans="2:10" x14ac:dyDescent="0.2">
      <c r="B15945" s="24"/>
      <c r="D15945" s="24"/>
      <c r="F15945" s="24"/>
      <c r="H15945" s="24"/>
      <c r="J15945" s="24"/>
    </row>
    <row r="15946" spans="2:10" x14ac:dyDescent="0.2">
      <c r="B15946" s="24"/>
      <c r="D15946" s="24"/>
      <c r="F15946" s="24"/>
      <c r="H15946" s="24"/>
      <c r="J15946" s="24"/>
    </row>
    <row r="15947" spans="2:10" x14ac:dyDescent="0.2">
      <c r="B15947" s="24"/>
      <c r="D15947" s="24"/>
      <c r="F15947" s="24"/>
      <c r="H15947" s="24"/>
      <c r="J15947" s="24"/>
    </row>
    <row r="15948" spans="2:10" x14ac:dyDescent="0.2">
      <c r="B15948" s="24"/>
      <c r="D15948" s="24"/>
      <c r="F15948" s="24"/>
      <c r="H15948" s="24"/>
      <c r="J15948" s="24"/>
    </row>
    <row r="15949" spans="2:10" x14ac:dyDescent="0.2">
      <c r="B15949" s="24"/>
      <c r="D15949" s="24"/>
      <c r="F15949" s="24"/>
      <c r="H15949" s="24"/>
      <c r="J15949" s="24"/>
    </row>
    <row r="15950" spans="2:10" x14ac:dyDescent="0.2">
      <c r="B15950" s="24"/>
      <c r="D15950" s="24"/>
      <c r="F15950" s="24"/>
      <c r="H15950" s="24"/>
      <c r="J15950" s="24"/>
    </row>
    <row r="15951" spans="2:10" x14ac:dyDescent="0.2">
      <c r="B15951" s="24"/>
      <c r="D15951" s="24"/>
      <c r="F15951" s="24"/>
      <c r="H15951" s="24"/>
      <c r="J15951" s="24"/>
    </row>
    <row r="15952" spans="2:10" x14ac:dyDescent="0.2">
      <c r="B15952" s="24"/>
      <c r="D15952" s="24"/>
      <c r="F15952" s="24"/>
      <c r="H15952" s="24"/>
      <c r="J15952" s="24"/>
    </row>
    <row r="15953" spans="2:10" x14ac:dyDescent="0.2">
      <c r="B15953" s="24"/>
      <c r="D15953" s="24"/>
      <c r="F15953" s="24"/>
      <c r="H15953" s="24"/>
      <c r="J15953" s="24"/>
    </row>
    <row r="15954" spans="2:10" x14ac:dyDescent="0.2">
      <c r="B15954" s="24"/>
      <c r="D15954" s="24"/>
      <c r="F15954" s="24"/>
      <c r="H15954" s="24"/>
      <c r="J15954" s="24"/>
    </row>
    <row r="15955" spans="2:10" x14ac:dyDescent="0.2">
      <c r="B15955" s="24"/>
      <c r="D15955" s="24"/>
      <c r="F15955" s="24"/>
      <c r="H15955" s="24"/>
      <c r="J15955" s="24"/>
    </row>
    <row r="15956" spans="2:10" x14ac:dyDescent="0.2">
      <c r="B15956" s="24"/>
      <c r="D15956" s="24"/>
      <c r="F15956" s="24"/>
      <c r="H15956" s="24"/>
      <c r="J15956" s="24"/>
    </row>
    <row r="15957" spans="2:10" x14ac:dyDescent="0.2">
      <c r="B15957" s="24"/>
      <c r="D15957" s="24"/>
      <c r="F15957" s="24"/>
      <c r="H15957" s="24"/>
      <c r="J15957" s="24"/>
    </row>
    <row r="15958" spans="2:10" x14ac:dyDescent="0.2">
      <c r="B15958" s="24"/>
      <c r="D15958" s="24"/>
      <c r="F15958" s="24"/>
      <c r="H15958" s="24"/>
      <c r="J15958" s="24"/>
    </row>
    <row r="15959" spans="2:10" x14ac:dyDescent="0.2">
      <c r="B15959" s="24"/>
      <c r="D15959" s="24"/>
      <c r="F15959" s="24"/>
      <c r="H15959" s="24"/>
      <c r="J15959" s="24"/>
    </row>
    <row r="15960" spans="2:10" x14ac:dyDescent="0.2">
      <c r="B15960" s="24"/>
      <c r="D15960" s="24"/>
      <c r="F15960" s="24"/>
      <c r="H15960" s="24"/>
      <c r="J15960" s="24"/>
    </row>
    <row r="15961" spans="2:10" x14ac:dyDescent="0.2">
      <c r="B15961" s="24"/>
      <c r="D15961" s="24"/>
      <c r="F15961" s="24"/>
      <c r="H15961" s="24"/>
      <c r="J15961" s="24"/>
    </row>
    <row r="15962" spans="2:10" x14ac:dyDescent="0.2">
      <c r="B15962" s="24"/>
      <c r="D15962" s="24"/>
      <c r="F15962" s="24"/>
      <c r="H15962" s="24"/>
      <c r="J15962" s="24"/>
    </row>
    <row r="15963" spans="2:10" x14ac:dyDescent="0.2">
      <c r="B15963" s="24"/>
      <c r="D15963" s="24"/>
      <c r="F15963" s="24"/>
      <c r="H15963" s="24"/>
      <c r="J15963" s="24"/>
    </row>
    <row r="15964" spans="2:10" x14ac:dyDescent="0.2">
      <c r="B15964" s="24"/>
      <c r="D15964" s="24"/>
      <c r="F15964" s="24"/>
      <c r="H15964" s="24"/>
      <c r="J15964" s="24"/>
    </row>
    <row r="15965" spans="2:10" x14ac:dyDescent="0.2">
      <c r="B15965" s="24"/>
      <c r="D15965" s="24"/>
      <c r="F15965" s="24"/>
      <c r="H15965" s="24"/>
      <c r="J15965" s="24"/>
    </row>
    <row r="15966" spans="2:10" x14ac:dyDescent="0.2">
      <c r="B15966" s="24"/>
      <c r="D15966" s="24"/>
      <c r="F15966" s="24"/>
      <c r="H15966" s="24"/>
      <c r="J15966" s="24"/>
    </row>
    <row r="15967" spans="2:10" x14ac:dyDescent="0.2">
      <c r="B15967" s="24"/>
      <c r="D15967" s="24"/>
      <c r="F15967" s="24"/>
      <c r="H15967" s="24"/>
      <c r="J15967" s="24"/>
    </row>
    <row r="15968" spans="2:10" x14ac:dyDescent="0.2">
      <c r="B15968" s="24"/>
      <c r="D15968" s="24"/>
      <c r="F15968" s="24"/>
      <c r="H15968" s="24"/>
      <c r="J15968" s="24"/>
    </row>
    <row r="15969" spans="2:10" x14ac:dyDescent="0.2">
      <c r="B15969" s="24"/>
      <c r="D15969" s="24"/>
      <c r="F15969" s="24"/>
      <c r="H15969" s="24"/>
      <c r="J15969" s="24"/>
    </row>
    <row r="15970" spans="2:10" x14ac:dyDescent="0.2">
      <c r="B15970" s="24"/>
      <c r="D15970" s="24"/>
      <c r="F15970" s="24"/>
      <c r="H15970" s="24"/>
      <c r="J15970" s="24"/>
    </row>
    <row r="15971" spans="2:10" x14ac:dyDescent="0.2">
      <c r="B15971" s="24"/>
      <c r="D15971" s="24"/>
      <c r="F15971" s="24"/>
      <c r="H15971" s="24"/>
      <c r="J15971" s="24"/>
    </row>
    <row r="15972" spans="2:10" x14ac:dyDescent="0.2">
      <c r="B15972" s="24"/>
      <c r="D15972" s="24"/>
      <c r="F15972" s="24"/>
      <c r="H15972" s="24"/>
      <c r="J15972" s="24"/>
    </row>
    <row r="15973" spans="2:10" x14ac:dyDescent="0.2">
      <c r="B15973" s="24"/>
      <c r="D15973" s="24"/>
      <c r="F15973" s="24"/>
      <c r="H15973" s="24"/>
      <c r="J15973" s="24"/>
    </row>
    <row r="15974" spans="2:10" x14ac:dyDescent="0.2">
      <c r="B15974" s="24"/>
      <c r="D15974" s="24"/>
      <c r="F15974" s="24"/>
      <c r="H15974" s="24"/>
      <c r="J15974" s="24"/>
    </row>
    <row r="15975" spans="2:10" x14ac:dyDescent="0.2">
      <c r="B15975" s="24"/>
      <c r="D15975" s="24"/>
      <c r="F15975" s="24"/>
      <c r="H15975" s="24"/>
      <c r="J15975" s="24"/>
    </row>
    <row r="15976" spans="2:10" x14ac:dyDescent="0.2">
      <c r="B15976" s="24"/>
      <c r="D15976" s="24"/>
      <c r="F15976" s="24"/>
      <c r="H15976" s="24"/>
      <c r="J15976" s="24"/>
    </row>
    <row r="15977" spans="2:10" x14ac:dyDescent="0.2">
      <c r="B15977" s="24"/>
      <c r="D15977" s="24"/>
      <c r="F15977" s="24"/>
      <c r="H15977" s="24"/>
      <c r="J15977" s="24"/>
    </row>
    <row r="15978" spans="2:10" x14ac:dyDescent="0.2">
      <c r="B15978" s="24"/>
      <c r="D15978" s="24"/>
      <c r="F15978" s="24"/>
      <c r="H15978" s="24"/>
      <c r="J15978" s="24"/>
    </row>
    <row r="15979" spans="2:10" x14ac:dyDescent="0.2">
      <c r="B15979" s="24"/>
      <c r="D15979" s="24"/>
      <c r="F15979" s="24"/>
      <c r="H15979" s="24"/>
      <c r="J15979" s="24"/>
    </row>
    <row r="15980" spans="2:10" x14ac:dyDescent="0.2">
      <c r="B15980" s="24"/>
      <c r="D15980" s="24"/>
      <c r="F15980" s="24"/>
      <c r="H15980" s="24"/>
      <c r="J15980" s="24"/>
    </row>
    <row r="15981" spans="2:10" x14ac:dyDescent="0.2">
      <c r="B15981" s="24"/>
      <c r="D15981" s="24"/>
      <c r="F15981" s="24"/>
      <c r="H15981" s="24"/>
      <c r="J15981" s="24"/>
    </row>
    <row r="15982" spans="2:10" x14ac:dyDescent="0.2">
      <c r="B15982" s="24"/>
      <c r="D15982" s="24"/>
      <c r="F15982" s="24"/>
      <c r="H15982" s="24"/>
      <c r="J15982" s="24"/>
    </row>
    <row r="15983" spans="2:10" x14ac:dyDescent="0.2">
      <c r="B15983" s="24"/>
      <c r="D15983" s="24"/>
      <c r="F15983" s="24"/>
      <c r="H15983" s="24"/>
      <c r="J15983" s="24"/>
    </row>
    <row r="15984" spans="2:10" x14ac:dyDescent="0.2">
      <c r="B15984" s="24"/>
      <c r="D15984" s="24"/>
      <c r="F15984" s="24"/>
      <c r="H15984" s="24"/>
      <c r="J15984" s="24"/>
    </row>
    <row r="15985" spans="2:10" x14ac:dyDescent="0.2">
      <c r="B15985" s="24"/>
      <c r="D15985" s="24"/>
      <c r="F15985" s="24"/>
      <c r="H15985" s="24"/>
      <c r="J15985" s="24"/>
    </row>
    <row r="15986" spans="2:10" x14ac:dyDescent="0.2">
      <c r="B15986" s="24"/>
      <c r="D15986" s="24"/>
      <c r="F15986" s="24"/>
      <c r="H15986" s="24"/>
      <c r="J15986" s="24"/>
    </row>
    <row r="15987" spans="2:10" x14ac:dyDescent="0.2">
      <c r="B15987" s="24"/>
      <c r="D15987" s="24"/>
      <c r="F15987" s="24"/>
      <c r="H15987" s="24"/>
      <c r="J15987" s="24"/>
    </row>
    <row r="15988" spans="2:10" x14ac:dyDescent="0.2">
      <c r="B15988" s="24"/>
      <c r="D15988" s="24"/>
      <c r="F15988" s="24"/>
      <c r="H15988" s="24"/>
      <c r="J15988" s="24"/>
    </row>
    <row r="15989" spans="2:10" x14ac:dyDescent="0.2">
      <c r="B15989" s="24"/>
      <c r="D15989" s="24"/>
      <c r="F15989" s="24"/>
      <c r="H15989" s="24"/>
      <c r="J15989" s="24"/>
    </row>
    <row r="15990" spans="2:10" x14ac:dyDescent="0.2">
      <c r="B15990" s="24"/>
      <c r="D15990" s="24"/>
      <c r="F15990" s="24"/>
      <c r="H15990" s="24"/>
      <c r="J15990" s="24"/>
    </row>
    <row r="15991" spans="2:10" x14ac:dyDescent="0.2">
      <c r="B15991" s="24"/>
      <c r="D15991" s="24"/>
      <c r="F15991" s="24"/>
      <c r="H15991" s="24"/>
      <c r="J15991" s="24"/>
    </row>
    <row r="15992" spans="2:10" x14ac:dyDescent="0.2">
      <c r="B15992" s="24"/>
      <c r="D15992" s="24"/>
      <c r="F15992" s="24"/>
      <c r="H15992" s="24"/>
      <c r="J15992" s="24"/>
    </row>
    <row r="15993" spans="2:10" x14ac:dyDescent="0.2">
      <c r="B15993" s="24"/>
      <c r="D15993" s="24"/>
      <c r="F15993" s="24"/>
      <c r="H15993" s="24"/>
      <c r="J15993" s="24"/>
    </row>
    <row r="15994" spans="2:10" x14ac:dyDescent="0.2">
      <c r="B15994" s="24"/>
      <c r="D15994" s="24"/>
      <c r="F15994" s="24"/>
      <c r="H15994" s="24"/>
      <c r="J15994" s="24"/>
    </row>
    <row r="15995" spans="2:10" x14ac:dyDescent="0.2">
      <c r="B15995" s="24"/>
      <c r="D15995" s="24"/>
      <c r="F15995" s="24"/>
      <c r="H15995" s="24"/>
      <c r="J15995" s="24"/>
    </row>
    <row r="15996" spans="2:10" x14ac:dyDescent="0.2">
      <c r="B15996" s="24"/>
      <c r="D15996" s="24"/>
      <c r="F15996" s="24"/>
      <c r="H15996" s="24"/>
      <c r="J15996" s="24"/>
    </row>
    <row r="15997" spans="2:10" x14ac:dyDescent="0.2">
      <c r="B15997" s="24"/>
      <c r="D15997" s="24"/>
      <c r="F15997" s="24"/>
      <c r="H15997" s="24"/>
      <c r="J15997" s="24"/>
    </row>
    <row r="15998" spans="2:10" x14ac:dyDescent="0.2">
      <c r="B15998" s="24"/>
      <c r="D15998" s="24"/>
      <c r="F15998" s="24"/>
      <c r="H15998" s="24"/>
      <c r="J15998" s="24"/>
    </row>
    <row r="15999" spans="2:10" x14ac:dyDescent="0.2">
      <c r="B15999" s="24"/>
      <c r="D15999" s="24"/>
      <c r="F15999" s="24"/>
      <c r="H15999" s="24"/>
      <c r="J15999" s="24"/>
    </row>
    <row r="16000" spans="2:10" x14ac:dyDescent="0.2">
      <c r="B16000" s="24"/>
      <c r="D16000" s="24"/>
      <c r="F16000" s="24"/>
      <c r="H16000" s="24"/>
      <c r="J16000" s="24"/>
    </row>
    <row r="16001" spans="2:10" x14ac:dyDescent="0.2">
      <c r="B16001" s="24"/>
      <c r="D16001" s="24"/>
      <c r="F16001" s="24"/>
      <c r="H16001" s="24"/>
      <c r="J16001" s="24"/>
    </row>
    <row r="16002" spans="2:10" x14ac:dyDescent="0.2">
      <c r="B16002" s="24"/>
      <c r="D16002" s="24"/>
      <c r="F16002" s="24"/>
      <c r="H16002" s="24"/>
      <c r="J16002" s="24"/>
    </row>
    <row r="16003" spans="2:10" x14ac:dyDescent="0.2">
      <c r="B16003" s="24"/>
      <c r="D16003" s="24"/>
      <c r="F16003" s="24"/>
      <c r="H16003" s="24"/>
      <c r="J16003" s="24"/>
    </row>
    <row r="16004" spans="2:10" x14ac:dyDescent="0.2">
      <c r="B16004" s="24"/>
      <c r="D16004" s="24"/>
      <c r="F16004" s="24"/>
      <c r="H16004" s="24"/>
      <c r="J16004" s="24"/>
    </row>
    <row r="16005" spans="2:10" x14ac:dyDescent="0.2">
      <c r="B16005" s="24"/>
      <c r="D16005" s="24"/>
      <c r="F16005" s="24"/>
      <c r="H16005" s="24"/>
      <c r="J16005" s="24"/>
    </row>
    <row r="16006" spans="2:10" x14ac:dyDescent="0.2">
      <c r="B16006" s="24"/>
      <c r="D16006" s="24"/>
      <c r="F16006" s="24"/>
      <c r="H16006" s="24"/>
      <c r="J16006" s="24"/>
    </row>
    <row r="16007" spans="2:10" x14ac:dyDescent="0.2">
      <c r="B16007" s="24"/>
      <c r="D16007" s="24"/>
      <c r="F16007" s="24"/>
      <c r="H16007" s="24"/>
      <c r="J16007" s="24"/>
    </row>
    <row r="16008" spans="2:10" x14ac:dyDescent="0.2">
      <c r="B16008" s="24"/>
      <c r="D16008" s="24"/>
      <c r="F16008" s="24"/>
      <c r="H16008" s="24"/>
      <c r="J16008" s="24"/>
    </row>
    <row r="16009" spans="2:10" x14ac:dyDescent="0.2">
      <c r="B16009" s="24"/>
      <c r="D16009" s="24"/>
      <c r="F16009" s="24"/>
      <c r="H16009" s="24"/>
      <c r="J16009" s="24"/>
    </row>
    <row r="16010" spans="2:10" x14ac:dyDescent="0.2">
      <c r="B16010" s="24"/>
      <c r="D16010" s="24"/>
      <c r="F16010" s="24"/>
      <c r="H16010" s="24"/>
      <c r="J16010" s="24"/>
    </row>
    <row r="16011" spans="2:10" x14ac:dyDescent="0.2">
      <c r="B16011" s="24"/>
      <c r="D16011" s="24"/>
      <c r="F16011" s="24"/>
      <c r="H16011" s="24"/>
      <c r="J16011" s="24"/>
    </row>
    <row r="16012" spans="2:10" x14ac:dyDescent="0.2">
      <c r="B16012" s="24"/>
      <c r="D16012" s="24"/>
      <c r="F16012" s="24"/>
      <c r="H16012" s="24"/>
      <c r="J16012" s="24"/>
    </row>
    <row r="16013" spans="2:10" x14ac:dyDescent="0.2">
      <c r="B16013" s="24"/>
      <c r="D16013" s="24"/>
      <c r="F16013" s="24"/>
      <c r="H16013" s="24"/>
      <c r="J16013" s="24"/>
    </row>
    <row r="16014" spans="2:10" x14ac:dyDescent="0.2">
      <c r="B16014" s="24"/>
      <c r="D16014" s="24"/>
      <c r="F16014" s="24"/>
      <c r="H16014" s="24"/>
      <c r="J16014" s="24"/>
    </row>
    <row r="16015" spans="2:10" x14ac:dyDescent="0.2">
      <c r="B16015" s="24"/>
      <c r="D16015" s="24"/>
      <c r="F16015" s="24"/>
      <c r="H16015" s="24"/>
      <c r="J16015" s="24"/>
    </row>
    <row r="16016" spans="2:10" x14ac:dyDescent="0.2">
      <c r="B16016" s="24"/>
      <c r="D16016" s="24"/>
      <c r="F16016" s="24"/>
      <c r="H16016" s="24"/>
      <c r="J16016" s="24"/>
    </row>
    <row r="16017" spans="2:10" x14ac:dyDescent="0.2">
      <c r="B16017" s="24"/>
      <c r="D16017" s="24"/>
      <c r="F16017" s="24"/>
      <c r="H16017" s="24"/>
      <c r="J16017" s="24"/>
    </row>
    <row r="16018" spans="2:10" x14ac:dyDescent="0.2">
      <c r="B16018" s="24"/>
      <c r="D16018" s="24"/>
      <c r="F16018" s="24"/>
      <c r="H16018" s="24"/>
      <c r="J16018" s="24"/>
    </row>
    <row r="16019" spans="2:10" x14ac:dyDescent="0.2">
      <c r="B16019" s="24"/>
      <c r="D16019" s="24"/>
      <c r="F16019" s="24"/>
      <c r="H16019" s="24"/>
      <c r="J16019" s="24"/>
    </row>
    <row r="16020" spans="2:10" x14ac:dyDescent="0.2">
      <c r="B16020" s="24"/>
      <c r="D16020" s="24"/>
      <c r="F16020" s="24"/>
      <c r="H16020" s="24"/>
      <c r="J16020" s="24"/>
    </row>
    <row r="16021" spans="2:10" x14ac:dyDescent="0.2">
      <c r="B16021" s="24"/>
      <c r="D16021" s="24"/>
      <c r="F16021" s="24"/>
      <c r="H16021" s="24"/>
      <c r="J16021" s="24"/>
    </row>
    <row r="16022" spans="2:10" x14ac:dyDescent="0.2">
      <c r="B16022" s="24"/>
      <c r="D16022" s="24"/>
      <c r="F16022" s="24"/>
      <c r="H16022" s="24"/>
      <c r="J16022" s="24"/>
    </row>
    <row r="16023" spans="2:10" x14ac:dyDescent="0.2">
      <c r="B16023" s="24"/>
      <c r="D16023" s="24"/>
      <c r="F16023" s="24"/>
      <c r="H16023" s="24"/>
      <c r="J16023" s="24"/>
    </row>
    <row r="16024" spans="2:10" x14ac:dyDescent="0.2">
      <c r="B16024" s="24"/>
      <c r="D16024" s="24"/>
      <c r="F16024" s="24"/>
      <c r="H16024" s="24"/>
      <c r="J16024" s="24"/>
    </row>
    <row r="16025" spans="2:10" x14ac:dyDescent="0.2">
      <c r="B16025" s="24"/>
      <c r="D16025" s="24"/>
      <c r="F16025" s="24"/>
      <c r="H16025" s="24"/>
      <c r="J16025" s="24"/>
    </row>
    <row r="16026" spans="2:10" x14ac:dyDescent="0.2">
      <c r="B16026" s="24"/>
      <c r="D16026" s="24"/>
      <c r="F16026" s="24"/>
      <c r="H16026" s="24"/>
      <c r="J16026" s="24"/>
    </row>
    <row r="16027" spans="2:10" x14ac:dyDescent="0.2">
      <c r="B16027" s="24"/>
      <c r="D16027" s="24"/>
      <c r="F16027" s="24"/>
      <c r="H16027" s="24"/>
      <c r="J16027" s="24"/>
    </row>
    <row r="16028" spans="2:10" x14ac:dyDescent="0.2">
      <c r="B16028" s="24"/>
      <c r="D16028" s="24"/>
      <c r="F16028" s="24"/>
      <c r="H16028" s="24"/>
      <c r="J16028" s="24"/>
    </row>
    <row r="16029" spans="2:10" x14ac:dyDescent="0.2">
      <c r="B16029" s="24"/>
      <c r="D16029" s="24"/>
      <c r="F16029" s="24"/>
      <c r="H16029" s="24"/>
      <c r="J16029" s="24"/>
    </row>
    <row r="16030" spans="2:10" x14ac:dyDescent="0.2">
      <c r="B16030" s="24"/>
      <c r="D16030" s="24"/>
      <c r="F16030" s="24"/>
      <c r="H16030" s="24"/>
      <c r="J16030" s="24"/>
    </row>
    <row r="16031" spans="2:10" x14ac:dyDescent="0.2">
      <c r="B16031" s="24"/>
      <c r="D16031" s="24"/>
      <c r="F16031" s="24"/>
      <c r="H16031" s="24"/>
      <c r="J16031" s="24"/>
    </row>
    <row r="16032" spans="2:10" x14ac:dyDescent="0.2">
      <c r="B16032" s="24"/>
      <c r="D16032" s="24"/>
      <c r="F16032" s="24"/>
      <c r="H16032" s="24"/>
      <c r="J16032" s="24"/>
    </row>
    <row r="16033" spans="2:10" x14ac:dyDescent="0.2">
      <c r="B16033" s="24"/>
      <c r="D16033" s="24"/>
      <c r="F16033" s="24"/>
      <c r="H16033" s="24"/>
      <c r="J16033" s="24"/>
    </row>
    <row r="16034" spans="2:10" x14ac:dyDescent="0.2">
      <c r="B16034" s="24"/>
      <c r="D16034" s="24"/>
      <c r="F16034" s="24"/>
      <c r="H16034" s="24"/>
      <c r="J16034" s="24"/>
    </row>
    <row r="16035" spans="2:10" x14ac:dyDescent="0.2">
      <c r="B16035" s="24"/>
      <c r="D16035" s="24"/>
      <c r="F16035" s="24"/>
      <c r="H16035" s="24"/>
      <c r="J16035" s="24"/>
    </row>
    <row r="16036" spans="2:10" x14ac:dyDescent="0.2">
      <c r="B16036" s="24"/>
      <c r="D16036" s="24"/>
      <c r="F16036" s="24"/>
      <c r="H16036" s="24"/>
      <c r="J16036" s="24"/>
    </row>
    <row r="16037" spans="2:10" x14ac:dyDescent="0.2">
      <c r="B16037" s="24"/>
      <c r="D16037" s="24"/>
      <c r="F16037" s="24"/>
      <c r="H16037" s="24"/>
      <c r="J16037" s="24"/>
    </row>
    <row r="16038" spans="2:10" x14ac:dyDescent="0.2">
      <c r="B16038" s="24"/>
      <c r="D16038" s="24"/>
      <c r="F16038" s="24"/>
      <c r="H16038" s="24"/>
      <c r="J16038" s="24"/>
    </row>
    <row r="16039" spans="2:10" x14ac:dyDescent="0.2">
      <c r="B16039" s="24"/>
      <c r="D16039" s="24"/>
      <c r="F16039" s="24"/>
      <c r="H16039" s="24"/>
      <c r="J16039" s="24"/>
    </row>
    <row r="16040" spans="2:10" x14ac:dyDescent="0.2">
      <c r="B16040" s="24"/>
      <c r="D16040" s="24"/>
      <c r="F16040" s="24"/>
      <c r="H16040" s="24"/>
      <c r="J16040" s="24"/>
    </row>
    <row r="16041" spans="2:10" x14ac:dyDescent="0.2">
      <c r="B16041" s="24"/>
      <c r="D16041" s="24"/>
      <c r="F16041" s="24"/>
      <c r="H16041" s="24"/>
      <c r="J16041" s="24"/>
    </row>
    <row r="16042" spans="2:10" x14ac:dyDescent="0.2">
      <c r="B16042" s="24"/>
      <c r="D16042" s="24"/>
      <c r="F16042" s="24"/>
      <c r="H16042" s="24"/>
      <c r="J16042" s="24"/>
    </row>
    <row r="16043" spans="2:10" x14ac:dyDescent="0.2">
      <c r="B16043" s="24"/>
      <c r="D16043" s="24"/>
      <c r="F16043" s="24"/>
      <c r="H16043" s="24"/>
      <c r="J16043" s="24"/>
    </row>
    <row r="16044" spans="2:10" x14ac:dyDescent="0.2">
      <c r="B16044" s="24"/>
      <c r="D16044" s="24"/>
      <c r="F16044" s="24"/>
      <c r="H16044" s="24"/>
      <c r="J16044" s="24"/>
    </row>
    <row r="16045" spans="2:10" x14ac:dyDescent="0.2">
      <c r="B16045" s="24"/>
      <c r="D16045" s="24"/>
      <c r="F16045" s="24"/>
      <c r="H16045" s="24"/>
      <c r="J16045" s="24"/>
    </row>
    <row r="16046" spans="2:10" x14ac:dyDescent="0.2">
      <c r="B16046" s="24"/>
      <c r="D16046" s="24"/>
      <c r="F16046" s="24"/>
      <c r="H16046" s="24"/>
      <c r="J16046" s="24"/>
    </row>
    <row r="16047" spans="2:10" x14ac:dyDescent="0.2">
      <c r="B16047" s="24"/>
      <c r="D16047" s="24"/>
      <c r="F16047" s="24"/>
      <c r="H16047" s="24"/>
      <c r="J16047" s="24"/>
    </row>
    <row r="16048" spans="2:10" x14ac:dyDescent="0.2">
      <c r="B16048" s="24"/>
      <c r="D16048" s="24"/>
      <c r="F16048" s="24"/>
      <c r="H16048" s="24"/>
      <c r="J16048" s="24"/>
    </row>
    <row r="16049" spans="2:10" x14ac:dyDescent="0.2">
      <c r="B16049" s="24"/>
      <c r="D16049" s="24"/>
      <c r="F16049" s="24"/>
      <c r="H16049" s="24"/>
      <c r="J16049" s="24"/>
    </row>
    <row r="16050" spans="2:10" x14ac:dyDescent="0.2">
      <c r="B16050" s="24"/>
      <c r="D16050" s="24"/>
      <c r="F16050" s="24"/>
      <c r="H16050" s="24"/>
      <c r="J16050" s="24"/>
    </row>
    <row r="16051" spans="2:10" x14ac:dyDescent="0.2">
      <c r="B16051" s="24"/>
      <c r="D16051" s="24"/>
      <c r="F16051" s="24"/>
      <c r="H16051" s="24"/>
      <c r="J16051" s="24"/>
    </row>
    <row r="16052" spans="2:10" x14ac:dyDescent="0.2">
      <c r="B16052" s="24"/>
      <c r="D16052" s="24"/>
      <c r="F16052" s="24"/>
      <c r="H16052" s="24"/>
      <c r="J16052" s="24"/>
    </row>
    <row r="16053" spans="2:10" x14ac:dyDescent="0.2">
      <c r="B16053" s="24"/>
      <c r="D16053" s="24"/>
      <c r="F16053" s="24"/>
      <c r="H16053" s="24"/>
      <c r="J16053" s="24"/>
    </row>
    <row r="16054" spans="2:10" x14ac:dyDescent="0.2">
      <c r="B16054" s="24"/>
      <c r="D16054" s="24"/>
      <c r="F16054" s="24"/>
      <c r="H16054" s="24"/>
      <c r="J16054" s="24"/>
    </row>
    <row r="16055" spans="2:10" x14ac:dyDescent="0.2">
      <c r="B16055" s="24"/>
      <c r="D16055" s="24"/>
      <c r="F16055" s="24"/>
      <c r="H16055" s="24"/>
      <c r="J16055" s="24"/>
    </row>
    <row r="16056" spans="2:10" x14ac:dyDescent="0.2">
      <c r="B16056" s="24"/>
      <c r="D16056" s="24"/>
      <c r="F16056" s="24"/>
      <c r="H16056" s="24"/>
      <c r="J16056" s="24"/>
    </row>
    <row r="16057" spans="2:10" x14ac:dyDescent="0.2">
      <c r="B16057" s="24"/>
      <c r="D16057" s="24"/>
      <c r="F16057" s="24"/>
      <c r="H16057" s="24"/>
      <c r="J16057" s="24"/>
    </row>
    <row r="16058" spans="2:10" x14ac:dyDescent="0.2">
      <c r="B16058" s="24"/>
      <c r="D16058" s="24"/>
      <c r="F16058" s="24"/>
      <c r="H16058" s="24"/>
      <c r="J16058" s="24"/>
    </row>
    <row r="16059" spans="2:10" x14ac:dyDescent="0.2">
      <c r="B16059" s="24"/>
      <c r="D16059" s="24"/>
      <c r="F16059" s="24"/>
      <c r="H16059" s="24"/>
      <c r="J16059" s="24"/>
    </row>
    <row r="16060" spans="2:10" x14ac:dyDescent="0.2">
      <c r="B16060" s="24"/>
      <c r="D16060" s="24"/>
      <c r="F16060" s="24"/>
      <c r="H16060" s="24"/>
      <c r="J16060" s="24"/>
    </row>
    <row r="16061" spans="2:10" x14ac:dyDescent="0.2">
      <c r="B16061" s="24"/>
      <c r="D16061" s="24"/>
      <c r="F16061" s="24"/>
      <c r="H16061" s="24"/>
      <c r="J16061" s="24"/>
    </row>
    <row r="16062" spans="2:10" x14ac:dyDescent="0.2">
      <c r="B16062" s="24"/>
      <c r="D16062" s="24"/>
      <c r="F16062" s="24"/>
      <c r="H16062" s="24"/>
      <c r="J16062" s="24"/>
    </row>
    <row r="16063" spans="2:10" x14ac:dyDescent="0.2">
      <c r="B16063" s="24"/>
      <c r="D16063" s="24"/>
      <c r="F16063" s="24"/>
      <c r="H16063" s="24"/>
      <c r="J16063" s="24"/>
    </row>
    <row r="16064" spans="2:10" x14ac:dyDescent="0.2">
      <c r="B16064" s="24"/>
      <c r="D16064" s="24"/>
      <c r="F16064" s="24"/>
      <c r="H16064" s="24"/>
      <c r="J16064" s="24"/>
    </row>
    <row r="16065" spans="2:10" x14ac:dyDescent="0.2">
      <c r="B16065" s="24"/>
      <c r="D16065" s="24"/>
      <c r="F16065" s="24"/>
      <c r="H16065" s="24"/>
      <c r="J16065" s="24"/>
    </row>
    <row r="16066" spans="2:10" x14ac:dyDescent="0.2">
      <c r="B16066" s="24"/>
      <c r="D16066" s="24"/>
      <c r="F16066" s="24"/>
      <c r="H16066" s="24"/>
      <c r="J16066" s="24"/>
    </row>
    <row r="16067" spans="2:10" x14ac:dyDescent="0.2">
      <c r="B16067" s="24"/>
      <c r="D16067" s="24"/>
      <c r="F16067" s="24"/>
      <c r="H16067" s="24"/>
      <c r="J16067" s="24"/>
    </row>
    <row r="16068" spans="2:10" x14ac:dyDescent="0.2">
      <c r="B16068" s="24"/>
      <c r="D16068" s="24"/>
      <c r="F16068" s="24"/>
      <c r="H16068" s="24"/>
      <c r="J16068" s="24"/>
    </row>
    <row r="16069" spans="2:10" x14ac:dyDescent="0.2">
      <c r="B16069" s="24"/>
      <c r="D16069" s="24"/>
      <c r="F16069" s="24"/>
      <c r="H16069" s="24"/>
      <c r="J16069" s="24"/>
    </row>
    <row r="16070" spans="2:10" x14ac:dyDescent="0.2">
      <c r="B16070" s="24"/>
      <c r="D16070" s="24"/>
      <c r="F16070" s="24"/>
      <c r="H16070" s="24"/>
      <c r="J16070" s="24"/>
    </row>
    <row r="16071" spans="2:10" x14ac:dyDescent="0.2">
      <c r="B16071" s="24"/>
      <c r="D16071" s="24"/>
      <c r="F16071" s="24"/>
      <c r="H16071" s="24"/>
      <c r="J16071" s="24"/>
    </row>
    <row r="16072" spans="2:10" x14ac:dyDescent="0.2">
      <c r="B16072" s="24"/>
      <c r="D16072" s="24"/>
      <c r="F16072" s="24"/>
      <c r="H16072" s="24"/>
      <c r="J16072" s="24"/>
    </row>
    <row r="16073" spans="2:10" x14ac:dyDescent="0.2">
      <c r="B16073" s="24"/>
      <c r="D16073" s="24"/>
      <c r="F16073" s="24"/>
      <c r="H16073" s="24"/>
      <c r="J16073" s="24"/>
    </row>
    <row r="16074" spans="2:10" x14ac:dyDescent="0.2">
      <c r="B16074" s="24"/>
      <c r="D16074" s="24"/>
      <c r="F16074" s="24"/>
      <c r="H16074" s="24"/>
      <c r="J16074" s="24"/>
    </row>
    <row r="16075" spans="2:10" x14ac:dyDescent="0.2">
      <c r="B16075" s="24"/>
      <c r="D16075" s="24"/>
      <c r="F16075" s="24"/>
      <c r="H16075" s="24"/>
      <c r="J16075" s="24"/>
    </row>
    <row r="16076" spans="2:10" x14ac:dyDescent="0.2">
      <c r="B16076" s="24"/>
      <c r="D16076" s="24"/>
      <c r="F16076" s="24"/>
      <c r="H16076" s="24"/>
      <c r="J16076" s="24"/>
    </row>
    <row r="16077" spans="2:10" x14ac:dyDescent="0.2">
      <c r="B16077" s="24"/>
      <c r="D16077" s="24"/>
      <c r="F16077" s="24"/>
      <c r="H16077" s="24"/>
      <c r="J16077" s="24"/>
    </row>
    <row r="16078" spans="2:10" x14ac:dyDescent="0.2">
      <c r="B16078" s="24"/>
      <c r="D16078" s="24"/>
      <c r="F16078" s="24"/>
      <c r="H16078" s="24"/>
      <c r="J16078" s="24"/>
    </row>
    <row r="16079" spans="2:10" x14ac:dyDescent="0.2">
      <c r="B16079" s="24"/>
      <c r="D16079" s="24"/>
      <c r="F16079" s="24"/>
      <c r="H16079" s="24"/>
      <c r="J16079" s="24"/>
    </row>
    <row r="16080" spans="2:10" x14ac:dyDescent="0.2">
      <c r="B16080" s="24"/>
      <c r="D16080" s="24"/>
      <c r="F16080" s="24"/>
      <c r="H16080" s="24"/>
      <c r="J16080" s="24"/>
    </row>
    <row r="16081" spans="2:10" x14ac:dyDescent="0.2">
      <c r="B16081" s="24"/>
      <c r="D16081" s="24"/>
      <c r="F16081" s="24"/>
      <c r="H16081" s="24"/>
      <c r="J16081" s="24"/>
    </row>
    <row r="16082" spans="2:10" x14ac:dyDescent="0.2">
      <c r="B16082" s="24"/>
      <c r="D16082" s="24"/>
      <c r="F16082" s="24"/>
      <c r="H16082" s="24"/>
      <c r="J16082" s="24"/>
    </row>
    <row r="16083" spans="2:10" x14ac:dyDescent="0.2">
      <c r="B16083" s="24"/>
      <c r="D16083" s="24"/>
      <c r="F16083" s="24"/>
      <c r="H16083" s="24"/>
      <c r="J16083" s="24"/>
    </row>
    <row r="16084" spans="2:10" x14ac:dyDescent="0.2">
      <c r="B16084" s="24"/>
      <c r="D16084" s="24"/>
      <c r="F16084" s="24"/>
      <c r="H16084" s="24"/>
      <c r="J16084" s="24"/>
    </row>
    <row r="16085" spans="2:10" x14ac:dyDescent="0.2">
      <c r="B16085" s="24"/>
      <c r="D16085" s="24"/>
      <c r="F16085" s="24"/>
      <c r="H16085" s="24"/>
      <c r="J16085" s="24"/>
    </row>
    <row r="16086" spans="2:10" x14ac:dyDescent="0.2">
      <c r="B16086" s="24"/>
      <c r="D16086" s="24"/>
      <c r="F16086" s="24"/>
      <c r="H16086" s="24"/>
      <c r="J16086" s="24"/>
    </row>
    <row r="16087" spans="2:10" x14ac:dyDescent="0.2">
      <c r="B16087" s="24"/>
      <c r="D16087" s="24"/>
      <c r="F16087" s="24"/>
      <c r="H16087" s="24"/>
      <c r="J16087" s="24"/>
    </row>
    <row r="16088" spans="2:10" x14ac:dyDescent="0.2">
      <c r="B16088" s="24"/>
      <c r="D16088" s="24"/>
      <c r="F16088" s="24"/>
      <c r="H16088" s="24"/>
      <c r="J16088" s="24"/>
    </row>
    <row r="16089" spans="2:10" x14ac:dyDescent="0.2">
      <c r="B16089" s="24"/>
      <c r="D16089" s="24"/>
      <c r="F16089" s="24"/>
      <c r="H16089" s="24"/>
      <c r="J16089" s="24"/>
    </row>
    <row r="16090" spans="2:10" x14ac:dyDescent="0.2">
      <c r="B16090" s="24"/>
      <c r="D16090" s="24"/>
      <c r="F16090" s="24"/>
      <c r="H16090" s="24"/>
      <c r="J16090" s="24"/>
    </row>
    <row r="16091" spans="2:10" x14ac:dyDescent="0.2">
      <c r="B16091" s="24"/>
      <c r="D16091" s="24"/>
      <c r="F16091" s="24"/>
      <c r="H16091" s="24"/>
      <c r="J16091" s="24"/>
    </row>
    <row r="16092" spans="2:10" x14ac:dyDescent="0.2">
      <c r="B16092" s="24"/>
      <c r="D16092" s="24"/>
      <c r="F16092" s="24"/>
      <c r="H16092" s="24"/>
      <c r="J16092" s="24"/>
    </row>
    <row r="16093" spans="2:10" x14ac:dyDescent="0.2">
      <c r="B16093" s="24"/>
      <c r="D16093" s="24"/>
      <c r="F16093" s="24"/>
      <c r="H16093" s="24"/>
      <c r="J16093" s="24"/>
    </row>
    <row r="16094" spans="2:10" x14ac:dyDescent="0.2">
      <c r="B16094" s="24"/>
      <c r="D16094" s="24"/>
      <c r="F16094" s="24"/>
      <c r="H16094" s="24"/>
      <c r="J16094" s="24"/>
    </row>
    <row r="16095" spans="2:10" x14ac:dyDescent="0.2">
      <c r="B16095" s="24"/>
      <c r="D16095" s="24"/>
      <c r="F16095" s="24"/>
      <c r="H16095" s="24"/>
      <c r="J16095" s="24"/>
    </row>
    <row r="16096" spans="2:10" x14ac:dyDescent="0.2">
      <c r="B16096" s="24"/>
      <c r="D16096" s="24"/>
      <c r="F16096" s="24"/>
      <c r="H16096" s="24"/>
      <c r="J16096" s="24"/>
    </row>
    <row r="16097" spans="2:10" x14ac:dyDescent="0.2">
      <c r="B16097" s="24"/>
      <c r="D16097" s="24"/>
      <c r="F16097" s="24"/>
      <c r="H16097" s="24"/>
      <c r="J16097" s="24"/>
    </row>
    <row r="16098" spans="2:10" x14ac:dyDescent="0.2">
      <c r="B16098" s="24"/>
      <c r="D16098" s="24"/>
      <c r="F16098" s="24"/>
      <c r="H16098" s="24"/>
      <c r="J16098" s="24"/>
    </row>
    <row r="16099" spans="2:10" x14ac:dyDescent="0.2">
      <c r="B16099" s="24"/>
      <c r="D16099" s="24"/>
      <c r="F16099" s="24"/>
      <c r="H16099" s="24"/>
      <c r="J16099" s="24"/>
    </row>
    <row r="16100" spans="2:10" x14ac:dyDescent="0.2">
      <c r="B16100" s="24"/>
      <c r="D16100" s="24"/>
      <c r="F16100" s="24"/>
      <c r="H16100" s="24"/>
      <c r="J16100" s="24"/>
    </row>
    <row r="16101" spans="2:10" x14ac:dyDescent="0.2">
      <c r="B16101" s="24"/>
      <c r="D16101" s="24"/>
      <c r="F16101" s="24"/>
      <c r="H16101" s="24"/>
      <c r="J16101" s="24"/>
    </row>
    <row r="16102" spans="2:10" x14ac:dyDescent="0.2">
      <c r="B16102" s="24"/>
      <c r="D16102" s="24"/>
      <c r="F16102" s="24"/>
      <c r="H16102" s="24"/>
      <c r="J16102" s="24"/>
    </row>
    <row r="16103" spans="2:10" x14ac:dyDescent="0.2">
      <c r="B16103" s="24"/>
      <c r="D16103" s="24"/>
      <c r="F16103" s="24"/>
      <c r="H16103" s="24"/>
      <c r="J16103" s="24"/>
    </row>
    <row r="16104" spans="2:10" x14ac:dyDescent="0.2">
      <c r="B16104" s="24"/>
      <c r="D16104" s="24"/>
      <c r="F16104" s="24"/>
      <c r="H16104" s="24"/>
      <c r="J16104" s="24"/>
    </row>
    <row r="16105" spans="2:10" x14ac:dyDescent="0.2">
      <c r="B16105" s="24"/>
      <c r="D16105" s="24"/>
      <c r="F16105" s="24"/>
      <c r="H16105" s="24"/>
      <c r="J16105" s="24"/>
    </row>
    <row r="16106" spans="2:10" x14ac:dyDescent="0.2">
      <c r="B16106" s="24"/>
      <c r="D16106" s="24"/>
      <c r="F16106" s="24"/>
      <c r="H16106" s="24"/>
      <c r="J16106" s="24"/>
    </row>
    <row r="16107" spans="2:10" x14ac:dyDescent="0.2">
      <c r="B16107" s="24"/>
      <c r="D16107" s="24"/>
      <c r="F16107" s="24"/>
      <c r="H16107" s="24"/>
      <c r="J16107" s="24"/>
    </row>
    <row r="16108" spans="2:10" x14ac:dyDescent="0.2">
      <c r="B16108" s="24"/>
      <c r="D16108" s="24"/>
      <c r="F16108" s="24"/>
      <c r="H16108" s="24"/>
      <c r="J16108" s="24"/>
    </row>
    <row r="16109" spans="2:10" x14ac:dyDescent="0.2">
      <c r="B16109" s="24"/>
      <c r="D16109" s="24"/>
      <c r="F16109" s="24"/>
      <c r="H16109" s="24"/>
      <c r="J16109" s="24"/>
    </row>
    <row r="16110" spans="2:10" x14ac:dyDescent="0.2">
      <c r="B16110" s="24"/>
      <c r="D16110" s="24"/>
      <c r="F16110" s="24"/>
      <c r="H16110" s="24"/>
      <c r="J16110" s="24"/>
    </row>
    <row r="16111" spans="2:10" x14ac:dyDescent="0.2">
      <c r="B16111" s="24"/>
      <c r="D16111" s="24"/>
      <c r="F16111" s="24"/>
      <c r="H16111" s="24"/>
      <c r="J16111" s="24"/>
    </row>
    <row r="16112" spans="2:10" x14ac:dyDescent="0.2">
      <c r="B16112" s="24"/>
      <c r="D16112" s="24"/>
      <c r="F16112" s="24"/>
      <c r="H16112" s="24"/>
      <c r="J16112" s="24"/>
    </row>
    <row r="16113" spans="2:10" x14ac:dyDescent="0.2">
      <c r="B16113" s="24"/>
      <c r="D16113" s="24"/>
      <c r="F16113" s="24"/>
      <c r="H16113" s="24"/>
      <c r="J16113" s="24"/>
    </row>
    <row r="16114" spans="2:10" x14ac:dyDescent="0.2">
      <c r="B16114" s="24"/>
      <c r="D16114" s="24"/>
      <c r="F16114" s="24"/>
      <c r="H16114" s="24"/>
      <c r="J16114" s="24"/>
    </row>
    <row r="16115" spans="2:10" x14ac:dyDescent="0.2">
      <c r="B16115" s="24"/>
      <c r="D16115" s="24"/>
      <c r="F16115" s="24"/>
      <c r="H16115" s="24"/>
      <c r="J16115" s="24"/>
    </row>
    <row r="16116" spans="2:10" x14ac:dyDescent="0.2">
      <c r="B16116" s="24"/>
      <c r="D16116" s="24"/>
      <c r="F16116" s="24"/>
      <c r="H16116" s="24"/>
      <c r="J16116" s="24"/>
    </row>
    <row r="16117" spans="2:10" x14ac:dyDescent="0.2">
      <c r="B16117" s="24"/>
      <c r="D16117" s="24"/>
      <c r="F16117" s="24"/>
      <c r="H16117" s="24"/>
      <c r="J16117" s="24"/>
    </row>
    <row r="16118" spans="2:10" x14ac:dyDescent="0.2">
      <c r="B16118" s="24"/>
      <c r="D16118" s="24"/>
      <c r="F16118" s="24"/>
      <c r="H16118" s="24"/>
      <c r="J16118" s="24"/>
    </row>
    <row r="16119" spans="2:10" x14ac:dyDescent="0.2">
      <c r="B16119" s="24"/>
      <c r="D16119" s="24"/>
      <c r="F16119" s="24"/>
      <c r="H16119" s="24"/>
      <c r="J16119" s="24"/>
    </row>
    <row r="16120" spans="2:10" x14ac:dyDescent="0.2">
      <c r="B16120" s="24"/>
      <c r="D16120" s="24"/>
      <c r="F16120" s="24"/>
      <c r="H16120" s="24"/>
      <c r="J16120" s="24"/>
    </row>
    <row r="16121" spans="2:10" x14ac:dyDescent="0.2">
      <c r="B16121" s="24"/>
      <c r="D16121" s="24"/>
      <c r="F16121" s="24"/>
      <c r="H16121" s="24"/>
      <c r="J16121" s="24"/>
    </row>
    <row r="16122" spans="2:10" x14ac:dyDescent="0.2">
      <c r="B16122" s="24"/>
      <c r="D16122" s="24"/>
      <c r="F16122" s="24"/>
      <c r="H16122" s="24"/>
      <c r="J16122" s="24"/>
    </row>
    <row r="16123" spans="2:10" x14ac:dyDescent="0.2">
      <c r="B16123" s="24"/>
      <c r="D16123" s="24"/>
      <c r="F16123" s="24"/>
      <c r="H16123" s="24"/>
      <c r="J16123" s="24"/>
    </row>
    <row r="16124" spans="2:10" x14ac:dyDescent="0.2">
      <c r="B16124" s="24"/>
      <c r="D16124" s="24"/>
      <c r="F16124" s="24"/>
      <c r="H16124" s="24"/>
      <c r="J16124" s="24"/>
    </row>
    <row r="16125" spans="2:10" x14ac:dyDescent="0.2">
      <c r="B16125" s="24"/>
      <c r="D16125" s="24"/>
      <c r="F16125" s="24"/>
      <c r="H16125" s="24"/>
      <c r="J16125" s="24"/>
    </row>
    <row r="16126" spans="2:10" x14ac:dyDescent="0.2">
      <c r="B16126" s="24"/>
      <c r="D16126" s="24"/>
      <c r="F16126" s="24"/>
      <c r="H16126" s="24"/>
      <c r="J16126" s="24"/>
    </row>
    <row r="16127" spans="2:10" x14ac:dyDescent="0.2">
      <c r="B16127" s="24"/>
      <c r="D16127" s="24"/>
      <c r="F16127" s="24"/>
      <c r="H16127" s="24"/>
      <c r="J16127" s="24"/>
    </row>
    <row r="16128" spans="2:10" x14ac:dyDescent="0.2">
      <c r="B16128" s="24"/>
      <c r="D16128" s="24"/>
      <c r="F16128" s="24"/>
      <c r="H16128" s="24"/>
      <c r="J16128" s="24"/>
    </row>
    <row r="16129" spans="2:10" x14ac:dyDescent="0.2">
      <c r="B16129" s="24"/>
      <c r="D16129" s="24"/>
      <c r="F16129" s="24"/>
      <c r="H16129" s="24"/>
      <c r="J16129" s="24"/>
    </row>
    <row r="16130" spans="2:10" x14ac:dyDescent="0.2">
      <c r="B16130" s="24"/>
      <c r="D16130" s="24"/>
      <c r="F16130" s="24"/>
      <c r="H16130" s="24"/>
      <c r="J16130" s="24"/>
    </row>
    <row r="16131" spans="2:10" x14ac:dyDescent="0.2">
      <c r="B16131" s="24"/>
      <c r="D16131" s="24"/>
      <c r="F16131" s="24"/>
      <c r="H16131" s="24"/>
      <c r="J16131" s="24"/>
    </row>
    <row r="16132" spans="2:10" x14ac:dyDescent="0.2">
      <c r="B16132" s="24"/>
      <c r="D16132" s="24"/>
      <c r="F16132" s="24"/>
      <c r="H16132" s="24"/>
      <c r="J16132" s="24"/>
    </row>
    <row r="16133" spans="2:10" x14ac:dyDescent="0.2">
      <c r="B16133" s="24"/>
      <c r="D16133" s="24"/>
      <c r="F16133" s="24"/>
      <c r="H16133" s="24"/>
      <c r="J16133" s="24"/>
    </row>
    <row r="16134" spans="2:10" x14ac:dyDescent="0.2">
      <c r="B16134" s="24"/>
      <c r="D16134" s="24"/>
      <c r="F16134" s="24"/>
      <c r="H16134" s="24"/>
      <c r="J16134" s="24"/>
    </row>
    <row r="16135" spans="2:10" x14ac:dyDescent="0.2">
      <c r="B16135" s="24"/>
      <c r="D16135" s="24"/>
      <c r="F16135" s="24"/>
      <c r="H16135" s="24"/>
      <c r="J16135" s="24"/>
    </row>
    <row r="16136" spans="2:10" x14ac:dyDescent="0.2">
      <c r="B16136" s="24"/>
      <c r="D16136" s="24"/>
      <c r="F16136" s="24"/>
      <c r="H16136" s="24"/>
      <c r="J16136" s="24"/>
    </row>
    <row r="16137" spans="2:10" x14ac:dyDescent="0.2">
      <c r="B16137" s="24"/>
      <c r="D16137" s="24"/>
      <c r="F16137" s="24"/>
      <c r="H16137" s="24"/>
      <c r="J16137" s="24"/>
    </row>
    <row r="16138" spans="2:10" x14ac:dyDescent="0.2">
      <c r="B16138" s="24"/>
      <c r="D16138" s="24"/>
      <c r="F16138" s="24"/>
      <c r="H16138" s="24"/>
      <c r="J16138" s="24"/>
    </row>
    <row r="16139" spans="2:10" x14ac:dyDescent="0.2">
      <c r="B16139" s="24"/>
      <c r="D16139" s="24"/>
      <c r="F16139" s="24"/>
      <c r="H16139" s="24"/>
      <c r="J16139" s="24"/>
    </row>
    <row r="16140" spans="2:10" x14ac:dyDescent="0.2">
      <c r="B16140" s="24"/>
      <c r="D16140" s="24"/>
      <c r="F16140" s="24"/>
      <c r="H16140" s="24"/>
      <c r="J16140" s="24"/>
    </row>
    <row r="16141" spans="2:10" x14ac:dyDescent="0.2">
      <c r="B16141" s="24"/>
      <c r="D16141" s="24"/>
      <c r="F16141" s="24"/>
      <c r="H16141" s="24"/>
      <c r="J16141" s="24"/>
    </row>
    <row r="16142" spans="2:10" x14ac:dyDescent="0.2">
      <c r="B16142" s="24"/>
      <c r="D16142" s="24"/>
      <c r="F16142" s="24"/>
      <c r="H16142" s="24"/>
      <c r="J16142" s="24"/>
    </row>
    <row r="16143" spans="2:10" x14ac:dyDescent="0.2">
      <c r="B16143" s="24"/>
      <c r="D16143" s="24"/>
      <c r="F16143" s="24"/>
      <c r="H16143" s="24"/>
      <c r="J16143" s="24"/>
    </row>
    <row r="16144" spans="2:10" x14ac:dyDescent="0.2">
      <c r="B16144" s="24"/>
      <c r="D16144" s="24"/>
      <c r="F16144" s="24"/>
      <c r="H16144" s="24"/>
      <c r="J16144" s="24"/>
    </row>
    <row r="16145" spans="2:10" x14ac:dyDescent="0.2">
      <c r="B16145" s="24"/>
      <c r="D16145" s="24"/>
      <c r="F16145" s="24"/>
      <c r="H16145" s="24"/>
      <c r="J16145" s="24"/>
    </row>
    <row r="16146" spans="2:10" x14ac:dyDescent="0.2">
      <c r="B16146" s="24"/>
      <c r="D16146" s="24"/>
      <c r="F16146" s="24"/>
      <c r="H16146" s="24"/>
      <c r="J16146" s="24"/>
    </row>
    <row r="16147" spans="2:10" x14ac:dyDescent="0.2">
      <c r="B16147" s="24"/>
      <c r="D16147" s="24"/>
      <c r="F16147" s="24"/>
      <c r="H16147" s="24"/>
      <c r="J16147" s="24"/>
    </row>
    <row r="16148" spans="2:10" x14ac:dyDescent="0.2">
      <c r="B16148" s="24"/>
      <c r="D16148" s="24"/>
      <c r="F16148" s="24"/>
      <c r="H16148" s="24"/>
      <c r="J16148" s="24"/>
    </row>
    <row r="16149" spans="2:10" x14ac:dyDescent="0.2">
      <c r="B16149" s="24"/>
      <c r="D16149" s="24"/>
      <c r="F16149" s="24"/>
      <c r="H16149" s="24"/>
      <c r="J16149" s="24"/>
    </row>
    <row r="16150" spans="2:10" x14ac:dyDescent="0.2">
      <c r="B16150" s="24"/>
      <c r="D16150" s="24"/>
      <c r="F16150" s="24"/>
      <c r="H16150" s="24"/>
      <c r="J16150" s="24"/>
    </row>
    <row r="16151" spans="2:10" x14ac:dyDescent="0.2">
      <c r="B16151" s="24"/>
      <c r="D16151" s="24"/>
      <c r="F16151" s="24"/>
      <c r="H16151" s="24"/>
      <c r="J16151" s="24"/>
    </row>
    <row r="16152" spans="2:10" x14ac:dyDescent="0.2">
      <c r="B16152" s="24"/>
      <c r="D16152" s="24"/>
      <c r="F16152" s="24"/>
      <c r="H16152" s="24"/>
      <c r="J16152" s="24"/>
    </row>
    <row r="16153" spans="2:10" x14ac:dyDescent="0.2">
      <c r="B16153" s="24"/>
      <c r="D16153" s="24"/>
      <c r="F16153" s="24"/>
      <c r="H16153" s="24"/>
      <c r="J16153" s="24"/>
    </row>
    <row r="16154" spans="2:10" x14ac:dyDescent="0.2">
      <c r="B16154" s="24"/>
      <c r="D16154" s="24"/>
      <c r="F16154" s="24"/>
      <c r="H16154" s="24"/>
      <c r="J16154" s="24"/>
    </row>
    <row r="16155" spans="2:10" x14ac:dyDescent="0.2">
      <c r="B16155" s="24"/>
      <c r="D16155" s="24"/>
      <c r="F16155" s="24"/>
      <c r="H16155" s="24"/>
      <c r="J16155" s="24"/>
    </row>
    <row r="16156" spans="2:10" x14ac:dyDescent="0.2">
      <c r="B16156" s="24"/>
      <c r="D16156" s="24"/>
      <c r="F16156" s="24"/>
      <c r="H16156" s="24"/>
      <c r="J16156" s="24"/>
    </row>
    <row r="16157" spans="2:10" x14ac:dyDescent="0.2">
      <c r="B16157" s="24"/>
      <c r="D16157" s="24"/>
      <c r="F16157" s="24"/>
      <c r="H16157" s="24"/>
      <c r="J16157" s="24"/>
    </row>
    <row r="16158" spans="2:10" x14ac:dyDescent="0.2">
      <c r="B16158" s="24"/>
      <c r="D16158" s="24"/>
      <c r="F16158" s="24"/>
      <c r="H16158" s="24"/>
      <c r="J16158" s="24"/>
    </row>
    <row r="16159" spans="2:10" x14ac:dyDescent="0.2">
      <c r="B16159" s="24"/>
      <c r="D16159" s="24"/>
      <c r="F16159" s="24"/>
      <c r="H16159" s="24"/>
      <c r="J16159" s="24"/>
    </row>
    <row r="16160" spans="2:10" x14ac:dyDescent="0.2">
      <c r="B16160" s="24"/>
      <c r="D16160" s="24"/>
      <c r="F16160" s="24"/>
      <c r="H16160" s="24"/>
      <c r="J16160" s="24"/>
    </row>
    <row r="16161" spans="2:10" x14ac:dyDescent="0.2">
      <c r="B16161" s="24"/>
      <c r="D16161" s="24"/>
      <c r="F16161" s="24"/>
      <c r="H16161" s="24"/>
      <c r="J16161" s="24"/>
    </row>
    <row r="16162" spans="2:10" x14ac:dyDescent="0.2">
      <c r="B16162" s="24"/>
      <c r="D16162" s="24"/>
      <c r="F16162" s="24"/>
      <c r="H16162" s="24"/>
      <c r="J16162" s="24"/>
    </row>
    <row r="16163" spans="2:10" x14ac:dyDescent="0.2">
      <c r="B16163" s="24"/>
      <c r="D16163" s="24"/>
      <c r="F16163" s="24"/>
      <c r="H16163" s="24"/>
      <c r="J16163" s="24"/>
    </row>
    <row r="16164" spans="2:10" x14ac:dyDescent="0.2">
      <c r="B16164" s="24"/>
      <c r="D16164" s="24"/>
      <c r="F16164" s="24"/>
      <c r="H16164" s="24"/>
      <c r="J16164" s="24"/>
    </row>
    <row r="16165" spans="2:10" x14ac:dyDescent="0.2">
      <c r="B16165" s="24"/>
      <c r="D16165" s="24"/>
      <c r="F16165" s="24"/>
      <c r="H16165" s="24"/>
      <c r="J16165" s="24"/>
    </row>
    <row r="16166" spans="2:10" x14ac:dyDescent="0.2">
      <c r="B16166" s="24"/>
      <c r="D16166" s="24"/>
      <c r="F16166" s="24"/>
      <c r="H16166" s="24"/>
      <c r="J16166" s="24"/>
    </row>
    <row r="16167" spans="2:10" x14ac:dyDescent="0.2">
      <c r="B16167" s="24"/>
      <c r="D16167" s="24"/>
      <c r="F16167" s="24"/>
      <c r="H16167" s="24"/>
      <c r="J16167" s="24"/>
    </row>
    <row r="16168" spans="2:10" x14ac:dyDescent="0.2">
      <c r="B16168" s="24"/>
      <c r="D16168" s="24"/>
      <c r="F16168" s="24"/>
      <c r="H16168" s="24"/>
      <c r="J16168" s="24"/>
    </row>
    <row r="16169" spans="2:10" x14ac:dyDescent="0.2">
      <c r="B16169" s="24"/>
      <c r="D16169" s="24"/>
      <c r="F16169" s="24"/>
      <c r="H16169" s="24"/>
      <c r="J16169" s="24"/>
    </row>
    <row r="16170" spans="2:10" x14ac:dyDescent="0.2">
      <c r="B16170" s="24"/>
      <c r="D16170" s="24"/>
      <c r="F16170" s="24"/>
      <c r="H16170" s="24"/>
      <c r="J16170" s="24"/>
    </row>
    <row r="16171" spans="2:10" x14ac:dyDescent="0.2">
      <c r="B16171" s="24"/>
      <c r="D16171" s="24"/>
      <c r="F16171" s="24"/>
      <c r="H16171" s="24"/>
      <c r="J16171" s="24"/>
    </row>
    <row r="16172" spans="2:10" x14ac:dyDescent="0.2">
      <c r="B16172" s="24"/>
      <c r="D16172" s="24"/>
      <c r="F16172" s="24"/>
      <c r="H16172" s="24"/>
      <c r="J16172" s="24"/>
    </row>
    <row r="16173" spans="2:10" x14ac:dyDescent="0.2">
      <c r="B16173" s="24"/>
      <c r="D16173" s="24"/>
      <c r="F16173" s="24"/>
      <c r="H16173" s="24"/>
      <c r="J16173" s="24"/>
    </row>
    <row r="16174" spans="2:10" x14ac:dyDescent="0.2">
      <c r="B16174" s="24"/>
      <c r="D16174" s="24"/>
      <c r="F16174" s="24"/>
      <c r="H16174" s="24"/>
      <c r="J16174" s="24"/>
    </row>
    <row r="16175" spans="2:10" x14ac:dyDescent="0.2">
      <c r="B16175" s="24"/>
      <c r="D16175" s="24"/>
      <c r="F16175" s="24"/>
      <c r="H16175" s="24"/>
      <c r="J16175" s="24"/>
    </row>
    <row r="16176" spans="2:10" x14ac:dyDescent="0.2">
      <c r="B16176" s="24"/>
      <c r="D16176" s="24"/>
      <c r="F16176" s="24"/>
      <c r="H16176" s="24"/>
      <c r="J16176" s="24"/>
    </row>
    <row r="16177" spans="2:10" x14ac:dyDescent="0.2">
      <c r="B16177" s="24"/>
      <c r="D16177" s="24"/>
      <c r="F16177" s="24"/>
      <c r="H16177" s="24"/>
      <c r="J16177" s="24"/>
    </row>
    <row r="16178" spans="2:10" x14ac:dyDescent="0.2">
      <c r="B16178" s="24"/>
      <c r="D16178" s="24"/>
      <c r="F16178" s="24"/>
      <c r="H16178" s="24"/>
      <c r="J16178" s="24"/>
    </row>
    <row r="16179" spans="2:10" x14ac:dyDescent="0.2">
      <c r="B16179" s="24"/>
      <c r="D16179" s="24"/>
      <c r="F16179" s="24"/>
      <c r="H16179" s="24"/>
      <c r="J16179" s="24"/>
    </row>
    <row r="16180" spans="2:10" x14ac:dyDescent="0.2">
      <c r="B16180" s="24"/>
      <c r="D16180" s="24"/>
      <c r="F16180" s="24"/>
      <c r="H16180" s="24"/>
      <c r="J16180" s="24"/>
    </row>
    <row r="16181" spans="2:10" x14ac:dyDescent="0.2">
      <c r="B16181" s="24"/>
      <c r="D16181" s="24"/>
      <c r="F16181" s="24"/>
      <c r="H16181" s="24"/>
      <c r="J16181" s="24"/>
    </row>
    <row r="16182" spans="2:10" x14ac:dyDescent="0.2">
      <c r="B16182" s="24"/>
      <c r="D16182" s="24"/>
      <c r="F16182" s="24"/>
      <c r="H16182" s="24"/>
      <c r="J16182" s="24"/>
    </row>
    <row r="16183" spans="2:10" x14ac:dyDescent="0.2">
      <c r="B16183" s="24"/>
      <c r="D16183" s="24"/>
      <c r="F16183" s="24"/>
      <c r="H16183" s="24"/>
      <c r="J16183" s="24"/>
    </row>
    <row r="16184" spans="2:10" x14ac:dyDescent="0.2">
      <c r="B16184" s="24"/>
      <c r="D16184" s="24"/>
      <c r="F16184" s="24"/>
      <c r="H16184" s="24"/>
      <c r="J16184" s="24"/>
    </row>
    <row r="16185" spans="2:10" x14ac:dyDescent="0.2">
      <c r="B16185" s="24"/>
      <c r="D16185" s="24"/>
      <c r="F16185" s="24"/>
      <c r="H16185" s="24"/>
      <c r="J16185" s="24"/>
    </row>
    <row r="16186" spans="2:10" x14ac:dyDescent="0.2">
      <c r="B16186" s="24"/>
      <c r="D16186" s="24"/>
      <c r="F16186" s="24"/>
      <c r="H16186" s="24"/>
      <c r="J16186" s="24"/>
    </row>
    <row r="16187" spans="2:10" x14ac:dyDescent="0.2">
      <c r="B16187" s="24"/>
      <c r="D16187" s="24"/>
      <c r="F16187" s="24"/>
      <c r="H16187" s="24"/>
      <c r="J16187" s="24"/>
    </row>
    <row r="16188" spans="2:10" x14ac:dyDescent="0.2">
      <c r="B16188" s="24"/>
      <c r="D16188" s="24"/>
      <c r="F16188" s="24"/>
      <c r="H16188" s="24"/>
      <c r="J16188" s="24"/>
    </row>
    <row r="16189" spans="2:10" x14ac:dyDescent="0.2">
      <c r="B16189" s="24"/>
      <c r="D16189" s="24"/>
      <c r="F16189" s="24"/>
      <c r="H16189" s="24"/>
      <c r="J16189" s="24"/>
    </row>
    <row r="16190" spans="2:10" x14ac:dyDescent="0.2">
      <c r="B16190" s="24"/>
      <c r="D16190" s="24"/>
      <c r="F16190" s="24"/>
      <c r="H16190" s="24"/>
      <c r="J16190" s="24"/>
    </row>
    <row r="16191" spans="2:10" x14ac:dyDescent="0.2">
      <c r="B16191" s="24"/>
      <c r="D16191" s="24"/>
      <c r="F16191" s="24"/>
      <c r="H16191" s="24"/>
      <c r="J16191" s="24"/>
    </row>
    <row r="16192" spans="2:10" x14ac:dyDescent="0.2">
      <c r="B16192" s="24"/>
      <c r="D16192" s="24"/>
      <c r="F16192" s="24"/>
      <c r="H16192" s="24"/>
      <c r="J16192" s="24"/>
    </row>
    <row r="16193" spans="2:10" x14ac:dyDescent="0.2">
      <c r="B16193" s="24"/>
      <c r="D16193" s="24"/>
      <c r="F16193" s="24"/>
      <c r="H16193" s="24"/>
      <c r="J16193" s="24"/>
    </row>
    <row r="16194" spans="2:10" x14ac:dyDescent="0.2">
      <c r="B16194" s="24"/>
      <c r="D16194" s="24"/>
      <c r="F16194" s="24"/>
      <c r="H16194" s="24"/>
      <c r="J16194" s="24"/>
    </row>
    <row r="16195" spans="2:10" x14ac:dyDescent="0.2">
      <c r="B16195" s="24"/>
      <c r="D16195" s="24"/>
      <c r="F16195" s="24"/>
      <c r="H16195" s="24"/>
      <c r="J16195" s="24"/>
    </row>
    <row r="16196" spans="2:10" x14ac:dyDescent="0.2">
      <c r="B16196" s="24"/>
      <c r="D16196" s="24"/>
      <c r="F16196" s="24"/>
      <c r="H16196" s="24"/>
      <c r="J16196" s="24"/>
    </row>
    <row r="16197" spans="2:10" x14ac:dyDescent="0.2">
      <c r="B16197" s="24"/>
      <c r="D16197" s="24"/>
      <c r="F16197" s="24"/>
      <c r="H16197" s="24"/>
      <c r="J16197" s="24"/>
    </row>
    <row r="16198" spans="2:10" x14ac:dyDescent="0.2">
      <c r="B16198" s="24"/>
      <c r="D16198" s="24"/>
      <c r="F16198" s="24"/>
      <c r="H16198" s="24"/>
      <c r="J16198" s="24"/>
    </row>
    <row r="16199" spans="2:10" x14ac:dyDescent="0.2">
      <c r="B16199" s="24"/>
      <c r="D16199" s="24"/>
      <c r="F16199" s="24"/>
      <c r="H16199" s="24"/>
      <c r="J16199" s="24"/>
    </row>
    <row r="16200" spans="2:10" x14ac:dyDescent="0.2">
      <c r="B16200" s="24"/>
      <c r="D16200" s="24"/>
      <c r="F16200" s="24"/>
      <c r="H16200" s="24"/>
      <c r="J16200" s="24"/>
    </row>
    <row r="16201" spans="2:10" x14ac:dyDescent="0.2">
      <c r="B16201" s="24"/>
      <c r="D16201" s="24"/>
      <c r="F16201" s="24"/>
      <c r="H16201" s="24"/>
      <c r="J16201" s="24"/>
    </row>
    <row r="16202" spans="2:10" x14ac:dyDescent="0.2">
      <c r="B16202" s="24"/>
      <c r="D16202" s="24"/>
      <c r="F16202" s="24"/>
      <c r="H16202" s="24"/>
      <c r="J16202" s="24"/>
    </row>
    <row r="16203" spans="2:10" x14ac:dyDescent="0.2">
      <c r="B16203" s="24"/>
      <c r="D16203" s="24"/>
      <c r="F16203" s="24"/>
      <c r="H16203" s="24"/>
      <c r="J16203" s="24"/>
    </row>
    <row r="16204" spans="2:10" x14ac:dyDescent="0.2">
      <c r="B16204" s="24"/>
      <c r="D16204" s="24"/>
      <c r="F16204" s="24"/>
      <c r="H16204" s="24"/>
      <c r="J16204" s="24"/>
    </row>
    <row r="16205" spans="2:10" x14ac:dyDescent="0.2">
      <c r="B16205" s="24"/>
      <c r="D16205" s="24"/>
      <c r="F16205" s="24"/>
      <c r="H16205" s="24"/>
      <c r="J16205" s="24"/>
    </row>
    <row r="16206" spans="2:10" x14ac:dyDescent="0.2">
      <c r="B16206" s="24"/>
      <c r="D16206" s="24"/>
      <c r="F16206" s="24"/>
      <c r="H16206" s="24"/>
      <c r="J16206" s="24"/>
    </row>
    <row r="16207" spans="2:10" x14ac:dyDescent="0.2">
      <c r="B16207" s="24"/>
      <c r="D16207" s="24"/>
      <c r="F16207" s="24"/>
      <c r="H16207" s="24"/>
      <c r="J16207" s="24"/>
    </row>
    <row r="16208" spans="2:10" x14ac:dyDescent="0.2">
      <c r="B16208" s="24"/>
      <c r="D16208" s="24"/>
      <c r="F16208" s="24"/>
      <c r="H16208" s="24"/>
      <c r="J16208" s="24"/>
    </row>
    <row r="16209" spans="2:10" x14ac:dyDescent="0.2">
      <c r="B16209" s="24"/>
      <c r="D16209" s="24"/>
      <c r="F16209" s="24"/>
      <c r="H16209" s="24"/>
      <c r="J16209" s="24"/>
    </row>
    <row r="16210" spans="2:10" x14ac:dyDescent="0.2">
      <c r="B16210" s="24"/>
      <c r="D16210" s="24"/>
      <c r="F16210" s="24"/>
      <c r="H16210" s="24"/>
      <c r="J16210" s="24"/>
    </row>
    <row r="16211" spans="2:10" x14ac:dyDescent="0.2">
      <c r="B16211" s="24"/>
      <c r="D16211" s="24"/>
      <c r="F16211" s="24"/>
      <c r="H16211" s="24"/>
      <c r="J16211" s="24"/>
    </row>
    <row r="16212" spans="2:10" x14ac:dyDescent="0.2">
      <c r="B16212" s="24"/>
      <c r="D16212" s="24"/>
      <c r="F16212" s="24"/>
      <c r="H16212" s="24"/>
      <c r="J16212" s="24"/>
    </row>
    <row r="16213" spans="2:10" x14ac:dyDescent="0.2">
      <c r="B16213" s="24"/>
      <c r="D16213" s="24"/>
      <c r="F16213" s="24"/>
      <c r="H16213" s="24"/>
      <c r="J16213" s="24"/>
    </row>
    <row r="16214" spans="2:10" x14ac:dyDescent="0.2">
      <c r="B16214" s="24"/>
      <c r="D16214" s="24"/>
      <c r="F16214" s="24"/>
      <c r="H16214" s="24"/>
      <c r="J16214" s="24"/>
    </row>
    <row r="16215" spans="2:10" x14ac:dyDescent="0.2">
      <c r="B16215" s="24"/>
      <c r="D16215" s="24"/>
      <c r="F16215" s="24"/>
      <c r="H16215" s="24"/>
      <c r="J16215" s="24"/>
    </row>
    <row r="16216" spans="2:10" x14ac:dyDescent="0.2">
      <c r="B16216" s="24"/>
      <c r="D16216" s="24"/>
      <c r="F16216" s="24"/>
      <c r="H16216" s="24"/>
      <c r="J16216" s="24"/>
    </row>
    <row r="16217" spans="2:10" x14ac:dyDescent="0.2">
      <c r="B16217" s="24"/>
      <c r="D16217" s="24"/>
      <c r="F16217" s="24"/>
      <c r="H16217" s="24"/>
      <c r="J16217" s="24"/>
    </row>
    <row r="16218" spans="2:10" x14ac:dyDescent="0.2">
      <c r="B16218" s="24"/>
      <c r="D16218" s="24"/>
      <c r="F16218" s="24"/>
      <c r="H16218" s="24"/>
      <c r="J16218" s="24"/>
    </row>
    <row r="16219" spans="2:10" x14ac:dyDescent="0.2">
      <c r="B16219" s="24"/>
      <c r="D16219" s="24"/>
      <c r="F16219" s="24"/>
      <c r="H16219" s="24"/>
      <c r="J16219" s="24"/>
    </row>
    <row r="16220" spans="2:10" x14ac:dyDescent="0.2">
      <c r="B16220" s="24"/>
      <c r="D16220" s="24"/>
      <c r="F16220" s="24"/>
      <c r="H16220" s="24"/>
      <c r="J16220" s="24"/>
    </row>
    <row r="16221" spans="2:10" x14ac:dyDescent="0.2">
      <c r="B16221" s="24"/>
      <c r="D16221" s="24"/>
      <c r="F16221" s="24"/>
      <c r="H16221" s="24"/>
      <c r="J16221" s="24"/>
    </row>
    <row r="16222" spans="2:10" x14ac:dyDescent="0.2">
      <c r="B16222" s="24"/>
      <c r="D16222" s="24"/>
      <c r="F16222" s="24"/>
      <c r="H16222" s="24"/>
      <c r="J16222" s="24"/>
    </row>
    <row r="16223" spans="2:10" x14ac:dyDescent="0.2">
      <c r="B16223" s="24"/>
      <c r="D16223" s="24"/>
      <c r="F16223" s="24"/>
      <c r="H16223" s="24"/>
      <c r="J16223" s="24"/>
    </row>
    <row r="16224" spans="2:10" x14ac:dyDescent="0.2">
      <c r="B16224" s="24"/>
      <c r="D16224" s="24"/>
      <c r="F16224" s="24"/>
      <c r="H16224" s="24"/>
      <c r="J16224" s="24"/>
    </row>
    <row r="16225" spans="2:10" x14ac:dyDescent="0.2">
      <c r="B16225" s="24"/>
      <c r="D16225" s="24"/>
      <c r="F16225" s="24"/>
      <c r="H16225" s="24"/>
      <c r="J16225" s="24"/>
    </row>
    <row r="16226" spans="2:10" x14ac:dyDescent="0.2">
      <c r="B16226" s="24"/>
      <c r="D16226" s="24"/>
      <c r="F16226" s="24"/>
      <c r="H16226" s="24"/>
      <c r="J16226" s="24"/>
    </row>
    <row r="16227" spans="2:10" x14ac:dyDescent="0.2">
      <c r="B16227" s="24"/>
      <c r="D16227" s="24"/>
      <c r="F16227" s="24"/>
      <c r="H16227" s="24"/>
      <c r="J16227" s="24"/>
    </row>
    <row r="16228" spans="2:10" x14ac:dyDescent="0.2">
      <c r="B16228" s="24"/>
      <c r="D16228" s="24"/>
      <c r="F16228" s="24"/>
      <c r="H16228" s="24"/>
      <c r="J16228" s="24"/>
    </row>
    <row r="16229" spans="2:10" x14ac:dyDescent="0.2">
      <c r="B16229" s="24"/>
      <c r="D16229" s="24"/>
      <c r="F16229" s="24"/>
      <c r="H16229" s="24"/>
      <c r="J16229" s="24"/>
    </row>
    <row r="16230" spans="2:10" x14ac:dyDescent="0.2">
      <c r="B16230" s="24"/>
      <c r="D16230" s="24"/>
      <c r="F16230" s="24"/>
      <c r="H16230" s="24"/>
      <c r="J16230" s="24"/>
    </row>
    <row r="16231" spans="2:10" x14ac:dyDescent="0.2">
      <c r="B16231" s="24"/>
      <c r="D16231" s="24"/>
      <c r="F16231" s="24"/>
      <c r="H16231" s="24"/>
      <c r="J16231" s="24"/>
    </row>
    <row r="16232" spans="2:10" x14ac:dyDescent="0.2">
      <c r="B16232" s="24"/>
      <c r="D16232" s="24"/>
      <c r="F16232" s="24"/>
      <c r="H16232" s="24"/>
      <c r="J16232" s="24"/>
    </row>
    <row r="16233" spans="2:10" x14ac:dyDescent="0.2">
      <c r="B16233" s="24"/>
      <c r="D16233" s="24"/>
      <c r="F16233" s="24"/>
      <c r="H16233" s="24"/>
      <c r="J16233" s="24"/>
    </row>
    <row r="16234" spans="2:10" x14ac:dyDescent="0.2">
      <c r="B16234" s="24"/>
      <c r="D16234" s="24"/>
      <c r="F16234" s="24"/>
      <c r="H16234" s="24"/>
      <c r="J16234" s="24"/>
    </row>
    <row r="16235" spans="2:10" x14ac:dyDescent="0.2">
      <c r="B16235" s="24"/>
      <c r="D16235" s="24"/>
      <c r="F16235" s="24"/>
      <c r="H16235" s="24"/>
      <c r="J16235" s="24"/>
    </row>
    <row r="16236" spans="2:10" x14ac:dyDescent="0.2">
      <c r="B16236" s="24"/>
      <c r="D16236" s="24"/>
      <c r="F16236" s="24"/>
      <c r="H16236" s="24"/>
      <c r="J16236" s="24"/>
    </row>
    <row r="16237" spans="2:10" x14ac:dyDescent="0.2">
      <c r="B16237" s="24"/>
      <c r="D16237" s="24"/>
      <c r="F16237" s="24"/>
      <c r="H16237" s="24"/>
      <c r="J16237" s="24"/>
    </row>
    <row r="16238" spans="2:10" x14ac:dyDescent="0.2">
      <c r="B16238" s="24"/>
      <c r="D16238" s="24"/>
      <c r="F16238" s="24"/>
      <c r="H16238" s="24"/>
      <c r="J16238" s="24"/>
    </row>
    <row r="16239" spans="2:10" x14ac:dyDescent="0.2">
      <c r="B16239" s="24"/>
      <c r="D16239" s="24"/>
      <c r="F16239" s="24"/>
      <c r="H16239" s="24"/>
      <c r="J16239" s="24"/>
    </row>
    <row r="16240" spans="2:10" x14ac:dyDescent="0.2">
      <c r="B16240" s="24"/>
      <c r="D16240" s="24"/>
      <c r="F16240" s="24"/>
      <c r="H16240" s="24"/>
      <c r="J16240" s="24"/>
    </row>
    <row r="16241" spans="2:10" x14ac:dyDescent="0.2">
      <c r="B16241" s="24"/>
      <c r="D16241" s="24"/>
      <c r="F16241" s="24"/>
      <c r="H16241" s="24"/>
      <c r="J16241" s="24"/>
    </row>
    <row r="16242" spans="2:10" x14ac:dyDescent="0.2">
      <c r="B16242" s="24"/>
      <c r="D16242" s="24"/>
      <c r="F16242" s="24"/>
      <c r="H16242" s="24"/>
      <c r="J16242" s="24"/>
    </row>
    <row r="16243" spans="2:10" x14ac:dyDescent="0.2">
      <c r="B16243" s="24"/>
      <c r="D16243" s="24"/>
      <c r="F16243" s="24"/>
      <c r="H16243" s="24"/>
      <c r="J16243" s="24"/>
    </row>
    <row r="16244" spans="2:10" x14ac:dyDescent="0.2">
      <c r="B16244" s="24"/>
      <c r="D16244" s="24"/>
      <c r="F16244" s="24"/>
      <c r="H16244" s="24"/>
      <c r="J16244" s="24"/>
    </row>
    <row r="16245" spans="2:10" x14ac:dyDescent="0.2">
      <c r="B16245" s="24"/>
      <c r="D16245" s="24"/>
      <c r="F16245" s="24"/>
      <c r="H16245" s="24"/>
      <c r="J16245" s="24"/>
    </row>
    <row r="16246" spans="2:10" x14ac:dyDescent="0.2">
      <c r="B16246" s="24"/>
      <c r="D16246" s="24"/>
      <c r="F16246" s="24"/>
      <c r="H16246" s="24"/>
      <c r="J16246" s="24"/>
    </row>
    <row r="16247" spans="2:10" x14ac:dyDescent="0.2">
      <c r="B16247" s="24"/>
      <c r="D16247" s="24"/>
      <c r="F16247" s="24"/>
      <c r="H16247" s="24"/>
      <c r="J16247" s="24"/>
    </row>
    <row r="16248" spans="2:10" x14ac:dyDescent="0.2">
      <c r="B16248" s="24"/>
      <c r="D16248" s="24"/>
      <c r="F16248" s="24"/>
      <c r="H16248" s="24"/>
      <c r="J16248" s="24"/>
    </row>
    <row r="16249" spans="2:10" x14ac:dyDescent="0.2">
      <c r="B16249" s="24"/>
      <c r="D16249" s="24"/>
      <c r="F16249" s="24"/>
      <c r="H16249" s="24"/>
      <c r="J16249" s="24"/>
    </row>
    <row r="16250" spans="2:10" x14ac:dyDescent="0.2">
      <c r="B16250" s="24"/>
      <c r="D16250" s="24"/>
      <c r="F16250" s="24"/>
      <c r="H16250" s="24"/>
      <c r="J16250" s="24"/>
    </row>
    <row r="16251" spans="2:10" x14ac:dyDescent="0.2">
      <c r="B16251" s="24"/>
      <c r="D16251" s="24"/>
      <c r="F16251" s="24"/>
      <c r="H16251" s="24"/>
      <c r="J16251" s="24"/>
    </row>
    <row r="16252" spans="2:10" x14ac:dyDescent="0.2">
      <c r="B16252" s="24"/>
      <c r="D16252" s="24"/>
      <c r="F16252" s="24"/>
      <c r="H16252" s="24"/>
      <c r="J16252" s="24"/>
    </row>
    <row r="16253" spans="2:10" x14ac:dyDescent="0.2">
      <c r="B16253" s="24"/>
      <c r="D16253" s="24"/>
      <c r="F16253" s="24"/>
      <c r="H16253" s="24"/>
      <c r="J16253" s="24"/>
    </row>
    <row r="16254" spans="2:10" x14ac:dyDescent="0.2">
      <c r="B16254" s="24"/>
      <c r="D16254" s="24"/>
      <c r="F16254" s="24"/>
      <c r="H16254" s="24"/>
      <c r="J16254" s="24"/>
    </row>
    <row r="16255" spans="2:10" x14ac:dyDescent="0.2">
      <c r="B16255" s="24"/>
      <c r="D16255" s="24"/>
      <c r="F16255" s="24"/>
      <c r="H16255" s="24"/>
      <c r="J16255" s="24"/>
    </row>
    <row r="16256" spans="2:10" x14ac:dyDescent="0.2">
      <c r="B16256" s="24"/>
      <c r="D16256" s="24"/>
      <c r="F16256" s="24"/>
      <c r="H16256" s="24"/>
      <c r="J16256" s="24"/>
    </row>
    <row r="16257" spans="2:10" x14ac:dyDescent="0.2">
      <c r="B16257" s="24"/>
      <c r="D16257" s="24"/>
      <c r="F16257" s="24"/>
      <c r="H16257" s="24"/>
      <c r="J16257" s="24"/>
    </row>
    <row r="16258" spans="2:10" x14ac:dyDescent="0.2">
      <c r="B16258" s="24"/>
      <c r="D16258" s="24"/>
      <c r="F16258" s="24"/>
      <c r="H16258" s="24"/>
      <c r="J16258" s="24"/>
    </row>
    <row r="16259" spans="2:10" x14ac:dyDescent="0.2">
      <c r="B16259" s="24"/>
      <c r="D16259" s="24"/>
      <c r="F16259" s="24"/>
      <c r="H16259" s="24"/>
      <c r="J16259" s="24"/>
    </row>
    <row r="16260" spans="2:10" x14ac:dyDescent="0.2">
      <c r="B16260" s="24"/>
      <c r="D16260" s="24"/>
      <c r="F16260" s="24"/>
      <c r="H16260" s="24"/>
      <c r="J16260" s="24"/>
    </row>
    <row r="16261" spans="2:10" x14ac:dyDescent="0.2">
      <c r="B16261" s="24"/>
      <c r="D16261" s="24"/>
      <c r="F16261" s="24"/>
      <c r="H16261" s="24"/>
      <c r="J16261" s="24"/>
    </row>
    <row r="16262" spans="2:10" x14ac:dyDescent="0.2">
      <c r="B16262" s="24"/>
      <c r="D16262" s="24"/>
      <c r="F16262" s="24"/>
      <c r="H16262" s="24"/>
      <c r="J16262" s="24"/>
    </row>
    <row r="16263" spans="2:10" x14ac:dyDescent="0.2">
      <c r="B16263" s="24"/>
      <c r="D16263" s="24"/>
      <c r="F16263" s="24"/>
      <c r="H16263" s="24"/>
      <c r="J16263" s="24"/>
    </row>
    <row r="16264" spans="2:10" x14ac:dyDescent="0.2">
      <c r="B16264" s="24"/>
      <c r="D16264" s="24"/>
      <c r="F16264" s="24"/>
      <c r="H16264" s="24"/>
      <c r="J16264" s="24"/>
    </row>
    <row r="16265" spans="2:10" x14ac:dyDescent="0.2">
      <c r="B16265" s="24"/>
      <c r="D16265" s="24"/>
      <c r="F16265" s="24"/>
      <c r="H16265" s="24"/>
      <c r="J16265" s="24"/>
    </row>
    <row r="16266" spans="2:10" x14ac:dyDescent="0.2">
      <c r="B16266" s="24"/>
      <c r="D16266" s="24"/>
      <c r="F16266" s="24"/>
      <c r="H16266" s="24"/>
      <c r="J16266" s="24"/>
    </row>
    <row r="16267" spans="2:10" x14ac:dyDescent="0.2">
      <c r="B16267" s="24"/>
      <c r="D16267" s="24"/>
      <c r="F16267" s="24"/>
      <c r="H16267" s="24"/>
      <c r="J16267" s="24"/>
    </row>
    <row r="16268" spans="2:10" x14ac:dyDescent="0.2">
      <c r="B16268" s="24"/>
      <c r="D16268" s="24"/>
      <c r="F16268" s="24"/>
      <c r="H16268" s="24"/>
      <c r="J16268" s="24"/>
    </row>
    <row r="16269" spans="2:10" x14ac:dyDescent="0.2">
      <c r="B16269" s="24"/>
      <c r="D16269" s="24"/>
      <c r="F16269" s="24"/>
      <c r="H16269" s="24"/>
      <c r="J16269" s="24"/>
    </row>
    <row r="16270" spans="2:10" x14ac:dyDescent="0.2">
      <c r="B16270" s="24"/>
      <c r="D16270" s="24"/>
      <c r="F16270" s="24"/>
      <c r="H16270" s="24"/>
      <c r="J16270" s="24"/>
    </row>
    <row r="16271" spans="2:10" x14ac:dyDescent="0.2">
      <c r="B16271" s="24"/>
      <c r="D16271" s="24"/>
      <c r="F16271" s="24"/>
      <c r="H16271" s="24"/>
      <c r="J16271" s="24"/>
    </row>
    <row r="16272" spans="2:10" x14ac:dyDescent="0.2">
      <c r="B16272" s="24"/>
      <c r="D16272" s="24"/>
      <c r="F16272" s="24"/>
      <c r="H16272" s="24"/>
      <c r="J16272" s="24"/>
    </row>
    <row r="16273" spans="2:10" x14ac:dyDescent="0.2">
      <c r="B16273" s="24"/>
      <c r="D16273" s="24"/>
      <c r="F16273" s="24"/>
      <c r="H16273" s="24"/>
      <c r="J16273" s="24"/>
    </row>
    <row r="16274" spans="2:10" x14ac:dyDescent="0.2">
      <c r="B16274" s="24"/>
      <c r="D16274" s="24"/>
      <c r="F16274" s="24"/>
      <c r="H16274" s="24"/>
      <c r="J16274" s="24"/>
    </row>
    <row r="16275" spans="2:10" x14ac:dyDescent="0.2">
      <c r="B16275" s="24"/>
      <c r="D16275" s="24"/>
      <c r="F16275" s="24"/>
      <c r="H16275" s="24"/>
      <c r="J16275" s="24"/>
    </row>
    <row r="16276" spans="2:10" x14ac:dyDescent="0.2">
      <c r="B16276" s="24"/>
      <c r="D16276" s="24"/>
      <c r="F16276" s="24"/>
      <c r="H16276" s="24"/>
      <c r="J16276" s="24"/>
    </row>
    <row r="16277" spans="2:10" x14ac:dyDescent="0.2">
      <c r="B16277" s="24"/>
      <c r="D16277" s="24"/>
      <c r="F16277" s="24"/>
      <c r="H16277" s="24"/>
      <c r="J16277" s="24"/>
    </row>
    <row r="16278" spans="2:10" x14ac:dyDescent="0.2">
      <c r="B16278" s="24"/>
      <c r="D16278" s="24"/>
      <c r="F16278" s="24"/>
      <c r="H16278" s="24"/>
      <c r="J16278" s="24"/>
    </row>
    <row r="16279" spans="2:10" x14ac:dyDescent="0.2">
      <c r="B16279" s="24"/>
      <c r="D16279" s="24"/>
      <c r="F16279" s="24"/>
      <c r="H16279" s="24"/>
      <c r="J16279" s="24"/>
    </row>
    <row r="16280" spans="2:10" x14ac:dyDescent="0.2">
      <c r="B16280" s="24"/>
      <c r="D16280" s="24"/>
      <c r="F16280" s="24"/>
      <c r="H16280" s="24"/>
      <c r="J16280" s="24"/>
    </row>
    <row r="16281" spans="2:10" x14ac:dyDescent="0.2">
      <c r="B16281" s="24"/>
      <c r="D16281" s="24"/>
      <c r="F16281" s="24"/>
      <c r="H16281" s="24"/>
      <c r="J16281" s="24"/>
    </row>
    <row r="16282" spans="2:10" x14ac:dyDescent="0.2">
      <c r="B16282" s="24"/>
      <c r="D16282" s="24"/>
      <c r="F16282" s="24"/>
      <c r="H16282" s="24"/>
      <c r="J16282" s="24"/>
    </row>
    <row r="16283" spans="2:10" x14ac:dyDescent="0.2">
      <c r="B16283" s="24"/>
      <c r="D16283" s="24"/>
      <c r="F16283" s="24"/>
      <c r="H16283" s="24"/>
      <c r="J16283" s="24"/>
    </row>
    <row r="16284" spans="2:10" x14ac:dyDescent="0.2">
      <c r="B16284" s="24"/>
      <c r="D16284" s="24"/>
      <c r="F16284" s="24"/>
      <c r="H16284" s="24"/>
      <c r="J16284" s="24"/>
    </row>
    <row r="16285" spans="2:10" x14ac:dyDescent="0.2">
      <c r="B16285" s="24"/>
      <c r="D16285" s="24"/>
      <c r="F16285" s="24"/>
      <c r="H16285" s="24"/>
      <c r="J16285" s="24"/>
    </row>
    <row r="16286" spans="2:10" x14ac:dyDescent="0.2">
      <c r="B16286" s="24"/>
      <c r="D16286" s="24"/>
      <c r="F16286" s="24"/>
      <c r="H16286" s="24"/>
      <c r="J16286" s="24"/>
    </row>
    <row r="16287" spans="2:10" x14ac:dyDescent="0.2">
      <c r="B16287" s="24"/>
      <c r="D16287" s="24"/>
      <c r="F16287" s="24"/>
      <c r="H16287" s="24"/>
      <c r="J16287" s="24"/>
    </row>
    <row r="16288" spans="2:10" x14ac:dyDescent="0.2">
      <c r="B16288" s="24"/>
      <c r="D16288" s="24"/>
      <c r="F16288" s="24"/>
      <c r="H16288" s="24"/>
      <c r="J16288" s="24"/>
    </row>
    <row r="16289" spans="2:10" x14ac:dyDescent="0.2">
      <c r="B16289" s="24"/>
      <c r="D16289" s="24"/>
      <c r="F16289" s="24"/>
      <c r="H16289" s="24"/>
      <c r="J16289" s="24"/>
    </row>
    <row r="16290" spans="2:10" x14ac:dyDescent="0.2">
      <c r="B16290" s="24"/>
      <c r="D16290" s="24"/>
      <c r="F16290" s="24"/>
      <c r="H16290" s="24"/>
      <c r="J16290" s="24"/>
    </row>
    <row r="16291" spans="2:10" x14ac:dyDescent="0.2">
      <c r="B16291" s="24"/>
      <c r="D16291" s="24"/>
      <c r="F16291" s="24"/>
      <c r="H16291" s="24"/>
      <c r="J16291" s="24"/>
    </row>
    <row r="16292" spans="2:10" x14ac:dyDescent="0.2">
      <c r="B16292" s="24"/>
      <c r="D16292" s="24"/>
      <c r="F16292" s="24"/>
      <c r="H16292" s="24"/>
      <c r="J16292" s="24"/>
    </row>
    <row r="16293" spans="2:10" x14ac:dyDescent="0.2">
      <c r="B16293" s="24"/>
      <c r="D16293" s="24"/>
      <c r="F16293" s="24"/>
      <c r="H16293" s="24"/>
      <c r="J16293" s="24"/>
    </row>
    <row r="16294" spans="2:10" x14ac:dyDescent="0.2">
      <c r="B16294" s="24"/>
      <c r="D16294" s="24"/>
      <c r="F16294" s="24"/>
      <c r="H16294" s="24"/>
      <c r="J16294" s="24"/>
    </row>
    <row r="16295" spans="2:10" x14ac:dyDescent="0.2">
      <c r="B16295" s="24"/>
      <c r="D16295" s="24"/>
      <c r="F16295" s="24"/>
      <c r="H16295" s="24"/>
      <c r="J16295" s="24"/>
    </row>
    <row r="16296" spans="2:10" x14ac:dyDescent="0.2">
      <c r="B16296" s="24"/>
      <c r="D16296" s="24"/>
      <c r="F16296" s="24"/>
      <c r="H16296" s="24"/>
      <c r="J16296" s="24"/>
    </row>
    <row r="16297" spans="2:10" x14ac:dyDescent="0.2">
      <c r="B16297" s="24"/>
      <c r="D16297" s="24"/>
      <c r="F16297" s="24"/>
      <c r="H16297" s="24"/>
      <c r="J16297" s="24"/>
    </row>
    <row r="16298" spans="2:10" x14ac:dyDescent="0.2">
      <c r="B16298" s="24"/>
      <c r="D16298" s="24"/>
      <c r="F16298" s="24"/>
      <c r="H16298" s="24"/>
      <c r="J16298" s="24"/>
    </row>
    <row r="16299" spans="2:10" x14ac:dyDescent="0.2">
      <c r="B16299" s="24"/>
      <c r="D16299" s="24"/>
      <c r="F16299" s="24"/>
      <c r="H16299" s="24"/>
      <c r="J16299" s="24"/>
    </row>
    <row r="16300" spans="2:10" x14ac:dyDescent="0.2">
      <c r="B16300" s="24"/>
      <c r="D16300" s="24"/>
      <c r="F16300" s="24"/>
      <c r="H16300" s="24"/>
      <c r="J16300" s="24"/>
    </row>
    <row r="16301" spans="2:10" x14ac:dyDescent="0.2">
      <c r="B16301" s="24"/>
      <c r="D16301" s="24"/>
      <c r="F16301" s="24"/>
      <c r="H16301" s="24"/>
      <c r="J16301" s="24"/>
    </row>
    <row r="16302" spans="2:10" x14ac:dyDescent="0.2">
      <c r="B16302" s="24"/>
      <c r="D16302" s="24"/>
      <c r="F16302" s="24"/>
      <c r="H16302" s="24"/>
      <c r="J16302" s="24"/>
    </row>
    <row r="16303" spans="2:10" x14ac:dyDescent="0.2">
      <c r="B16303" s="24"/>
      <c r="D16303" s="24"/>
      <c r="F16303" s="24"/>
      <c r="H16303" s="24"/>
      <c r="J16303" s="24"/>
    </row>
    <row r="16304" spans="2:10" x14ac:dyDescent="0.2">
      <c r="B16304" s="24"/>
      <c r="D16304" s="24"/>
      <c r="F16304" s="24"/>
      <c r="H16304" s="24"/>
      <c r="J16304" s="24"/>
    </row>
    <row r="16305" spans="2:10" x14ac:dyDescent="0.2">
      <c r="B16305" s="24"/>
      <c r="D16305" s="24"/>
      <c r="F16305" s="24"/>
      <c r="H16305" s="24"/>
      <c r="J16305" s="24"/>
    </row>
    <row r="16306" spans="2:10" x14ac:dyDescent="0.2">
      <c r="B16306" s="24"/>
      <c r="D16306" s="24"/>
      <c r="F16306" s="24"/>
      <c r="H16306" s="24"/>
      <c r="J16306" s="24"/>
    </row>
    <row r="16307" spans="2:10" x14ac:dyDescent="0.2">
      <c r="B16307" s="24"/>
      <c r="D16307" s="24"/>
      <c r="F16307" s="24"/>
      <c r="H16307" s="24"/>
      <c r="J16307" s="24"/>
    </row>
    <row r="16308" spans="2:10" x14ac:dyDescent="0.2">
      <c r="B16308" s="24"/>
      <c r="D16308" s="24"/>
      <c r="F16308" s="24"/>
      <c r="H16308" s="24"/>
      <c r="J16308" s="24"/>
    </row>
    <row r="16309" spans="2:10" x14ac:dyDescent="0.2">
      <c r="B16309" s="24"/>
      <c r="D16309" s="24"/>
      <c r="F16309" s="24"/>
      <c r="H16309" s="24"/>
      <c r="J16309" s="24"/>
    </row>
    <row r="16310" spans="2:10" x14ac:dyDescent="0.2">
      <c r="B16310" s="24"/>
      <c r="D16310" s="24"/>
      <c r="F16310" s="24"/>
      <c r="H16310" s="24"/>
      <c r="J16310" s="24"/>
    </row>
    <row r="16311" spans="2:10" x14ac:dyDescent="0.2">
      <c r="B16311" s="24"/>
      <c r="D16311" s="24"/>
      <c r="F16311" s="24"/>
      <c r="H16311" s="24"/>
      <c r="J16311" s="24"/>
    </row>
    <row r="16312" spans="2:10" x14ac:dyDescent="0.2">
      <c r="B16312" s="24"/>
      <c r="D16312" s="24"/>
      <c r="F16312" s="24"/>
      <c r="H16312" s="24"/>
      <c r="J16312" s="24"/>
    </row>
    <row r="16313" spans="2:10" x14ac:dyDescent="0.2">
      <c r="B16313" s="24"/>
      <c r="D16313" s="24"/>
      <c r="F16313" s="24"/>
      <c r="H16313" s="24"/>
      <c r="J16313" s="24"/>
    </row>
    <row r="16314" spans="2:10" x14ac:dyDescent="0.2">
      <c r="B16314" s="24"/>
      <c r="D16314" s="24"/>
      <c r="F16314" s="24"/>
      <c r="H16314" s="24"/>
      <c r="J16314" s="24"/>
    </row>
    <row r="16315" spans="2:10" x14ac:dyDescent="0.2">
      <c r="B16315" s="24"/>
      <c r="D16315" s="24"/>
      <c r="F16315" s="24"/>
      <c r="H16315" s="24"/>
      <c r="J16315" s="24"/>
    </row>
    <row r="16316" spans="2:10" x14ac:dyDescent="0.2">
      <c r="B16316" s="24"/>
      <c r="D16316" s="24"/>
      <c r="F16316" s="24"/>
      <c r="H16316" s="24"/>
      <c r="J16316" s="24"/>
    </row>
    <row r="16317" spans="2:10" x14ac:dyDescent="0.2">
      <c r="B16317" s="24"/>
      <c r="D16317" s="24"/>
      <c r="F16317" s="24"/>
      <c r="H16317" s="24"/>
      <c r="J16317" s="24"/>
    </row>
    <row r="16318" spans="2:10" x14ac:dyDescent="0.2">
      <c r="B16318" s="24"/>
      <c r="D16318" s="24"/>
      <c r="F16318" s="24"/>
      <c r="H16318" s="24"/>
      <c r="J16318" s="24"/>
    </row>
    <row r="16319" spans="2:10" x14ac:dyDescent="0.2">
      <c r="B16319" s="24"/>
      <c r="D16319" s="24"/>
      <c r="F16319" s="24"/>
      <c r="H16319" s="24"/>
      <c r="J16319" s="24"/>
    </row>
    <row r="16320" spans="2:10" x14ac:dyDescent="0.2">
      <c r="B16320" s="24"/>
      <c r="D16320" s="24"/>
      <c r="F16320" s="24"/>
      <c r="H16320" s="24"/>
      <c r="J16320" s="24"/>
    </row>
    <row r="16321" spans="2:10" x14ac:dyDescent="0.2">
      <c r="B16321" s="24"/>
      <c r="D16321" s="24"/>
      <c r="F16321" s="24"/>
      <c r="H16321" s="24"/>
      <c r="J16321" s="24"/>
    </row>
    <row r="16322" spans="2:10" x14ac:dyDescent="0.2">
      <c r="B16322" s="24"/>
      <c r="D16322" s="24"/>
      <c r="F16322" s="24"/>
      <c r="H16322" s="24"/>
      <c r="J16322" s="24"/>
    </row>
    <row r="16323" spans="2:10" x14ac:dyDescent="0.2">
      <c r="B16323" s="24"/>
      <c r="D16323" s="24"/>
      <c r="F16323" s="24"/>
      <c r="H16323" s="24"/>
      <c r="J16323" s="24"/>
    </row>
    <row r="16324" spans="2:10" x14ac:dyDescent="0.2">
      <c r="B16324" s="24"/>
      <c r="D16324" s="24"/>
      <c r="F16324" s="24"/>
      <c r="H16324" s="24"/>
      <c r="J16324" s="24"/>
    </row>
    <row r="16325" spans="2:10" x14ac:dyDescent="0.2">
      <c r="B16325" s="24"/>
      <c r="D16325" s="24"/>
      <c r="F16325" s="24"/>
      <c r="H16325" s="24"/>
      <c r="J16325" s="24"/>
    </row>
    <row r="16326" spans="2:10" x14ac:dyDescent="0.2">
      <c r="B16326" s="24"/>
      <c r="D16326" s="24"/>
      <c r="F16326" s="24"/>
      <c r="H16326" s="24"/>
      <c r="J16326" s="24"/>
    </row>
    <row r="16327" spans="2:10" x14ac:dyDescent="0.2">
      <c r="B16327" s="24"/>
      <c r="D16327" s="24"/>
      <c r="F16327" s="24"/>
      <c r="H16327" s="24"/>
      <c r="J16327" s="24"/>
    </row>
    <row r="16328" spans="2:10" x14ac:dyDescent="0.2">
      <c r="B16328" s="24"/>
      <c r="D16328" s="24"/>
      <c r="F16328" s="24"/>
      <c r="H16328" s="24"/>
      <c r="J16328" s="24"/>
    </row>
    <row r="16329" spans="2:10" x14ac:dyDescent="0.2">
      <c r="B16329" s="24"/>
      <c r="D16329" s="24"/>
      <c r="F16329" s="24"/>
      <c r="H16329" s="24"/>
      <c r="J16329" s="24"/>
    </row>
    <row r="16330" spans="2:10" x14ac:dyDescent="0.2">
      <c r="B16330" s="24"/>
      <c r="D16330" s="24"/>
      <c r="F16330" s="24"/>
      <c r="H16330" s="24"/>
      <c r="J16330" s="24"/>
    </row>
    <row r="16331" spans="2:10" x14ac:dyDescent="0.2">
      <c r="B16331" s="24"/>
      <c r="D16331" s="24"/>
      <c r="F16331" s="24"/>
      <c r="H16331" s="24"/>
      <c r="J16331" s="24"/>
    </row>
    <row r="16332" spans="2:10" x14ac:dyDescent="0.2">
      <c r="B16332" s="24"/>
      <c r="D16332" s="24"/>
      <c r="F16332" s="24"/>
      <c r="H16332" s="24"/>
      <c r="J16332" s="24"/>
    </row>
    <row r="16333" spans="2:10" x14ac:dyDescent="0.2">
      <c r="B16333" s="24"/>
      <c r="D16333" s="24"/>
      <c r="F16333" s="24"/>
      <c r="H16333" s="24"/>
      <c r="J16333" s="24"/>
    </row>
    <row r="16334" spans="2:10" x14ac:dyDescent="0.2">
      <c r="B16334" s="24"/>
      <c r="D16334" s="24"/>
      <c r="F16334" s="24"/>
      <c r="H16334" s="24"/>
      <c r="J16334" s="24"/>
    </row>
    <row r="16335" spans="2:10" x14ac:dyDescent="0.2">
      <c r="B16335" s="24"/>
      <c r="D16335" s="24"/>
      <c r="F16335" s="24"/>
      <c r="H16335" s="24"/>
      <c r="J16335" s="24"/>
    </row>
    <row r="16336" spans="2:10" x14ac:dyDescent="0.2">
      <c r="B16336" s="24"/>
      <c r="D16336" s="24"/>
      <c r="F16336" s="24"/>
      <c r="H16336" s="24"/>
      <c r="J16336" s="24"/>
    </row>
    <row r="16337" spans="2:10" x14ac:dyDescent="0.2">
      <c r="B16337" s="24"/>
      <c r="D16337" s="24"/>
      <c r="F16337" s="24"/>
      <c r="H16337" s="24"/>
      <c r="J16337" s="24"/>
    </row>
    <row r="16338" spans="2:10" x14ac:dyDescent="0.2">
      <c r="B16338" s="24"/>
      <c r="D16338" s="24"/>
      <c r="F16338" s="24"/>
      <c r="H16338" s="24"/>
      <c r="J16338" s="24"/>
    </row>
    <row r="16339" spans="2:10" x14ac:dyDescent="0.2">
      <c r="B16339" s="24"/>
      <c r="D16339" s="24"/>
      <c r="F16339" s="24"/>
      <c r="H16339" s="24"/>
      <c r="J16339" s="24"/>
    </row>
    <row r="16340" spans="2:10" x14ac:dyDescent="0.2">
      <c r="B16340" s="24"/>
      <c r="D16340" s="24"/>
      <c r="F16340" s="24"/>
      <c r="H16340" s="24"/>
      <c r="J16340" s="24"/>
    </row>
    <row r="16341" spans="2:10" x14ac:dyDescent="0.2">
      <c r="B16341" s="24"/>
      <c r="D16341" s="24"/>
      <c r="F16341" s="24"/>
      <c r="H16341" s="24"/>
      <c r="J16341" s="24"/>
    </row>
    <row r="16342" spans="2:10" x14ac:dyDescent="0.2">
      <c r="B16342" s="24"/>
      <c r="D16342" s="24"/>
      <c r="F16342" s="24"/>
      <c r="H16342" s="24"/>
      <c r="J16342" s="24"/>
    </row>
    <row r="16343" spans="2:10" x14ac:dyDescent="0.2">
      <c r="B16343" s="24"/>
      <c r="D16343" s="24"/>
      <c r="F16343" s="24"/>
      <c r="H16343" s="24"/>
      <c r="J16343" s="24"/>
    </row>
    <row r="16344" spans="2:10" x14ac:dyDescent="0.2">
      <c r="B16344" s="24"/>
      <c r="D16344" s="24"/>
      <c r="F16344" s="24"/>
      <c r="H16344" s="24"/>
      <c r="J16344" s="24"/>
    </row>
    <row r="16345" spans="2:10" x14ac:dyDescent="0.2">
      <c r="B16345" s="24"/>
      <c r="D16345" s="24"/>
      <c r="F16345" s="24"/>
      <c r="H16345" s="24"/>
      <c r="J16345" s="24"/>
    </row>
    <row r="16346" spans="2:10" x14ac:dyDescent="0.2">
      <c r="B16346" s="24"/>
      <c r="D16346" s="24"/>
      <c r="F16346" s="24"/>
      <c r="H16346" s="24"/>
      <c r="J16346" s="24"/>
    </row>
    <row r="16347" spans="2:10" x14ac:dyDescent="0.2">
      <c r="B16347" s="24"/>
      <c r="D16347" s="24"/>
      <c r="F16347" s="24"/>
      <c r="H16347" s="24"/>
      <c r="J16347" s="24"/>
    </row>
    <row r="16348" spans="2:10" x14ac:dyDescent="0.2">
      <c r="B16348" s="24"/>
      <c r="D16348" s="24"/>
      <c r="F16348" s="24"/>
      <c r="H16348" s="24"/>
      <c r="J16348" s="24"/>
    </row>
    <row r="16349" spans="2:10" x14ac:dyDescent="0.2">
      <c r="B16349" s="24"/>
      <c r="D16349" s="24"/>
      <c r="F16349" s="24"/>
      <c r="H16349" s="24"/>
      <c r="J16349" s="24"/>
    </row>
    <row r="16350" spans="2:10" x14ac:dyDescent="0.2">
      <c r="B16350" s="24"/>
      <c r="D16350" s="24"/>
      <c r="F16350" s="24"/>
      <c r="H16350" s="24"/>
      <c r="J16350" s="24"/>
    </row>
    <row r="16351" spans="2:10" x14ac:dyDescent="0.2">
      <c r="B16351" s="24"/>
      <c r="D16351" s="24"/>
      <c r="F16351" s="24"/>
      <c r="H16351" s="24"/>
      <c r="J16351" s="24"/>
    </row>
    <row r="16352" spans="2:10" x14ac:dyDescent="0.2">
      <c r="B16352" s="24"/>
      <c r="D16352" s="24"/>
      <c r="F16352" s="24"/>
      <c r="H16352" s="24"/>
      <c r="J16352" s="24"/>
    </row>
    <row r="16353" spans="2:10" x14ac:dyDescent="0.2">
      <c r="B16353" s="24"/>
      <c r="D16353" s="24"/>
      <c r="F16353" s="24"/>
      <c r="H16353" s="24"/>
      <c r="J16353" s="24"/>
    </row>
    <row r="16354" spans="2:10" x14ac:dyDescent="0.2">
      <c r="B16354" s="24"/>
      <c r="D16354" s="24"/>
      <c r="F16354" s="24"/>
      <c r="H16354" s="24"/>
      <c r="J16354" s="24"/>
    </row>
    <row r="16355" spans="2:10" x14ac:dyDescent="0.2">
      <c r="B16355" s="24"/>
      <c r="D16355" s="24"/>
      <c r="F16355" s="24"/>
      <c r="H16355" s="24"/>
      <c r="J16355" s="24"/>
    </row>
    <row r="16356" spans="2:10" x14ac:dyDescent="0.2">
      <c r="B16356" s="24"/>
      <c r="D16356" s="24"/>
      <c r="F16356" s="24"/>
      <c r="H16356" s="24"/>
      <c r="J16356" s="24"/>
    </row>
    <row r="16357" spans="2:10" x14ac:dyDescent="0.2">
      <c r="B16357" s="24"/>
      <c r="D16357" s="24"/>
      <c r="F16357" s="24"/>
      <c r="H16357" s="24"/>
      <c r="J16357" s="24"/>
    </row>
    <row r="16358" spans="2:10" x14ac:dyDescent="0.2">
      <c r="B16358" s="24"/>
      <c r="D16358" s="24"/>
      <c r="F16358" s="24"/>
      <c r="H16358" s="24"/>
      <c r="J16358" s="24"/>
    </row>
    <row r="16359" spans="2:10" x14ac:dyDescent="0.2">
      <c r="B16359" s="24"/>
      <c r="D16359" s="24"/>
      <c r="F16359" s="24"/>
      <c r="H16359" s="24"/>
      <c r="J16359" s="24"/>
    </row>
    <row r="16360" spans="2:10" x14ac:dyDescent="0.2">
      <c r="B16360" s="24"/>
      <c r="D16360" s="24"/>
      <c r="F16360" s="24"/>
      <c r="H16360" s="24"/>
      <c r="J16360" s="24"/>
    </row>
    <row r="16363" spans="2:10" x14ac:dyDescent="0.2">
      <c r="D16363" s="22" t="s">
        <v>114</v>
      </c>
    </row>
    <row r="16364" spans="2:10" x14ac:dyDescent="0.2">
      <c r="D16364" s="22" t="s">
        <v>115</v>
      </c>
    </row>
    <row r="16365" spans="2:10" x14ac:dyDescent="0.2">
      <c r="D16365" s="22" t="s">
        <v>116</v>
      </c>
    </row>
    <row r="16366" spans="2:10" x14ac:dyDescent="0.2">
      <c r="D16366" s="22" t="s">
        <v>117</v>
      </c>
    </row>
    <row r="16367" spans="2:10" x14ac:dyDescent="0.2">
      <c r="D16367" s="22" t="s">
        <v>118</v>
      </c>
    </row>
    <row r="16368" spans="2:10" x14ac:dyDescent="0.2">
      <c r="D16368" s="22" t="s">
        <v>119</v>
      </c>
    </row>
    <row r="16369" spans="4:4" x14ac:dyDescent="0.2">
      <c r="D16369" s="22" t="s">
        <v>120</v>
      </c>
    </row>
    <row r="16370" spans="4:4" x14ac:dyDescent="0.2">
      <c r="D16370" s="22" t="s">
        <v>121</v>
      </c>
    </row>
    <row r="16371" spans="4:4" x14ac:dyDescent="0.2">
      <c r="D16371" s="22" t="s">
        <v>122</v>
      </c>
    </row>
    <row r="16372" spans="4:4" x14ac:dyDescent="0.2">
      <c r="D16372" s="22" t="s">
        <v>123</v>
      </c>
    </row>
    <row r="16373" spans="4:4" x14ac:dyDescent="0.2">
      <c r="D16373" s="22" t="s">
        <v>124</v>
      </c>
    </row>
    <row r="16374" spans="4:4" x14ac:dyDescent="0.2">
      <c r="D16374" s="22" t="s">
        <v>125</v>
      </c>
    </row>
    <row r="16375" spans="4:4" x14ac:dyDescent="0.2">
      <c r="D16375" s="22" t="s">
        <v>126</v>
      </c>
    </row>
    <row r="16376" spans="4:4" x14ac:dyDescent="0.2">
      <c r="D16376" s="22" t="s">
        <v>127</v>
      </c>
    </row>
    <row r="16377" spans="4:4" x14ac:dyDescent="0.2">
      <c r="D16377" s="22" t="s">
        <v>117</v>
      </c>
    </row>
    <row r="16378" spans="4:4" x14ac:dyDescent="0.2">
      <c r="D16378" s="22" t="s">
        <v>115</v>
      </c>
    </row>
    <row r="16379" spans="4:4" x14ac:dyDescent="0.2">
      <c r="D16379" s="22" t="s">
        <v>128</v>
      </c>
    </row>
    <row r="16380" spans="4:4" x14ac:dyDescent="0.2">
      <c r="D16380" s="22" t="s">
        <v>129</v>
      </c>
    </row>
    <row r="16381" spans="4:4" x14ac:dyDescent="0.2">
      <c r="D16381" s="22" t="s">
        <v>1</v>
      </c>
    </row>
    <row r="32747" spans="4:4" x14ac:dyDescent="0.2">
      <c r="D32747" s="22" t="s">
        <v>114</v>
      </c>
    </row>
    <row r="32748" spans="4:4" x14ac:dyDescent="0.2">
      <c r="D32748" s="22" t="s">
        <v>115</v>
      </c>
    </row>
    <row r="32749" spans="4:4" x14ac:dyDescent="0.2">
      <c r="D32749" s="22" t="s">
        <v>116</v>
      </c>
    </row>
    <row r="32750" spans="4:4" x14ac:dyDescent="0.2">
      <c r="D32750" s="22" t="s">
        <v>117</v>
      </c>
    </row>
    <row r="32751" spans="4:4" x14ac:dyDescent="0.2">
      <c r="D32751" s="22" t="s">
        <v>118</v>
      </c>
    </row>
    <row r="32752" spans="4:4" x14ac:dyDescent="0.2">
      <c r="D32752" s="22" t="s">
        <v>119</v>
      </c>
    </row>
    <row r="32753" spans="4:4" x14ac:dyDescent="0.2">
      <c r="D32753" s="22" t="s">
        <v>120</v>
      </c>
    </row>
    <row r="32754" spans="4:4" x14ac:dyDescent="0.2">
      <c r="D32754" s="22" t="s">
        <v>121</v>
      </c>
    </row>
    <row r="32755" spans="4:4" x14ac:dyDescent="0.2">
      <c r="D32755" s="22" t="s">
        <v>122</v>
      </c>
    </row>
    <row r="32756" spans="4:4" x14ac:dyDescent="0.2">
      <c r="D32756" s="22" t="s">
        <v>123</v>
      </c>
    </row>
    <row r="32757" spans="4:4" x14ac:dyDescent="0.2">
      <c r="D32757" s="22" t="s">
        <v>124</v>
      </c>
    </row>
    <row r="32758" spans="4:4" x14ac:dyDescent="0.2">
      <c r="D32758" s="22" t="s">
        <v>125</v>
      </c>
    </row>
    <row r="32759" spans="4:4" x14ac:dyDescent="0.2">
      <c r="D32759" s="22" t="s">
        <v>126</v>
      </c>
    </row>
    <row r="32760" spans="4:4" x14ac:dyDescent="0.2">
      <c r="D32760" s="22" t="s">
        <v>127</v>
      </c>
    </row>
    <row r="32761" spans="4:4" x14ac:dyDescent="0.2">
      <c r="D32761" s="22" t="s">
        <v>117</v>
      </c>
    </row>
    <row r="32762" spans="4:4" x14ac:dyDescent="0.2">
      <c r="D32762" s="22" t="s">
        <v>115</v>
      </c>
    </row>
    <row r="32763" spans="4:4" x14ac:dyDescent="0.2">
      <c r="D32763" s="22" t="s">
        <v>128</v>
      </c>
    </row>
    <row r="32764" spans="4:4" x14ac:dyDescent="0.2">
      <c r="D32764" s="22" t="s">
        <v>129</v>
      </c>
    </row>
    <row r="32765" spans="4:4" x14ac:dyDescent="0.2">
      <c r="D32765" s="22" t="s">
        <v>1</v>
      </c>
    </row>
    <row r="49131" spans="4:4" x14ac:dyDescent="0.2">
      <c r="D49131" s="22" t="s">
        <v>114</v>
      </c>
    </row>
    <row r="49132" spans="4:4" x14ac:dyDescent="0.2">
      <c r="D49132" s="22" t="s">
        <v>115</v>
      </c>
    </row>
    <row r="49133" spans="4:4" x14ac:dyDescent="0.2">
      <c r="D49133" s="22" t="s">
        <v>116</v>
      </c>
    </row>
    <row r="49134" spans="4:4" x14ac:dyDescent="0.2">
      <c r="D49134" s="22" t="s">
        <v>117</v>
      </c>
    </row>
    <row r="49135" spans="4:4" x14ac:dyDescent="0.2">
      <c r="D49135" s="22" t="s">
        <v>118</v>
      </c>
    </row>
    <row r="49136" spans="4:4" x14ac:dyDescent="0.2">
      <c r="D49136" s="22" t="s">
        <v>119</v>
      </c>
    </row>
    <row r="49137" spans="4:4" x14ac:dyDescent="0.2">
      <c r="D49137" s="22" t="s">
        <v>120</v>
      </c>
    </row>
    <row r="49138" spans="4:4" x14ac:dyDescent="0.2">
      <c r="D49138" s="22" t="s">
        <v>121</v>
      </c>
    </row>
    <row r="49139" spans="4:4" x14ac:dyDescent="0.2">
      <c r="D49139" s="22" t="s">
        <v>122</v>
      </c>
    </row>
    <row r="49140" spans="4:4" x14ac:dyDescent="0.2">
      <c r="D49140" s="22" t="s">
        <v>123</v>
      </c>
    </row>
    <row r="49141" spans="4:4" x14ac:dyDescent="0.2">
      <c r="D49141" s="22" t="s">
        <v>124</v>
      </c>
    </row>
    <row r="49142" spans="4:4" x14ac:dyDescent="0.2">
      <c r="D49142" s="22" t="s">
        <v>125</v>
      </c>
    </row>
    <row r="49143" spans="4:4" x14ac:dyDescent="0.2">
      <c r="D49143" s="22" t="s">
        <v>126</v>
      </c>
    </row>
    <row r="49144" spans="4:4" x14ac:dyDescent="0.2">
      <c r="D49144" s="22" t="s">
        <v>127</v>
      </c>
    </row>
    <row r="49145" spans="4:4" x14ac:dyDescent="0.2">
      <c r="D49145" s="22" t="s">
        <v>117</v>
      </c>
    </row>
    <row r="49146" spans="4:4" x14ac:dyDescent="0.2">
      <c r="D49146" s="22" t="s">
        <v>115</v>
      </c>
    </row>
    <row r="49147" spans="4:4" x14ac:dyDescent="0.2">
      <c r="D49147" s="22" t="s">
        <v>128</v>
      </c>
    </row>
    <row r="49148" spans="4:4" x14ac:dyDescent="0.2">
      <c r="D49148" s="22" t="s">
        <v>129</v>
      </c>
    </row>
    <row r="49149" spans="4:4" x14ac:dyDescent="0.2">
      <c r="D49149" s="22" t="s">
        <v>1</v>
      </c>
    </row>
    <row r="65515" spans="4:4" x14ac:dyDescent="0.2">
      <c r="D65515" s="22" t="s">
        <v>114</v>
      </c>
    </row>
    <row r="65516" spans="4:4" x14ac:dyDescent="0.2">
      <c r="D65516" s="22" t="s">
        <v>115</v>
      </c>
    </row>
    <row r="65517" spans="4:4" x14ac:dyDescent="0.2">
      <c r="D65517" s="22" t="s">
        <v>116</v>
      </c>
    </row>
    <row r="65518" spans="4:4" x14ac:dyDescent="0.2">
      <c r="D65518" s="22" t="s">
        <v>117</v>
      </c>
    </row>
    <row r="65519" spans="4:4" x14ac:dyDescent="0.2">
      <c r="D65519" s="22" t="s">
        <v>118</v>
      </c>
    </row>
    <row r="65520" spans="4:4" x14ac:dyDescent="0.2">
      <c r="D65520" s="22" t="s">
        <v>119</v>
      </c>
    </row>
    <row r="65521" spans="4:4" x14ac:dyDescent="0.2">
      <c r="D65521" s="22" t="s">
        <v>120</v>
      </c>
    </row>
    <row r="65522" spans="4:4" x14ac:dyDescent="0.2">
      <c r="D65522" s="22" t="s">
        <v>121</v>
      </c>
    </row>
    <row r="65523" spans="4:4" x14ac:dyDescent="0.2">
      <c r="D65523" s="22" t="s">
        <v>122</v>
      </c>
    </row>
    <row r="65524" spans="4:4" x14ac:dyDescent="0.2">
      <c r="D65524" s="22" t="s">
        <v>123</v>
      </c>
    </row>
    <row r="65525" spans="4:4" x14ac:dyDescent="0.2">
      <c r="D65525" s="22" t="s">
        <v>124</v>
      </c>
    </row>
    <row r="65526" spans="4:4" x14ac:dyDescent="0.2">
      <c r="D65526" s="22" t="s">
        <v>125</v>
      </c>
    </row>
    <row r="65527" spans="4:4" x14ac:dyDescent="0.2">
      <c r="D65527" s="22" t="s">
        <v>126</v>
      </c>
    </row>
    <row r="65528" spans="4:4" x14ac:dyDescent="0.2">
      <c r="D65528" s="22" t="s">
        <v>127</v>
      </c>
    </row>
    <row r="65529" spans="4:4" x14ac:dyDescent="0.2">
      <c r="D65529" s="22" t="s">
        <v>117</v>
      </c>
    </row>
    <row r="65530" spans="4:4" x14ac:dyDescent="0.2">
      <c r="D65530" s="22" t="s">
        <v>115</v>
      </c>
    </row>
    <row r="65531" spans="4:4" x14ac:dyDescent="0.2">
      <c r="D65531" s="22" t="s">
        <v>128</v>
      </c>
    </row>
    <row r="65532" spans="4:4" x14ac:dyDescent="0.2">
      <c r="D65532" s="22" t="s">
        <v>129</v>
      </c>
    </row>
    <row r="65533" spans="4:4" x14ac:dyDescent="0.2">
      <c r="D65533" s="22" t="s">
        <v>1</v>
      </c>
    </row>
    <row r="81899" spans="4:4" x14ac:dyDescent="0.2">
      <c r="D81899" s="22" t="s">
        <v>114</v>
      </c>
    </row>
    <row r="81900" spans="4:4" x14ac:dyDescent="0.2">
      <c r="D81900" s="22" t="s">
        <v>115</v>
      </c>
    </row>
    <row r="81901" spans="4:4" x14ac:dyDescent="0.2">
      <c r="D81901" s="22" t="s">
        <v>116</v>
      </c>
    </row>
    <row r="81902" spans="4:4" x14ac:dyDescent="0.2">
      <c r="D81902" s="22" t="s">
        <v>117</v>
      </c>
    </row>
    <row r="81903" spans="4:4" x14ac:dyDescent="0.2">
      <c r="D81903" s="22" t="s">
        <v>118</v>
      </c>
    </row>
    <row r="81904" spans="4:4" x14ac:dyDescent="0.2">
      <c r="D81904" s="22" t="s">
        <v>119</v>
      </c>
    </row>
    <row r="81905" spans="4:4" x14ac:dyDescent="0.2">
      <c r="D81905" s="22" t="s">
        <v>120</v>
      </c>
    </row>
    <row r="81906" spans="4:4" x14ac:dyDescent="0.2">
      <c r="D81906" s="22" t="s">
        <v>121</v>
      </c>
    </row>
    <row r="81907" spans="4:4" x14ac:dyDescent="0.2">
      <c r="D81907" s="22" t="s">
        <v>122</v>
      </c>
    </row>
    <row r="81908" spans="4:4" x14ac:dyDescent="0.2">
      <c r="D81908" s="22" t="s">
        <v>123</v>
      </c>
    </row>
    <row r="81909" spans="4:4" x14ac:dyDescent="0.2">
      <c r="D81909" s="22" t="s">
        <v>124</v>
      </c>
    </row>
    <row r="81910" spans="4:4" x14ac:dyDescent="0.2">
      <c r="D81910" s="22" t="s">
        <v>125</v>
      </c>
    </row>
    <row r="81911" spans="4:4" x14ac:dyDescent="0.2">
      <c r="D81911" s="22" t="s">
        <v>126</v>
      </c>
    </row>
    <row r="81912" spans="4:4" x14ac:dyDescent="0.2">
      <c r="D81912" s="22" t="s">
        <v>127</v>
      </c>
    </row>
    <row r="81913" spans="4:4" x14ac:dyDescent="0.2">
      <c r="D81913" s="22" t="s">
        <v>117</v>
      </c>
    </row>
    <row r="81914" spans="4:4" x14ac:dyDescent="0.2">
      <c r="D81914" s="22" t="s">
        <v>115</v>
      </c>
    </row>
    <row r="81915" spans="4:4" x14ac:dyDescent="0.2">
      <c r="D81915" s="22" t="s">
        <v>128</v>
      </c>
    </row>
    <row r="81916" spans="4:4" x14ac:dyDescent="0.2">
      <c r="D81916" s="22" t="s">
        <v>129</v>
      </c>
    </row>
    <row r="81917" spans="4:4" x14ac:dyDescent="0.2">
      <c r="D81917" s="22" t="s">
        <v>1</v>
      </c>
    </row>
    <row r="98283" spans="4:4" x14ac:dyDescent="0.2">
      <c r="D98283" s="22" t="s">
        <v>114</v>
      </c>
    </row>
    <row r="98284" spans="4:4" x14ac:dyDescent="0.2">
      <c r="D98284" s="22" t="s">
        <v>115</v>
      </c>
    </row>
    <row r="98285" spans="4:4" x14ac:dyDescent="0.2">
      <c r="D98285" s="22" t="s">
        <v>116</v>
      </c>
    </row>
    <row r="98286" spans="4:4" x14ac:dyDescent="0.2">
      <c r="D98286" s="22" t="s">
        <v>117</v>
      </c>
    </row>
    <row r="98287" spans="4:4" x14ac:dyDescent="0.2">
      <c r="D98287" s="22" t="s">
        <v>118</v>
      </c>
    </row>
    <row r="98288" spans="4:4" x14ac:dyDescent="0.2">
      <c r="D98288" s="22" t="s">
        <v>119</v>
      </c>
    </row>
    <row r="98289" spans="4:4" x14ac:dyDescent="0.2">
      <c r="D98289" s="22" t="s">
        <v>120</v>
      </c>
    </row>
    <row r="98290" spans="4:4" x14ac:dyDescent="0.2">
      <c r="D98290" s="22" t="s">
        <v>121</v>
      </c>
    </row>
    <row r="98291" spans="4:4" x14ac:dyDescent="0.2">
      <c r="D98291" s="22" t="s">
        <v>122</v>
      </c>
    </row>
    <row r="98292" spans="4:4" x14ac:dyDescent="0.2">
      <c r="D98292" s="22" t="s">
        <v>123</v>
      </c>
    </row>
    <row r="98293" spans="4:4" x14ac:dyDescent="0.2">
      <c r="D98293" s="22" t="s">
        <v>124</v>
      </c>
    </row>
    <row r="98294" spans="4:4" x14ac:dyDescent="0.2">
      <c r="D98294" s="22" t="s">
        <v>125</v>
      </c>
    </row>
    <row r="98295" spans="4:4" x14ac:dyDescent="0.2">
      <c r="D98295" s="22" t="s">
        <v>126</v>
      </c>
    </row>
    <row r="98296" spans="4:4" x14ac:dyDescent="0.2">
      <c r="D98296" s="22" t="s">
        <v>127</v>
      </c>
    </row>
    <row r="98297" spans="4:4" x14ac:dyDescent="0.2">
      <c r="D98297" s="22" t="s">
        <v>117</v>
      </c>
    </row>
    <row r="98298" spans="4:4" x14ac:dyDescent="0.2">
      <c r="D98298" s="22" t="s">
        <v>115</v>
      </c>
    </row>
    <row r="98299" spans="4:4" x14ac:dyDescent="0.2">
      <c r="D98299" s="22" t="s">
        <v>128</v>
      </c>
    </row>
    <row r="98300" spans="4:4" x14ac:dyDescent="0.2">
      <c r="D98300" s="22" t="s">
        <v>129</v>
      </c>
    </row>
    <row r="98301" spans="4:4" x14ac:dyDescent="0.2">
      <c r="D98301" s="22" t="s">
        <v>1</v>
      </c>
    </row>
    <row r="114667" spans="4:4" x14ac:dyDescent="0.2">
      <c r="D114667" s="22" t="s">
        <v>114</v>
      </c>
    </row>
    <row r="114668" spans="4:4" x14ac:dyDescent="0.2">
      <c r="D114668" s="22" t="s">
        <v>115</v>
      </c>
    </row>
    <row r="114669" spans="4:4" x14ac:dyDescent="0.2">
      <c r="D114669" s="22" t="s">
        <v>116</v>
      </c>
    </row>
    <row r="114670" spans="4:4" x14ac:dyDescent="0.2">
      <c r="D114670" s="22" t="s">
        <v>117</v>
      </c>
    </row>
    <row r="114671" spans="4:4" x14ac:dyDescent="0.2">
      <c r="D114671" s="22" t="s">
        <v>118</v>
      </c>
    </row>
    <row r="114672" spans="4:4" x14ac:dyDescent="0.2">
      <c r="D114672" s="22" t="s">
        <v>119</v>
      </c>
    </row>
    <row r="114673" spans="4:4" x14ac:dyDescent="0.2">
      <c r="D114673" s="22" t="s">
        <v>120</v>
      </c>
    </row>
    <row r="114674" spans="4:4" x14ac:dyDescent="0.2">
      <c r="D114674" s="22" t="s">
        <v>121</v>
      </c>
    </row>
    <row r="114675" spans="4:4" x14ac:dyDescent="0.2">
      <c r="D114675" s="22" t="s">
        <v>122</v>
      </c>
    </row>
    <row r="114676" spans="4:4" x14ac:dyDescent="0.2">
      <c r="D114676" s="22" t="s">
        <v>123</v>
      </c>
    </row>
    <row r="114677" spans="4:4" x14ac:dyDescent="0.2">
      <c r="D114677" s="22" t="s">
        <v>124</v>
      </c>
    </row>
    <row r="114678" spans="4:4" x14ac:dyDescent="0.2">
      <c r="D114678" s="22" t="s">
        <v>125</v>
      </c>
    </row>
    <row r="114679" spans="4:4" x14ac:dyDescent="0.2">
      <c r="D114679" s="22" t="s">
        <v>126</v>
      </c>
    </row>
    <row r="114680" spans="4:4" x14ac:dyDescent="0.2">
      <c r="D114680" s="22" t="s">
        <v>127</v>
      </c>
    </row>
    <row r="114681" spans="4:4" x14ac:dyDescent="0.2">
      <c r="D114681" s="22" t="s">
        <v>117</v>
      </c>
    </row>
    <row r="114682" spans="4:4" x14ac:dyDescent="0.2">
      <c r="D114682" s="22" t="s">
        <v>115</v>
      </c>
    </row>
    <row r="114683" spans="4:4" x14ac:dyDescent="0.2">
      <c r="D114683" s="22" t="s">
        <v>128</v>
      </c>
    </row>
    <row r="114684" spans="4:4" x14ac:dyDescent="0.2">
      <c r="D114684" s="22" t="s">
        <v>129</v>
      </c>
    </row>
    <row r="114685" spans="4:4" x14ac:dyDescent="0.2">
      <c r="D114685" s="22" t="s">
        <v>1</v>
      </c>
    </row>
    <row r="131051" spans="4:4" x14ac:dyDescent="0.2">
      <c r="D131051" s="22" t="s">
        <v>114</v>
      </c>
    </row>
    <row r="131052" spans="4:4" x14ac:dyDescent="0.2">
      <c r="D131052" s="22" t="s">
        <v>115</v>
      </c>
    </row>
    <row r="131053" spans="4:4" x14ac:dyDescent="0.2">
      <c r="D131053" s="22" t="s">
        <v>116</v>
      </c>
    </row>
    <row r="131054" spans="4:4" x14ac:dyDescent="0.2">
      <c r="D131054" s="22" t="s">
        <v>117</v>
      </c>
    </row>
    <row r="131055" spans="4:4" x14ac:dyDescent="0.2">
      <c r="D131055" s="22" t="s">
        <v>118</v>
      </c>
    </row>
    <row r="131056" spans="4:4" x14ac:dyDescent="0.2">
      <c r="D131056" s="22" t="s">
        <v>119</v>
      </c>
    </row>
    <row r="131057" spans="4:4" x14ac:dyDescent="0.2">
      <c r="D131057" s="22" t="s">
        <v>120</v>
      </c>
    </row>
    <row r="131058" spans="4:4" x14ac:dyDescent="0.2">
      <c r="D131058" s="22" t="s">
        <v>121</v>
      </c>
    </row>
    <row r="131059" spans="4:4" x14ac:dyDescent="0.2">
      <c r="D131059" s="22" t="s">
        <v>122</v>
      </c>
    </row>
    <row r="131060" spans="4:4" x14ac:dyDescent="0.2">
      <c r="D131060" s="22" t="s">
        <v>123</v>
      </c>
    </row>
    <row r="131061" spans="4:4" x14ac:dyDescent="0.2">
      <c r="D131061" s="22" t="s">
        <v>124</v>
      </c>
    </row>
    <row r="131062" spans="4:4" x14ac:dyDescent="0.2">
      <c r="D131062" s="22" t="s">
        <v>125</v>
      </c>
    </row>
    <row r="131063" spans="4:4" x14ac:dyDescent="0.2">
      <c r="D131063" s="22" t="s">
        <v>126</v>
      </c>
    </row>
    <row r="131064" spans="4:4" x14ac:dyDescent="0.2">
      <c r="D131064" s="22" t="s">
        <v>127</v>
      </c>
    </row>
    <row r="131065" spans="4:4" x14ac:dyDescent="0.2">
      <c r="D131065" s="22" t="s">
        <v>117</v>
      </c>
    </row>
    <row r="131066" spans="4:4" x14ac:dyDescent="0.2">
      <c r="D131066" s="22" t="s">
        <v>115</v>
      </c>
    </row>
    <row r="131067" spans="4:4" x14ac:dyDescent="0.2">
      <c r="D131067" s="22" t="s">
        <v>128</v>
      </c>
    </row>
    <row r="131068" spans="4:4" x14ac:dyDescent="0.2">
      <c r="D131068" s="22" t="s">
        <v>129</v>
      </c>
    </row>
    <row r="131069" spans="4:4" x14ac:dyDescent="0.2">
      <c r="D131069" s="22" t="s">
        <v>1</v>
      </c>
    </row>
    <row r="147435" spans="4:4" x14ac:dyDescent="0.2">
      <c r="D147435" s="22" t="s">
        <v>114</v>
      </c>
    </row>
    <row r="147436" spans="4:4" x14ac:dyDescent="0.2">
      <c r="D147436" s="22" t="s">
        <v>115</v>
      </c>
    </row>
    <row r="147437" spans="4:4" x14ac:dyDescent="0.2">
      <c r="D147437" s="22" t="s">
        <v>116</v>
      </c>
    </row>
    <row r="147438" spans="4:4" x14ac:dyDescent="0.2">
      <c r="D147438" s="22" t="s">
        <v>117</v>
      </c>
    </row>
    <row r="147439" spans="4:4" x14ac:dyDescent="0.2">
      <c r="D147439" s="22" t="s">
        <v>118</v>
      </c>
    </row>
    <row r="147440" spans="4:4" x14ac:dyDescent="0.2">
      <c r="D147440" s="22" t="s">
        <v>119</v>
      </c>
    </row>
    <row r="147441" spans="4:4" x14ac:dyDescent="0.2">
      <c r="D147441" s="22" t="s">
        <v>120</v>
      </c>
    </row>
    <row r="147442" spans="4:4" x14ac:dyDescent="0.2">
      <c r="D147442" s="22" t="s">
        <v>121</v>
      </c>
    </row>
    <row r="147443" spans="4:4" x14ac:dyDescent="0.2">
      <c r="D147443" s="22" t="s">
        <v>122</v>
      </c>
    </row>
    <row r="147444" spans="4:4" x14ac:dyDescent="0.2">
      <c r="D147444" s="22" t="s">
        <v>123</v>
      </c>
    </row>
    <row r="147445" spans="4:4" x14ac:dyDescent="0.2">
      <c r="D147445" s="22" t="s">
        <v>124</v>
      </c>
    </row>
    <row r="147446" spans="4:4" x14ac:dyDescent="0.2">
      <c r="D147446" s="22" t="s">
        <v>125</v>
      </c>
    </row>
    <row r="147447" spans="4:4" x14ac:dyDescent="0.2">
      <c r="D147447" s="22" t="s">
        <v>126</v>
      </c>
    </row>
    <row r="147448" spans="4:4" x14ac:dyDescent="0.2">
      <c r="D147448" s="22" t="s">
        <v>127</v>
      </c>
    </row>
    <row r="147449" spans="4:4" x14ac:dyDescent="0.2">
      <c r="D147449" s="22" t="s">
        <v>117</v>
      </c>
    </row>
    <row r="147450" spans="4:4" x14ac:dyDescent="0.2">
      <c r="D147450" s="22" t="s">
        <v>115</v>
      </c>
    </row>
    <row r="147451" spans="4:4" x14ac:dyDescent="0.2">
      <c r="D147451" s="22" t="s">
        <v>128</v>
      </c>
    </row>
    <row r="147452" spans="4:4" x14ac:dyDescent="0.2">
      <c r="D147452" s="22" t="s">
        <v>129</v>
      </c>
    </row>
    <row r="147453" spans="4:4" x14ac:dyDescent="0.2">
      <c r="D147453" s="22" t="s">
        <v>1</v>
      </c>
    </row>
    <row r="163819" spans="4:4" x14ac:dyDescent="0.2">
      <c r="D163819" s="22" t="s">
        <v>114</v>
      </c>
    </row>
    <row r="163820" spans="4:4" x14ac:dyDescent="0.2">
      <c r="D163820" s="22" t="s">
        <v>115</v>
      </c>
    </row>
    <row r="163821" spans="4:4" x14ac:dyDescent="0.2">
      <c r="D163821" s="22" t="s">
        <v>116</v>
      </c>
    </row>
    <row r="163822" spans="4:4" x14ac:dyDescent="0.2">
      <c r="D163822" s="22" t="s">
        <v>117</v>
      </c>
    </row>
    <row r="163823" spans="4:4" x14ac:dyDescent="0.2">
      <c r="D163823" s="22" t="s">
        <v>118</v>
      </c>
    </row>
    <row r="163824" spans="4:4" x14ac:dyDescent="0.2">
      <c r="D163824" s="22" t="s">
        <v>119</v>
      </c>
    </row>
    <row r="163825" spans="4:4" x14ac:dyDescent="0.2">
      <c r="D163825" s="22" t="s">
        <v>120</v>
      </c>
    </row>
    <row r="163826" spans="4:4" x14ac:dyDescent="0.2">
      <c r="D163826" s="22" t="s">
        <v>121</v>
      </c>
    </row>
    <row r="163827" spans="4:4" x14ac:dyDescent="0.2">
      <c r="D163827" s="22" t="s">
        <v>122</v>
      </c>
    </row>
    <row r="163828" spans="4:4" x14ac:dyDescent="0.2">
      <c r="D163828" s="22" t="s">
        <v>123</v>
      </c>
    </row>
    <row r="163829" spans="4:4" x14ac:dyDescent="0.2">
      <c r="D163829" s="22" t="s">
        <v>124</v>
      </c>
    </row>
    <row r="163830" spans="4:4" x14ac:dyDescent="0.2">
      <c r="D163830" s="22" t="s">
        <v>125</v>
      </c>
    </row>
    <row r="163831" spans="4:4" x14ac:dyDescent="0.2">
      <c r="D163831" s="22" t="s">
        <v>126</v>
      </c>
    </row>
    <row r="163832" spans="4:4" x14ac:dyDescent="0.2">
      <c r="D163832" s="22" t="s">
        <v>127</v>
      </c>
    </row>
    <row r="163833" spans="4:4" x14ac:dyDescent="0.2">
      <c r="D163833" s="22" t="s">
        <v>117</v>
      </c>
    </row>
    <row r="163834" spans="4:4" x14ac:dyDescent="0.2">
      <c r="D163834" s="22" t="s">
        <v>115</v>
      </c>
    </row>
    <row r="163835" spans="4:4" x14ac:dyDescent="0.2">
      <c r="D163835" s="22" t="s">
        <v>128</v>
      </c>
    </row>
    <row r="163836" spans="4:4" x14ac:dyDescent="0.2">
      <c r="D163836" s="22" t="s">
        <v>129</v>
      </c>
    </row>
    <row r="163837" spans="4:4" x14ac:dyDescent="0.2">
      <c r="D163837" s="22" t="s">
        <v>1</v>
      </c>
    </row>
    <row r="180203" spans="4:4" x14ac:dyDescent="0.2">
      <c r="D180203" s="22" t="s">
        <v>114</v>
      </c>
    </row>
    <row r="180204" spans="4:4" x14ac:dyDescent="0.2">
      <c r="D180204" s="22" t="s">
        <v>115</v>
      </c>
    </row>
    <row r="180205" spans="4:4" x14ac:dyDescent="0.2">
      <c r="D180205" s="22" t="s">
        <v>116</v>
      </c>
    </row>
    <row r="180206" spans="4:4" x14ac:dyDescent="0.2">
      <c r="D180206" s="22" t="s">
        <v>117</v>
      </c>
    </row>
    <row r="180207" spans="4:4" x14ac:dyDescent="0.2">
      <c r="D180207" s="22" t="s">
        <v>118</v>
      </c>
    </row>
    <row r="180208" spans="4:4" x14ac:dyDescent="0.2">
      <c r="D180208" s="22" t="s">
        <v>119</v>
      </c>
    </row>
    <row r="180209" spans="4:4" x14ac:dyDescent="0.2">
      <c r="D180209" s="22" t="s">
        <v>120</v>
      </c>
    </row>
    <row r="180210" spans="4:4" x14ac:dyDescent="0.2">
      <c r="D180210" s="22" t="s">
        <v>121</v>
      </c>
    </row>
    <row r="180211" spans="4:4" x14ac:dyDescent="0.2">
      <c r="D180211" s="22" t="s">
        <v>122</v>
      </c>
    </row>
    <row r="180212" spans="4:4" x14ac:dyDescent="0.2">
      <c r="D180212" s="22" t="s">
        <v>123</v>
      </c>
    </row>
    <row r="180213" spans="4:4" x14ac:dyDescent="0.2">
      <c r="D180213" s="22" t="s">
        <v>124</v>
      </c>
    </row>
    <row r="180214" spans="4:4" x14ac:dyDescent="0.2">
      <c r="D180214" s="22" t="s">
        <v>125</v>
      </c>
    </row>
    <row r="180215" spans="4:4" x14ac:dyDescent="0.2">
      <c r="D180215" s="22" t="s">
        <v>126</v>
      </c>
    </row>
    <row r="180216" spans="4:4" x14ac:dyDescent="0.2">
      <c r="D180216" s="22" t="s">
        <v>127</v>
      </c>
    </row>
    <row r="180217" spans="4:4" x14ac:dyDescent="0.2">
      <c r="D180217" s="22" t="s">
        <v>117</v>
      </c>
    </row>
    <row r="180218" spans="4:4" x14ac:dyDescent="0.2">
      <c r="D180218" s="22" t="s">
        <v>115</v>
      </c>
    </row>
    <row r="180219" spans="4:4" x14ac:dyDescent="0.2">
      <c r="D180219" s="22" t="s">
        <v>128</v>
      </c>
    </row>
    <row r="180220" spans="4:4" x14ac:dyDescent="0.2">
      <c r="D180220" s="22" t="s">
        <v>129</v>
      </c>
    </row>
    <row r="180221" spans="4:4" x14ac:dyDescent="0.2">
      <c r="D180221" s="22" t="s">
        <v>1</v>
      </c>
    </row>
    <row r="196587" spans="4:4" x14ac:dyDescent="0.2">
      <c r="D196587" s="22" t="s">
        <v>114</v>
      </c>
    </row>
    <row r="196588" spans="4:4" x14ac:dyDescent="0.2">
      <c r="D196588" s="22" t="s">
        <v>115</v>
      </c>
    </row>
    <row r="196589" spans="4:4" x14ac:dyDescent="0.2">
      <c r="D196589" s="22" t="s">
        <v>116</v>
      </c>
    </row>
    <row r="196590" spans="4:4" x14ac:dyDescent="0.2">
      <c r="D196590" s="22" t="s">
        <v>117</v>
      </c>
    </row>
    <row r="196591" spans="4:4" x14ac:dyDescent="0.2">
      <c r="D196591" s="22" t="s">
        <v>118</v>
      </c>
    </row>
    <row r="196592" spans="4:4" x14ac:dyDescent="0.2">
      <c r="D196592" s="22" t="s">
        <v>119</v>
      </c>
    </row>
    <row r="196593" spans="4:4" x14ac:dyDescent="0.2">
      <c r="D196593" s="22" t="s">
        <v>120</v>
      </c>
    </row>
    <row r="196594" spans="4:4" x14ac:dyDescent="0.2">
      <c r="D196594" s="22" t="s">
        <v>121</v>
      </c>
    </row>
    <row r="196595" spans="4:4" x14ac:dyDescent="0.2">
      <c r="D196595" s="22" t="s">
        <v>122</v>
      </c>
    </row>
    <row r="196596" spans="4:4" x14ac:dyDescent="0.2">
      <c r="D196596" s="22" t="s">
        <v>123</v>
      </c>
    </row>
    <row r="196597" spans="4:4" x14ac:dyDescent="0.2">
      <c r="D196597" s="22" t="s">
        <v>124</v>
      </c>
    </row>
    <row r="196598" spans="4:4" x14ac:dyDescent="0.2">
      <c r="D196598" s="22" t="s">
        <v>125</v>
      </c>
    </row>
    <row r="196599" spans="4:4" x14ac:dyDescent="0.2">
      <c r="D196599" s="22" t="s">
        <v>126</v>
      </c>
    </row>
    <row r="196600" spans="4:4" x14ac:dyDescent="0.2">
      <c r="D196600" s="22" t="s">
        <v>127</v>
      </c>
    </row>
    <row r="196601" spans="4:4" x14ac:dyDescent="0.2">
      <c r="D196601" s="22" t="s">
        <v>117</v>
      </c>
    </row>
    <row r="196602" spans="4:4" x14ac:dyDescent="0.2">
      <c r="D196602" s="22" t="s">
        <v>115</v>
      </c>
    </row>
    <row r="196603" spans="4:4" x14ac:dyDescent="0.2">
      <c r="D196603" s="22" t="s">
        <v>128</v>
      </c>
    </row>
    <row r="196604" spans="4:4" x14ac:dyDescent="0.2">
      <c r="D196604" s="22" t="s">
        <v>129</v>
      </c>
    </row>
    <row r="196605" spans="4:4" x14ac:dyDescent="0.2">
      <c r="D196605" s="22" t="s">
        <v>1</v>
      </c>
    </row>
    <row r="212971" spans="4:4" x14ac:dyDescent="0.2">
      <c r="D212971" s="22" t="s">
        <v>114</v>
      </c>
    </row>
    <row r="212972" spans="4:4" x14ac:dyDescent="0.2">
      <c r="D212972" s="22" t="s">
        <v>115</v>
      </c>
    </row>
    <row r="212973" spans="4:4" x14ac:dyDescent="0.2">
      <c r="D212973" s="22" t="s">
        <v>116</v>
      </c>
    </row>
    <row r="212974" spans="4:4" x14ac:dyDescent="0.2">
      <c r="D212974" s="22" t="s">
        <v>117</v>
      </c>
    </row>
    <row r="212975" spans="4:4" x14ac:dyDescent="0.2">
      <c r="D212975" s="22" t="s">
        <v>118</v>
      </c>
    </row>
    <row r="212976" spans="4:4" x14ac:dyDescent="0.2">
      <c r="D212976" s="22" t="s">
        <v>119</v>
      </c>
    </row>
    <row r="212977" spans="4:4" x14ac:dyDescent="0.2">
      <c r="D212977" s="22" t="s">
        <v>120</v>
      </c>
    </row>
    <row r="212978" spans="4:4" x14ac:dyDescent="0.2">
      <c r="D212978" s="22" t="s">
        <v>121</v>
      </c>
    </row>
    <row r="212979" spans="4:4" x14ac:dyDescent="0.2">
      <c r="D212979" s="22" t="s">
        <v>122</v>
      </c>
    </row>
    <row r="212980" spans="4:4" x14ac:dyDescent="0.2">
      <c r="D212980" s="22" t="s">
        <v>123</v>
      </c>
    </row>
    <row r="212981" spans="4:4" x14ac:dyDescent="0.2">
      <c r="D212981" s="22" t="s">
        <v>124</v>
      </c>
    </row>
    <row r="212982" spans="4:4" x14ac:dyDescent="0.2">
      <c r="D212982" s="22" t="s">
        <v>125</v>
      </c>
    </row>
    <row r="212983" spans="4:4" x14ac:dyDescent="0.2">
      <c r="D212983" s="22" t="s">
        <v>126</v>
      </c>
    </row>
    <row r="212984" spans="4:4" x14ac:dyDescent="0.2">
      <c r="D212984" s="22" t="s">
        <v>127</v>
      </c>
    </row>
    <row r="212985" spans="4:4" x14ac:dyDescent="0.2">
      <c r="D212985" s="22" t="s">
        <v>117</v>
      </c>
    </row>
    <row r="212986" spans="4:4" x14ac:dyDescent="0.2">
      <c r="D212986" s="22" t="s">
        <v>115</v>
      </c>
    </row>
    <row r="212987" spans="4:4" x14ac:dyDescent="0.2">
      <c r="D212987" s="22" t="s">
        <v>128</v>
      </c>
    </row>
    <row r="212988" spans="4:4" x14ac:dyDescent="0.2">
      <c r="D212988" s="22" t="s">
        <v>129</v>
      </c>
    </row>
    <row r="212989" spans="4:4" x14ac:dyDescent="0.2">
      <c r="D212989" s="22" t="s">
        <v>1</v>
      </c>
    </row>
    <row r="229355" spans="4:4" x14ac:dyDescent="0.2">
      <c r="D229355" s="22" t="s">
        <v>114</v>
      </c>
    </row>
    <row r="229356" spans="4:4" x14ac:dyDescent="0.2">
      <c r="D229356" s="22" t="s">
        <v>115</v>
      </c>
    </row>
    <row r="229357" spans="4:4" x14ac:dyDescent="0.2">
      <c r="D229357" s="22" t="s">
        <v>116</v>
      </c>
    </row>
    <row r="229358" spans="4:4" x14ac:dyDescent="0.2">
      <c r="D229358" s="22" t="s">
        <v>117</v>
      </c>
    </row>
    <row r="229359" spans="4:4" x14ac:dyDescent="0.2">
      <c r="D229359" s="22" t="s">
        <v>118</v>
      </c>
    </row>
    <row r="229360" spans="4:4" x14ac:dyDescent="0.2">
      <c r="D229360" s="22" t="s">
        <v>119</v>
      </c>
    </row>
    <row r="229361" spans="4:4" x14ac:dyDescent="0.2">
      <c r="D229361" s="22" t="s">
        <v>120</v>
      </c>
    </row>
    <row r="229362" spans="4:4" x14ac:dyDescent="0.2">
      <c r="D229362" s="22" t="s">
        <v>121</v>
      </c>
    </row>
    <row r="229363" spans="4:4" x14ac:dyDescent="0.2">
      <c r="D229363" s="22" t="s">
        <v>122</v>
      </c>
    </row>
    <row r="229364" spans="4:4" x14ac:dyDescent="0.2">
      <c r="D229364" s="22" t="s">
        <v>123</v>
      </c>
    </row>
    <row r="229365" spans="4:4" x14ac:dyDescent="0.2">
      <c r="D229365" s="22" t="s">
        <v>124</v>
      </c>
    </row>
    <row r="229366" spans="4:4" x14ac:dyDescent="0.2">
      <c r="D229366" s="22" t="s">
        <v>125</v>
      </c>
    </row>
    <row r="229367" spans="4:4" x14ac:dyDescent="0.2">
      <c r="D229367" s="22" t="s">
        <v>126</v>
      </c>
    </row>
    <row r="229368" spans="4:4" x14ac:dyDescent="0.2">
      <c r="D229368" s="22" t="s">
        <v>127</v>
      </c>
    </row>
    <row r="229369" spans="4:4" x14ac:dyDescent="0.2">
      <c r="D229369" s="22" t="s">
        <v>117</v>
      </c>
    </row>
    <row r="229370" spans="4:4" x14ac:dyDescent="0.2">
      <c r="D229370" s="22" t="s">
        <v>115</v>
      </c>
    </row>
    <row r="229371" spans="4:4" x14ac:dyDescent="0.2">
      <c r="D229371" s="22" t="s">
        <v>128</v>
      </c>
    </row>
    <row r="229372" spans="4:4" x14ac:dyDescent="0.2">
      <c r="D229372" s="22" t="s">
        <v>129</v>
      </c>
    </row>
    <row r="229373" spans="4:4" x14ac:dyDescent="0.2">
      <c r="D229373" s="22" t="s">
        <v>1</v>
      </c>
    </row>
    <row r="245739" spans="4:4" x14ac:dyDescent="0.2">
      <c r="D245739" s="22" t="s">
        <v>114</v>
      </c>
    </row>
    <row r="245740" spans="4:4" x14ac:dyDescent="0.2">
      <c r="D245740" s="22" t="s">
        <v>115</v>
      </c>
    </row>
    <row r="245741" spans="4:4" x14ac:dyDescent="0.2">
      <c r="D245741" s="22" t="s">
        <v>116</v>
      </c>
    </row>
    <row r="245742" spans="4:4" x14ac:dyDescent="0.2">
      <c r="D245742" s="22" t="s">
        <v>117</v>
      </c>
    </row>
    <row r="245743" spans="4:4" x14ac:dyDescent="0.2">
      <c r="D245743" s="22" t="s">
        <v>118</v>
      </c>
    </row>
    <row r="245744" spans="4:4" x14ac:dyDescent="0.2">
      <c r="D245744" s="22" t="s">
        <v>119</v>
      </c>
    </row>
    <row r="245745" spans="4:4" x14ac:dyDescent="0.2">
      <c r="D245745" s="22" t="s">
        <v>120</v>
      </c>
    </row>
    <row r="245746" spans="4:4" x14ac:dyDescent="0.2">
      <c r="D245746" s="22" t="s">
        <v>121</v>
      </c>
    </row>
    <row r="245747" spans="4:4" x14ac:dyDescent="0.2">
      <c r="D245747" s="22" t="s">
        <v>122</v>
      </c>
    </row>
    <row r="245748" spans="4:4" x14ac:dyDescent="0.2">
      <c r="D245748" s="22" t="s">
        <v>123</v>
      </c>
    </row>
    <row r="245749" spans="4:4" x14ac:dyDescent="0.2">
      <c r="D245749" s="22" t="s">
        <v>124</v>
      </c>
    </row>
    <row r="245750" spans="4:4" x14ac:dyDescent="0.2">
      <c r="D245750" s="22" t="s">
        <v>125</v>
      </c>
    </row>
    <row r="245751" spans="4:4" x14ac:dyDescent="0.2">
      <c r="D245751" s="22" t="s">
        <v>126</v>
      </c>
    </row>
    <row r="245752" spans="4:4" x14ac:dyDescent="0.2">
      <c r="D245752" s="22" t="s">
        <v>127</v>
      </c>
    </row>
    <row r="245753" spans="4:4" x14ac:dyDescent="0.2">
      <c r="D245753" s="22" t="s">
        <v>117</v>
      </c>
    </row>
    <row r="245754" spans="4:4" x14ac:dyDescent="0.2">
      <c r="D245754" s="22" t="s">
        <v>115</v>
      </c>
    </row>
    <row r="245755" spans="4:4" x14ac:dyDescent="0.2">
      <c r="D245755" s="22" t="s">
        <v>128</v>
      </c>
    </row>
    <row r="245756" spans="4:4" x14ac:dyDescent="0.2">
      <c r="D245756" s="22" t="s">
        <v>129</v>
      </c>
    </row>
    <row r="245757" spans="4:4" x14ac:dyDescent="0.2">
      <c r="D245757" s="22" t="s">
        <v>1</v>
      </c>
    </row>
    <row r="262123" spans="4:4" x14ac:dyDescent="0.2">
      <c r="D262123" s="22" t="s">
        <v>114</v>
      </c>
    </row>
    <row r="262124" spans="4:4" x14ac:dyDescent="0.2">
      <c r="D262124" s="22" t="s">
        <v>115</v>
      </c>
    </row>
    <row r="262125" spans="4:4" x14ac:dyDescent="0.2">
      <c r="D262125" s="22" t="s">
        <v>116</v>
      </c>
    </row>
    <row r="262126" spans="4:4" x14ac:dyDescent="0.2">
      <c r="D262126" s="22" t="s">
        <v>117</v>
      </c>
    </row>
    <row r="262127" spans="4:4" x14ac:dyDescent="0.2">
      <c r="D262127" s="22" t="s">
        <v>118</v>
      </c>
    </row>
    <row r="262128" spans="4:4" x14ac:dyDescent="0.2">
      <c r="D262128" s="22" t="s">
        <v>119</v>
      </c>
    </row>
    <row r="262129" spans="4:4" x14ac:dyDescent="0.2">
      <c r="D262129" s="22" t="s">
        <v>120</v>
      </c>
    </row>
    <row r="262130" spans="4:4" x14ac:dyDescent="0.2">
      <c r="D262130" s="22" t="s">
        <v>121</v>
      </c>
    </row>
    <row r="262131" spans="4:4" x14ac:dyDescent="0.2">
      <c r="D262131" s="22" t="s">
        <v>122</v>
      </c>
    </row>
    <row r="262132" spans="4:4" x14ac:dyDescent="0.2">
      <c r="D262132" s="22" t="s">
        <v>123</v>
      </c>
    </row>
    <row r="262133" spans="4:4" x14ac:dyDescent="0.2">
      <c r="D262133" s="22" t="s">
        <v>124</v>
      </c>
    </row>
    <row r="262134" spans="4:4" x14ac:dyDescent="0.2">
      <c r="D262134" s="22" t="s">
        <v>125</v>
      </c>
    </row>
    <row r="262135" spans="4:4" x14ac:dyDescent="0.2">
      <c r="D262135" s="22" t="s">
        <v>126</v>
      </c>
    </row>
    <row r="262136" spans="4:4" x14ac:dyDescent="0.2">
      <c r="D262136" s="22" t="s">
        <v>127</v>
      </c>
    </row>
    <row r="262137" spans="4:4" x14ac:dyDescent="0.2">
      <c r="D262137" s="22" t="s">
        <v>117</v>
      </c>
    </row>
    <row r="262138" spans="4:4" x14ac:dyDescent="0.2">
      <c r="D262138" s="22" t="s">
        <v>115</v>
      </c>
    </row>
    <row r="262139" spans="4:4" x14ac:dyDescent="0.2">
      <c r="D262139" s="22" t="s">
        <v>128</v>
      </c>
    </row>
    <row r="262140" spans="4:4" x14ac:dyDescent="0.2">
      <c r="D262140" s="22" t="s">
        <v>129</v>
      </c>
    </row>
    <row r="262141" spans="4:4" x14ac:dyDescent="0.2">
      <c r="D262141" s="22" t="s">
        <v>1</v>
      </c>
    </row>
    <row r="278507" spans="4:4" x14ac:dyDescent="0.2">
      <c r="D278507" s="22" t="s">
        <v>114</v>
      </c>
    </row>
    <row r="278508" spans="4:4" x14ac:dyDescent="0.2">
      <c r="D278508" s="22" t="s">
        <v>115</v>
      </c>
    </row>
    <row r="278509" spans="4:4" x14ac:dyDescent="0.2">
      <c r="D278509" s="22" t="s">
        <v>116</v>
      </c>
    </row>
    <row r="278510" spans="4:4" x14ac:dyDescent="0.2">
      <c r="D278510" s="22" t="s">
        <v>117</v>
      </c>
    </row>
    <row r="278511" spans="4:4" x14ac:dyDescent="0.2">
      <c r="D278511" s="22" t="s">
        <v>118</v>
      </c>
    </row>
    <row r="278512" spans="4:4" x14ac:dyDescent="0.2">
      <c r="D278512" s="22" t="s">
        <v>119</v>
      </c>
    </row>
    <row r="278513" spans="4:4" x14ac:dyDescent="0.2">
      <c r="D278513" s="22" t="s">
        <v>120</v>
      </c>
    </row>
    <row r="278514" spans="4:4" x14ac:dyDescent="0.2">
      <c r="D278514" s="22" t="s">
        <v>121</v>
      </c>
    </row>
    <row r="278515" spans="4:4" x14ac:dyDescent="0.2">
      <c r="D278515" s="22" t="s">
        <v>122</v>
      </c>
    </row>
    <row r="278516" spans="4:4" x14ac:dyDescent="0.2">
      <c r="D278516" s="22" t="s">
        <v>123</v>
      </c>
    </row>
    <row r="278517" spans="4:4" x14ac:dyDescent="0.2">
      <c r="D278517" s="22" t="s">
        <v>124</v>
      </c>
    </row>
    <row r="278518" spans="4:4" x14ac:dyDescent="0.2">
      <c r="D278518" s="22" t="s">
        <v>125</v>
      </c>
    </row>
    <row r="278519" spans="4:4" x14ac:dyDescent="0.2">
      <c r="D278519" s="22" t="s">
        <v>126</v>
      </c>
    </row>
    <row r="278520" spans="4:4" x14ac:dyDescent="0.2">
      <c r="D278520" s="22" t="s">
        <v>127</v>
      </c>
    </row>
    <row r="278521" spans="4:4" x14ac:dyDescent="0.2">
      <c r="D278521" s="22" t="s">
        <v>117</v>
      </c>
    </row>
    <row r="278522" spans="4:4" x14ac:dyDescent="0.2">
      <c r="D278522" s="22" t="s">
        <v>115</v>
      </c>
    </row>
    <row r="278523" spans="4:4" x14ac:dyDescent="0.2">
      <c r="D278523" s="22" t="s">
        <v>128</v>
      </c>
    </row>
    <row r="278524" spans="4:4" x14ac:dyDescent="0.2">
      <c r="D278524" s="22" t="s">
        <v>129</v>
      </c>
    </row>
    <row r="278525" spans="4:4" x14ac:dyDescent="0.2">
      <c r="D278525" s="22" t="s">
        <v>1</v>
      </c>
    </row>
    <row r="294891" spans="4:4" x14ac:dyDescent="0.2">
      <c r="D294891" s="22" t="s">
        <v>114</v>
      </c>
    </row>
    <row r="294892" spans="4:4" x14ac:dyDescent="0.2">
      <c r="D294892" s="22" t="s">
        <v>115</v>
      </c>
    </row>
    <row r="294893" spans="4:4" x14ac:dyDescent="0.2">
      <c r="D294893" s="22" t="s">
        <v>116</v>
      </c>
    </row>
    <row r="294894" spans="4:4" x14ac:dyDescent="0.2">
      <c r="D294894" s="22" t="s">
        <v>117</v>
      </c>
    </row>
    <row r="294895" spans="4:4" x14ac:dyDescent="0.2">
      <c r="D294895" s="22" t="s">
        <v>118</v>
      </c>
    </row>
    <row r="294896" spans="4:4" x14ac:dyDescent="0.2">
      <c r="D294896" s="22" t="s">
        <v>119</v>
      </c>
    </row>
    <row r="294897" spans="4:4" x14ac:dyDescent="0.2">
      <c r="D294897" s="22" t="s">
        <v>120</v>
      </c>
    </row>
    <row r="294898" spans="4:4" x14ac:dyDescent="0.2">
      <c r="D294898" s="22" t="s">
        <v>121</v>
      </c>
    </row>
    <row r="294899" spans="4:4" x14ac:dyDescent="0.2">
      <c r="D294899" s="22" t="s">
        <v>122</v>
      </c>
    </row>
    <row r="294900" spans="4:4" x14ac:dyDescent="0.2">
      <c r="D294900" s="22" t="s">
        <v>123</v>
      </c>
    </row>
    <row r="294901" spans="4:4" x14ac:dyDescent="0.2">
      <c r="D294901" s="22" t="s">
        <v>124</v>
      </c>
    </row>
    <row r="294902" spans="4:4" x14ac:dyDescent="0.2">
      <c r="D294902" s="22" t="s">
        <v>125</v>
      </c>
    </row>
    <row r="294903" spans="4:4" x14ac:dyDescent="0.2">
      <c r="D294903" s="22" t="s">
        <v>126</v>
      </c>
    </row>
    <row r="294904" spans="4:4" x14ac:dyDescent="0.2">
      <c r="D294904" s="22" t="s">
        <v>127</v>
      </c>
    </row>
    <row r="294905" spans="4:4" x14ac:dyDescent="0.2">
      <c r="D294905" s="22" t="s">
        <v>117</v>
      </c>
    </row>
    <row r="294906" spans="4:4" x14ac:dyDescent="0.2">
      <c r="D294906" s="22" t="s">
        <v>115</v>
      </c>
    </row>
    <row r="294907" spans="4:4" x14ac:dyDescent="0.2">
      <c r="D294907" s="22" t="s">
        <v>128</v>
      </c>
    </row>
    <row r="294908" spans="4:4" x14ac:dyDescent="0.2">
      <c r="D294908" s="22" t="s">
        <v>129</v>
      </c>
    </row>
    <row r="294909" spans="4:4" x14ac:dyDescent="0.2">
      <c r="D294909" s="22" t="s">
        <v>1</v>
      </c>
    </row>
    <row r="311275" spans="4:4" x14ac:dyDescent="0.2">
      <c r="D311275" s="22" t="s">
        <v>114</v>
      </c>
    </row>
    <row r="311276" spans="4:4" x14ac:dyDescent="0.2">
      <c r="D311276" s="22" t="s">
        <v>115</v>
      </c>
    </row>
    <row r="311277" spans="4:4" x14ac:dyDescent="0.2">
      <c r="D311277" s="22" t="s">
        <v>116</v>
      </c>
    </row>
    <row r="311278" spans="4:4" x14ac:dyDescent="0.2">
      <c r="D311278" s="22" t="s">
        <v>117</v>
      </c>
    </row>
    <row r="311279" spans="4:4" x14ac:dyDescent="0.2">
      <c r="D311279" s="22" t="s">
        <v>118</v>
      </c>
    </row>
    <row r="311280" spans="4:4" x14ac:dyDescent="0.2">
      <c r="D311280" s="22" t="s">
        <v>119</v>
      </c>
    </row>
    <row r="311281" spans="4:4" x14ac:dyDescent="0.2">
      <c r="D311281" s="22" t="s">
        <v>120</v>
      </c>
    </row>
    <row r="311282" spans="4:4" x14ac:dyDescent="0.2">
      <c r="D311282" s="22" t="s">
        <v>121</v>
      </c>
    </row>
    <row r="311283" spans="4:4" x14ac:dyDescent="0.2">
      <c r="D311283" s="22" t="s">
        <v>122</v>
      </c>
    </row>
    <row r="311284" spans="4:4" x14ac:dyDescent="0.2">
      <c r="D311284" s="22" t="s">
        <v>123</v>
      </c>
    </row>
    <row r="311285" spans="4:4" x14ac:dyDescent="0.2">
      <c r="D311285" s="22" t="s">
        <v>124</v>
      </c>
    </row>
    <row r="311286" spans="4:4" x14ac:dyDescent="0.2">
      <c r="D311286" s="22" t="s">
        <v>125</v>
      </c>
    </row>
    <row r="311287" spans="4:4" x14ac:dyDescent="0.2">
      <c r="D311287" s="22" t="s">
        <v>126</v>
      </c>
    </row>
    <row r="311288" spans="4:4" x14ac:dyDescent="0.2">
      <c r="D311288" s="22" t="s">
        <v>127</v>
      </c>
    </row>
    <row r="311289" spans="4:4" x14ac:dyDescent="0.2">
      <c r="D311289" s="22" t="s">
        <v>117</v>
      </c>
    </row>
    <row r="311290" spans="4:4" x14ac:dyDescent="0.2">
      <c r="D311290" s="22" t="s">
        <v>115</v>
      </c>
    </row>
    <row r="311291" spans="4:4" x14ac:dyDescent="0.2">
      <c r="D311291" s="22" t="s">
        <v>128</v>
      </c>
    </row>
    <row r="311292" spans="4:4" x14ac:dyDescent="0.2">
      <c r="D311292" s="22" t="s">
        <v>129</v>
      </c>
    </row>
    <row r="311293" spans="4:4" x14ac:dyDescent="0.2">
      <c r="D311293" s="22" t="s">
        <v>1</v>
      </c>
    </row>
    <row r="327659" spans="4:4" x14ac:dyDescent="0.2">
      <c r="D327659" s="22" t="s">
        <v>114</v>
      </c>
    </row>
    <row r="327660" spans="4:4" x14ac:dyDescent="0.2">
      <c r="D327660" s="22" t="s">
        <v>115</v>
      </c>
    </row>
    <row r="327661" spans="4:4" x14ac:dyDescent="0.2">
      <c r="D327661" s="22" t="s">
        <v>116</v>
      </c>
    </row>
    <row r="327662" spans="4:4" x14ac:dyDescent="0.2">
      <c r="D327662" s="22" t="s">
        <v>117</v>
      </c>
    </row>
    <row r="327663" spans="4:4" x14ac:dyDescent="0.2">
      <c r="D327663" s="22" t="s">
        <v>118</v>
      </c>
    </row>
    <row r="327664" spans="4:4" x14ac:dyDescent="0.2">
      <c r="D327664" s="22" t="s">
        <v>119</v>
      </c>
    </row>
    <row r="327665" spans="4:4" x14ac:dyDescent="0.2">
      <c r="D327665" s="22" t="s">
        <v>120</v>
      </c>
    </row>
    <row r="327666" spans="4:4" x14ac:dyDescent="0.2">
      <c r="D327666" s="22" t="s">
        <v>121</v>
      </c>
    </row>
    <row r="327667" spans="4:4" x14ac:dyDescent="0.2">
      <c r="D327667" s="22" t="s">
        <v>122</v>
      </c>
    </row>
    <row r="327668" spans="4:4" x14ac:dyDescent="0.2">
      <c r="D327668" s="22" t="s">
        <v>123</v>
      </c>
    </row>
    <row r="327669" spans="4:4" x14ac:dyDescent="0.2">
      <c r="D327669" s="22" t="s">
        <v>124</v>
      </c>
    </row>
    <row r="327670" spans="4:4" x14ac:dyDescent="0.2">
      <c r="D327670" s="22" t="s">
        <v>125</v>
      </c>
    </row>
    <row r="327671" spans="4:4" x14ac:dyDescent="0.2">
      <c r="D327671" s="22" t="s">
        <v>126</v>
      </c>
    </row>
    <row r="327672" spans="4:4" x14ac:dyDescent="0.2">
      <c r="D327672" s="22" t="s">
        <v>127</v>
      </c>
    </row>
    <row r="327673" spans="4:4" x14ac:dyDescent="0.2">
      <c r="D327673" s="22" t="s">
        <v>117</v>
      </c>
    </row>
    <row r="327674" spans="4:4" x14ac:dyDescent="0.2">
      <c r="D327674" s="22" t="s">
        <v>115</v>
      </c>
    </row>
    <row r="327675" spans="4:4" x14ac:dyDescent="0.2">
      <c r="D327675" s="22" t="s">
        <v>128</v>
      </c>
    </row>
    <row r="327676" spans="4:4" x14ac:dyDescent="0.2">
      <c r="D327676" s="22" t="s">
        <v>129</v>
      </c>
    </row>
    <row r="327677" spans="4:4" x14ac:dyDescent="0.2">
      <c r="D327677" s="22" t="s">
        <v>1</v>
      </c>
    </row>
    <row r="344043" spans="4:4" x14ac:dyDescent="0.2">
      <c r="D344043" s="22" t="s">
        <v>114</v>
      </c>
    </row>
    <row r="344044" spans="4:4" x14ac:dyDescent="0.2">
      <c r="D344044" s="22" t="s">
        <v>115</v>
      </c>
    </row>
    <row r="344045" spans="4:4" x14ac:dyDescent="0.2">
      <c r="D344045" s="22" t="s">
        <v>116</v>
      </c>
    </row>
    <row r="344046" spans="4:4" x14ac:dyDescent="0.2">
      <c r="D344046" s="22" t="s">
        <v>117</v>
      </c>
    </row>
    <row r="344047" spans="4:4" x14ac:dyDescent="0.2">
      <c r="D344047" s="22" t="s">
        <v>118</v>
      </c>
    </row>
    <row r="344048" spans="4:4" x14ac:dyDescent="0.2">
      <c r="D344048" s="22" t="s">
        <v>119</v>
      </c>
    </row>
    <row r="344049" spans="4:4" x14ac:dyDescent="0.2">
      <c r="D344049" s="22" t="s">
        <v>120</v>
      </c>
    </row>
    <row r="344050" spans="4:4" x14ac:dyDescent="0.2">
      <c r="D344050" s="22" t="s">
        <v>121</v>
      </c>
    </row>
    <row r="344051" spans="4:4" x14ac:dyDescent="0.2">
      <c r="D344051" s="22" t="s">
        <v>122</v>
      </c>
    </row>
    <row r="344052" spans="4:4" x14ac:dyDescent="0.2">
      <c r="D344052" s="22" t="s">
        <v>123</v>
      </c>
    </row>
    <row r="344053" spans="4:4" x14ac:dyDescent="0.2">
      <c r="D344053" s="22" t="s">
        <v>124</v>
      </c>
    </row>
    <row r="344054" spans="4:4" x14ac:dyDescent="0.2">
      <c r="D344054" s="22" t="s">
        <v>125</v>
      </c>
    </row>
    <row r="344055" spans="4:4" x14ac:dyDescent="0.2">
      <c r="D344055" s="22" t="s">
        <v>126</v>
      </c>
    </row>
    <row r="344056" spans="4:4" x14ac:dyDescent="0.2">
      <c r="D344056" s="22" t="s">
        <v>127</v>
      </c>
    </row>
    <row r="344057" spans="4:4" x14ac:dyDescent="0.2">
      <c r="D344057" s="22" t="s">
        <v>117</v>
      </c>
    </row>
    <row r="344058" spans="4:4" x14ac:dyDescent="0.2">
      <c r="D344058" s="22" t="s">
        <v>115</v>
      </c>
    </row>
    <row r="344059" spans="4:4" x14ac:dyDescent="0.2">
      <c r="D344059" s="22" t="s">
        <v>128</v>
      </c>
    </row>
    <row r="344060" spans="4:4" x14ac:dyDescent="0.2">
      <c r="D344060" s="22" t="s">
        <v>129</v>
      </c>
    </row>
    <row r="344061" spans="4:4" x14ac:dyDescent="0.2">
      <c r="D344061" s="22" t="s">
        <v>1</v>
      </c>
    </row>
    <row r="360427" spans="4:4" x14ac:dyDescent="0.2">
      <c r="D360427" s="22" t="s">
        <v>114</v>
      </c>
    </row>
    <row r="360428" spans="4:4" x14ac:dyDescent="0.2">
      <c r="D360428" s="22" t="s">
        <v>115</v>
      </c>
    </row>
    <row r="360429" spans="4:4" x14ac:dyDescent="0.2">
      <c r="D360429" s="22" t="s">
        <v>116</v>
      </c>
    </row>
    <row r="360430" spans="4:4" x14ac:dyDescent="0.2">
      <c r="D360430" s="22" t="s">
        <v>117</v>
      </c>
    </row>
    <row r="360431" spans="4:4" x14ac:dyDescent="0.2">
      <c r="D360431" s="22" t="s">
        <v>118</v>
      </c>
    </row>
    <row r="360432" spans="4:4" x14ac:dyDescent="0.2">
      <c r="D360432" s="22" t="s">
        <v>119</v>
      </c>
    </row>
    <row r="360433" spans="4:4" x14ac:dyDescent="0.2">
      <c r="D360433" s="22" t="s">
        <v>120</v>
      </c>
    </row>
    <row r="360434" spans="4:4" x14ac:dyDescent="0.2">
      <c r="D360434" s="22" t="s">
        <v>121</v>
      </c>
    </row>
    <row r="360435" spans="4:4" x14ac:dyDescent="0.2">
      <c r="D360435" s="22" t="s">
        <v>122</v>
      </c>
    </row>
    <row r="360436" spans="4:4" x14ac:dyDescent="0.2">
      <c r="D360436" s="22" t="s">
        <v>123</v>
      </c>
    </row>
    <row r="360437" spans="4:4" x14ac:dyDescent="0.2">
      <c r="D360437" s="22" t="s">
        <v>124</v>
      </c>
    </row>
    <row r="360438" spans="4:4" x14ac:dyDescent="0.2">
      <c r="D360438" s="22" t="s">
        <v>125</v>
      </c>
    </row>
    <row r="360439" spans="4:4" x14ac:dyDescent="0.2">
      <c r="D360439" s="22" t="s">
        <v>126</v>
      </c>
    </row>
    <row r="360440" spans="4:4" x14ac:dyDescent="0.2">
      <c r="D360440" s="22" t="s">
        <v>127</v>
      </c>
    </row>
    <row r="360441" spans="4:4" x14ac:dyDescent="0.2">
      <c r="D360441" s="22" t="s">
        <v>117</v>
      </c>
    </row>
    <row r="360442" spans="4:4" x14ac:dyDescent="0.2">
      <c r="D360442" s="22" t="s">
        <v>115</v>
      </c>
    </row>
    <row r="360443" spans="4:4" x14ac:dyDescent="0.2">
      <c r="D360443" s="22" t="s">
        <v>128</v>
      </c>
    </row>
    <row r="360444" spans="4:4" x14ac:dyDescent="0.2">
      <c r="D360444" s="22" t="s">
        <v>129</v>
      </c>
    </row>
    <row r="360445" spans="4:4" x14ac:dyDescent="0.2">
      <c r="D360445" s="22" t="s">
        <v>1</v>
      </c>
    </row>
    <row r="376811" spans="4:4" x14ac:dyDescent="0.2">
      <c r="D376811" s="22" t="s">
        <v>114</v>
      </c>
    </row>
    <row r="376812" spans="4:4" x14ac:dyDescent="0.2">
      <c r="D376812" s="22" t="s">
        <v>115</v>
      </c>
    </row>
    <row r="376813" spans="4:4" x14ac:dyDescent="0.2">
      <c r="D376813" s="22" t="s">
        <v>116</v>
      </c>
    </row>
    <row r="376814" spans="4:4" x14ac:dyDescent="0.2">
      <c r="D376814" s="22" t="s">
        <v>117</v>
      </c>
    </row>
    <row r="376815" spans="4:4" x14ac:dyDescent="0.2">
      <c r="D376815" s="22" t="s">
        <v>118</v>
      </c>
    </row>
    <row r="376816" spans="4:4" x14ac:dyDescent="0.2">
      <c r="D376816" s="22" t="s">
        <v>119</v>
      </c>
    </row>
    <row r="376817" spans="4:4" x14ac:dyDescent="0.2">
      <c r="D376817" s="22" t="s">
        <v>120</v>
      </c>
    </row>
    <row r="376818" spans="4:4" x14ac:dyDescent="0.2">
      <c r="D376818" s="22" t="s">
        <v>121</v>
      </c>
    </row>
    <row r="376819" spans="4:4" x14ac:dyDescent="0.2">
      <c r="D376819" s="22" t="s">
        <v>122</v>
      </c>
    </row>
    <row r="376820" spans="4:4" x14ac:dyDescent="0.2">
      <c r="D376820" s="22" t="s">
        <v>123</v>
      </c>
    </row>
    <row r="376821" spans="4:4" x14ac:dyDescent="0.2">
      <c r="D376821" s="22" t="s">
        <v>124</v>
      </c>
    </row>
    <row r="376822" spans="4:4" x14ac:dyDescent="0.2">
      <c r="D376822" s="22" t="s">
        <v>125</v>
      </c>
    </row>
    <row r="376823" spans="4:4" x14ac:dyDescent="0.2">
      <c r="D376823" s="22" t="s">
        <v>126</v>
      </c>
    </row>
    <row r="376824" spans="4:4" x14ac:dyDescent="0.2">
      <c r="D376824" s="22" t="s">
        <v>127</v>
      </c>
    </row>
    <row r="376825" spans="4:4" x14ac:dyDescent="0.2">
      <c r="D376825" s="22" t="s">
        <v>117</v>
      </c>
    </row>
    <row r="376826" spans="4:4" x14ac:dyDescent="0.2">
      <c r="D376826" s="22" t="s">
        <v>115</v>
      </c>
    </row>
    <row r="376827" spans="4:4" x14ac:dyDescent="0.2">
      <c r="D376827" s="22" t="s">
        <v>128</v>
      </c>
    </row>
    <row r="376828" spans="4:4" x14ac:dyDescent="0.2">
      <c r="D376828" s="22" t="s">
        <v>129</v>
      </c>
    </row>
    <row r="376829" spans="4:4" x14ac:dyDescent="0.2">
      <c r="D376829" s="22" t="s">
        <v>1</v>
      </c>
    </row>
    <row r="393195" spans="4:4" x14ac:dyDescent="0.2">
      <c r="D393195" s="22" t="s">
        <v>114</v>
      </c>
    </row>
    <row r="393196" spans="4:4" x14ac:dyDescent="0.2">
      <c r="D393196" s="22" t="s">
        <v>115</v>
      </c>
    </row>
    <row r="393197" spans="4:4" x14ac:dyDescent="0.2">
      <c r="D393197" s="22" t="s">
        <v>116</v>
      </c>
    </row>
    <row r="393198" spans="4:4" x14ac:dyDescent="0.2">
      <c r="D393198" s="22" t="s">
        <v>117</v>
      </c>
    </row>
    <row r="393199" spans="4:4" x14ac:dyDescent="0.2">
      <c r="D393199" s="22" t="s">
        <v>118</v>
      </c>
    </row>
    <row r="393200" spans="4:4" x14ac:dyDescent="0.2">
      <c r="D393200" s="22" t="s">
        <v>119</v>
      </c>
    </row>
    <row r="393201" spans="4:4" x14ac:dyDescent="0.2">
      <c r="D393201" s="22" t="s">
        <v>120</v>
      </c>
    </row>
    <row r="393202" spans="4:4" x14ac:dyDescent="0.2">
      <c r="D393202" s="22" t="s">
        <v>121</v>
      </c>
    </row>
    <row r="393203" spans="4:4" x14ac:dyDescent="0.2">
      <c r="D393203" s="22" t="s">
        <v>122</v>
      </c>
    </row>
    <row r="393204" spans="4:4" x14ac:dyDescent="0.2">
      <c r="D393204" s="22" t="s">
        <v>123</v>
      </c>
    </row>
    <row r="393205" spans="4:4" x14ac:dyDescent="0.2">
      <c r="D393205" s="22" t="s">
        <v>124</v>
      </c>
    </row>
    <row r="393206" spans="4:4" x14ac:dyDescent="0.2">
      <c r="D393206" s="22" t="s">
        <v>125</v>
      </c>
    </row>
    <row r="393207" spans="4:4" x14ac:dyDescent="0.2">
      <c r="D393207" s="22" t="s">
        <v>126</v>
      </c>
    </row>
    <row r="393208" spans="4:4" x14ac:dyDescent="0.2">
      <c r="D393208" s="22" t="s">
        <v>127</v>
      </c>
    </row>
    <row r="393209" spans="4:4" x14ac:dyDescent="0.2">
      <c r="D393209" s="22" t="s">
        <v>117</v>
      </c>
    </row>
    <row r="393210" spans="4:4" x14ac:dyDescent="0.2">
      <c r="D393210" s="22" t="s">
        <v>115</v>
      </c>
    </row>
    <row r="393211" spans="4:4" x14ac:dyDescent="0.2">
      <c r="D393211" s="22" t="s">
        <v>128</v>
      </c>
    </row>
    <row r="393212" spans="4:4" x14ac:dyDescent="0.2">
      <c r="D393212" s="22" t="s">
        <v>129</v>
      </c>
    </row>
    <row r="393213" spans="4:4" x14ac:dyDescent="0.2">
      <c r="D393213" s="22" t="s">
        <v>1</v>
      </c>
    </row>
    <row r="409579" spans="4:4" x14ac:dyDescent="0.2">
      <c r="D409579" s="22" t="s">
        <v>114</v>
      </c>
    </row>
    <row r="409580" spans="4:4" x14ac:dyDescent="0.2">
      <c r="D409580" s="22" t="s">
        <v>115</v>
      </c>
    </row>
    <row r="409581" spans="4:4" x14ac:dyDescent="0.2">
      <c r="D409581" s="22" t="s">
        <v>116</v>
      </c>
    </row>
    <row r="409582" spans="4:4" x14ac:dyDescent="0.2">
      <c r="D409582" s="22" t="s">
        <v>117</v>
      </c>
    </row>
    <row r="409583" spans="4:4" x14ac:dyDescent="0.2">
      <c r="D409583" s="22" t="s">
        <v>118</v>
      </c>
    </row>
    <row r="409584" spans="4:4" x14ac:dyDescent="0.2">
      <c r="D409584" s="22" t="s">
        <v>119</v>
      </c>
    </row>
    <row r="409585" spans="4:4" x14ac:dyDescent="0.2">
      <c r="D409585" s="22" t="s">
        <v>120</v>
      </c>
    </row>
    <row r="409586" spans="4:4" x14ac:dyDescent="0.2">
      <c r="D409586" s="22" t="s">
        <v>121</v>
      </c>
    </row>
    <row r="409587" spans="4:4" x14ac:dyDescent="0.2">
      <c r="D409587" s="22" t="s">
        <v>122</v>
      </c>
    </row>
    <row r="409588" spans="4:4" x14ac:dyDescent="0.2">
      <c r="D409588" s="22" t="s">
        <v>123</v>
      </c>
    </row>
    <row r="409589" spans="4:4" x14ac:dyDescent="0.2">
      <c r="D409589" s="22" t="s">
        <v>124</v>
      </c>
    </row>
    <row r="409590" spans="4:4" x14ac:dyDescent="0.2">
      <c r="D409590" s="22" t="s">
        <v>125</v>
      </c>
    </row>
    <row r="409591" spans="4:4" x14ac:dyDescent="0.2">
      <c r="D409591" s="22" t="s">
        <v>126</v>
      </c>
    </row>
    <row r="409592" spans="4:4" x14ac:dyDescent="0.2">
      <c r="D409592" s="22" t="s">
        <v>127</v>
      </c>
    </row>
    <row r="409593" spans="4:4" x14ac:dyDescent="0.2">
      <c r="D409593" s="22" t="s">
        <v>117</v>
      </c>
    </row>
    <row r="409594" spans="4:4" x14ac:dyDescent="0.2">
      <c r="D409594" s="22" t="s">
        <v>115</v>
      </c>
    </row>
    <row r="409595" spans="4:4" x14ac:dyDescent="0.2">
      <c r="D409595" s="22" t="s">
        <v>128</v>
      </c>
    </row>
    <row r="409596" spans="4:4" x14ac:dyDescent="0.2">
      <c r="D409596" s="22" t="s">
        <v>129</v>
      </c>
    </row>
    <row r="409597" spans="4:4" x14ac:dyDescent="0.2">
      <c r="D409597" s="22" t="s">
        <v>1</v>
      </c>
    </row>
    <row r="425963" spans="4:4" x14ac:dyDescent="0.2">
      <c r="D425963" s="22" t="s">
        <v>114</v>
      </c>
    </row>
    <row r="425964" spans="4:4" x14ac:dyDescent="0.2">
      <c r="D425964" s="22" t="s">
        <v>115</v>
      </c>
    </row>
    <row r="425965" spans="4:4" x14ac:dyDescent="0.2">
      <c r="D425965" s="22" t="s">
        <v>116</v>
      </c>
    </row>
    <row r="425966" spans="4:4" x14ac:dyDescent="0.2">
      <c r="D425966" s="22" t="s">
        <v>117</v>
      </c>
    </row>
    <row r="425967" spans="4:4" x14ac:dyDescent="0.2">
      <c r="D425967" s="22" t="s">
        <v>118</v>
      </c>
    </row>
    <row r="425968" spans="4:4" x14ac:dyDescent="0.2">
      <c r="D425968" s="22" t="s">
        <v>119</v>
      </c>
    </row>
    <row r="425969" spans="4:4" x14ac:dyDescent="0.2">
      <c r="D425969" s="22" t="s">
        <v>120</v>
      </c>
    </row>
    <row r="425970" spans="4:4" x14ac:dyDescent="0.2">
      <c r="D425970" s="22" t="s">
        <v>121</v>
      </c>
    </row>
    <row r="425971" spans="4:4" x14ac:dyDescent="0.2">
      <c r="D425971" s="22" t="s">
        <v>122</v>
      </c>
    </row>
    <row r="425972" spans="4:4" x14ac:dyDescent="0.2">
      <c r="D425972" s="22" t="s">
        <v>123</v>
      </c>
    </row>
    <row r="425973" spans="4:4" x14ac:dyDescent="0.2">
      <c r="D425973" s="22" t="s">
        <v>124</v>
      </c>
    </row>
    <row r="425974" spans="4:4" x14ac:dyDescent="0.2">
      <c r="D425974" s="22" t="s">
        <v>125</v>
      </c>
    </row>
    <row r="425975" spans="4:4" x14ac:dyDescent="0.2">
      <c r="D425975" s="22" t="s">
        <v>126</v>
      </c>
    </row>
    <row r="425976" spans="4:4" x14ac:dyDescent="0.2">
      <c r="D425976" s="22" t="s">
        <v>127</v>
      </c>
    </row>
    <row r="425977" spans="4:4" x14ac:dyDescent="0.2">
      <c r="D425977" s="22" t="s">
        <v>117</v>
      </c>
    </row>
    <row r="425978" spans="4:4" x14ac:dyDescent="0.2">
      <c r="D425978" s="22" t="s">
        <v>115</v>
      </c>
    </row>
    <row r="425979" spans="4:4" x14ac:dyDescent="0.2">
      <c r="D425979" s="22" t="s">
        <v>128</v>
      </c>
    </row>
    <row r="425980" spans="4:4" x14ac:dyDescent="0.2">
      <c r="D425980" s="22" t="s">
        <v>129</v>
      </c>
    </row>
    <row r="425981" spans="4:4" x14ac:dyDescent="0.2">
      <c r="D425981" s="22" t="s">
        <v>1</v>
      </c>
    </row>
    <row r="442347" spans="4:4" x14ac:dyDescent="0.2">
      <c r="D442347" s="22" t="s">
        <v>114</v>
      </c>
    </row>
    <row r="442348" spans="4:4" x14ac:dyDescent="0.2">
      <c r="D442348" s="22" t="s">
        <v>115</v>
      </c>
    </row>
    <row r="442349" spans="4:4" x14ac:dyDescent="0.2">
      <c r="D442349" s="22" t="s">
        <v>116</v>
      </c>
    </row>
    <row r="442350" spans="4:4" x14ac:dyDescent="0.2">
      <c r="D442350" s="22" t="s">
        <v>117</v>
      </c>
    </row>
    <row r="442351" spans="4:4" x14ac:dyDescent="0.2">
      <c r="D442351" s="22" t="s">
        <v>118</v>
      </c>
    </row>
    <row r="442352" spans="4:4" x14ac:dyDescent="0.2">
      <c r="D442352" s="22" t="s">
        <v>119</v>
      </c>
    </row>
    <row r="442353" spans="4:4" x14ac:dyDescent="0.2">
      <c r="D442353" s="22" t="s">
        <v>120</v>
      </c>
    </row>
    <row r="442354" spans="4:4" x14ac:dyDescent="0.2">
      <c r="D442354" s="22" t="s">
        <v>121</v>
      </c>
    </row>
    <row r="442355" spans="4:4" x14ac:dyDescent="0.2">
      <c r="D442355" s="22" t="s">
        <v>122</v>
      </c>
    </row>
    <row r="442356" spans="4:4" x14ac:dyDescent="0.2">
      <c r="D442356" s="22" t="s">
        <v>123</v>
      </c>
    </row>
    <row r="442357" spans="4:4" x14ac:dyDescent="0.2">
      <c r="D442357" s="22" t="s">
        <v>124</v>
      </c>
    </row>
    <row r="442358" spans="4:4" x14ac:dyDescent="0.2">
      <c r="D442358" s="22" t="s">
        <v>125</v>
      </c>
    </row>
    <row r="442359" spans="4:4" x14ac:dyDescent="0.2">
      <c r="D442359" s="22" t="s">
        <v>126</v>
      </c>
    </row>
    <row r="442360" spans="4:4" x14ac:dyDescent="0.2">
      <c r="D442360" s="22" t="s">
        <v>127</v>
      </c>
    </row>
    <row r="442361" spans="4:4" x14ac:dyDescent="0.2">
      <c r="D442361" s="22" t="s">
        <v>117</v>
      </c>
    </row>
    <row r="442362" spans="4:4" x14ac:dyDescent="0.2">
      <c r="D442362" s="22" t="s">
        <v>115</v>
      </c>
    </row>
    <row r="442363" spans="4:4" x14ac:dyDescent="0.2">
      <c r="D442363" s="22" t="s">
        <v>128</v>
      </c>
    </row>
    <row r="442364" spans="4:4" x14ac:dyDescent="0.2">
      <c r="D442364" s="22" t="s">
        <v>129</v>
      </c>
    </row>
    <row r="442365" spans="4:4" x14ac:dyDescent="0.2">
      <c r="D442365" s="22" t="s">
        <v>1</v>
      </c>
    </row>
    <row r="458731" spans="4:4" x14ac:dyDescent="0.2">
      <c r="D458731" s="22" t="s">
        <v>114</v>
      </c>
    </row>
    <row r="458732" spans="4:4" x14ac:dyDescent="0.2">
      <c r="D458732" s="22" t="s">
        <v>115</v>
      </c>
    </row>
    <row r="458733" spans="4:4" x14ac:dyDescent="0.2">
      <c r="D458733" s="22" t="s">
        <v>116</v>
      </c>
    </row>
    <row r="458734" spans="4:4" x14ac:dyDescent="0.2">
      <c r="D458734" s="22" t="s">
        <v>117</v>
      </c>
    </row>
    <row r="458735" spans="4:4" x14ac:dyDescent="0.2">
      <c r="D458735" s="22" t="s">
        <v>118</v>
      </c>
    </row>
    <row r="458736" spans="4:4" x14ac:dyDescent="0.2">
      <c r="D458736" s="22" t="s">
        <v>119</v>
      </c>
    </row>
    <row r="458737" spans="4:4" x14ac:dyDescent="0.2">
      <c r="D458737" s="22" t="s">
        <v>120</v>
      </c>
    </row>
    <row r="458738" spans="4:4" x14ac:dyDescent="0.2">
      <c r="D458738" s="22" t="s">
        <v>121</v>
      </c>
    </row>
    <row r="458739" spans="4:4" x14ac:dyDescent="0.2">
      <c r="D458739" s="22" t="s">
        <v>122</v>
      </c>
    </row>
    <row r="458740" spans="4:4" x14ac:dyDescent="0.2">
      <c r="D458740" s="22" t="s">
        <v>123</v>
      </c>
    </row>
    <row r="458741" spans="4:4" x14ac:dyDescent="0.2">
      <c r="D458741" s="22" t="s">
        <v>124</v>
      </c>
    </row>
    <row r="458742" spans="4:4" x14ac:dyDescent="0.2">
      <c r="D458742" s="22" t="s">
        <v>125</v>
      </c>
    </row>
    <row r="458743" spans="4:4" x14ac:dyDescent="0.2">
      <c r="D458743" s="22" t="s">
        <v>126</v>
      </c>
    </row>
    <row r="458744" spans="4:4" x14ac:dyDescent="0.2">
      <c r="D458744" s="22" t="s">
        <v>127</v>
      </c>
    </row>
    <row r="458745" spans="4:4" x14ac:dyDescent="0.2">
      <c r="D458745" s="22" t="s">
        <v>117</v>
      </c>
    </row>
    <row r="458746" spans="4:4" x14ac:dyDescent="0.2">
      <c r="D458746" s="22" t="s">
        <v>115</v>
      </c>
    </row>
    <row r="458747" spans="4:4" x14ac:dyDescent="0.2">
      <c r="D458747" s="22" t="s">
        <v>128</v>
      </c>
    </row>
    <row r="458748" spans="4:4" x14ac:dyDescent="0.2">
      <c r="D458748" s="22" t="s">
        <v>129</v>
      </c>
    </row>
    <row r="458749" spans="4:4" x14ac:dyDescent="0.2">
      <c r="D458749" s="22" t="s">
        <v>1</v>
      </c>
    </row>
    <row r="475115" spans="4:4" x14ac:dyDescent="0.2">
      <c r="D475115" s="22" t="s">
        <v>114</v>
      </c>
    </row>
    <row r="475116" spans="4:4" x14ac:dyDescent="0.2">
      <c r="D475116" s="22" t="s">
        <v>115</v>
      </c>
    </row>
    <row r="475117" spans="4:4" x14ac:dyDescent="0.2">
      <c r="D475117" s="22" t="s">
        <v>116</v>
      </c>
    </row>
    <row r="475118" spans="4:4" x14ac:dyDescent="0.2">
      <c r="D475118" s="22" t="s">
        <v>117</v>
      </c>
    </row>
    <row r="475119" spans="4:4" x14ac:dyDescent="0.2">
      <c r="D475119" s="22" t="s">
        <v>118</v>
      </c>
    </row>
    <row r="475120" spans="4:4" x14ac:dyDescent="0.2">
      <c r="D475120" s="22" t="s">
        <v>119</v>
      </c>
    </row>
    <row r="475121" spans="4:4" x14ac:dyDescent="0.2">
      <c r="D475121" s="22" t="s">
        <v>120</v>
      </c>
    </row>
    <row r="475122" spans="4:4" x14ac:dyDescent="0.2">
      <c r="D475122" s="22" t="s">
        <v>121</v>
      </c>
    </row>
    <row r="475123" spans="4:4" x14ac:dyDescent="0.2">
      <c r="D475123" s="22" t="s">
        <v>122</v>
      </c>
    </row>
    <row r="475124" spans="4:4" x14ac:dyDescent="0.2">
      <c r="D475124" s="22" t="s">
        <v>123</v>
      </c>
    </row>
    <row r="475125" spans="4:4" x14ac:dyDescent="0.2">
      <c r="D475125" s="22" t="s">
        <v>124</v>
      </c>
    </row>
    <row r="475126" spans="4:4" x14ac:dyDescent="0.2">
      <c r="D475126" s="22" t="s">
        <v>125</v>
      </c>
    </row>
    <row r="475127" spans="4:4" x14ac:dyDescent="0.2">
      <c r="D475127" s="22" t="s">
        <v>126</v>
      </c>
    </row>
    <row r="475128" spans="4:4" x14ac:dyDescent="0.2">
      <c r="D475128" s="22" t="s">
        <v>127</v>
      </c>
    </row>
    <row r="475129" spans="4:4" x14ac:dyDescent="0.2">
      <c r="D475129" s="22" t="s">
        <v>117</v>
      </c>
    </row>
    <row r="475130" spans="4:4" x14ac:dyDescent="0.2">
      <c r="D475130" s="22" t="s">
        <v>115</v>
      </c>
    </row>
    <row r="475131" spans="4:4" x14ac:dyDescent="0.2">
      <c r="D475131" s="22" t="s">
        <v>128</v>
      </c>
    </row>
    <row r="475132" spans="4:4" x14ac:dyDescent="0.2">
      <c r="D475132" s="22" t="s">
        <v>129</v>
      </c>
    </row>
    <row r="475133" spans="4:4" x14ac:dyDescent="0.2">
      <c r="D475133" s="22" t="s">
        <v>1</v>
      </c>
    </row>
    <row r="491499" spans="4:4" x14ac:dyDescent="0.2">
      <c r="D491499" s="22" t="s">
        <v>114</v>
      </c>
    </row>
    <row r="491500" spans="4:4" x14ac:dyDescent="0.2">
      <c r="D491500" s="22" t="s">
        <v>115</v>
      </c>
    </row>
    <row r="491501" spans="4:4" x14ac:dyDescent="0.2">
      <c r="D491501" s="22" t="s">
        <v>116</v>
      </c>
    </row>
    <row r="491502" spans="4:4" x14ac:dyDescent="0.2">
      <c r="D491502" s="22" t="s">
        <v>117</v>
      </c>
    </row>
    <row r="491503" spans="4:4" x14ac:dyDescent="0.2">
      <c r="D491503" s="22" t="s">
        <v>118</v>
      </c>
    </row>
    <row r="491504" spans="4:4" x14ac:dyDescent="0.2">
      <c r="D491504" s="22" t="s">
        <v>119</v>
      </c>
    </row>
    <row r="491505" spans="4:4" x14ac:dyDescent="0.2">
      <c r="D491505" s="22" t="s">
        <v>120</v>
      </c>
    </row>
    <row r="491506" spans="4:4" x14ac:dyDescent="0.2">
      <c r="D491506" s="22" t="s">
        <v>121</v>
      </c>
    </row>
    <row r="491507" spans="4:4" x14ac:dyDescent="0.2">
      <c r="D491507" s="22" t="s">
        <v>122</v>
      </c>
    </row>
    <row r="491508" spans="4:4" x14ac:dyDescent="0.2">
      <c r="D491508" s="22" t="s">
        <v>123</v>
      </c>
    </row>
    <row r="491509" spans="4:4" x14ac:dyDescent="0.2">
      <c r="D491509" s="22" t="s">
        <v>124</v>
      </c>
    </row>
    <row r="491510" spans="4:4" x14ac:dyDescent="0.2">
      <c r="D491510" s="22" t="s">
        <v>125</v>
      </c>
    </row>
    <row r="491511" spans="4:4" x14ac:dyDescent="0.2">
      <c r="D491511" s="22" t="s">
        <v>126</v>
      </c>
    </row>
    <row r="491512" spans="4:4" x14ac:dyDescent="0.2">
      <c r="D491512" s="22" t="s">
        <v>127</v>
      </c>
    </row>
    <row r="491513" spans="4:4" x14ac:dyDescent="0.2">
      <c r="D491513" s="22" t="s">
        <v>117</v>
      </c>
    </row>
    <row r="491514" spans="4:4" x14ac:dyDescent="0.2">
      <c r="D491514" s="22" t="s">
        <v>115</v>
      </c>
    </row>
    <row r="491515" spans="4:4" x14ac:dyDescent="0.2">
      <c r="D491515" s="22" t="s">
        <v>128</v>
      </c>
    </row>
    <row r="491516" spans="4:4" x14ac:dyDescent="0.2">
      <c r="D491516" s="22" t="s">
        <v>129</v>
      </c>
    </row>
    <row r="491517" spans="4:4" x14ac:dyDescent="0.2">
      <c r="D491517" s="22" t="s">
        <v>1</v>
      </c>
    </row>
    <row r="507883" spans="4:4" x14ac:dyDescent="0.2">
      <c r="D507883" s="22" t="s">
        <v>114</v>
      </c>
    </row>
    <row r="507884" spans="4:4" x14ac:dyDescent="0.2">
      <c r="D507884" s="22" t="s">
        <v>115</v>
      </c>
    </row>
    <row r="507885" spans="4:4" x14ac:dyDescent="0.2">
      <c r="D507885" s="22" t="s">
        <v>116</v>
      </c>
    </row>
    <row r="507886" spans="4:4" x14ac:dyDescent="0.2">
      <c r="D507886" s="22" t="s">
        <v>117</v>
      </c>
    </row>
    <row r="507887" spans="4:4" x14ac:dyDescent="0.2">
      <c r="D507887" s="22" t="s">
        <v>118</v>
      </c>
    </row>
    <row r="507888" spans="4:4" x14ac:dyDescent="0.2">
      <c r="D507888" s="22" t="s">
        <v>119</v>
      </c>
    </row>
    <row r="507889" spans="4:4" x14ac:dyDescent="0.2">
      <c r="D507889" s="22" t="s">
        <v>120</v>
      </c>
    </row>
    <row r="507890" spans="4:4" x14ac:dyDescent="0.2">
      <c r="D507890" s="22" t="s">
        <v>121</v>
      </c>
    </row>
    <row r="507891" spans="4:4" x14ac:dyDescent="0.2">
      <c r="D507891" s="22" t="s">
        <v>122</v>
      </c>
    </row>
    <row r="507892" spans="4:4" x14ac:dyDescent="0.2">
      <c r="D507892" s="22" t="s">
        <v>123</v>
      </c>
    </row>
    <row r="507893" spans="4:4" x14ac:dyDescent="0.2">
      <c r="D507893" s="22" t="s">
        <v>124</v>
      </c>
    </row>
    <row r="507894" spans="4:4" x14ac:dyDescent="0.2">
      <c r="D507894" s="22" t="s">
        <v>125</v>
      </c>
    </row>
    <row r="507895" spans="4:4" x14ac:dyDescent="0.2">
      <c r="D507895" s="22" t="s">
        <v>126</v>
      </c>
    </row>
    <row r="507896" spans="4:4" x14ac:dyDescent="0.2">
      <c r="D507896" s="22" t="s">
        <v>127</v>
      </c>
    </row>
    <row r="507897" spans="4:4" x14ac:dyDescent="0.2">
      <c r="D507897" s="22" t="s">
        <v>117</v>
      </c>
    </row>
    <row r="507898" spans="4:4" x14ac:dyDescent="0.2">
      <c r="D507898" s="22" t="s">
        <v>115</v>
      </c>
    </row>
    <row r="507899" spans="4:4" x14ac:dyDescent="0.2">
      <c r="D507899" s="22" t="s">
        <v>128</v>
      </c>
    </row>
    <row r="507900" spans="4:4" x14ac:dyDescent="0.2">
      <c r="D507900" s="22" t="s">
        <v>129</v>
      </c>
    </row>
    <row r="507901" spans="4:4" x14ac:dyDescent="0.2">
      <c r="D507901" s="22" t="s">
        <v>1</v>
      </c>
    </row>
    <row r="524267" spans="4:4" x14ac:dyDescent="0.2">
      <c r="D524267" s="22" t="s">
        <v>114</v>
      </c>
    </row>
    <row r="524268" spans="4:4" x14ac:dyDescent="0.2">
      <c r="D524268" s="22" t="s">
        <v>115</v>
      </c>
    </row>
    <row r="524269" spans="4:4" x14ac:dyDescent="0.2">
      <c r="D524269" s="22" t="s">
        <v>116</v>
      </c>
    </row>
    <row r="524270" spans="4:4" x14ac:dyDescent="0.2">
      <c r="D524270" s="22" t="s">
        <v>117</v>
      </c>
    </row>
    <row r="524271" spans="4:4" x14ac:dyDescent="0.2">
      <c r="D524271" s="22" t="s">
        <v>118</v>
      </c>
    </row>
    <row r="524272" spans="4:4" x14ac:dyDescent="0.2">
      <c r="D524272" s="22" t="s">
        <v>119</v>
      </c>
    </row>
    <row r="524273" spans="4:4" x14ac:dyDescent="0.2">
      <c r="D524273" s="22" t="s">
        <v>120</v>
      </c>
    </row>
    <row r="524274" spans="4:4" x14ac:dyDescent="0.2">
      <c r="D524274" s="22" t="s">
        <v>121</v>
      </c>
    </row>
    <row r="524275" spans="4:4" x14ac:dyDescent="0.2">
      <c r="D524275" s="22" t="s">
        <v>122</v>
      </c>
    </row>
    <row r="524276" spans="4:4" x14ac:dyDescent="0.2">
      <c r="D524276" s="22" t="s">
        <v>123</v>
      </c>
    </row>
    <row r="524277" spans="4:4" x14ac:dyDescent="0.2">
      <c r="D524277" s="22" t="s">
        <v>124</v>
      </c>
    </row>
    <row r="524278" spans="4:4" x14ac:dyDescent="0.2">
      <c r="D524278" s="22" t="s">
        <v>125</v>
      </c>
    </row>
    <row r="524279" spans="4:4" x14ac:dyDescent="0.2">
      <c r="D524279" s="22" t="s">
        <v>126</v>
      </c>
    </row>
    <row r="524280" spans="4:4" x14ac:dyDescent="0.2">
      <c r="D524280" s="22" t="s">
        <v>127</v>
      </c>
    </row>
    <row r="524281" spans="4:4" x14ac:dyDescent="0.2">
      <c r="D524281" s="22" t="s">
        <v>117</v>
      </c>
    </row>
    <row r="524282" spans="4:4" x14ac:dyDescent="0.2">
      <c r="D524282" s="22" t="s">
        <v>115</v>
      </c>
    </row>
    <row r="524283" spans="4:4" x14ac:dyDescent="0.2">
      <c r="D524283" s="22" t="s">
        <v>128</v>
      </c>
    </row>
    <row r="524284" spans="4:4" x14ac:dyDescent="0.2">
      <c r="D524284" s="22" t="s">
        <v>129</v>
      </c>
    </row>
    <row r="524285" spans="4:4" x14ac:dyDescent="0.2">
      <c r="D524285" s="22" t="s">
        <v>1</v>
      </c>
    </row>
    <row r="540651" spans="4:4" x14ac:dyDescent="0.2">
      <c r="D540651" s="22" t="s">
        <v>114</v>
      </c>
    </row>
    <row r="540652" spans="4:4" x14ac:dyDescent="0.2">
      <c r="D540652" s="22" t="s">
        <v>115</v>
      </c>
    </row>
    <row r="540653" spans="4:4" x14ac:dyDescent="0.2">
      <c r="D540653" s="22" t="s">
        <v>116</v>
      </c>
    </row>
    <row r="540654" spans="4:4" x14ac:dyDescent="0.2">
      <c r="D540654" s="22" t="s">
        <v>117</v>
      </c>
    </row>
    <row r="540655" spans="4:4" x14ac:dyDescent="0.2">
      <c r="D540655" s="22" t="s">
        <v>118</v>
      </c>
    </row>
    <row r="540656" spans="4:4" x14ac:dyDescent="0.2">
      <c r="D540656" s="22" t="s">
        <v>119</v>
      </c>
    </row>
    <row r="540657" spans="4:4" x14ac:dyDescent="0.2">
      <c r="D540657" s="22" t="s">
        <v>120</v>
      </c>
    </row>
    <row r="540658" spans="4:4" x14ac:dyDescent="0.2">
      <c r="D540658" s="22" t="s">
        <v>121</v>
      </c>
    </row>
    <row r="540659" spans="4:4" x14ac:dyDescent="0.2">
      <c r="D540659" s="22" t="s">
        <v>122</v>
      </c>
    </row>
    <row r="540660" spans="4:4" x14ac:dyDescent="0.2">
      <c r="D540660" s="22" t="s">
        <v>123</v>
      </c>
    </row>
    <row r="540661" spans="4:4" x14ac:dyDescent="0.2">
      <c r="D540661" s="22" t="s">
        <v>124</v>
      </c>
    </row>
    <row r="540662" spans="4:4" x14ac:dyDescent="0.2">
      <c r="D540662" s="22" t="s">
        <v>125</v>
      </c>
    </row>
    <row r="540663" spans="4:4" x14ac:dyDescent="0.2">
      <c r="D540663" s="22" t="s">
        <v>126</v>
      </c>
    </row>
    <row r="540664" spans="4:4" x14ac:dyDescent="0.2">
      <c r="D540664" s="22" t="s">
        <v>127</v>
      </c>
    </row>
    <row r="540665" spans="4:4" x14ac:dyDescent="0.2">
      <c r="D540665" s="22" t="s">
        <v>117</v>
      </c>
    </row>
    <row r="540666" spans="4:4" x14ac:dyDescent="0.2">
      <c r="D540666" s="22" t="s">
        <v>115</v>
      </c>
    </row>
    <row r="540667" spans="4:4" x14ac:dyDescent="0.2">
      <c r="D540667" s="22" t="s">
        <v>128</v>
      </c>
    </row>
    <row r="540668" spans="4:4" x14ac:dyDescent="0.2">
      <c r="D540668" s="22" t="s">
        <v>129</v>
      </c>
    </row>
    <row r="540669" spans="4:4" x14ac:dyDescent="0.2">
      <c r="D540669" s="22" t="s">
        <v>1</v>
      </c>
    </row>
    <row r="557035" spans="4:4" x14ac:dyDescent="0.2">
      <c r="D557035" s="22" t="s">
        <v>114</v>
      </c>
    </row>
    <row r="557036" spans="4:4" x14ac:dyDescent="0.2">
      <c r="D557036" s="22" t="s">
        <v>115</v>
      </c>
    </row>
    <row r="557037" spans="4:4" x14ac:dyDescent="0.2">
      <c r="D557037" s="22" t="s">
        <v>116</v>
      </c>
    </row>
    <row r="557038" spans="4:4" x14ac:dyDescent="0.2">
      <c r="D557038" s="22" t="s">
        <v>117</v>
      </c>
    </row>
    <row r="557039" spans="4:4" x14ac:dyDescent="0.2">
      <c r="D557039" s="22" t="s">
        <v>118</v>
      </c>
    </row>
    <row r="557040" spans="4:4" x14ac:dyDescent="0.2">
      <c r="D557040" s="22" t="s">
        <v>119</v>
      </c>
    </row>
    <row r="557041" spans="4:4" x14ac:dyDescent="0.2">
      <c r="D557041" s="22" t="s">
        <v>120</v>
      </c>
    </row>
    <row r="557042" spans="4:4" x14ac:dyDescent="0.2">
      <c r="D557042" s="22" t="s">
        <v>121</v>
      </c>
    </row>
    <row r="557043" spans="4:4" x14ac:dyDescent="0.2">
      <c r="D557043" s="22" t="s">
        <v>122</v>
      </c>
    </row>
    <row r="557044" spans="4:4" x14ac:dyDescent="0.2">
      <c r="D557044" s="22" t="s">
        <v>123</v>
      </c>
    </row>
    <row r="557045" spans="4:4" x14ac:dyDescent="0.2">
      <c r="D557045" s="22" t="s">
        <v>124</v>
      </c>
    </row>
    <row r="557046" spans="4:4" x14ac:dyDescent="0.2">
      <c r="D557046" s="22" t="s">
        <v>125</v>
      </c>
    </row>
    <row r="557047" spans="4:4" x14ac:dyDescent="0.2">
      <c r="D557047" s="22" t="s">
        <v>126</v>
      </c>
    </row>
    <row r="557048" spans="4:4" x14ac:dyDescent="0.2">
      <c r="D557048" s="22" t="s">
        <v>127</v>
      </c>
    </row>
    <row r="557049" spans="4:4" x14ac:dyDescent="0.2">
      <c r="D557049" s="22" t="s">
        <v>117</v>
      </c>
    </row>
    <row r="557050" spans="4:4" x14ac:dyDescent="0.2">
      <c r="D557050" s="22" t="s">
        <v>115</v>
      </c>
    </row>
    <row r="557051" spans="4:4" x14ac:dyDescent="0.2">
      <c r="D557051" s="22" t="s">
        <v>128</v>
      </c>
    </row>
    <row r="557052" spans="4:4" x14ac:dyDescent="0.2">
      <c r="D557052" s="22" t="s">
        <v>129</v>
      </c>
    </row>
    <row r="557053" spans="4:4" x14ac:dyDescent="0.2">
      <c r="D557053" s="22" t="s">
        <v>1</v>
      </c>
    </row>
    <row r="573419" spans="4:4" x14ac:dyDescent="0.2">
      <c r="D573419" s="22" t="s">
        <v>114</v>
      </c>
    </row>
    <row r="573420" spans="4:4" x14ac:dyDescent="0.2">
      <c r="D573420" s="22" t="s">
        <v>115</v>
      </c>
    </row>
    <row r="573421" spans="4:4" x14ac:dyDescent="0.2">
      <c r="D573421" s="22" t="s">
        <v>116</v>
      </c>
    </row>
    <row r="573422" spans="4:4" x14ac:dyDescent="0.2">
      <c r="D573422" s="22" t="s">
        <v>117</v>
      </c>
    </row>
    <row r="573423" spans="4:4" x14ac:dyDescent="0.2">
      <c r="D573423" s="22" t="s">
        <v>118</v>
      </c>
    </row>
    <row r="573424" spans="4:4" x14ac:dyDescent="0.2">
      <c r="D573424" s="22" t="s">
        <v>119</v>
      </c>
    </row>
    <row r="573425" spans="4:4" x14ac:dyDescent="0.2">
      <c r="D573425" s="22" t="s">
        <v>120</v>
      </c>
    </row>
    <row r="573426" spans="4:4" x14ac:dyDescent="0.2">
      <c r="D573426" s="22" t="s">
        <v>121</v>
      </c>
    </row>
    <row r="573427" spans="4:4" x14ac:dyDescent="0.2">
      <c r="D573427" s="22" t="s">
        <v>122</v>
      </c>
    </row>
    <row r="573428" spans="4:4" x14ac:dyDescent="0.2">
      <c r="D573428" s="22" t="s">
        <v>123</v>
      </c>
    </row>
    <row r="573429" spans="4:4" x14ac:dyDescent="0.2">
      <c r="D573429" s="22" t="s">
        <v>124</v>
      </c>
    </row>
    <row r="573430" spans="4:4" x14ac:dyDescent="0.2">
      <c r="D573430" s="22" t="s">
        <v>125</v>
      </c>
    </row>
    <row r="573431" spans="4:4" x14ac:dyDescent="0.2">
      <c r="D573431" s="22" t="s">
        <v>126</v>
      </c>
    </row>
    <row r="573432" spans="4:4" x14ac:dyDescent="0.2">
      <c r="D573432" s="22" t="s">
        <v>127</v>
      </c>
    </row>
    <row r="573433" spans="4:4" x14ac:dyDescent="0.2">
      <c r="D573433" s="22" t="s">
        <v>117</v>
      </c>
    </row>
    <row r="573434" spans="4:4" x14ac:dyDescent="0.2">
      <c r="D573434" s="22" t="s">
        <v>115</v>
      </c>
    </row>
    <row r="573435" spans="4:4" x14ac:dyDescent="0.2">
      <c r="D573435" s="22" t="s">
        <v>128</v>
      </c>
    </row>
    <row r="573436" spans="4:4" x14ac:dyDescent="0.2">
      <c r="D573436" s="22" t="s">
        <v>129</v>
      </c>
    </row>
    <row r="573437" spans="4:4" x14ac:dyDescent="0.2">
      <c r="D573437" s="22" t="s">
        <v>1</v>
      </c>
    </row>
    <row r="589803" spans="4:4" x14ac:dyDescent="0.2">
      <c r="D589803" s="22" t="s">
        <v>114</v>
      </c>
    </row>
    <row r="589804" spans="4:4" x14ac:dyDescent="0.2">
      <c r="D589804" s="22" t="s">
        <v>115</v>
      </c>
    </row>
    <row r="589805" spans="4:4" x14ac:dyDescent="0.2">
      <c r="D589805" s="22" t="s">
        <v>116</v>
      </c>
    </row>
    <row r="589806" spans="4:4" x14ac:dyDescent="0.2">
      <c r="D589806" s="22" t="s">
        <v>117</v>
      </c>
    </row>
    <row r="589807" spans="4:4" x14ac:dyDescent="0.2">
      <c r="D589807" s="22" t="s">
        <v>118</v>
      </c>
    </row>
    <row r="589808" spans="4:4" x14ac:dyDescent="0.2">
      <c r="D589808" s="22" t="s">
        <v>119</v>
      </c>
    </row>
    <row r="589809" spans="4:4" x14ac:dyDescent="0.2">
      <c r="D589809" s="22" t="s">
        <v>120</v>
      </c>
    </row>
    <row r="589810" spans="4:4" x14ac:dyDescent="0.2">
      <c r="D589810" s="22" t="s">
        <v>121</v>
      </c>
    </row>
    <row r="589811" spans="4:4" x14ac:dyDescent="0.2">
      <c r="D589811" s="22" t="s">
        <v>122</v>
      </c>
    </row>
    <row r="589812" spans="4:4" x14ac:dyDescent="0.2">
      <c r="D589812" s="22" t="s">
        <v>123</v>
      </c>
    </row>
    <row r="589813" spans="4:4" x14ac:dyDescent="0.2">
      <c r="D589813" s="22" t="s">
        <v>124</v>
      </c>
    </row>
    <row r="589814" spans="4:4" x14ac:dyDescent="0.2">
      <c r="D589814" s="22" t="s">
        <v>125</v>
      </c>
    </row>
    <row r="589815" spans="4:4" x14ac:dyDescent="0.2">
      <c r="D589815" s="22" t="s">
        <v>126</v>
      </c>
    </row>
    <row r="589816" spans="4:4" x14ac:dyDescent="0.2">
      <c r="D589816" s="22" t="s">
        <v>127</v>
      </c>
    </row>
    <row r="589817" spans="4:4" x14ac:dyDescent="0.2">
      <c r="D589817" s="22" t="s">
        <v>117</v>
      </c>
    </row>
    <row r="589818" spans="4:4" x14ac:dyDescent="0.2">
      <c r="D589818" s="22" t="s">
        <v>115</v>
      </c>
    </row>
    <row r="589819" spans="4:4" x14ac:dyDescent="0.2">
      <c r="D589819" s="22" t="s">
        <v>128</v>
      </c>
    </row>
    <row r="589820" spans="4:4" x14ac:dyDescent="0.2">
      <c r="D589820" s="22" t="s">
        <v>129</v>
      </c>
    </row>
    <row r="589821" spans="4:4" x14ac:dyDescent="0.2">
      <c r="D589821" s="22" t="s">
        <v>1</v>
      </c>
    </row>
    <row r="606187" spans="4:4" x14ac:dyDescent="0.2">
      <c r="D606187" s="22" t="s">
        <v>114</v>
      </c>
    </row>
    <row r="606188" spans="4:4" x14ac:dyDescent="0.2">
      <c r="D606188" s="22" t="s">
        <v>115</v>
      </c>
    </row>
    <row r="606189" spans="4:4" x14ac:dyDescent="0.2">
      <c r="D606189" s="22" t="s">
        <v>116</v>
      </c>
    </row>
    <row r="606190" spans="4:4" x14ac:dyDescent="0.2">
      <c r="D606190" s="22" t="s">
        <v>117</v>
      </c>
    </row>
    <row r="606191" spans="4:4" x14ac:dyDescent="0.2">
      <c r="D606191" s="22" t="s">
        <v>118</v>
      </c>
    </row>
    <row r="606192" spans="4:4" x14ac:dyDescent="0.2">
      <c r="D606192" s="22" t="s">
        <v>119</v>
      </c>
    </row>
    <row r="606193" spans="4:4" x14ac:dyDescent="0.2">
      <c r="D606193" s="22" t="s">
        <v>120</v>
      </c>
    </row>
    <row r="606194" spans="4:4" x14ac:dyDescent="0.2">
      <c r="D606194" s="22" t="s">
        <v>121</v>
      </c>
    </row>
    <row r="606195" spans="4:4" x14ac:dyDescent="0.2">
      <c r="D606195" s="22" t="s">
        <v>122</v>
      </c>
    </row>
    <row r="606196" spans="4:4" x14ac:dyDescent="0.2">
      <c r="D606196" s="22" t="s">
        <v>123</v>
      </c>
    </row>
    <row r="606197" spans="4:4" x14ac:dyDescent="0.2">
      <c r="D606197" s="22" t="s">
        <v>124</v>
      </c>
    </row>
    <row r="606198" spans="4:4" x14ac:dyDescent="0.2">
      <c r="D606198" s="22" t="s">
        <v>125</v>
      </c>
    </row>
    <row r="606199" spans="4:4" x14ac:dyDescent="0.2">
      <c r="D606199" s="22" t="s">
        <v>126</v>
      </c>
    </row>
    <row r="606200" spans="4:4" x14ac:dyDescent="0.2">
      <c r="D606200" s="22" t="s">
        <v>127</v>
      </c>
    </row>
    <row r="606201" spans="4:4" x14ac:dyDescent="0.2">
      <c r="D606201" s="22" t="s">
        <v>117</v>
      </c>
    </row>
    <row r="606202" spans="4:4" x14ac:dyDescent="0.2">
      <c r="D606202" s="22" t="s">
        <v>115</v>
      </c>
    </row>
    <row r="606203" spans="4:4" x14ac:dyDescent="0.2">
      <c r="D606203" s="22" t="s">
        <v>128</v>
      </c>
    </row>
    <row r="606204" spans="4:4" x14ac:dyDescent="0.2">
      <c r="D606204" s="22" t="s">
        <v>129</v>
      </c>
    </row>
    <row r="606205" spans="4:4" x14ac:dyDescent="0.2">
      <c r="D606205" s="22" t="s">
        <v>1</v>
      </c>
    </row>
    <row r="622571" spans="4:4" x14ac:dyDescent="0.2">
      <c r="D622571" s="22" t="s">
        <v>114</v>
      </c>
    </row>
    <row r="622572" spans="4:4" x14ac:dyDescent="0.2">
      <c r="D622572" s="22" t="s">
        <v>115</v>
      </c>
    </row>
    <row r="622573" spans="4:4" x14ac:dyDescent="0.2">
      <c r="D622573" s="22" t="s">
        <v>116</v>
      </c>
    </row>
    <row r="622574" spans="4:4" x14ac:dyDescent="0.2">
      <c r="D622574" s="22" t="s">
        <v>117</v>
      </c>
    </row>
    <row r="622575" spans="4:4" x14ac:dyDescent="0.2">
      <c r="D622575" s="22" t="s">
        <v>118</v>
      </c>
    </row>
    <row r="622576" spans="4:4" x14ac:dyDescent="0.2">
      <c r="D622576" s="22" t="s">
        <v>119</v>
      </c>
    </row>
    <row r="622577" spans="4:4" x14ac:dyDescent="0.2">
      <c r="D622577" s="22" t="s">
        <v>120</v>
      </c>
    </row>
    <row r="622578" spans="4:4" x14ac:dyDescent="0.2">
      <c r="D622578" s="22" t="s">
        <v>121</v>
      </c>
    </row>
    <row r="622579" spans="4:4" x14ac:dyDescent="0.2">
      <c r="D622579" s="22" t="s">
        <v>122</v>
      </c>
    </row>
    <row r="622580" spans="4:4" x14ac:dyDescent="0.2">
      <c r="D622580" s="22" t="s">
        <v>123</v>
      </c>
    </row>
    <row r="622581" spans="4:4" x14ac:dyDescent="0.2">
      <c r="D622581" s="22" t="s">
        <v>124</v>
      </c>
    </row>
    <row r="622582" spans="4:4" x14ac:dyDescent="0.2">
      <c r="D622582" s="22" t="s">
        <v>125</v>
      </c>
    </row>
    <row r="622583" spans="4:4" x14ac:dyDescent="0.2">
      <c r="D622583" s="22" t="s">
        <v>126</v>
      </c>
    </row>
    <row r="622584" spans="4:4" x14ac:dyDescent="0.2">
      <c r="D622584" s="22" t="s">
        <v>127</v>
      </c>
    </row>
    <row r="622585" spans="4:4" x14ac:dyDescent="0.2">
      <c r="D622585" s="22" t="s">
        <v>117</v>
      </c>
    </row>
    <row r="622586" spans="4:4" x14ac:dyDescent="0.2">
      <c r="D622586" s="22" t="s">
        <v>115</v>
      </c>
    </row>
    <row r="622587" spans="4:4" x14ac:dyDescent="0.2">
      <c r="D622587" s="22" t="s">
        <v>128</v>
      </c>
    </row>
    <row r="622588" spans="4:4" x14ac:dyDescent="0.2">
      <c r="D622588" s="22" t="s">
        <v>129</v>
      </c>
    </row>
    <row r="622589" spans="4:4" x14ac:dyDescent="0.2">
      <c r="D622589" s="22" t="s">
        <v>1</v>
      </c>
    </row>
    <row r="638955" spans="4:4" x14ac:dyDescent="0.2">
      <c r="D638955" s="22" t="s">
        <v>114</v>
      </c>
    </row>
    <row r="638956" spans="4:4" x14ac:dyDescent="0.2">
      <c r="D638956" s="22" t="s">
        <v>115</v>
      </c>
    </row>
    <row r="638957" spans="4:4" x14ac:dyDescent="0.2">
      <c r="D638957" s="22" t="s">
        <v>116</v>
      </c>
    </row>
    <row r="638958" spans="4:4" x14ac:dyDescent="0.2">
      <c r="D638958" s="22" t="s">
        <v>117</v>
      </c>
    </row>
    <row r="638959" spans="4:4" x14ac:dyDescent="0.2">
      <c r="D638959" s="22" t="s">
        <v>118</v>
      </c>
    </row>
    <row r="638960" spans="4:4" x14ac:dyDescent="0.2">
      <c r="D638960" s="22" t="s">
        <v>119</v>
      </c>
    </row>
    <row r="638961" spans="4:4" x14ac:dyDescent="0.2">
      <c r="D638961" s="22" t="s">
        <v>120</v>
      </c>
    </row>
    <row r="638962" spans="4:4" x14ac:dyDescent="0.2">
      <c r="D638962" s="22" t="s">
        <v>121</v>
      </c>
    </row>
    <row r="638963" spans="4:4" x14ac:dyDescent="0.2">
      <c r="D638963" s="22" t="s">
        <v>122</v>
      </c>
    </row>
    <row r="638964" spans="4:4" x14ac:dyDescent="0.2">
      <c r="D638964" s="22" t="s">
        <v>123</v>
      </c>
    </row>
    <row r="638965" spans="4:4" x14ac:dyDescent="0.2">
      <c r="D638965" s="22" t="s">
        <v>124</v>
      </c>
    </row>
    <row r="638966" spans="4:4" x14ac:dyDescent="0.2">
      <c r="D638966" s="22" t="s">
        <v>125</v>
      </c>
    </row>
    <row r="638967" spans="4:4" x14ac:dyDescent="0.2">
      <c r="D638967" s="22" t="s">
        <v>126</v>
      </c>
    </row>
    <row r="638968" spans="4:4" x14ac:dyDescent="0.2">
      <c r="D638968" s="22" t="s">
        <v>127</v>
      </c>
    </row>
    <row r="638969" spans="4:4" x14ac:dyDescent="0.2">
      <c r="D638969" s="22" t="s">
        <v>117</v>
      </c>
    </row>
    <row r="638970" spans="4:4" x14ac:dyDescent="0.2">
      <c r="D638970" s="22" t="s">
        <v>115</v>
      </c>
    </row>
    <row r="638971" spans="4:4" x14ac:dyDescent="0.2">
      <c r="D638971" s="22" t="s">
        <v>128</v>
      </c>
    </row>
    <row r="638972" spans="4:4" x14ac:dyDescent="0.2">
      <c r="D638972" s="22" t="s">
        <v>129</v>
      </c>
    </row>
    <row r="638973" spans="4:4" x14ac:dyDescent="0.2">
      <c r="D638973" s="22" t="s">
        <v>1</v>
      </c>
    </row>
    <row r="655339" spans="4:4" x14ac:dyDescent="0.2">
      <c r="D655339" s="22" t="s">
        <v>114</v>
      </c>
    </row>
    <row r="655340" spans="4:4" x14ac:dyDescent="0.2">
      <c r="D655340" s="22" t="s">
        <v>115</v>
      </c>
    </row>
    <row r="655341" spans="4:4" x14ac:dyDescent="0.2">
      <c r="D655341" s="22" t="s">
        <v>116</v>
      </c>
    </row>
    <row r="655342" spans="4:4" x14ac:dyDescent="0.2">
      <c r="D655342" s="22" t="s">
        <v>117</v>
      </c>
    </row>
    <row r="655343" spans="4:4" x14ac:dyDescent="0.2">
      <c r="D655343" s="22" t="s">
        <v>118</v>
      </c>
    </row>
    <row r="655344" spans="4:4" x14ac:dyDescent="0.2">
      <c r="D655344" s="22" t="s">
        <v>119</v>
      </c>
    </row>
    <row r="655345" spans="4:4" x14ac:dyDescent="0.2">
      <c r="D655345" s="22" t="s">
        <v>120</v>
      </c>
    </row>
    <row r="655346" spans="4:4" x14ac:dyDescent="0.2">
      <c r="D655346" s="22" t="s">
        <v>121</v>
      </c>
    </row>
    <row r="655347" spans="4:4" x14ac:dyDescent="0.2">
      <c r="D655347" s="22" t="s">
        <v>122</v>
      </c>
    </row>
    <row r="655348" spans="4:4" x14ac:dyDescent="0.2">
      <c r="D655348" s="22" t="s">
        <v>123</v>
      </c>
    </row>
    <row r="655349" spans="4:4" x14ac:dyDescent="0.2">
      <c r="D655349" s="22" t="s">
        <v>124</v>
      </c>
    </row>
    <row r="655350" spans="4:4" x14ac:dyDescent="0.2">
      <c r="D655350" s="22" t="s">
        <v>125</v>
      </c>
    </row>
    <row r="655351" spans="4:4" x14ac:dyDescent="0.2">
      <c r="D655351" s="22" t="s">
        <v>126</v>
      </c>
    </row>
    <row r="655352" spans="4:4" x14ac:dyDescent="0.2">
      <c r="D655352" s="22" t="s">
        <v>127</v>
      </c>
    </row>
    <row r="655353" spans="4:4" x14ac:dyDescent="0.2">
      <c r="D655353" s="22" t="s">
        <v>117</v>
      </c>
    </row>
    <row r="655354" spans="4:4" x14ac:dyDescent="0.2">
      <c r="D655354" s="22" t="s">
        <v>115</v>
      </c>
    </row>
    <row r="655355" spans="4:4" x14ac:dyDescent="0.2">
      <c r="D655355" s="22" t="s">
        <v>128</v>
      </c>
    </row>
    <row r="655356" spans="4:4" x14ac:dyDescent="0.2">
      <c r="D655356" s="22" t="s">
        <v>129</v>
      </c>
    </row>
    <row r="655357" spans="4:4" x14ac:dyDescent="0.2">
      <c r="D655357" s="22" t="s">
        <v>1</v>
      </c>
    </row>
    <row r="671723" spans="4:4" x14ac:dyDescent="0.2">
      <c r="D671723" s="22" t="s">
        <v>114</v>
      </c>
    </row>
    <row r="671724" spans="4:4" x14ac:dyDescent="0.2">
      <c r="D671724" s="22" t="s">
        <v>115</v>
      </c>
    </row>
    <row r="671725" spans="4:4" x14ac:dyDescent="0.2">
      <c r="D671725" s="22" t="s">
        <v>116</v>
      </c>
    </row>
    <row r="671726" spans="4:4" x14ac:dyDescent="0.2">
      <c r="D671726" s="22" t="s">
        <v>117</v>
      </c>
    </row>
    <row r="671727" spans="4:4" x14ac:dyDescent="0.2">
      <c r="D671727" s="22" t="s">
        <v>118</v>
      </c>
    </row>
    <row r="671728" spans="4:4" x14ac:dyDescent="0.2">
      <c r="D671728" s="22" t="s">
        <v>119</v>
      </c>
    </row>
    <row r="671729" spans="4:4" x14ac:dyDescent="0.2">
      <c r="D671729" s="22" t="s">
        <v>120</v>
      </c>
    </row>
    <row r="671730" spans="4:4" x14ac:dyDescent="0.2">
      <c r="D671730" s="22" t="s">
        <v>121</v>
      </c>
    </row>
    <row r="671731" spans="4:4" x14ac:dyDescent="0.2">
      <c r="D671731" s="22" t="s">
        <v>122</v>
      </c>
    </row>
    <row r="671732" spans="4:4" x14ac:dyDescent="0.2">
      <c r="D671732" s="22" t="s">
        <v>123</v>
      </c>
    </row>
    <row r="671733" spans="4:4" x14ac:dyDescent="0.2">
      <c r="D671733" s="22" t="s">
        <v>124</v>
      </c>
    </row>
    <row r="671734" spans="4:4" x14ac:dyDescent="0.2">
      <c r="D671734" s="22" t="s">
        <v>125</v>
      </c>
    </row>
    <row r="671735" spans="4:4" x14ac:dyDescent="0.2">
      <c r="D671735" s="22" t="s">
        <v>126</v>
      </c>
    </row>
    <row r="671736" spans="4:4" x14ac:dyDescent="0.2">
      <c r="D671736" s="22" t="s">
        <v>127</v>
      </c>
    </row>
    <row r="671737" spans="4:4" x14ac:dyDescent="0.2">
      <c r="D671737" s="22" t="s">
        <v>117</v>
      </c>
    </row>
    <row r="671738" spans="4:4" x14ac:dyDescent="0.2">
      <c r="D671738" s="22" t="s">
        <v>115</v>
      </c>
    </row>
    <row r="671739" spans="4:4" x14ac:dyDescent="0.2">
      <c r="D671739" s="22" t="s">
        <v>128</v>
      </c>
    </row>
    <row r="671740" spans="4:4" x14ac:dyDescent="0.2">
      <c r="D671740" s="22" t="s">
        <v>129</v>
      </c>
    </row>
    <row r="671741" spans="4:4" x14ac:dyDescent="0.2">
      <c r="D671741" s="22" t="s">
        <v>1</v>
      </c>
    </row>
    <row r="688107" spans="4:4" x14ac:dyDescent="0.2">
      <c r="D688107" s="22" t="s">
        <v>114</v>
      </c>
    </row>
    <row r="688108" spans="4:4" x14ac:dyDescent="0.2">
      <c r="D688108" s="22" t="s">
        <v>115</v>
      </c>
    </row>
    <row r="688109" spans="4:4" x14ac:dyDescent="0.2">
      <c r="D688109" s="22" t="s">
        <v>116</v>
      </c>
    </row>
    <row r="688110" spans="4:4" x14ac:dyDescent="0.2">
      <c r="D688110" s="22" t="s">
        <v>117</v>
      </c>
    </row>
    <row r="688111" spans="4:4" x14ac:dyDescent="0.2">
      <c r="D688111" s="22" t="s">
        <v>118</v>
      </c>
    </row>
    <row r="688112" spans="4:4" x14ac:dyDescent="0.2">
      <c r="D688112" s="22" t="s">
        <v>119</v>
      </c>
    </row>
    <row r="688113" spans="4:4" x14ac:dyDescent="0.2">
      <c r="D688113" s="22" t="s">
        <v>120</v>
      </c>
    </row>
    <row r="688114" spans="4:4" x14ac:dyDescent="0.2">
      <c r="D688114" s="22" t="s">
        <v>121</v>
      </c>
    </row>
    <row r="688115" spans="4:4" x14ac:dyDescent="0.2">
      <c r="D688115" s="22" t="s">
        <v>122</v>
      </c>
    </row>
    <row r="688116" spans="4:4" x14ac:dyDescent="0.2">
      <c r="D688116" s="22" t="s">
        <v>123</v>
      </c>
    </row>
    <row r="688117" spans="4:4" x14ac:dyDescent="0.2">
      <c r="D688117" s="22" t="s">
        <v>124</v>
      </c>
    </row>
    <row r="688118" spans="4:4" x14ac:dyDescent="0.2">
      <c r="D688118" s="22" t="s">
        <v>125</v>
      </c>
    </row>
    <row r="688119" spans="4:4" x14ac:dyDescent="0.2">
      <c r="D688119" s="22" t="s">
        <v>126</v>
      </c>
    </row>
    <row r="688120" spans="4:4" x14ac:dyDescent="0.2">
      <c r="D688120" s="22" t="s">
        <v>127</v>
      </c>
    </row>
    <row r="688121" spans="4:4" x14ac:dyDescent="0.2">
      <c r="D688121" s="22" t="s">
        <v>117</v>
      </c>
    </row>
    <row r="688122" spans="4:4" x14ac:dyDescent="0.2">
      <c r="D688122" s="22" t="s">
        <v>115</v>
      </c>
    </row>
    <row r="688123" spans="4:4" x14ac:dyDescent="0.2">
      <c r="D688123" s="22" t="s">
        <v>128</v>
      </c>
    </row>
    <row r="688124" spans="4:4" x14ac:dyDescent="0.2">
      <c r="D688124" s="22" t="s">
        <v>129</v>
      </c>
    </row>
    <row r="688125" spans="4:4" x14ac:dyDescent="0.2">
      <c r="D688125" s="22" t="s">
        <v>1</v>
      </c>
    </row>
    <row r="704491" spans="4:4" x14ac:dyDescent="0.2">
      <c r="D704491" s="22" t="s">
        <v>114</v>
      </c>
    </row>
    <row r="704492" spans="4:4" x14ac:dyDescent="0.2">
      <c r="D704492" s="22" t="s">
        <v>115</v>
      </c>
    </row>
    <row r="704493" spans="4:4" x14ac:dyDescent="0.2">
      <c r="D704493" s="22" t="s">
        <v>116</v>
      </c>
    </row>
    <row r="704494" spans="4:4" x14ac:dyDescent="0.2">
      <c r="D704494" s="22" t="s">
        <v>117</v>
      </c>
    </row>
    <row r="704495" spans="4:4" x14ac:dyDescent="0.2">
      <c r="D704495" s="22" t="s">
        <v>118</v>
      </c>
    </row>
    <row r="704496" spans="4:4" x14ac:dyDescent="0.2">
      <c r="D704496" s="22" t="s">
        <v>119</v>
      </c>
    </row>
    <row r="704497" spans="4:4" x14ac:dyDescent="0.2">
      <c r="D704497" s="22" t="s">
        <v>120</v>
      </c>
    </row>
    <row r="704498" spans="4:4" x14ac:dyDescent="0.2">
      <c r="D704498" s="22" t="s">
        <v>121</v>
      </c>
    </row>
    <row r="704499" spans="4:4" x14ac:dyDescent="0.2">
      <c r="D704499" s="22" t="s">
        <v>122</v>
      </c>
    </row>
    <row r="704500" spans="4:4" x14ac:dyDescent="0.2">
      <c r="D704500" s="22" t="s">
        <v>123</v>
      </c>
    </row>
    <row r="704501" spans="4:4" x14ac:dyDescent="0.2">
      <c r="D704501" s="22" t="s">
        <v>124</v>
      </c>
    </row>
    <row r="704502" spans="4:4" x14ac:dyDescent="0.2">
      <c r="D704502" s="22" t="s">
        <v>125</v>
      </c>
    </row>
    <row r="704503" spans="4:4" x14ac:dyDescent="0.2">
      <c r="D704503" s="22" t="s">
        <v>126</v>
      </c>
    </row>
    <row r="704504" spans="4:4" x14ac:dyDescent="0.2">
      <c r="D704504" s="22" t="s">
        <v>127</v>
      </c>
    </row>
    <row r="704505" spans="4:4" x14ac:dyDescent="0.2">
      <c r="D704505" s="22" t="s">
        <v>117</v>
      </c>
    </row>
    <row r="704506" spans="4:4" x14ac:dyDescent="0.2">
      <c r="D704506" s="22" t="s">
        <v>115</v>
      </c>
    </row>
    <row r="704507" spans="4:4" x14ac:dyDescent="0.2">
      <c r="D704507" s="22" t="s">
        <v>128</v>
      </c>
    </row>
    <row r="704508" spans="4:4" x14ac:dyDescent="0.2">
      <c r="D704508" s="22" t="s">
        <v>129</v>
      </c>
    </row>
    <row r="704509" spans="4:4" x14ac:dyDescent="0.2">
      <c r="D704509" s="22" t="s">
        <v>1</v>
      </c>
    </row>
    <row r="720875" spans="4:4" x14ac:dyDescent="0.2">
      <c r="D720875" s="22" t="s">
        <v>114</v>
      </c>
    </row>
    <row r="720876" spans="4:4" x14ac:dyDescent="0.2">
      <c r="D720876" s="22" t="s">
        <v>115</v>
      </c>
    </row>
    <row r="720877" spans="4:4" x14ac:dyDescent="0.2">
      <c r="D720877" s="22" t="s">
        <v>116</v>
      </c>
    </row>
    <row r="720878" spans="4:4" x14ac:dyDescent="0.2">
      <c r="D720878" s="22" t="s">
        <v>117</v>
      </c>
    </row>
    <row r="720879" spans="4:4" x14ac:dyDescent="0.2">
      <c r="D720879" s="22" t="s">
        <v>118</v>
      </c>
    </row>
    <row r="720880" spans="4:4" x14ac:dyDescent="0.2">
      <c r="D720880" s="22" t="s">
        <v>119</v>
      </c>
    </row>
    <row r="720881" spans="4:4" x14ac:dyDescent="0.2">
      <c r="D720881" s="22" t="s">
        <v>120</v>
      </c>
    </row>
    <row r="720882" spans="4:4" x14ac:dyDescent="0.2">
      <c r="D720882" s="22" t="s">
        <v>121</v>
      </c>
    </row>
    <row r="720883" spans="4:4" x14ac:dyDescent="0.2">
      <c r="D720883" s="22" t="s">
        <v>122</v>
      </c>
    </row>
    <row r="720884" spans="4:4" x14ac:dyDescent="0.2">
      <c r="D720884" s="22" t="s">
        <v>123</v>
      </c>
    </row>
    <row r="720885" spans="4:4" x14ac:dyDescent="0.2">
      <c r="D720885" s="22" t="s">
        <v>124</v>
      </c>
    </row>
    <row r="720886" spans="4:4" x14ac:dyDescent="0.2">
      <c r="D720886" s="22" t="s">
        <v>125</v>
      </c>
    </row>
    <row r="720887" spans="4:4" x14ac:dyDescent="0.2">
      <c r="D720887" s="22" t="s">
        <v>126</v>
      </c>
    </row>
    <row r="720888" spans="4:4" x14ac:dyDescent="0.2">
      <c r="D720888" s="22" t="s">
        <v>127</v>
      </c>
    </row>
    <row r="720889" spans="4:4" x14ac:dyDescent="0.2">
      <c r="D720889" s="22" t="s">
        <v>117</v>
      </c>
    </row>
    <row r="720890" spans="4:4" x14ac:dyDescent="0.2">
      <c r="D720890" s="22" t="s">
        <v>115</v>
      </c>
    </row>
    <row r="720891" spans="4:4" x14ac:dyDescent="0.2">
      <c r="D720891" s="22" t="s">
        <v>128</v>
      </c>
    </row>
    <row r="720892" spans="4:4" x14ac:dyDescent="0.2">
      <c r="D720892" s="22" t="s">
        <v>129</v>
      </c>
    </row>
    <row r="720893" spans="4:4" x14ac:dyDescent="0.2">
      <c r="D720893" s="22" t="s">
        <v>1</v>
      </c>
    </row>
    <row r="737259" spans="4:4" x14ac:dyDescent="0.2">
      <c r="D737259" s="22" t="s">
        <v>114</v>
      </c>
    </row>
    <row r="737260" spans="4:4" x14ac:dyDescent="0.2">
      <c r="D737260" s="22" t="s">
        <v>115</v>
      </c>
    </row>
    <row r="737261" spans="4:4" x14ac:dyDescent="0.2">
      <c r="D737261" s="22" t="s">
        <v>116</v>
      </c>
    </row>
    <row r="737262" spans="4:4" x14ac:dyDescent="0.2">
      <c r="D737262" s="22" t="s">
        <v>117</v>
      </c>
    </row>
    <row r="737263" spans="4:4" x14ac:dyDescent="0.2">
      <c r="D737263" s="22" t="s">
        <v>118</v>
      </c>
    </row>
    <row r="737264" spans="4:4" x14ac:dyDescent="0.2">
      <c r="D737264" s="22" t="s">
        <v>119</v>
      </c>
    </row>
    <row r="737265" spans="4:4" x14ac:dyDescent="0.2">
      <c r="D737265" s="22" t="s">
        <v>120</v>
      </c>
    </row>
    <row r="737266" spans="4:4" x14ac:dyDescent="0.2">
      <c r="D737266" s="22" t="s">
        <v>121</v>
      </c>
    </row>
    <row r="737267" spans="4:4" x14ac:dyDescent="0.2">
      <c r="D737267" s="22" t="s">
        <v>122</v>
      </c>
    </row>
    <row r="737268" spans="4:4" x14ac:dyDescent="0.2">
      <c r="D737268" s="22" t="s">
        <v>123</v>
      </c>
    </row>
    <row r="737269" spans="4:4" x14ac:dyDescent="0.2">
      <c r="D737269" s="22" t="s">
        <v>124</v>
      </c>
    </row>
    <row r="737270" spans="4:4" x14ac:dyDescent="0.2">
      <c r="D737270" s="22" t="s">
        <v>125</v>
      </c>
    </row>
    <row r="737271" spans="4:4" x14ac:dyDescent="0.2">
      <c r="D737271" s="22" t="s">
        <v>126</v>
      </c>
    </row>
    <row r="737272" spans="4:4" x14ac:dyDescent="0.2">
      <c r="D737272" s="22" t="s">
        <v>127</v>
      </c>
    </row>
    <row r="737273" spans="4:4" x14ac:dyDescent="0.2">
      <c r="D737273" s="22" t="s">
        <v>117</v>
      </c>
    </row>
    <row r="737274" spans="4:4" x14ac:dyDescent="0.2">
      <c r="D737274" s="22" t="s">
        <v>115</v>
      </c>
    </row>
    <row r="737275" spans="4:4" x14ac:dyDescent="0.2">
      <c r="D737275" s="22" t="s">
        <v>128</v>
      </c>
    </row>
    <row r="737276" spans="4:4" x14ac:dyDescent="0.2">
      <c r="D737276" s="22" t="s">
        <v>129</v>
      </c>
    </row>
    <row r="737277" spans="4:4" x14ac:dyDescent="0.2">
      <c r="D737277" s="22" t="s">
        <v>1</v>
      </c>
    </row>
    <row r="753643" spans="4:4" x14ac:dyDescent="0.2">
      <c r="D753643" s="22" t="s">
        <v>114</v>
      </c>
    </row>
    <row r="753644" spans="4:4" x14ac:dyDescent="0.2">
      <c r="D753644" s="22" t="s">
        <v>115</v>
      </c>
    </row>
    <row r="753645" spans="4:4" x14ac:dyDescent="0.2">
      <c r="D753645" s="22" t="s">
        <v>116</v>
      </c>
    </row>
    <row r="753646" spans="4:4" x14ac:dyDescent="0.2">
      <c r="D753646" s="22" t="s">
        <v>117</v>
      </c>
    </row>
    <row r="753647" spans="4:4" x14ac:dyDescent="0.2">
      <c r="D753647" s="22" t="s">
        <v>118</v>
      </c>
    </row>
    <row r="753648" spans="4:4" x14ac:dyDescent="0.2">
      <c r="D753648" s="22" t="s">
        <v>119</v>
      </c>
    </row>
    <row r="753649" spans="4:4" x14ac:dyDescent="0.2">
      <c r="D753649" s="22" t="s">
        <v>120</v>
      </c>
    </row>
    <row r="753650" spans="4:4" x14ac:dyDescent="0.2">
      <c r="D753650" s="22" t="s">
        <v>121</v>
      </c>
    </row>
    <row r="753651" spans="4:4" x14ac:dyDescent="0.2">
      <c r="D753651" s="22" t="s">
        <v>122</v>
      </c>
    </row>
    <row r="753652" spans="4:4" x14ac:dyDescent="0.2">
      <c r="D753652" s="22" t="s">
        <v>123</v>
      </c>
    </row>
    <row r="753653" spans="4:4" x14ac:dyDescent="0.2">
      <c r="D753653" s="22" t="s">
        <v>124</v>
      </c>
    </row>
    <row r="753654" spans="4:4" x14ac:dyDescent="0.2">
      <c r="D753654" s="22" t="s">
        <v>125</v>
      </c>
    </row>
    <row r="753655" spans="4:4" x14ac:dyDescent="0.2">
      <c r="D753655" s="22" t="s">
        <v>126</v>
      </c>
    </row>
    <row r="753656" spans="4:4" x14ac:dyDescent="0.2">
      <c r="D753656" s="22" t="s">
        <v>127</v>
      </c>
    </row>
    <row r="753657" spans="4:4" x14ac:dyDescent="0.2">
      <c r="D753657" s="22" t="s">
        <v>117</v>
      </c>
    </row>
    <row r="753658" spans="4:4" x14ac:dyDescent="0.2">
      <c r="D753658" s="22" t="s">
        <v>115</v>
      </c>
    </row>
    <row r="753659" spans="4:4" x14ac:dyDescent="0.2">
      <c r="D753659" s="22" t="s">
        <v>128</v>
      </c>
    </row>
    <row r="753660" spans="4:4" x14ac:dyDescent="0.2">
      <c r="D753660" s="22" t="s">
        <v>129</v>
      </c>
    </row>
    <row r="753661" spans="4:4" x14ac:dyDescent="0.2">
      <c r="D753661" s="22" t="s">
        <v>1</v>
      </c>
    </row>
    <row r="770027" spans="4:4" x14ac:dyDescent="0.2">
      <c r="D770027" s="22" t="s">
        <v>114</v>
      </c>
    </row>
    <row r="770028" spans="4:4" x14ac:dyDescent="0.2">
      <c r="D770028" s="22" t="s">
        <v>115</v>
      </c>
    </row>
    <row r="770029" spans="4:4" x14ac:dyDescent="0.2">
      <c r="D770029" s="22" t="s">
        <v>116</v>
      </c>
    </row>
    <row r="770030" spans="4:4" x14ac:dyDescent="0.2">
      <c r="D770030" s="22" t="s">
        <v>117</v>
      </c>
    </row>
    <row r="770031" spans="4:4" x14ac:dyDescent="0.2">
      <c r="D770031" s="22" t="s">
        <v>118</v>
      </c>
    </row>
    <row r="770032" spans="4:4" x14ac:dyDescent="0.2">
      <c r="D770032" s="22" t="s">
        <v>119</v>
      </c>
    </row>
    <row r="770033" spans="4:4" x14ac:dyDescent="0.2">
      <c r="D770033" s="22" t="s">
        <v>120</v>
      </c>
    </row>
    <row r="770034" spans="4:4" x14ac:dyDescent="0.2">
      <c r="D770034" s="22" t="s">
        <v>121</v>
      </c>
    </row>
    <row r="770035" spans="4:4" x14ac:dyDescent="0.2">
      <c r="D770035" s="22" t="s">
        <v>122</v>
      </c>
    </row>
    <row r="770036" spans="4:4" x14ac:dyDescent="0.2">
      <c r="D770036" s="22" t="s">
        <v>123</v>
      </c>
    </row>
    <row r="770037" spans="4:4" x14ac:dyDescent="0.2">
      <c r="D770037" s="22" t="s">
        <v>124</v>
      </c>
    </row>
    <row r="770038" spans="4:4" x14ac:dyDescent="0.2">
      <c r="D770038" s="22" t="s">
        <v>125</v>
      </c>
    </row>
    <row r="770039" spans="4:4" x14ac:dyDescent="0.2">
      <c r="D770039" s="22" t="s">
        <v>126</v>
      </c>
    </row>
    <row r="770040" spans="4:4" x14ac:dyDescent="0.2">
      <c r="D770040" s="22" t="s">
        <v>127</v>
      </c>
    </row>
    <row r="770041" spans="4:4" x14ac:dyDescent="0.2">
      <c r="D770041" s="22" t="s">
        <v>117</v>
      </c>
    </row>
    <row r="770042" spans="4:4" x14ac:dyDescent="0.2">
      <c r="D770042" s="22" t="s">
        <v>115</v>
      </c>
    </row>
    <row r="770043" spans="4:4" x14ac:dyDescent="0.2">
      <c r="D770043" s="22" t="s">
        <v>128</v>
      </c>
    </row>
    <row r="770044" spans="4:4" x14ac:dyDescent="0.2">
      <c r="D770044" s="22" t="s">
        <v>129</v>
      </c>
    </row>
    <row r="770045" spans="4:4" x14ac:dyDescent="0.2">
      <c r="D770045" s="22" t="s">
        <v>1</v>
      </c>
    </row>
    <row r="786411" spans="4:4" x14ac:dyDescent="0.2">
      <c r="D786411" s="22" t="s">
        <v>114</v>
      </c>
    </row>
    <row r="786412" spans="4:4" x14ac:dyDescent="0.2">
      <c r="D786412" s="22" t="s">
        <v>115</v>
      </c>
    </row>
    <row r="786413" spans="4:4" x14ac:dyDescent="0.2">
      <c r="D786413" s="22" t="s">
        <v>116</v>
      </c>
    </row>
    <row r="786414" spans="4:4" x14ac:dyDescent="0.2">
      <c r="D786414" s="22" t="s">
        <v>117</v>
      </c>
    </row>
    <row r="786415" spans="4:4" x14ac:dyDescent="0.2">
      <c r="D786415" s="22" t="s">
        <v>118</v>
      </c>
    </row>
    <row r="786416" spans="4:4" x14ac:dyDescent="0.2">
      <c r="D786416" s="22" t="s">
        <v>119</v>
      </c>
    </row>
    <row r="786417" spans="4:4" x14ac:dyDescent="0.2">
      <c r="D786417" s="22" t="s">
        <v>120</v>
      </c>
    </row>
    <row r="786418" spans="4:4" x14ac:dyDescent="0.2">
      <c r="D786418" s="22" t="s">
        <v>121</v>
      </c>
    </row>
    <row r="786419" spans="4:4" x14ac:dyDescent="0.2">
      <c r="D786419" s="22" t="s">
        <v>122</v>
      </c>
    </row>
    <row r="786420" spans="4:4" x14ac:dyDescent="0.2">
      <c r="D786420" s="22" t="s">
        <v>123</v>
      </c>
    </row>
    <row r="786421" spans="4:4" x14ac:dyDescent="0.2">
      <c r="D786421" s="22" t="s">
        <v>124</v>
      </c>
    </row>
    <row r="786422" spans="4:4" x14ac:dyDescent="0.2">
      <c r="D786422" s="22" t="s">
        <v>125</v>
      </c>
    </row>
    <row r="786423" spans="4:4" x14ac:dyDescent="0.2">
      <c r="D786423" s="22" t="s">
        <v>126</v>
      </c>
    </row>
    <row r="786424" spans="4:4" x14ac:dyDescent="0.2">
      <c r="D786424" s="22" t="s">
        <v>127</v>
      </c>
    </row>
    <row r="786425" spans="4:4" x14ac:dyDescent="0.2">
      <c r="D786425" s="22" t="s">
        <v>117</v>
      </c>
    </row>
    <row r="786426" spans="4:4" x14ac:dyDescent="0.2">
      <c r="D786426" s="22" t="s">
        <v>115</v>
      </c>
    </row>
    <row r="786427" spans="4:4" x14ac:dyDescent="0.2">
      <c r="D786427" s="22" t="s">
        <v>128</v>
      </c>
    </row>
    <row r="786428" spans="4:4" x14ac:dyDescent="0.2">
      <c r="D786428" s="22" t="s">
        <v>129</v>
      </c>
    </row>
    <row r="786429" spans="4:4" x14ac:dyDescent="0.2">
      <c r="D786429" s="22" t="s">
        <v>1</v>
      </c>
    </row>
    <row r="802795" spans="4:4" x14ac:dyDescent="0.2">
      <c r="D802795" s="22" t="s">
        <v>114</v>
      </c>
    </row>
    <row r="802796" spans="4:4" x14ac:dyDescent="0.2">
      <c r="D802796" s="22" t="s">
        <v>115</v>
      </c>
    </row>
    <row r="802797" spans="4:4" x14ac:dyDescent="0.2">
      <c r="D802797" s="22" t="s">
        <v>116</v>
      </c>
    </row>
    <row r="802798" spans="4:4" x14ac:dyDescent="0.2">
      <c r="D802798" s="22" t="s">
        <v>117</v>
      </c>
    </row>
    <row r="802799" spans="4:4" x14ac:dyDescent="0.2">
      <c r="D802799" s="22" t="s">
        <v>118</v>
      </c>
    </row>
    <row r="802800" spans="4:4" x14ac:dyDescent="0.2">
      <c r="D802800" s="22" t="s">
        <v>119</v>
      </c>
    </row>
    <row r="802801" spans="4:4" x14ac:dyDescent="0.2">
      <c r="D802801" s="22" t="s">
        <v>120</v>
      </c>
    </row>
    <row r="802802" spans="4:4" x14ac:dyDescent="0.2">
      <c r="D802802" s="22" t="s">
        <v>121</v>
      </c>
    </row>
    <row r="802803" spans="4:4" x14ac:dyDescent="0.2">
      <c r="D802803" s="22" t="s">
        <v>122</v>
      </c>
    </row>
    <row r="802804" spans="4:4" x14ac:dyDescent="0.2">
      <c r="D802804" s="22" t="s">
        <v>123</v>
      </c>
    </row>
    <row r="802805" spans="4:4" x14ac:dyDescent="0.2">
      <c r="D802805" s="22" t="s">
        <v>124</v>
      </c>
    </row>
    <row r="802806" spans="4:4" x14ac:dyDescent="0.2">
      <c r="D802806" s="22" t="s">
        <v>125</v>
      </c>
    </row>
    <row r="802807" spans="4:4" x14ac:dyDescent="0.2">
      <c r="D802807" s="22" t="s">
        <v>126</v>
      </c>
    </row>
    <row r="802808" spans="4:4" x14ac:dyDescent="0.2">
      <c r="D802808" s="22" t="s">
        <v>127</v>
      </c>
    </row>
    <row r="802809" spans="4:4" x14ac:dyDescent="0.2">
      <c r="D802809" s="22" t="s">
        <v>117</v>
      </c>
    </row>
    <row r="802810" spans="4:4" x14ac:dyDescent="0.2">
      <c r="D802810" s="22" t="s">
        <v>115</v>
      </c>
    </row>
    <row r="802811" spans="4:4" x14ac:dyDescent="0.2">
      <c r="D802811" s="22" t="s">
        <v>128</v>
      </c>
    </row>
    <row r="802812" spans="4:4" x14ac:dyDescent="0.2">
      <c r="D802812" s="22" t="s">
        <v>129</v>
      </c>
    </row>
    <row r="802813" spans="4:4" x14ac:dyDescent="0.2">
      <c r="D802813" s="22" t="s">
        <v>1</v>
      </c>
    </row>
    <row r="819179" spans="4:4" x14ac:dyDescent="0.2">
      <c r="D819179" s="22" t="s">
        <v>114</v>
      </c>
    </row>
    <row r="819180" spans="4:4" x14ac:dyDescent="0.2">
      <c r="D819180" s="22" t="s">
        <v>115</v>
      </c>
    </row>
    <row r="819181" spans="4:4" x14ac:dyDescent="0.2">
      <c r="D819181" s="22" t="s">
        <v>116</v>
      </c>
    </row>
    <row r="819182" spans="4:4" x14ac:dyDescent="0.2">
      <c r="D819182" s="22" t="s">
        <v>117</v>
      </c>
    </row>
    <row r="819183" spans="4:4" x14ac:dyDescent="0.2">
      <c r="D819183" s="22" t="s">
        <v>118</v>
      </c>
    </row>
    <row r="819184" spans="4:4" x14ac:dyDescent="0.2">
      <c r="D819184" s="22" t="s">
        <v>119</v>
      </c>
    </row>
    <row r="819185" spans="4:4" x14ac:dyDescent="0.2">
      <c r="D819185" s="22" t="s">
        <v>120</v>
      </c>
    </row>
    <row r="819186" spans="4:4" x14ac:dyDescent="0.2">
      <c r="D819186" s="22" t="s">
        <v>121</v>
      </c>
    </row>
    <row r="819187" spans="4:4" x14ac:dyDescent="0.2">
      <c r="D819187" s="22" t="s">
        <v>122</v>
      </c>
    </row>
    <row r="819188" spans="4:4" x14ac:dyDescent="0.2">
      <c r="D819188" s="22" t="s">
        <v>123</v>
      </c>
    </row>
    <row r="819189" spans="4:4" x14ac:dyDescent="0.2">
      <c r="D819189" s="22" t="s">
        <v>124</v>
      </c>
    </row>
    <row r="819190" spans="4:4" x14ac:dyDescent="0.2">
      <c r="D819190" s="22" t="s">
        <v>125</v>
      </c>
    </row>
    <row r="819191" spans="4:4" x14ac:dyDescent="0.2">
      <c r="D819191" s="22" t="s">
        <v>126</v>
      </c>
    </row>
    <row r="819192" spans="4:4" x14ac:dyDescent="0.2">
      <c r="D819192" s="22" t="s">
        <v>127</v>
      </c>
    </row>
    <row r="819193" spans="4:4" x14ac:dyDescent="0.2">
      <c r="D819193" s="22" t="s">
        <v>117</v>
      </c>
    </row>
    <row r="819194" spans="4:4" x14ac:dyDescent="0.2">
      <c r="D819194" s="22" t="s">
        <v>115</v>
      </c>
    </row>
    <row r="819195" spans="4:4" x14ac:dyDescent="0.2">
      <c r="D819195" s="22" t="s">
        <v>128</v>
      </c>
    </row>
    <row r="819196" spans="4:4" x14ac:dyDescent="0.2">
      <c r="D819196" s="22" t="s">
        <v>129</v>
      </c>
    </row>
    <row r="819197" spans="4:4" x14ac:dyDescent="0.2">
      <c r="D819197" s="22" t="s">
        <v>1</v>
      </c>
    </row>
    <row r="835563" spans="4:4" x14ac:dyDescent="0.2">
      <c r="D835563" s="22" t="s">
        <v>114</v>
      </c>
    </row>
    <row r="835564" spans="4:4" x14ac:dyDescent="0.2">
      <c r="D835564" s="22" t="s">
        <v>115</v>
      </c>
    </row>
    <row r="835565" spans="4:4" x14ac:dyDescent="0.2">
      <c r="D835565" s="22" t="s">
        <v>116</v>
      </c>
    </row>
    <row r="835566" spans="4:4" x14ac:dyDescent="0.2">
      <c r="D835566" s="22" t="s">
        <v>117</v>
      </c>
    </row>
    <row r="835567" spans="4:4" x14ac:dyDescent="0.2">
      <c r="D835567" s="22" t="s">
        <v>118</v>
      </c>
    </row>
    <row r="835568" spans="4:4" x14ac:dyDescent="0.2">
      <c r="D835568" s="22" t="s">
        <v>119</v>
      </c>
    </row>
    <row r="835569" spans="4:4" x14ac:dyDescent="0.2">
      <c r="D835569" s="22" t="s">
        <v>120</v>
      </c>
    </row>
    <row r="835570" spans="4:4" x14ac:dyDescent="0.2">
      <c r="D835570" s="22" t="s">
        <v>121</v>
      </c>
    </row>
    <row r="835571" spans="4:4" x14ac:dyDescent="0.2">
      <c r="D835571" s="22" t="s">
        <v>122</v>
      </c>
    </row>
    <row r="835572" spans="4:4" x14ac:dyDescent="0.2">
      <c r="D835572" s="22" t="s">
        <v>123</v>
      </c>
    </row>
    <row r="835573" spans="4:4" x14ac:dyDescent="0.2">
      <c r="D835573" s="22" t="s">
        <v>124</v>
      </c>
    </row>
    <row r="835574" spans="4:4" x14ac:dyDescent="0.2">
      <c r="D835574" s="22" t="s">
        <v>125</v>
      </c>
    </row>
    <row r="835575" spans="4:4" x14ac:dyDescent="0.2">
      <c r="D835575" s="22" t="s">
        <v>126</v>
      </c>
    </row>
    <row r="835576" spans="4:4" x14ac:dyDescent="0.2">
      <c r="D835576" s="22" t="s">
        <v>127</v>
      </c>
    </row>
    <row r="835577" spans="4:4" x14ac:dyDescent="0.2">
      <c r="D835577" s="22" t="s">
        <v>117</v>
      </c>
    </row>
    <row r="835578" spans="4:4" x14ac:dyDescent="0.2">
      <c r="D835578" s="22" t="s">
        <v>115</v>
      </c>
    </row>
    <row r="835579" spans="4:4" x14ac:dyDescent="0.2">
      <c r="D835579" s="22" t="s">
        <v>128</v>
      </c>
    </row>
    <row r="835580" spans="4:4" x14ac:dyDescent="0.2">
      <c r="D835580" s="22" t="s">
        <v>129</v>
      </c>
    </row>
    <row r="835581" spans="4:4" x14ac:dyDescent="0.2">
      <c r="D835581" s="22" t="s">
        <v>1</v>
      </c>
    </row>
    <row r="851947" spans="4:4" x14ac:dyDescent="0.2">
      <c r="D851947" s="22" t="s">
        <v>114</v>
      </c>
    </row>
    <row r="851948" spans="4:4" x14ac:dyDescent="0.2">
      <c r="D851948" s="22" t="s">
        <v>115</v>
      </c>
    </row>
    <row r="851949" spans="4:4" x14ac:dyDescent="0.2">
      <c r="D851949" s="22" t="s">
        <v>116</v>
      </c>
    </row>
    <row r="851950" spans="4:4" x14ac:dyDescent="0.2">
      <c r="D851950" s="22" t="s">
        <v>117</v>
      </c>
    </row>
    <row r="851951" spans="4:4" x14ac:dyDescent="0.2">
      <c r="D851951" s="22" t="s">
        <v>118</v>
      </c>
    </row>
    <row r="851952" spans="4:4" x14ac:dyDescent="0.2">
      <c r="D851952" s="22" t="s">
        <v>119</v>
      </c>
    </row>
    <row r="851953" spans="4:4" x14ac:dyDescent="0.2">
      <c r="D851953" s="22" t="s">
        <v>120</v>
      </c>
    </row>
    <row r="851954" spans="4:4" x14ac:dyDescent="0.2">
      <c r="D851954" s="22" t="s">
        <v>121</v>
      </c>
    </row>
    <row r="851955" spans="4:4" x14ac:dyDescent="0.2">
      <c r="D851955" s="22" t="s">
        <v>122</v>
      </c>
    </row>
    <row r="851956" spans="4:4" x14ac:dyDescent="0.2">
      <c r="D851956" s="22" t="s">
        <v>123</v>
      </c>
    </row>
    <row r="851957" spans="4:4" x14ac:dyDescent="0.2">
      <c r="D851957" s="22" t="s">
        <v>124</v>
      </c>
    </row>
    <row r="851958" spans="4:4" x14ac:dyDescent="0.2">
      <c r="D851958" s="22" t="s">
        <v>125</v>
      </c>
    </row>
    <row r="851959" spans="4:4" x14ac:dyDescent="0.2">
      <c r="D851959" s="22" t="s">
        <v>126</v>
      </c>
    </row>
    <row r="851960" spans="4:4" x14ac:dyDescent="0.2">
      <c r="D851960" s="22" t="s">
        <v>127</v>
      </c>
    </row>
    <row r="851961" spans="4:4" x14ac:dyDescent="0.2">
      <c r="D851961" s="22" t="s">
        <v>117</v>
      </c>
    </row>
    <row r="851962" spans="4:4" x14ac:dyDescent="0.2">
      <c r="D851962" s="22" t="s">
        <v>115</v>
      </c>
    </row>
    <row r="851963" spans="4:4" x14ac:dyDescent="0.2">
      <c r="D851963" s="22" t="s">
        <v>128</v>
      </c>
    </row>
    <row r="851964" spans="4:4" x14ac:dyDescent="0.2">
      <c r="D851964" s="22" t="s">
        <v>129</v>
      </c>
    </row>
    <row r="851965" spans="4:4" x14ac:dyDescent="0.2">
      <c r="D851965" s="22" t="s">
        <v>1</v>
      </c>
    </row>
    <row r="868331" spans="4:4" x14ac:dyDescent="0.2">
      <c r="D868331" s="22" t="s">
        <v>114</v>
      </c>
    </row>
    <row r="868332" spans="4:4" x14ac:dyDescent="0.2">
      <c r="D868332" s="22" t="s">
        <v>115</v>
      </c>
    </row>
    <row r="868333" spans="4:4" x14ac:dyDescent="0.2">
      <c r="D868333" s="22" t="s">
        <v>116</v>
      </c>
    </row>
    <row r="868334" spans="4:4" x14ac:dyDescent="0.2">
      <c r="D868334" s="22" t="s">
        <v>117</v>
      </c>
    </row>
    <row r="868335" spans="4:4" x14ac:dyDescent="0.2">
      <c r="D868335" s="22" t="s">
        <v>118</v>
      </c>
    </row>
    <row r="868336" spans="4:4" x14ac:dyDescent="0.2">
      <c r="D868336" s="22" t="s">
        <v>119</v>
      </c>
    </row>
    <row r="868337" spans="4:4" x14ac:dyDescent="0.2">
      <c r="D868337" s="22" t="s">
        <v>120</v>
      </c>
    </row>
    <row r="868338" spans="4:4" x14ac:dyDescent="0.2">
      <c r="D868338" s="22" t="s">
        <v>121</v>
      </c>
    </row>
    <row r="868339" spans="4:4" x14ac:dyDescent="0.2">
      <c r="D868339" s="22" t="s">
        <v>122</v>
      </c>
    </row>
    <row r="868340" spans="4:4" x14ac:dyDescent="0.2">
      <c r="D868340" s="22" t="s">
        <v>123</v>
      </c>
    </row>
    <row r="868341" spans="4:4" x14ac:dyDescent="0.2">
      <c r="D868341" s="22" t="s">
        <v>124</v>
      </c>
    </row>
    <row r="868342" spans="4:4" x14ac:dyDescent="0.2">
      <c r="D868342" s="22" t="s">
        <v>125</v>
      </c>
    </row>
    <row r="868343" spans="4:4" x14ac:dyDescent="0.2">
      <c r="D868343" s="22" t="s">
        <v>126</v>
      </c>
    </row>
    <row r="868344" spans="4:4" x14ac:dyDescent="0.2">
      <c r="D868344" s="22" t="s">
        <v>127</v>
      </c>
    </row>
    <row r="868345" spans="4:4" x14ac:dyDescent="0.2">
      <c r="D868345" s="22" t="s">
        <v>117</v>
      </c>
    </row>
    <row r="868346" spans="4:4" x14ac:dyDescent="0.2">
      <c r="D868346" s="22" t="s">
        <v>115</v>
      </c>
    </row>
    <row r="868347" spans="4:4" x14ac:dyDescent="0.2">
      <c r="D868347" s="22" t="s">
        <v>128</v>
      </c>
    </row>
    <row r="868348" spans="4:4" x14ac:dyDescent="0.2">
      <c r="D868348" s="22" t="s">
        <v>129</v>
      </c>
    </row>
    <row r="868349" spans="4:4" x14ac:dyDescent="0.2">
      <c r="D868349" s="22" t="s">
        <v>1</v>
      </c>
    </row>
    <row r="884715" spans="4:4" x14ac:dyDescent="0.2">
      <c r="D884715" s="22" t="s">
        <v>114</v>
      </c>
    </row>
    <row r="884716" spans="4:4" x14ac:dyDescent="0.2">
      <c r="D884716" s="22" t="s">
        <v>115</v>
      </c>
    </row>
    <row r="884717" spans="4:4" x14ac:dyDescent="0.2">
      <c r="D884717" s="22" t="s">
        <v>116</v>
      </c>
    </row>
    <row r="884718" spans="4:4" x14ac:dyDescent="0.2">
      <c r="D884718" s="22" t="s">
        <v>117</v>
      </c>
    </row>
    <row r="884719" spans="4:4" x14ac:dyDescent="0.2">
      <c r="D884719" s="22" t="s">
        <v>118</v>
      </c>
    </row>
    <row r="884720" spans="4:4" x14ac:dyDescent="0.2">
      <c r="D884720" s="22" t="s">
        <v>119</v>
      </c>
    </row>
    <row r="884721" spans="4:4" x14ac:dyDescent="0.2">
      <c r="D884721" s="22" t="s">
        <v>120</v>
      </c>
    </row>
    <row r="884722" spans="4:4" x14ac:dyDescent="0.2">
      <c r="D884722" s="22" t="s">
        <v>121</v>
      </c>
    </row>
    <row r="884723" spans="4:4" x14ac:dyDescent="0.2">
      <c r="D884723" s="22" t="s">
        <v>122</v>
      </c>
    </row>
    <row r="884724" spans="4:4" x14ac:dyDescent="0.2">
      <c r="D884724" s="22" t="s">
        <v>123</v>
      </c>
    </row>
    <row r="884725" spans="4:4" x14ac:dyDescent="0.2">
      <c r="D884725" s="22" t="s">
        <v>124</v>
      </c>
    </row>
    <row r="884726" spans="4:4" x14ac:dyDescent="0.2">
      <c r="D884726" s="22" t="s">
        <v>125</v>
      </c>
    </row>
    <row r="884727" spans="4:4" x14ac:dyDescent="0.2">
      <c r="D884727" s="22" t="s">
        <v>126</v>
      </c>
    </row>
    <row r="884728" spans="4:4" x14ac:dyDescent="0.2">
      <c r="D884728" s="22" t="s">
        <v>127</v>
      </c>
    </row>
    <row r="884729" spans="4:4" x14ac:dyDescent="0.2">
      <c r="D884729" s="22" t="s">
        <v>117</v>
      </c>
    </row>
    <row r="884730" spans="4:4" x14ac:dyDescent="0.2">
      <c r="D884730" s="22" t="s">
        <v>115</v>
      </c>
    </row>
    <row r="884731" spans="4:4" x14ac:dyDescent="0.2">
      <c r="D884731" s="22" t="s">
        <v>128</v>
      </c>
    </row>
    <row r="884732" spans="4:4" x14ac:dyDescent="0.2">
      <c r="D884732" s="22" t="s">
        <v>129</v>
      </c>
    </row>
    <row r="884733" spans="4:4" x14ac:dyDescent="0.2">
      <c r="D884733" s="22" t="s">
        <v>1</v>
      </c>
    </row>
    <row r="901099" spans="4:4" x14ac:dyDescent="0.2">
      <c r="D901099" s="22" t="s">
        <v>114</v>
      </c>
    </row>
    <row r="901100" spans="4:4" x14ac:dyDescent="0.2">
      <c r="D901100" s="22" t="s">
        <v>115</v>
      </c>
    </row>
    <row r="901101" spans="4:4" x14ac:dyDescent="0.2">
      <c r="D901101" s="22" t="s">
        <v>116</v>
      </c>
    </row>
    <row r="901102" spans="4:4" x14ac:dyDescent="0.2">
      <c r="D901102" s="22" t="s">
        <v>117</v>
      </c>
    </row>
    <row r="901103" spans="4:4" x14ac:dyDescent="0.2">
      <c r="D901103" s="22" t="s">
        <v>118</v>
      </c>
    </row>
    <row r="901104" spans="4:4" x14ac:dyDescent="0.2">
      <c r="D901104" s="22" t="s">
        <v>119</v>
      </c>
    </row>
    <row r="901105" spans="4:4" x14ac:dyDescent="0.2">
      <c r="D901105" s="22" t="s">
        <v>120</v>
      </c>
    </row>
    <row r="901106" spans="4:4" x14ac:dyDescent="0.2">
      <c r="D901106" s="22" t="s">
        <v>121</v>
      </c>
    </row>
    <row r="901107" spans="4:4" x14ac:dyDescent="0.2">
      <c r="D901107" s="22" t="s">
        <v>122</v>
      </c>
    </row>
    <row r="901108" spans="4:4" x14ac:dyDescent="0.2">
      <c r="D901108" s="22" t="s">
        <v>123</v>
      </c>
    </row>
    <row r="901109" spans="4:4" x14ac:dyDescent="0.2">
      <c r="D901109" s="22" t="s">
        <v>124</v>
      </c>
    </row>
    <row r="901110" spans="4:4" x14ac:dyDescent="0.2">
      <c r="D901110" s="22" t="s">
        <v>125</v>
      </c>
    </row>
    <row r="901111" spans="4:4" x14ac:dyDescent="0.2">
      <c r="D901111" s="22" t="s">
        <v>126</v>
      </c>
    </row>
    <row r="901112" spans="4:4" x14ac:dyDescent="0.2">
      <c r="D901112" s="22" t="s">
        <v>127</v>
      </c>
    </row>
    <row r="901113" spans="4:4" x14ac:dyDescent="0.2">
      <c r="D901113" s="22" t="s">
        <v>117</v>
      </c>
    </row>
    <row r="901114" spans="4:4" x14ac:dyDescent="0.2">
      <c r="D901114" s="22" t="s">
        <v>115</v>
      </c>
    </row>
    <row r="901115" spans="4:4" x14ac:dyDescent="0.2">
      <c r="D901115" s="22" t="s">
        <v>128</v>
      </c>
    </row>
    <row r="901116" spans="4:4" x14ac:dyDescent="0.2">
      <c r="D901116" s="22" t="s">
        <v>129</v>
      </c>
    </row>
    <row r="901117" spans="4:4" x14ac:dyDescent="0.2">
      <c r="D901117" s="22" t="s">
        <v>1</v>
      </c>
    </row>
    <row r="917483" spans="4:4" x14ac:dyDescent="0.2">
      <c r="D917483" s="22" t="s">
        <v>114</v>
      </c>
    </row>
    <row r="917484" spans="4:4" x14ac:dyDescent="0.2">
      <c r="D917484" s="22" t="s">
        <v>115</v>
      </c>
    </row>
    <row r="917485" spans="4:4" x14ac:dyDescent="0.2">
      <c r="D917485" s="22" t="s">
        <v>116</v>
      </c>
    </row>
    <row r="917486" spans="4:4" x14ac:dyDescent="0.2">
      <c r="D917486" s="22" t="s">
        <v>117</v>
      </c>
    </row>
    <row r="917487" spans="4:4" x14ac:dyDescent="0.2">
      <c r="D917487" s="22" t="s">
        <v>118</v>
      </c>
    </row>
    <row r="917488" spans="4:4" x14ac:dyDescent="0.2">
      <c r="D917488" s="22" t="s">
        <v>119</v>
      </c>
    </row>
    <row r="917489" spans="4:4" x14ac:dyDescent="0.2">
      <c r="D917489" s="22" t="s">
        <v>120</v>
      </c>
    </row>
    <row r="917490" spans="4:4" x14ac:dyDescent="0.2">
      <c r="D917490" s="22" t="s">
        <v>121</v>
      </c>
    </row>
    <row r="917491" spans="4:4" x14ac:dyDescent="0.2">
      <c r="D917491" s="22" t="s">
        <v>122</v>
      </c>
    </row>
    <row r="917492" spans="4:4" x14ac:dyDescent="0.2">
      <c r="D917492" s="22" t="s">
        <v>123</v>
      </c>
    </row>
    <row r="917493" spans="4:4" x14ac:dyDescent="0.2">
      <c r="D917493" s="22" t="s">
        <v>124</v>
      </c>
    </row>
    <row r="917494" spans="4:4" x14ac:dyDescent="0.2">
      <c r="D917494" s="22" t="s">
        <v>125</v>
      </c>
    </row>
    <row r="917495" spans="4:4" x14ac:dyDescent="0.2">
      <c r="D917495" s="22" t="s">
        <v>126</v>
      </c>
    </row>
    <row r="917496" spans="4:4" x14ac:dyDescent="0.2">
      <c r="D917496" s="22" t="s">
        <v>127</v>
      </c>
    </row>
    <row r="917497" spans="4:4" x14ac:dyDescent="0.2">
      <c r="D917497" s="22" t="s">
        <v>117</v>
      </c>
    </row>
    <row r="917498" spans="4:4" x14ac:dyDescent="0.2">
      <c r="D917498" s="22" t="s">
        <v>115</v>
      </c>
    </row>
    <row r="917499" spans="4:4" x14ac:dyDescent="0.2">
      <c r="D917499" s="22" t="s">
        <v>128</v>
      </c>
    </row>
    <row r="917500" spans="4:4" x14ac:dyDescent="0.2">
      <c r="D917500" s="22" t="s">
        <v>129</v>
      </c>
    </row>
    <row r="917501" spans="4:4" x14ac:dyDescent="0.2">
      <c r="D917501" s="22" t="s">
        <v>1</v>
      </c>
    </row>
    <row r="933867" spans="4:4" x14ac:dyDescent="0.2">
      <c r="D933867" s="22" t="s">
        <v>114</v>
      </c>
    </row>
    <row r="933868" spans="4:4" x14ac:dyDescent="0.2">
      <c r="D933868" s="22" t="s">
        <v>115</v>
      </c>
    </row>
    <row r="933869" spans="4:4" x14ac:dyDescent="0.2">
      <c r="D933869" s="22" t="s">
        <v>116</v>
      </c>
    </row>
    <row r="933870" spans="4:4" x14ac:dyDescent="0.2">
      <c r="D933870" s="22" t="s">
        <v>117</v>
      </c>
    </row>
    <row r="933871" spans="4:4" x14ac:dyDescent="0.2">
      <c r="D933871" s="22" t="s">
        <v>118</v>
      </c>
    </row>
    <row r="933872" spans="4:4" x14ac:dyDescent="0.2">
      <c r="D933872" s="22" t="s">
        <v>119</v>
      </c>
    </row>
    <row r="933873" spans="4:4" x14ac:dyDescent="0.2">
      <c r="D933873" s="22" t="s">
        <v>120</v>
      </c>
    </row>
    <row r="933874" spans="4:4" x14ac:dyDescent="0.2">
      <c r="D933874" s="22" t="s">
        <v>121</v>
      </c>
    </row>
    <row r="933875" spans="4:4" x14ac:dyDescent="0.2">
      <c r="D933875" s="22" t="s">
        <v>122</v>
      </c>
    </row>
    <row r="933876" spans="4:4" x14ac:dyDescent="0.2">
      <c r="D933876" s="22" t="s">
        <v>123</v>
      </c>
    </row>
    <row r="933877" spans="4:4" x14ac:dyDescent="0.2">
      <c r="D933877" s="22" t="s">
        <v>124</v>
      </c>
    </row>
    <row r="933878" spans="4:4" x14ac:dyDescent="0.2">
      <c r="D933878" s="22" t="s">
        <v>125</v>
      </c>
    </row>
    <row r="933879" spans="4:4" x14ac:dyDescent="0.2">
      <c r="D933879" s="22" t="s">
        <v>126</v>
      </c>
    </row>
    <row r="933880" spans="4:4" x14ac:dyDescent="0.2">
      <c r="D933880" s="22" t="s">
        <v>127</v>
      </c>
    </row>
    <row r="933881" spans="4:4" x14ac:dyDescent="0.2">
      <c r="D933881" s="22" t="s">
        <v>117</v>
      </c>
    </row>
    <row r="933882" spans="4:4" x14ac:dyDescent="0.2">
      <c r="D933882" s="22" t="s">
        <v>115</v>
      </c>
    </row>
    <row r="933883" spans="4:4" x14ac:dyDescent="0.2">
      <c r="D933883" s="22" t="s">
        <v>128</v>
      </c>
    </row>
    <row r="933884" spans="4:4" x14ac:dyDescent="0.2">
      <c r="D933884" s="22" t="s">
        <v>129</v>
      </c>
    </row>
    <row r="933885" spans="4:4" x14ac:dyDescent="0.2">
      <c r="D933885" s="22" t="s">
        <v>1</v>
      </c>
    </row>
    <row r="950251" spans="4:4" x14ac:dyDescent="0.2">
      <c r="D950251" s="22" t="s">
        <v>114</v>
      </c>
    </row>
    <row r="950252" spans="4:4" x14ac:dyDescent="0.2">
      <c r="D950252" s="22" t="s">
        <v>115</v>
      </c>
    </row>
    <row r="950253" spans="4:4" x14ac:dyDescent="0.2">
      <c r="D950253" s="22" t="s">
        <v>116</v>
      </c>
    </row>
    <row r="950254" spans="4:4" x14ac:dyDescent="0.2">
      <c r="D950254" s="22" t="s">
        <v>117</v>
      </c>
    </row>
    <row r="950255" spans="4:4" x14ac:dyDescent="0.2">
      <c r="D950255" s="22" t="s">
        <v>118</v>
      </c>
    </row>
    <row r="950256" spans="4:4" x14ac:dyDescent="0.2">
      <c r="D950256" s="22" t="s">
        <v>119</v>
      </c>
    </row>
    <row r="950257" spans="4:4" x14ac:dyDescent="0.2">
      <c r="D950257" s="22" t="s">
        <v>120</v>
      </c>
    </row>
    <row r="950258" spans="4:4" x14ac:dyDescent="0.2">
      <c r="D950258" s="22" t="s">
        <v>121</v>
      </c>
    </row>
    <row r="950259" spans="4:4" x14ac:dyDescent="0.2">
      <c r="D950259" s="22" t="s">
        <v>122</v>
      </c>
    </row>
    <row r="950260" spans="4:4" x14ac:dyDescent="0.2">
      <c r="D950260" s="22" t="s">
        <v>123</v>
      </c>
    </row>
    <row r="950261" spans="4:4" x14ac:dyDescent="0.2">
      <c r="D950261" s="22" t="s">
        <v>124</v>
      </c>
    </row>
    <row r="950262" spans="4:4" x14ac:dyDescent="0.2">
      <c r="D950262" s="22" t="s">
        <v>125</v>
      </c>
    </row>
    <row r="950263" spans="4:4" x14ac:dyDescent="0.2">
      <c r="D950263" s="22" t="s">
        <v>126</v>
      </c>
    </row>
    <row r="950264" spans="4:4" x14ac:dyDescent="0.2">
      <c r="D950264" s="22" t="s">
        <v>127</v>
      </c>
    </row>
    <row r="950265" spans="4:4" x14ac:dyDescent="0.2">
      <c r="D950265" s="22" t="s">
        <v>117</v>
      </c>
    </row>
    <row r="950266" spans="4:4" x14ac:dyDescent="0.2">
      <c r="D950266" s="22" t="s">
        <v>115</v>
      </c>
    </row>
    <row r="950267" spans="4:4" x14ac:dyDescent="0.2">
      <c r="D950267" s="22" t="s">
        <v>128</v>
      </c>
    </row>
    <row r="950268" spans="4:4" x14ac:dyDescent="0.2">
      <c r="D950268" s="22" t="s">
        <v>129</v>
      </c>
    </row>
    <row r="950269" spans="4:4" x14ac:dyDescent="0.2">
      <c r="D950269" s="22" t="s">
        <v>1</v>
      </c>
    </row>
    <row r="966635" spans="4:4" x14ac:dyDescent="0.2">
      <c r="D966635" s="22" t="s">
        <v>114</v>
      </c>
    </row>
    <row r="966636" spans="4:4" x14ac:dyDescent="0.2">
      <c r="D966636" s="22" t="s">
        <v>115</v>
      </c>
    </row>
    <row r="966637" spans="4:4" x14ac:dyDescent="0.2">
      <c r="D966637" s="22" t="s">
        <v>116</v>
      </c>
    </row>
    <row r="966638" spans="4:4" x14ac:dyDescent="0.2">
      <c r="D966638" s="22" t="s">
        <v>117</v>
      </c>
    </row>
    <row r="966639" spans="4:4" x14ac:dyDescent="0.2">
      <c r="D966639" s="22" t="s">
        <v>118</v>
      </c>
    </row>
    <row r="966640" spans="4:4" x14ac:dyDescent="0.2">
      <c r="D966640" s="22" t="s">
        <v>119</v>
      </c>
    </row>
    <row r="966641" spans="4:4" x14ac:dyDescent="0.2">
      <c r="D966641" s="22" t="s">
        <v>120</v>
      </c>
    </row>
    <row r="966642" spans="4:4" x14ac:dyDescent="0.2">
      <c r="D966642" s="22" t="s">
        <v>121</v>
      </c>
    </row>
    <row r="966643" spans="4:4" x14ac:dyDescent="0.2">
      <c r="D966643" s="22" t="s">
        <v>122</v>
      </c>
    </row>
    <row r="966644" spans="4:4" x14ac:dyDescent="0.2">
      <c r="D966644" s="22" t="s">
        <v>123</v>
      </c>
    </row>
    <row r="966645" spans="4:4" x14ac:dyDescent="0.2">
      <c r="D966645" s="22" t="s">
        <v>124</v>
      </c>
    </row>
    <row r="966646" spans="4:4" x14ac:dyDescent="0.2">
      <c r="D966646" s="22" t="s">
        <v>125</v>
      </c>
    </row>
    <row r="966647" spans="4:4" x14ac:dyDescent="0.2">
      <c r="D966647" s="22" t="s">
        <v>126</v>
      </c>
    </row>
    <row r="966648" spans="4:4" x14ac:dyDescent="0.2">
      <c r="D966648" s="22" t="s">
        <v>127</v>
      </c>
    </row>
    <row r="966649" spans="4:4" x14ac:dyDescent="0.2">
      <c r="D966649" s="22" t="s">
        <v>117</v>
      </c>
    </row>
    <row r="966650" spans="4:4" x14ac:dyDescent="0.2">
      <c r="D966650" s="22" t="s">
        <v>115</v>
      </c>
    </row>
    <row r="966651" spans="4:4" x14ac:dyDescent="0.2">
      <c r="D966651" s="22" t="s">
        <v>128</v>
      </c>
    </row>
    <row r="966652" spans="4:4" x14ac:dyDescent="0.2">
      <c r="D966652" s="22" t="s">
        <v>129</v>
      </c>
    </row>
    <row r="966653" spans="4:4" x14ac:dyDescent="0.2">
      <c r="D966653" s="22" t="s">
        <v>1</v>
      </c>
    </row>
    <row r="983019" spans="4:4" x14ac:dyDescent="0.2">
      <c r="D983019" s="22" t="s">
        <v>114</v>
      </c>
    </row>
    <row r="983020" spans="4:4" x14ac:dyDescent="0.2">
      <c r="D983020" s="22" t="s">
        <v>115</v>
      </c>
    </row>
    <row r="983021" spans="4:4" x14ac:dyDescent="0.2">
      <c r="D983021" s="22" t="s">
        <v>116</v>
      </c>
    </row>
    <row r="983022" spans="4:4" x14ac:dyDescent="0.2">
      <c r="D983022" s="22" t="s">
        <v>117</v>
      </c>
    </row>
    <row r="983023" spans="4:4" x14ac:dyDescent="0.2">
      <c r="D983023" s="22" t="s">
        <v>118</v>
      </c>
    </row>
    <row r="983024" spans="4:4" x14ac:dyDescent="0.2">
      <c r="D983024" s="22" t="s">
        <v>119</v>
      </c>
    </row>
    <row r="983025" spans="4:4" x14ac:dyDescent="0.2">
      <c r="D983025" s="22" t="s">
        <v>120</v>
      </c>
    </row>
    <row r="983026" spans="4:4" x14ac:dyDescent="0.2">
      <c r="D983026" s="22" t="s">
        <v>121</v>
      </c>
    </row>
    <row r="983027" spans="4:4" x14ac:dyDescent="0.2">
      <c r="D983027" s="22" t="s">
        <v>122</v>
      </c>
    </row>
    <row r="983028" spans="4:4" x14ac:dyDescent="0.2">
      <c r="D983028" s="22" t="s">
        <v>123</v>
      </c>
    </row>
    <row r="983029" spans="4:4" x14ac:dyDescent="0.2">
      <c r="D983029" s="22" t="s">
        <v>124</v>
      </c>
    </row>
    <row r="983030" spans="4:4" x14ac:dyDescent="0.2">
      <c r="D983030" s="22" t="s">
        <v>125</v>
      </c>
    </row>
    <row r="983031" spans="4:4" x14ac:dyDescent="0.2">
      <c r="D983031" s="22" t="s">
        <v>126</v>
      </c>
    </row>
    <row r="983032" spans="4:4" x14ac:dyDescent="0.2">
      <c r="D983032" s="22" t="s">
        <v>127</v>
      </c>
    </row>
    <row r="983033" spans="4:4" x14ac:dyDescent="0.2">
      <c r="D983033" s="22" t="s">
        <v>117</v>
      </c>
    </row>
    <row r="983034" spans="4:4" x14ac:dyDescent="0.2">
      <c r="D983034" s="22" t="s">
        <v>115</v>
      </c>
    </row>
    <row r="983035" spans="4:4" x14ac:dyDescent="0.2">
      <c r="D983035" s="22" t="s">
        <v>128</v>
      </c>
    </row>
    <row r="983036" spans="4:4" x14ac:dyDescent="0.2">
      <c r="D983036" s="22" t="s">
        <v>129</v>
      </c>
    </row>
    <row r="983037" spans="4:4" x14ac:dyDescent="0.2">
      <c r="D983037" s="22" t="s">
        <v>1</v>
      </c>
    </row>
    <row r="999403" spans="4:4" x14ac:dyDescent="0.2">
      <c r="D999403" s="22" t="s">
        <v>114</v>
      </c>
    </row>
    <row r="999404" spans="4:4" x14ac:dyDescent="0.2">
      <c r="D999404" s="22" t="s">
        <v>115</v>
      </c>
    </row>
    <row r="999405" spans="4:4" x14ac:dyDescent="0.2">
      <c r="D999405" s="22" t="s">
        <v>116</v>
      </c>
    </row>
    <row r="999406" spans="4:4" x14ac:dyDescent="0.2">
      <c r="D999406" s="22" t="s">
        <v>117</v>
      </c>
    </row>
    <row r="999407" spans="4:4" x14ac:dyDescent="0.2">
      <c r="D999407" s="22" t="s">
        <v>118</v>
      </c>
    </row>
    <row r="999408" spans="4:4" x14ac:dyDescent="0.2">
      <c r="D999408" s="22" t="s">
        <v>119</v>
      </c>
    </row>
    <row r="999409" spans="4:4" x14ac:dyDescent="0.2">
      <c r="D999409" s="22" t="s">
        <v>120</v>
      </c>
    </row>
    <row r="999410" spans="4:4" x14ac:dyDescent="0.2">
      <c r="D999410" s="22" t="s">
        <v>121</v>
      </c>
    </row>
    <row r="999411" spans="4:4" x14ac:dyDescent="0.2">
      <c r="D999411" s="22" t="s">
        <v>122</v>
      </c>
    </row>
    <row r="999412" spans="4:4" x14ac:dyDescent="0.2">
      <c r="D999412" s="22" t="s">
        <v>123</v>
      </c>
    </row>
    <row r="999413" spans="4:4" x14ac:dyDescent="0.2">
      <c r="D999413" s="22" t="s">
        <v>124</v>
      </c>
    </row>
    <row r="999414" spans="4:4" x14ac:dyDescent="0.2">
      <c r="D999414" s="22" t="s">
        <v>125</v>
      </c>
    </row>
    <row r="999415" spans="4:4" x14ac:dyDescent="0.2">
      <c r="D999415" s="22" t="s">
        <v>126</v>
      </c>
    </row>
    <row r="999416" spans="4:4" x14ac:dyDescent="0.2">
      <c r="D999416" s="22" t="s">
        <v>127</v>
      </c>
    </row>
    <row r="999417" spans="4:4" x14ac:dyDescent="0.2">
      <c r="D999417" s="22" t="s">
        <v>117</v>
      </c>
    </row>
    <row r="999418" spans="4:4" x14ac:dyDescent="0.2">
      <c r="D999418" s="22" t="s">
        <v>115</v>
      </c>
    </row>
    <row r="999419" spans="4:4" x14ac:dyDescent="0.2">
      <c r="D999419" s="22" t="s">
        <v>128</v>
      </c>
    </row>
    <row r="999420" spans="4:4" x14ac:dyDescent="0.2">
      <c r="D999420" s="22" t="s">
        <v>129</v>
      </c>
    </row>
    <row r="999421" spans="4:4" x14ac:dyDescent="0.2">
      <c r="D999421" s="22" t="s">
        <v>1</v>
      </c>
    </row>
    <row r="1015787" spans="4:4" x14ac:dyDescent="0.2">
      <c r="D1015787" s="22" t="s">
        <v>114</v>
      </c>
    </row>
    <row r="1015788" spans="4:4" x14ac:dyDescent="0.2">
      <c r="D1015788" s="22" t="s">
        <v>115</v>
      </c>
    </row>
    <row r="1015789" spans="4:4" x14ac:dyDescent="0.2">
      <c r="D1015789" s="22" t="s">
        <v>116</v>
      </c>
    </row>
    <row r="1015790" spans="4:4" x14ac:dyDescent="0.2">
      <c r="D1015790" s="22" t="s">
        <v>117</v>
      </c>
    </row>
    <row r="1015791" spans="4:4" x14ac:dyDescent="0.2">
      <c r="D1015791" s="22" t="s">
        <v>118</v>
      </c>
    </row>
    <row r="1015792" spans="4:4" x14ac:dyDescent="0.2">
      <c r="D1015792" s="22" t="s">
        <v>119</v>
      </c>
    </row>
    <row r="1015793" spans="4:4" x14ac:dyDescent="0.2">
      <c r="D1015793" s="22" t="s">
        <v>120</v>
      </c>
    </row>
    <row r="1015794" spans="4:4" x14ac:dyDescent="0.2">
      <c r="D1015794" s="22" t="s">
        <v>121</v>
      </c>
    </row>
    <row r="1015795" spans="4:4" x14ac:dyDescent="0.2">
      <c r="D1015795" s="22" t="s">
        <v>122</v>
      </c>
    </row>
    <row r="1015796" spans="4:4" x14ac:dyDescent="0.2">
      <c r="D1015796" s="22" t="s">
        <v>123</v>
      </c>
    </row>
    <row r="1015797" spans="4:4" x14ac:dyDescent="0.2">
      <c r="D1015797" s="22" t="s">
        <v>124</v>
      </c>
    </row>
    <row r="1015798" spans="4:4" x14ac:dyDescent="0.2">
      <c r="D1015798" s="22" t="s">
        <v>125</v>
      </c>
    </row>
    <row r="1015799" spans="4:4" x14ac:dyDescent="0.2">
      <c r="D1015799" s="22" t="s">
        <v>126</v>
      </c>
    </row>
    <row r="1015800" spans="4:4" x14ac:dyDescent="0.2">
      <c r="D1015800" s="22" t="s">
        <v>127</v>
      </c>
    </row>
    <row r="1015801" spans="4:4" x14ac:dyDescent="0.2">
      <c r="D1015801" s="22" t="s">
        <v>117</v>
      </c>
    </row>
    <row r="1015802" spans="4:4" x14ac:dyDescent="0.2">
      <c r="D1015802" s="22" t="s">
        <v>115</v>
      </c>
    </row>
    <row r="1015803" spans="4:4" x14ac:dyDescent="0.2">
      <c r="D1015803" s="22" t="s">
        <v>128</v>
      </c>
    </row>
    <row r="1015804" spans="4:4" x14ac:dyDescent="0.2">
      <c r="D1015804" s="22" t="s">
        <v>129</v>
      </c>
    </row>
    <row r="1015805" spans="4:4" x14ac:dyDescent="0.2">
      <c r="D1015805" s="22" t="s">
        <v>1</v>
      </c>
    </row>
    <row r="1032171" spans="4:4" x14ac:dyDescent="0.2">
      <c r="D1032171" s="22" t="s">
        <v>114</v>
      </c>
    </row>
    <row r="1032172" spans="4:4" x14ac:dyDescent="0.2">
      <c r="D1032172" s="22" t="s">
        <v>115</v>
      </c>
    </row>
    <row r="1032173" spans="4:4" x14ac:dyDescent="0.2">
      <c r="D1032173" s="22" t="s">
        <v>116</v>
      </c>
    </row>
    <row r="1032174" spans="4:4" x14ac:dyDescent="0.2">
      <c r="D1032174" s="22" t="s">
        <v>117</v>
      </c>
    </row>
    <row r="1032175" spans="4:4" x14ac:dyDescent="0.2">
      <c r="D1032175" s="22" t="s">
        <v>118</v>
      </c>
    </row>
    <row r="1032176" spans="4:4" x14ac:dyDescent="0.2">
      <c r="D1032176" s="22" t="s">
        <v>119</v>
      </c>
    </row>
    <row r="1032177" spans="4:4" x14ac:dyDescent="0.2">
      <c r="D1032177" s="22" t="s">
        <v>120</v>
      </c>
    </row>
    <row r="1032178" spans="4:4" x14ac:dyDescent="0.2">
      <c r="D1032178" s="22" t="s">
        <v>121</v>
      </c>
    </row>
    <row r="1032179" spans="4:4" x14ac:dyDescent="0.2">
      <c r="D1032179" s="22" t="s">
        <v>122</v>
      </c>
    </row>
    <row r="1032180" spans="4:4" x14ac:dyDescent="0.2">
      <c r="D1032180" s="22" t="s">
        <v>123</v>
      </c>
    </row>
    <row r="1032181" spans="4:4" x14ac:dyDescent="0.2">
      <c r="D1032181" s="22" t="s">
        <v>124</v>
      </c>
    </row>
    <row r="1032182" spans="4:4" x14ac:dyDescent="0.2">
      <c r="D1032182" s="22" t="s">
        <v>125</v>
      </c>
    </row>
    <row r="1032183" spans="4:4" x14ac:dyDescent="0.2">
      <c r="D1032183" s="22" t="s">
        <v>126</v>
      </c>
    </row>
    <row r="1032184" spans="4:4" x14ac:dyDescent="0.2">
      <c r="D1032184" s="22" t="s">
        <v>127</v>
      </c>
    </row>
    <row r="1032185" spans="4:4" x14ac:dyDescent="0.2">
      <c r="D1032185" s="22" t="s">
        <v>117</v>
      </c>
    </row>
    <row r="1032186" spans="4:4" x14ac:dyDescent="0.2">
      <c r="D1032186" s="22" t="s">
        <v>115</v>
      </c>
    </row>
    <row r="1032187" spans="4:4" x14ac:dyDescent="0.2">
      <c r="D1032187" s="22" t="s">
        <v>128</v>
      </c>
    </row>
    <row r="1032188" spans="4:4" x14ac:dyDescent="0.2">
      <c r="D1032188" s="22" t="s">
        <v>129</v>
      </c>
    </row>
    <row r="1032189" spans="4:4" x14ac:dyDescent="0.2">
      <c r="D1032189" s="22" t="s">
        <v>1</v>
      </c>
    </row>
  </sheetData>
  <mergeCells count="3">
    <mergeCell ref="S3:V3"/>
    <mergeCell ref="K4:M4"/>
    <mergeCell ref="O4:Q4"/>
  </mergeCells>
  <phoneticPr fontId="12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E3208-AB73-4DD5-A0FB-7D02D144BB3B}">
  <dimension ref="A1:I12"/>
  <sheetViews>
    <sheetView workbookViewId="0">
      <selection activeCell="C4" sqref="C4:C12"/>
    </sheetView>
  </sheetViews>
  <sheetFormatPr defaultRowHeight="15" x14ac:dyDescent="0.2"/>
  <cols>
    <col min="1" max="1" width="14.21875" style="22" customWidth="1"/>
    <col min="2" max="2" width="1.77734375" style="22" customWidth="1"/>
    <col min="3" max="3" width="14.77734375" style="22" customWidth="1"/>
    <col min="4" max="4" width="1.77734375" style="22" customWidth="1"/>
    <col min="5" max="5" width="14.77734375" style="22" customWidth="1"/>
    <col min="6" max="6" width="1.77734375" style="22" customWidth="1"/>
    <col min="7" max="7" width="14.77734375" style="22" customWidth="1"/>
    <col min="8" max="8" width="1.77734375" style="22" customWidth="1"/>
    <col min="9" max="9" width="14.77734375" style="22" customWidth="1"/>
    <col min="10" max="10" width="1.77734375" style="22" customWidth="1"/>
    <col min="11" max="16384" width="8.88671875" style="22"/>
  </cols>
  <sheetData>
    <row r="1" spans="1:9" x14ac:dyDescent="0.2">
      <c r="E1" s="435">
        <v>2026</v>
      </c>
      <c r="F1" s="435"/>
      <c r="G1" s="435"/>
    </row>
    <row r="2" spans="1:9" x14ac:dyDescent="0.2">
      <c r="A2" s="24" t="s">
        <v>992</v>
      </c>
      <c r="B2" s="24"/>
      <c r="C2" s="383">
        <v>2024</v>
      </c>
      <c r="E2" s="434" t="s">
        <v>995</v>
      </c>
      <c r="F2" s="434"/>
      <c r="G2" s="434"/>
      <c r="I2" s="383">
        <v>2026</v>
      </c>
    </row>
    <row r="3" spans="1:9" x14ac:dyDescent="0.2">
      <c r="A3" s="25" t="s">
        <v>993</v>
      </c>
      <c r="B3" s="24"/>
      <c r="C3" s="106" t="s">
        <v>998</v>
      </c>
      <c r="E3" s="106" t="s">
        <v>996</v>
      </c>
      <c r="G3" s="106" t="s">
        <v>997</v>
      </c>
      <c r="I3" s="106" t="s">
        <v>998</v>
      </c>
    </row>
    <row r="4" spans="1:9" x14ac:dyDescent="0.2">
      <c r="A4" s="22" t="str">
        <f>'H - Emp Medical'!A9</f>
        <v>Employee 1</v>
      </c>
      <c r="C4" s="22">
        <v>18</v>
      </c>
      <c r="E4" s="348">
        <v>0.1</v>
      </c>
      <c r="G4" s="22">
        <f>ROUND(C4*E4,2)</f>
        <v>1.8</v>
      </c>
      <c r="I4" s="22">
        <f>SUM(C4,G4)</f>
        <v>19.8</v>
      </c>
    </row>
    <row r="5" spans="1:9" x14ac:dyDescent="0.2">
      <c r="A5" s="22" t="str">
        <f>'H - Emp Medical'!A10</f>
        <v>Employee 2</v>
      </c>
      <c r="C5" s="22">
        <v>17.25</v>
      </c>
      <c r="E5" s="348">
        <v>0.1</v>
      </c>
      <c r="G5" s="22">
        <f t="shared" ref="G5:G12" si="0">ROUND(C5*E5,2)</f>
        <v>1.73</v>
      </c>
      <c r="I5" s="22">
        <f t="shared" ref="I5:I12" si="1">SUM(C5,G5)</f>
        <v>18.98</v>
      </c>
    </row>
    <row r="6" spans="1:9" x14ac:dyDescent="0.2">
      <c r="A6" s="22" t="str">
        <f>'H - Emp Medical'!A11</f>
        <v>Employee 3</v>
      </c>
      <c r="C6" s="22">
        <v>18.25</v>
      </c>
      <c r="E6" s="348">
        <v>0.1</v>
      </c>
      <c r="G6" s="22">
        <f t="shared" si="0"/>
        <v>1.83</v>
      </c>
      <c r="I6" s="22">
        <f t="shared" si="1"/>
        <v>20.079999999999998</v>
      </c>
    </row>
    <row r="7" spans="1:9" x14ac:dyDescent="0.2">
      <c r="A7" s="22" t="str">
        <f>'H - Emp Medical'!A12</f>
        <v>Employee 4</v>
      </c>
      <c r="C7" s="22">
        <v>23.05</v>
      </c>
      <c r="E7" s="348">
        <v>0.1</v>
      </c>
      <c r="G7" s="22">
        <f t="shared" si="0"/>
        <v>2.31</v>
      </c>
      <c r="I7" s="22">
        <f t="shared" si="1"/>
        <v>25.36</v>
      </c>
    </row>
    <row r="8" spans="1:9" x14ac:dyDescent="0.2">
      <c r="A8" s="22" t="str">
        <f>'H - Emp Medical'!A13</f>
        <v>Employee 5</v>
      </c>
      <c r="C8" s="22">
        <v>20.75</v>
      </c>
      <c r="E8" s="348">
        <v>0.1</v>
      </c>
      <c r="G8" s="22">
        <f t="shared" si="0"/>
        <v>2.08</v>
      </c>
      <c r="I8" s="22">
        <f t="shared" si="1"/>
        <v>22.83</v>
      </c>
    </row>
    <row r="9" spans="1:9" x14ac:dyDescent="0.2">
      <c r="A9" s="22" t="str">
        <f>'H - Emp Medical'!A14</f>
        <v>Employee 6</v>
      </c>
      <c r="C9" s="22">
        <v>19.25</v>
      </c>
      <c r="E9" s="348">
        <v>0.1</v>
      </c>
      <c r="G9" s="22">
        <f t="shared" si="0"/>
        <v>1.93</v>
      </c>
      <c r="I9" s="22">
        <f t="shared" si="1"/>
        <v>21.18</v>
      </c>
    </row>
    <row r="10" spans="1:9" x14ac:dyDescent="0.2">
      <c r="A10" s="22" t="str">
        <f>'H - Emp Medical'!A15</f>
        <v>Employee 7</v>
      </c>
      <c r="C10" s="22">
        <v>20.25</v>
      </c>
      <c r="E10" s="348">
        <v>0.1</v>
      </c>
      <c r="G10" s="22">
        <f t="shared" si="0"/>
        <v>2.0299999999999998</v>
      </c>
      <c r="I10" s="22">
        <f t="shared" si="1"/>
        <v>22.28</v>
      </c>
    </row>
    <row r="11" spans="1:9" x14ac:dyDescent="0.2">
      <c r="A11" s="22" t="str">
        <f>'H - Emp Medical'!A16</f>
        <v>Employee 8</v>
      </c>
      <c r="C11" s="22">
        <v>15</v>
      </c>
      <c r="E11" s="348">
        <v>0.1</v>
      </c>
      <c r="G11" s="22">
        <f t="shared" si="0"/>
        <v>1.5</v>
      </c>
      <c r="I11" s="22">
        <f t="shared" si="1"/>
        <v>16.5</v>
      </c>
    </row>
    <row r="12" spans="1:9" x14ac:dyDescent="0.2">
      <c r="A12" s="22" t="str">
        <f>'H - Emp Medical'!A17</f>
        <v>Employee 9</v>
      </c>
      <c r="C12" s="22">
        <v>93000</v>
      </c>
      <c r="E12" s="348">
        <v>0.1</v>
      </c>
      <c r="G12" s="22">
        <f t="shared" si="0"/>
        <v>9300</v>
      </c>
      <c r="I12" s="22">
        <f t="shared" si="1"/>
        <v>102300</v>
      </c>
    </row>
  </sheetData>
  <mergeCells count="2">
    <mergeCell ref="E1:G1"/>
    <mergeCell ref="E2:G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8DE72B-F98C-4A04-8508-298C49D69BC2}">
  <sheetPr>
    <pageSetUpPr fitToPage="1"/>
  </sheetPr>
  <dimension ref="A1:H26"/>
  <sheetViews>
    <sheetView showGridLines="0" topLeftCell="A3" workbookViewId="0">
      <selection activeCell="B10" sqref="B10"/>
    </sheetView>
  </sheetViews>
  <sheetFormatPr defaultRowHeight="15" x14ac:dyDescent="0.2"/>
  <cols>
    <col min="1" max="1" width="11.109375" style="96" customWidth="1"/>
    <col min="2" max="3" width="29.5546875" style="96" customWidth="1"/>
    <col min="4" max="4" width="14.77734375" style="96" customWidth="1"/>
    <col min="5" max="5" width="1.77734375" style="96" customWidth="1"/>
    <col min="6" max="6" width="8.88671875" style="96"/>
    <col min="7" max="7" width="1.77734375" style="96" customWidth="1"/>
    <col min="8" max="8" width="14.77734375" style="96" customWidth="1"/>
    <col min="9" max="251" width="8.88671875" style="96"/>
    <col min="252" max="252" width="43.88671875" style="96" bestFit="1" customWidth="1"/>
    <col min="253" max="253" width="7.21875" style="96" bestFit="1" customWidth="1"/>
    <col min="254" max="507" width="8.88671875" style="96"/>
    <col min="508" max="508" width="43.88671875" style="96" bestFit="1" customWidth="1"/>
    <col min="509" max="509" width="7.21875" style="96" bestFit="1" customWidth="1"/>
    <col min="510" max="763" width="8.88671875" style="96"/>
    <col min="764" max="764" width="43.88671875" style="96" bestFit="1" customWidth="1"/>
    <col min="765" max="765" width="7.21875" style="96" bestFit="1" customWidth="1"/>
    <col min="766" max="1019" width="8.88671875" style="96"/>
    <col min="1020" max="1020" width="43.88671875" style="96" bestFit="1" customWidth="1"/>
    <col min="1021" max="1021" width="7.21875" style="96" bestFit="1" customWidth="1"/>
    <col min="1022" max="1275" width="8.88671875" style="96"/>
    <col min="1276" max="1276" width="43.88671875" style="96" bestFit="1" customWidth="1"/>
    <col min="1277" max="1277" width="7.21875" style="96" bestFit="1" customWidth="1"/>
    <col min="1278" max="1531" width="8.88671875" style="96"/>
    <col min="1532" max="1532" width="43.88671875" style="96" bestFit="1" customWidth="1"/>
    <col min="1533" max="1533" width="7.21875" style="96" bestFit="1" customWidth="1"/>
    <col min="1534" max="1787" width="8.88671875" style="96"/>
    <col min="1788" max="1788" width="43.88671875" style="96" bestFit="1" customWidth="1"/>
    <col min="1789" max="1789" width="7.21875" style="96" bestFit="1" customWidth="1"/>
    <col min="1790" max="2043" width="8.88671875" style="96"/>
    <col min="2044" max="2044" width="43.88671875" style="96" bestFit="1" customWidth="1"/>
    <col min="2045" max="2045" width="7.21875" style="96" bestFit="1" customWidth="1"/>
    <col min="2046" max="2299" width="8.88671875" style="96"/>
    <col min="2300" max="2300" width="43.88671875" style="96" bestFit="1" customWidth="1"/>
    <col min="2301" max="2301" width="7.21875" style="96" bestFit="1" customWidth="1"/>
    <col min="2302" max="2555" width="8.88671875" style="96"/>
    <col min="2556" max="2556" width="43.88671875" style="96" bestFit="1" customWidth="1"/>
    <col min="2557" max="2557" width="7.21875" style="96" bestFit="1" customWidth="1"/>
    <col min="2558" max="2811" width="8.88671875" style="96"/>
    <col min="2812" max="2812" width="43.88671875" style="96" bestFit="1" customWidth="1"/>
    <col min="2813" max="2813" width="7.21875" style="96" bestFit="1" customWidth="1"/>
    <col min="2814" max="3067" width="8.88671875" style="96"/>
    <col min="3068" max="3068" width="43.88671875" style="96" bestFit="1" customWidth="1"/>
    <col min="3069" max="3069" width="7.21875" style="96" bestFit="1" customWidth="1"/>
    <col min="3070" max="3323" width="8.88671875" style="96"/>
    <col min="3324" max="3324" width="43.88671875" style="96" bestFit="1" customWidth="1"/>
    <col min="3325" max="3325" width="7.21875" style="96" bestFit="1" customWidth="1"/>
    <col min="3326" max="3579" width="8.88671875" style="96"/>
    <col min="3580" max="3580" width="43.88671875" style="96" bestFit="1" customWidth="1"/>
    <col min="3581" max="3581" width="7.21875" style="96" bestFit="1" customWidth="1"/>
    <col min="3582" max="3835" width="8.88671875" style="96"/>
    <col min="3836" max="3836" width="43.88671875" style="96" bestFit="1" customWidth="1"/>
    <col min="3837" max="3837" width="7.21875" style="96" bestFit="1" customWidth="1"/>
    <col min="3838" max="4091" width="8.88671875" style="96"/>
    <col min="4092" max="4092" width="43.88671875" style="96" bestFit="1" customWidth="1"/>
    <col min="4093" max="4093" width="7.21875" style="96" bestFit="1" customWidth="1"/>
    <col min="4094" max="4347" width="8.88671875" style="96"/>
    <col min="4348" max="4348" width="43.88671875" style="96" bestFit="1" customWidth="1"/>
    <col min="4349" max="4349" width="7.21875" style="96" bestFit="1" customWidth="1"/>
    <col min="4350" max="4603" width="8.88671875" style="96"/>
    <col min="4604" max="4604" width="43.88671875" style="96" bestFit="1" customWidth="1"/>
    <col min="4605" max="4605" width="7.21875" style="96" bestFit="1" customWidth="1"/>
    <col min="4606" max="4859" width="8.88671875" style="96"/>
    <col min="4860" max="4860" width="43.88671875" style="96" bestFit="1" customWidth="1"/>
    <col min="4861" max="4861" width="7.21875" style="96" bestFit="1" customWidth="1"/>
    <col min="4862" max="5115" width="8.88671875" style="96"/>
    <col min="5116" max="5116" width="43.88671875" style="96" bestFit="1" customWidth="1"/>
    <col min="5117" max="5117" width="7.21875" style="96" bestFit="1" customWidth="1"/>
    <col min="5118" max="5371" width="8.88671875" style="96"/>
    <col min="5372" max="5372" width="43.88671875" style="96" bestFit="1" customWidth="1"/>
    <col min="5373" max="5373" width="7.21875" style="96" bestFit="1" customWidth="1"/>
    <col min="5374" max="5627" width="8.88671875" style="96"/>
    <col min="5628" max="5628" width="43.88671875" style="96" bestFit="1" customWidth="1"/>
    <col min="5629" max="5629" width="7.21875" style="96" bestFit="1" customWidth="1"/>
    <col min="5630" max="5883" width="8.88671875" style="96"/>
    <col min="5884" max="5884" width="43.88671875" style="96" bestFit="1" customWidth="1"/>
    <col min="5885" max="5885" width="7.21875" style="96" bestFit="1" customWidth="1"/>
    <col min="5886" max="6139" width="8.88671875" style="96"/>
    <col min="6140" max="6140" width="43.88671875" style="96" bestFit="1" customWidth="1"/>
    <col min="6141" max="6141" width="7.21875" style="96" bestFit="1" customWidth="1"/>
    <col min="6142" max="6395" width="8.88671875" style="96"/>
    <col min="6396" max="6396" width="43.88671875" style="96" bestFit="1" customWidth="1"/>
    <col min="6397" max="6397" width="7.21875" style="96" bestFit="1" customWidth="1"/>
    <col min="6398" max="6651" width="8.88671875" style="96"/>
    <col min="6652" max="6652" width="43.88671875" style="96" bestFit="1" customWidth="1"/>
    <col min="6653" max="6653" width="7.21875" style="96" bestFit="1" customWidth="1"/>
    <col min="6654" max="6907" width="8.88671875" style="96"/>
    <col min="6908" max="6908" width="43.88671875" style="96" bestFit="1" customWidth="1"/>
    <col min="6909" max="6909" width="7.21875" style="96" bestFit="1" customWidth="1"/>
    <col min="6910" max="7163" width="8.88671875" style="96"/>
    <col min="7164" max="7164" width="43.88671875" style="96" bestFit="1" customWidth="1"/>
    <col min="7165" max="7165" width="7.21875" style="96" bestFit="1" customWidth="1"/>
    <col min="7166" max="7419" width="8.88671875" style="96"/>
    <col min="7420" max="7420" width="43.88671875" style="96" bestFit="1" customWidth="1"/>
    <col min="7421" max="7421" width="7.21875" style="96" bestFit="1" customWidth="1"/>
    <col min="7422" max="7675" width="8.88671875" style="96"/>
    <col min="7676" max="7676" width="43.88671875" style="96" bestFit="1" customWidth="1"/>
    <col min="7677" max="7677" width="7.21875" style="96" bestFit="1" customWidth="1"/>
    <col min="7678" max="7931" width="8.88671875" style="96"/>
    <col min="7932" max="7932" width="43.88671875" style="96" bestFit="1" customWidth="1"/>
    <col min="7933" max="7933" width="7.21875" style="96" bestFit="1" customWidth="1"/>
    <col min="7934" max="8187" width="8.88671875" style="96"/>
    <col min="8188" max="8188" width="43.88671875" style="96" bestFit="1" customWidth="1"/>
    <col min="8189" max="8189" width="7.21875" style="96" bestFit="1" customWidth="1"/>
    <col min="8190" max="8443" width="8.88671875" style="96"/>
    <col min="8444" max="8444" width="43.88671875" style="96" bestFit="1" customWidth="1"/>
    <col min="8445" max="8445" width="7.21875" style="96" bestFit="1" customWidth="1"/>
    <col min="8446" max="8699" width="8.88671875" style="96"/>
    <col min="8700" max="8700" width="43.88671875" style="96" bestFit="1" customWidth="1"/>
    <col min="8701" max="8701" width="7.21875" style="96" bestFit="1" customWidth="1"/>
    <col min="8702" max="8955" width="8.88671875" style="96"/>
    <col min="8956" max="8956" width="43.88671875" style="96" bestFit="1" customWidth="1"/>
    <col min="8957" max="8957" width="7.21875" style="96" bestFit="1" customWidth="1"/>
    <col min="8958" max="9211" width="8.88671875" style="96"/>
    <col min="9212" max="9212" width="43.88671875" style="96" bestFit="1" customWidth="1"/>
    <col min="9213" max="9213" width="7.21875" style="96" bestFit="1" customWidth="1"/>
    <col min="9214" max="9467" width="8.88671875" style="96"/>
    <col min="9468" max="9468" width="43.88671875" style="96" bestFit="1" customWidth="1"/>
    <col min="9469" max="9469" width="7.21875" style="96" bestFit="1" customWidth="1"/>
    <col min="9470" max="9723" width="8.88671875" style="96"/>
    <col min="9724" max="9724" width="43.88671875" style="96" bestFit="1" customWidth="1"/>
    <col min="9725" max="9725" width="7.21875" style="96" bestFit="1" customWidth="1"/>
    <col min="9726" max="9979" width="8.88671875" style="96"/>
    <col min="9980" max="9980" width="43.88671875" style="96" bestFit="1" customWidth="1"/>
    <col min="9981" max="9981" width="7.21875" style="96" bestFit="1" customWidth="1"/>
    <col min="9982" max="10235" width="8.88671875" style="96"/>
    <col min="10236" max="10236" width="43.88671875" style="96" bestFit="1" customWidth="1"/>
    <col min="10237" max="10237" width="7.21875" style="96" bestFit="1" customWidth="1"/>
    <col min="10238" max="10491" width="8.88671875" style="96"/>
    <col min="10492" max="10492" width="43.88671875" style="96" bestFit="1" customWidth="1"/>
    <col min="10493" max="10493" width="7.21875" style="96" bestFit="1" customWidth="1"/>
    <col min="10494" max="10747" width="8.88671875" style="96"/>
    <col min="10748" max="10748" width="43.88671875" style="96" bestFit="1" customWidth="1"/>
    <col min="10749" max="10749" width="7.21875" style="96" bestFit="1" customWidth="1"/>
    <col min="10750" max="11003" width="8.88671875" style="96"/>
    <col min="11004" max="11004" width="43.88671875" style="96" bestFit="1" customWidth="1"/>
    <col min="11005" max="11005" width="7.21875" style="96" bestFit="1" customWidth="1"/>
    <col min="11006" max="11259" width="8.88671875" style="96"/>
    <col min="11260" max="11260" width="43.88671875" style="96" bestFit="1" customWidth="1"/>
    <col min="11261" max="11261" width="7.21875" style="96" bestFit="1" customWidth="1"/>
    <col min="11262" max="11515" width="8.88671875" style="96"/>
    <col min="11516" max="11516" width="43.88671875" style="96" bestFit="1" customWidth="1"/>
    <col min="11517" max="11517" width="7.21875" style="96" bestFit="1" customWidth="1"/>
    <col min="11518" max="11771" width="8.88671875" style="96"/>
    <col min="11772" max="11772" width="43.88671875" style="96" bestFit="1" customWidth="1"/>
    <col min="11773" max="11773" width="7.21875" style="96" bestFit="1" customWidth="1"/>
    <col min="11774" max="12027" width="8.88671875" style="96"/>
    <col min="12028" max="12028" width="43.88671875" style="96" bestFit="1" customWidth="1"/>
    <col min="12029" max="12029" width="7.21875" style="96" bestFit="1" customWidth="1"/>
    <col min="12030" max="12283" width="8.88671875" style="96"/>
    <col min="12284" max="12284" width="43.88671875" style="96" bestFit="1" customWidth="1"/>
    <col min="12285" max="12285" width="7.21875" style="96" bestFit="1" customWidth="1"/>
    <col min="12286" max="12539" width="8.88671875" style="96"/>
    <col min="12540" max="12540" width="43.88671875" style="96" bestFit="1" customWidth="1"/>
    <col min="12541" max="12541" width="7.21875" style="96" bestFit="1" customWidth="1"/>
    <col min="12542" max="12795" width="8.88671875" style="96"/>
    <col min="12796" max="12796" width="43.88671875" style="96" bestFit="1" customWidth="1"/>
    <col min="12797" max="12797" width="7.21875" style="96" bestFit="1" customWidth="1"/>
    <col min="12798" max="13051" width="8.88671875" style="96"/>
    <col min="13052" max="13052" width="43.88671875" style="96" bestFit="1" customWidth="1"/>
    <col min="13053" max="13053" width="7.21875" style="96" bestFit="1" customWidth="1"/>
    <col min="13054" max="13307" width="8.88671875" style="96"/>
    <col min="13308" max="13308" width="43.88671875" style="96" bestFit="1" customWidth="1"/>
    <col min="13309" max="13309" width="7.21875" style="96" bestFit="1" customWidth="1"/>
    <col min="13310" max="13563" width="8.88671875" style="96"/>
    <col min="13564" max="13564" width="43.88671875" style="96" bestFit="1" customWidth="1"/>
    <col min="13565" max="13565" width="7.21875" style="96" bestFit="1" customWidth="1"/>
    <col min="13566" max="13819" width="8.88671875" style="96"/>
    <col min="13820" max="13820" width="43.88671875" style="96" bestFit="1" customWidth="1"/>
    <col min="13821" max="13821" width="7.21875" style="96" bestFit="1" customWidth="1"/>
    <col min="13822" max="14075" width="8.88671875" style="96"/>
    <col min="14076" max="14076" width="43.88671875" style="96" bestFit="1" customWidth="1"/>
    <col min="14077" max="14077" width="7.21875" style="96" bestFit="1" customWidth="1"/>
    <col min="14078" max="14331" width="8.88671875" style="96"/>
    <col min="14332" max="14332" width="43.88671875" style="96" bestFit="1" customWidth="1"/>
    <col min="14333" max="14333" width="7.21875" style="96" bestFit="1" customWidth="1"/>
    <col min="14334" max="14587" width="8.88671875" style="96"/>
    <col min="14588" max="14588" width="43.88671875" style="96" bestFit="1" customWidth="1"/>
    <col min="14589" max="14589" width="7.21875" style="96" bestFit="1" customWidth="1"/>
    <col min="14590" max="14843" width="8.88671875" style="96"/>
    <col min="14844" max="14844" width="43.88671875" style="96" bestFit="1" customWidth="1"/>
    <col min="14845" max="14845" width="7.21875" style="96" bestFit="1" customWidth="1"/>
    <col min="14846" max="15099" width="8.88671875" style="96"/>
    <col min="15100" max="15100" width="43.88671875" style="96" bestFit="1" customWidth="1"/>
    <col min="15101" max="15101" width="7.21875" style="96" bestFit="1" customWidth="1"/>
    <col min="15102" max="15355" width="8.88671875" style="96"/>
    <col min="15356" max="15356" width="43.88671875" style="96" bestFit="1" customWidth="1"/>
    <col min="15357" max="15357" width="7.21875" style="96" bestFit="1" customWidth="1"/>
    <col min="15358" max="15611" width="8.88671875" style="96"/>
    <col min="15612" max="15612" width="43.88671875" style="96" bestFit="1" customWidth="1"/>
    <col min="15613" max="15613" width="7.21875" style="96" bestFit="1" customWidth="1"/>
    <col min="15614" max="15867" width="8.88671875" style="96"/>
    <col min="15868" max="15868" width="43.88671875" style="96" bestFit="1" customWidth="1"/>
    <col min="15869" max="15869" width="7.21875" style="96" bestFit="1" customWidth="1"/>
    <col min="15870" max="16123" width="8.88671875" style="96"/>
    <col min="16124" max="16124" width="43.88671875" style="96" bestFit="1" customWidth="1"/>
    <col min="16125" max="16125" width="7.21875" style="96" bestFit="1" customWidth="1"/>
    <col min="16126" max="16384" width="8.88671875" style="96"/>
  </cols>
  <sheetData>
    <row r="1" spans="1:8" ht="15.75" x14ac:dyDescent="0.25">
      <c r="B1" s="97" t="s">
        <v>195</v>
      </c>
      <c r="C1" s="97"/>
    </row>
    <row r="2" spans="1:8" x14ac:dyDescent="0.2">
      <c r="B2" s="96" t="s">
        <v>196</v>
      </c>
    </row>
    <row r="3" spans="1:8" x14ac:dyDescent="0.2">
      <c r="B3" s="98">
        <v>45657</v>
      </c>
      <c r="C3" s="98"/>
      <c r="F3" s="99">
        <v>2025</v>
      </c>
    </row>
    <row r="4" spans="1:8" x14ac:dyDescent="0.2">
      <c r="F4" s="99" t="s">
        <v>65</v>
      </c>
      <c r="H4" s="99" t="s">
        <v>17</v>
      </c>
    </row>
    <row r="5" spans="1:8" x14ac:dyDescent="0.2">
      <c r="B5" s="100" t="s">
        <v>197</v>
      </c>
      <c r="C5" s="100"/>
      <c r="D5" s="101" t="s">
        <v>221</v>
      </c>
      <c r="F5" s="101" t="s">
        <v>161</v>
      </c>
      <c r="H5" s="101" t="s">
        <v>222</v>
      </c>
    </row>
    <row r="6" spans="1:8" x14ac:dyDescent="0.2">
      <c r="A6" s="96" t="s">
        <v>214</v>
      </c>
      <c r="B6" s="96" t="s">
        <v>988</v>
      </c>
      <c r="D6" s="102">
        <v>3600</v>
      </c>
      <c r="F6" s="96">
        <v>300</v>
      </c>
      <c r="H6" s="96">
        <f>F6*12</f>
        <v>3600</v>
      </c>
    </row>
    <row r="7" spans="1:8" x14ac:dyDescent="0.2">
      <c r="A7" s="96" t="s">
        <v>215</v>
      </c>
      <c r="B7" s="96" t="s">
        <v>198</v>
      </c>
      <c r="D7" s="102">
        <v>5500</v>
      </c>
      <c r="F7" s="96">
        <v>500</v>
      </c>
      <c r="H7" s="96">
        <f t="shared" ref="H7:H12" si="0">F7*12</f>
        <v>6000</v>
      </c>
    </row>
    <row r="8" spans="1:8" x14ac:dyDescent="0.2">
      <c r="A8" s="96" t="s">
        <v>216</v>
      </c>
      <c r="B8" s="96" t="s">
        <v>199</v>
      </c>
      <c r="C8" s="96" t="s">
        <v>990</v>
      </c>
      <c r="D8" s="102">
        <v>6000</v>
      </c>
      <c r="F8" s="96">
        <v>500</v>
      </c>
      <c r="H8" s="96">
        <f t="shared" si="0"/>
        <v>6000</v>
      </c>
    </row>
    <row r="9" spans="1:8" x14ac:dyDescent="0.2">
      <c r="A9" s="96" t="s">
        <v>217</v>
      </c>
      <c r="B9" s="96" t="s">
        <v>200</v>
      </c>
      <c r="C9" s="96" t="s">
        <v>989</v>
      </c>
      <c r="D9" s="102">
        <v>6000</v>
      </c>
      <c r="F9" s="96">
        <v>500</v>
      </c>
      <c r="H9" s="96">
        <f t="shared" si="0"/>
        <v>6000</v>
      </c>
    </row>
    <row r="10" spans="1:8" x14ac:dyDescent="0.2">
      <c r="A10" s="96" t="s">
        <v>218</v>
      </c>
      <c r="B10" s="96" t="s">
        <v>201</v>
      </c>
      <c r="C10" s="96" t="s">
        <v>991</v>
      </c>
      <c r="D10" s="102">
        <v>6000</v>
      </c>
      <c r="F10" s="96">
        <v>500</v>
      </c>
      <c r="H10" s="96">
        <f t="shared" si="0"/>
        <v>6000</v>
      </c>
    </row>
    <row r="11" spans="1:8" x14ac:dyDescent="0.2">
      <c r="A11" s="96" t="s">
        <v>219</v>
      </c>
      <c r="B11" s="96" t="s">
        <v>202</v>
      </c>
      <c r="D11" s="102">
        <v>4400</v>
      </c>
      <c r="F11" s="96">
        <v>500</v>
      </c>
      <c r="H11" s="96">
        <f t="shared" si="0"/>
        <v>6000</v>
      </c>
    </row>
    <row r="12" spans="1:8" x14ac:dyDescent="0.2">
      <c r="A12" s="96" t="s">
        <v>220</v>
      </c>
      <c r="B12" s="96" t="s">
        <v>192</v>
      </c>
      <c r="D12" s="103">
        <v>6000</v>
      </c>
      <c r="F12" s="96">
        <v>500</v>
      </c>
      <c r="H12" s="379">
        <f t="shared" si="0"/>
        <v>6000</v>
      </c>
    </row>
    <row r="13" spans="1:8" ht="15.75" x14ac:dyDescent="0.25">
      <c r="B13" s="96" t="s">
        <v>203</v>
      </c>
      <c r="D13" s="104">
        <f>SUM(D6:D12)</f>
        <v>37500</v>
      </c>
      <c r="H13" s="96">
        <f>SUM(H6:H12)</f>
        <v>39600</v>
      </c>
    </row>
    <row r="14" spans="1:8" x14ac:dyDescent="0.2">
      <c r="B14" s="96" t="s">
        <v>204</v>
      </c>
      <c r="D14" s="103">
        <v>37500</v>
      </c>
      <c r="H14" s="379">
        <f>-SAO!G27</f>
        <v>-37500</v>
      </c>
    </row>
    <row r="15" spans="1:8" ht="16.5" thickBot="1" x14ac:dyDescent="0.3">
      <c r="B15" s="96" t="s">
        <v>13</v>
      </c>
      <c r="D15" s="104">
        <f>D13-D14</f>
        <v>0</v>
      </c>
      <c r="H15" s="105">
        <f>SUM(H13:H14)</f>
        <v>2100</v>
      </c>
    </row>
    <row r="16" spans="1:8" ht="15.75" thickTop="1" x14ac:dyDescent="0.2"/>
    <row r="17" spans="2:5" x14ac:dyDescent="0.2">
      <c r="B17" s="96" t="s">
        <v>205</v>
      </c>
      <c r="D17" s="103">
        <v>31900</v>
      </c>
    </row>
    <row r="18" spans="2:5" ht="15.75" thickBot="1" x14ac:dyDescent="0.25">
      <c r="B18" s="96" t="s">
        <v>5</v>
      </c>
      <c r="D18" s="105">
        <f>D13-D17</f>
        <v>5600</v>
      </c>
      <c r="E18" s="96" t="s">
        <v>206</v>
      </c>
    </row>
    <row r="19" spans="2:5" ht="15.75" thickTop="1" x14ac:dyDescent="0.2"/>
    <row r="20" spans="2:5" x14ac:dyDescent="0.2">
      <c r="B20" s="96" t="s">
        <v>207</v>
      </c>
    </row>
    <row r="21" spans="2:5" x14ac:dyDescent="0.2">
      <c r="B21" s="96" t="s">
        <v>208</v>
      </c>
    </row>
    <row r="22" spans="2:5" x14ac:dyDescent="0.2">
      <c r="B22" s="96" t="s">
        <v>209</v>
      </c>
    </row>
    <row r="23" spans="2:5" x14ac:dyDescent="0.2">
      <c r="B23" s="96" t="s">
        <v>210</v>
      </c>
    </row>
    <row r="24" spans="2:5" x14ac:dyDescent="0.2">
      <c r="B24" s="96" t="s">
        <v>211</v>
      </c>
    </row>
    <row r="25" spans="2:5" x14ac:dyDescent="0.2">
      <c r="B25" s="96" t="s">
        <v>212</v>
      </c>
    </row>
    <row r="26" spans="2:5" x14ac:dyDescent="0.2">
      <c r="B26" s="96" t="s">
        <v>213</v>
      </c>
    </row>
  </sheetData>
  <phoneticPr fontId="12" type="noConversion"/>
  <pageMargins left="0.7" right="0.7" top="0.75" bottom="0.75" header="0.3" footer="0.3"/>
  <pageSetup scale="68" orientation="portrait" horizontalDpi="0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FF4E22-87AC-4D47-A487-6275F8E14028}">
  <dimension ref="A1:K16331"/>
  <sheetViews>
    <sheetView workbookViewId="0">
      <selection activeCell="C1" sqref="C1:G1048576"/>
    </sheetView>
  </sheetViews>
  <sheetFormatPr defaultRowHeight="15" x14ac:dyDescent="0.2"/>
  <cols>
    <col min="1" max="1" width="18" style="22" customWidth="1"/>
    <col min="2" max="3" width="1.33203125" style="22" customWidth="1"/>
    <col min="4" max="4" width="14.77734375" style="28" customWidth="1"/>
    <col min="5" max="6" width="1.77734375" style="28" customWidth="1"/>
    <col min="7" max="9" width="14.77734375" style="28" customWidth="1"/>
  </cols>
  <sheetData>
    <row r="1" spans="1:11" x14ac:dyDescent="0.2">
      <c r="A1" s="22" t="str">
        <f>SAO!F1</f>
        <v>Garrard County Water Association</v>
      </c>
    </row>
    <row r="2" spans="1:11" x14ac:dyDescent="0.2">
      <c r="A2" s="22" t="s">
        <v>185</v>
      </c>
    </row>
    <row r="6" spans="1:11" x14ac:dyDescent="0.2">
      <c r="B6" s="24"/>
      <c r="C6" s="24"/>
      <c r="D6" s="95" t="s">
        <v>18</v>
      </c>
    </row>
    <row r="7" spans="1:11" x14ac:dyDescent="0.2">
      <c r="A7" s="24" t="s">
        <v>992</v>
      </c>
      <c r="B7" s="24"/>
      <c r="C7" s="24"/>
      <c r="D7" s="54" t="s">
        <v>194</v>
      </c>
      <c r="E7" s="94"/>
    </row>
    <row r="8" spans="1:11" x14ac:dyDescent="0.2">
      <c r="A8" s="25" t="s">
        <v>993</v>
      </c>
      <c r="B8" s="24"/>
      <c r="C8" s="24"/>
      <c r="D8" s="89" t="s">
        <v>64</v>
      </c>
      <c r="E8" s="90"/>
    </row>
    <row r="9" spans="1:11" x14ac:dyDescent="0.2">
      <c r="A9" s="22" t="s">
        <v>86</v>
      </c>
      <c r="D9" s="28">
        <f>'Emp Mrd Premium 2026'!I4</f>
        <v>449.16</v>
      </c>
      <c r="G9" t="s">
        <v>186</v>
      </c>
      <c r="H9"/>
      <c r="I9" s="348">
        <v>2.9600000000000001E-2</v>
      </c>
      <c r="J9" s="92">
        <v>436.5</v>
      </c>
      <c r="K9">
        <f>D9*I9</f>
        <v>13.295136000000001</v>
      </c>
    </row>
    <row r="10" spans="1:11" x14ac:dyDescent="0.2">
      <c r="A10" s="22" t="s">
        <v>89</v>
      </c>
      <c r="D10" s="28">
        <f>'Emp Mrd Premium 2026'!I5</f>
        <v>1418.1000000000001</v>
      </c>
      <c r="G10" t="s">
        <v>187</v>
      </c>
      <c r="H10"/>
      <c r="I10" s="348">
        <v>2.9600000000000001E-2</v>
      </c>
      <c r="J10" s="92">
        <v>1378.13</v>
      </c>
      <c r="K10">
        <f t="shared" ref="K10:K17" si="0">D10*I10</f>
        <v>41.975760000000008</v>
      </c>
    </row>
    <row r="11" spans="1:11" x14ac:dyDescent="0.2">
      <c r="A11" s="22" t="s">
        <v>90</v>
      </c>
      <c r="D11" s="28">
        <f>'Emp Mrd Premium 2026'!I6</f>
        <v>548.21</v>
      </c>
      <c r="G11" t="s">
        <v>188</v>
      </c>
      <c r="H11"/>
      <c r="I11" s="348">
        <v>2.9600000000000001E-2</v>
      </c>
      <c r="J11" s="92">
        <v>532.76</v>
      </c>
      <c r="K11">
        <f t="shared" si="0"/>
        <v>16.227016000000003</v>
      </c>
    </row>
    <row r="12" spans="1:11" x14ac:dyDescent="0.2">
      <c r="A12" s="22" t="s">
        <v>91</v>
      </c>
      <c r="D12" s="28">
        <f>'Emp Mrd Premium 2026'!I7</f>
        <v>1498.51</v>
      </c>
      <c r="G12" t="s">
        <v>189</v>
      </c>
      <c r="H12"/>
      <c r="I12" s="348">
        <v>2.9600000000000001E-2</v>
      </c>
      <c r="J12" s="92">
        <v>1456.28</v>
      </c>
      <c r="K12">
        <f t="shared" si="0"/>
        <v>44.355896000000001</v>
      </c>
    </row>
    <row r="13" spans="1:11" x14ac:dyDescent="0.2">
      <c r="A13" s="91" t="s">
        <v>92</v>
      </c>
      <c r="B13" s="91"/>
      <c r="D13" s="28">
        <f>'Emp Mrd Premium 2026'!I8</f>
        <v>0</v>
      </c>
      <c r="G13"/>
      <c r="H13"/>
      <c r="I13" s="348">
        <v>2.9600000000000001E-2</v>
      </c>
      <c r="J13" s="92"/>
      <c r="K13">
        <f t="shared" si="0"/>
        <v>0</v>
      </c>
    </row>
    <row r="14" spans="1:11" x14ac:dyDescent="0.2">
      <c r="A14" s="91" t="s">
        <v>93</v>
      </c>
      <c r="B14" s="91"/>
      <c r="D14" s="28">
        <f>'Emp Mrd Premium 2026'!I9</f>
        <v>688.44999999999993</v>
      </c>
      <c r="G14" t="s">
        <v>190</v>
      </c>
      <c r="H14"/>
      <c r="I14" s="348">
        <v>2.9600000000000001E-2</v>
      </c>
      <c r="J14" s="92">
        <v>669.05</v>
      </c>
      <c r="K14">
        <f t="shared" si="0"/>
        <v>20.378119999999999</v>
      </c>
    </row>
    <row r="15" spans="1:11" x14ac:dyDescent="0.2">
      <c r="A15" s="22" t="s">
        <v>94</v>
      </c>
      <c r="D15" s="28">
        <f>'Emp Mrd Premium 2026'!I10</f>
        <v>1418.1000000000001</v>
      </c>
      <c r="G15" t="s">
        <v>191</v>
      </c>
      <c r="H15"/>
      <c r="I15" s="348">
        <v>2.9600000000000001E-2</v>
      </c>
      <c r="J15" s="92">
        <v>1378.13</v>
      </c>
      <c r="K15">
        <f t="shared" si="0"/>
        <v>41.975760000000008</v>
      </c>
    </row>
    <row r="16" spans="1:11" ht="15.75" x14ac:dyDescent="0.25">
      <c r="A16" s="91" t="s">
        <v>95</v>
      </c>
      <c r="B16" s="91"/>
      <c r="D16" s="28">
        <f>'Emp Mrd Premium 2026'!I11</f>
        <v>1525.98</v>
      </c>
      <c r="G16" t="s">
        <v>192</v>
      </c>
      <c r="H16"/>
      <c r="I16" s="348">
        <v>2.9600000000000001E-2</v>
      </c>
      <c r="J16" s="93">
        <v>436.5</v>
      </c>
      <c r="K16">
        <f t="shared" si="0"/>
        <v>45.169008000000005</v>
      </c>
    </row>
    <row r="17" spans="1:11" x14ac:dyDescent="0.2">
      <c r="A17" s="22" t="s">
        <v>96</v>
      </c>
      <c r="D17" s="28">
        <f>'Emp Mrd Premium 2026'!I12</f>
        <v>449.16</v>
      </c>
      <c r="G17" t="s">
        <v>193</v>
      </c>
      <c r="H17"/>
      <c r="I17" s="348">
        <v>2.9600000000000001E-2</v>
      </c>
      <c r="J17" s="92">
        <v>1482.97</v>
      </c>
      <c r="K17">
        <f t="shared" si="0"/>
        <v>13.295136000000001</v>
      </c>
    </row>
    <row r="18" spans="1:11" x14ac:dyDescent="0.2">
      <c r="A18" s="22" t="s">
        <v>102</v>
      </c>
      <c r="B18" s="24"/>
      <c r="C18" s="24"/>
      <c r="D18" s="28">
        <f>SUM(D9:D17)</f>
        <v>7995.67</v>
      </c>
    </row>
    <row r="19" spans="1:11" x14ac:dyDescent="0.2">
      <c r="A19" s="22" t="s">
        <v>103</v>
      </c>
      <c r="B19" s="24"/>
      <c r="C19" s="24"/>
      <c r="D19" s="30">
        <v>12</v>
      </c>
    </row>
    <row r="20" spans="1:11" x14ac:dyDescent="0.2">
      <c r="A20" s="22" t="s">
        <v>104</v>
      </c>
      <c r="B20" s="24"/>
      <c r="C20" s="24"/>
      <c r="D20" s="28">
        <f>ROUND(D18*12,0)</f>
        <v>95948</v>
      </c>
    </row>
    <row r="21" spans="1:11" x14ac:dyDescent="0.2">
      <c r="B21" s="24"/>
      <c r="C21" s="24"/>
      <c r="D21" s="28">
        <f>-SAO!G29</f>
        <v>-76221</v>
      </c>
    </row>
    <row r="22" spans="1:11" ht="15.75" thickBot="1" x14ac:dyDescent="0.25">
      <c r="B22" s="24"/>
      <c r="C22" s="24"/>
      <c r="D22" s="31">
        <f>SUM(D20:D21)</f>
        <v>19727</v>
      </c>
    </row>
    <row r="23" spans="1:11" ht="15.75" thickTop="1" x14ac:dyDescent="0.2">
      <c r="B23" s="24"/>
      <c r="C23" s="24"/>
    </row>
    <row r="24" spans="1:11" x14ac:dyDescent="0.2">
      <c r="B24" s="24"/>
      <c r="C24" s="24"/>
    </row>
    <row r="25" spans="1:11" x14ac:dyDescent="0.2">
      <c r="B25" s="24"/>
      <c r="C25" s="24"/>
    </row>
    <row r="26" spans="1:11" x14ac:dyDescent="0.2">
      <c r="B26" s="24"/>
      <c r="C26" s="24"/>
    </row>
    <row r="27" spans="1:11" x14ac:dyDescent="0.2">
      <c r="B27" s="24"/>
      <c r="C27" s="24"/>
    </row>
    <row r="28" spans="1:11" x14ac:dyDescent="0.2">
      <c r="B28" s="24"/>
      <c r="C28" s="24"/>
    </row>
    <row r="29" spans="1:11" x14ac:dyDescent="0.2">
      <c r="B29" s="24"/>
      <c r="C29" s="24"/>
    </row>
    <row r="30" spans="1:11" x14ac:dyDescent="0.2">
      <c r="B30" s="24"/>
      <c r="C30" s="24"/>
    </row>
    <row r="31" spans="1:11" x14ac:dyDescent="0.2">
      <c r="B31" s="24"/>
      <c r="C31" s="24"/>
    </row>
    <row r="32" spans="1:11" x14ac:dyDescent="0.2">
      <c r="B32" s="24"/>
      <c r="C32" s="24"/>
    </row>
    <row r="33" spans="2:3" x14ac:dyDescent="0.2">
      <c r="B33" s="24"/>
      <c r="C33" s="24"/>
    </row>
    <row r="34" spans="2:3" x14ac:dyDescent="0.2">
      <c r="B34" s="24"/>
      <c r="C34" s="24"/>
    </row>
    <row r="35" spans="2:3" x14ac:dyDescent="0.2">
      <c r="B35" s="24"/>
      <c r="C35" s="24"/>
    </row>
    <row r="36" spans="2:3" x14ac:dyDescent="0.2">
      <c r="B36" s="24"/>
      <c r="C36" s="24"/>
    </row>
    <row r="37" spans="2:3" x14ac:dyDescent="0.2">
      <c r="B37" s="24"/>
      <c r="C37" s="24"/>
    </row>
    <row r="38" spans="2:3" x14ac:dyDescent="0.2">
      <c r="B38" s="24"/>
      <c r="C38" s="24"/>
    </row>
    <row r="39" spans="2:3" x14ac:dyDescent="0.2">
      <c r="B39" s="24"/>
      <c r="C39" s="24"/>
    </row>
    <row r="40" spans="2:3" x14ac:dyDescent="0.2">
      <c r="B40" s="24"/>
      <c r="C40" s="24"/>
    </row>
    <row r="41" spans="2:3" x14ac:dyDescent="0.2">
      <c r="B41" s="24"/>
      <c r="C41" s="24"/>
    </row>
    <row r="42" spans="2:3" x14ac:dyDescent="0.2">
      <c r="B42" s="24"/>
      <c r="C42" s="24"/>
    </row>
    <row r="43" spans="2:3" x14ac:dyDescent="0.2">
      <c r="B43" s="24"/>
      <c r="C43" s="24"/>
    </row>
    <row r="44" spans="2:3" x14ac:dyDescent="0.2">
      <c r="B44" s="24"/>
      <c r="C44" s="24"/>
    </row>
    <row r="45" spans="2:3" x14ac:dyDescent="0.2">
      <c r="B45" s="24"/>
      <c r="C45" s="24"/>
    </row>
    <row r="46" spans="2:3" x14ac:dyDescent="0.2">
      <c r="B46" s="24"/>
      <c r="C46" s="24"/>
    </row>
    <row r="47" spans="2:3" x14ac:dyDescent="0.2">
      <c r="B47" s="24"/>
      <c r="C47" s="24"/>
    </row>
    <row r="48" spans="2:3" x14ac:dyDescent="0.2">
      <c r="B48" s="24"/>
      <c r="C48" s="24"/>
    </row>
    <row r="49" spans="2:3" x14ac:dyDescent="0.2">
      <c r="B49" s="24"/>
      <c r="C49" s="24"/>
    </row>
    <row r="50" spans="2:3" x14ac:dyDescent="0.2">
      <c r="B50" s="24"/>
      <c r="C50" s="24"/>
    </row>
    <row r="51" spans="2:3" x14ac:dyDescent="0.2">
      <c r="B51" s="24"/>
      <c r="C51" s="24"/>
    </row>
    <row r="52" spans="2:3" x14ac:dyDescent="0.2">
      <c r="B52" s="24"/>
      <c r="C52" s="24"/>
    </row>
    <row r="53" spans="2:3" x14ac:dyDescent="0.2">
      <c r="B53" s="24"/>
      <c r="C53" s="24"/>
    </row>
    <row r="54" spans="2:3" x14ac:dyDescent="0.2">
      <c r="B54" s="24"/>
      <c r="C54" s="24"/>
    </row>
    <row r="55" spans="2:3" x14ac:dyDescent="0.2">
      <c r="B55" s="24"/>
      <c r="C55" s="24"/>
    </row>
    <row r="56" spans="2:3" x14ac:dyDescent="0.2">
      <c r="B56" s="24"/>
      <c r="C56" s="24"/>
    </row>
    <row r="57" spans="2:3" x14ac:dyDescent="0.2">
      <c r="B57" s="24"/>
      <c r="C57" s="24"/>
    </row>
    <row r="58" spans="2:3" x14ac:dyDescent="0.2">
      <c r="B58" s="24"/>
      <c r="C58" s="24"/>
    </row>
    <row r="59" spans="2:3" x14ac:dyDescent="0.2">
      <c r="B59" s="24"/>
      <c r="C59" s="24"/>
    </row>
    <row r="60" spans="2:3" x14ac:dyDescent="0.2">
      <c r="B60" s="24"/>
      <c r="C60" s="24"/>
    </row>
    <row r="61" spans="2:3" x14ac:dyDescent="0.2">
      <c r="B61" s="24"/>
      <c r="C61" s="24"/>
    </row>
    <row r="62" spans="2:3" x14ac:dyDescent="0.2">
      <c r="B62" s="24"/>
      <c r="C62" s="24"/>
    </row>
    <row r="63" spans="2:3" x14ac:dyDescent="0.2">
      <c r="B63" s="24"/>
      <c r="C63" s="24"/>
    </row>
    <row r="64" spans="2:3" x14ac:dyDescent="0.2">
      <c r="B64" s="24"/>
      <c r="C64" s="24"/>
    </row>
    <row r="65" spans="2:3" x14ac:dyDescent="0.2">
      <c r="B65" s="24"/>
      <c r="C65" s="24"/>
    </row>
    <row r="66" spans="2:3" x14ac:dyDescent="0.2">
      <c r="B66" s="24"/>
      <c r="C66" s="24"/>
    </row>
    <row r="67" spans="2:3" x14ac:dyDescent="0.2">
      <c r="B67" s="24"/>
      <c r="C67" s="24"/>
    </row>
    <row r="68" spans="2:3" x14ac:dyDescent="0.2">
      <c r="B68" s="24"/>
      <c r="C68" s="24"/>
    </row>
    <row r="69" spans="2:3" x14ac:dyDescent="0.2">
      <c r="B69" s="24"/>
      <c r="C69" s="24"/>
    </row>
    <row r="70" spans="2:3" x14ac:dyDescent="0.2">
      <c r="B70" s="24"/>
      <c r="C70" s="24"/>
    </row>
    <row r="71" spans="2:3" x14ac:dyDescent="0.2">
      <c r="B71" s="24"/>
      <c r="C71" s="24"/>
    </row>
    <row r="72" spans="2:3" x14ac:dyDescent="0.2">
      <c r="B72" s="24"/>
      <c r="C72" s="24"/>
    </row>
    <row r="73" spans="2:3" x14ac:dyDescent="0.2">
      <c r="B73" s="24"/>
      <c r="C73" s="24"/>
    </row>
    <row r="74" spans="2:3" x14ac:dyDescent="0.2">
      <c r="B74" s="24"/>
      <c r="C74" s="24"/>
    </row>
    <row r="75" spans="2:3" x14ac:dyDescent="0.2">
      <c r="B75" s="24"/>
      <c r="C75" s="24"/>
    </row>
    <row r="76" spans="2:3" x14ac:dyDescent="0.2">
      <c r="B76" s="24"/>
      <c r="C76" s="24"/>
    </row>
    <row r="77" spans="2:3" x14ac:dyDescent="0.2">
      <c r="B77" s="24"/>
      <c r="C77" s="24"/>
    </row>
    <row r="78" spans="2:3" x14ac:dyDescent="0.2">
      <c r="B78" s="24"/>
      <c r="C78" s="24"/>
    </row>
    <row r="79" spans="2:3" x14ac:dyDescent="0.2">
      <c r="B79" s="24"/>
      <c r="C79" s="24"/>
    </row>
    <row r="80" spans="2:3" x14ac:dyDescent="0.2">
      <c r="B80" s="24"/>
      <c r="C80" s="24"/>
    </row>
    <row r="81" spans="2:3" x14ac:dyDescent="0.2">
      <c r="B81" s="24"/>
      <c r="C81" s="24"/>
    </row>
    <row r="82" spans="2:3" x14ac:dyDescent="0.2">
      <c r="B82" s="24"/>
      <c r="C82" s="24"/>
    </row>
    <row r="83" spans="2:3" x14ac:dyDescent="0.2">
      <c r="B83" s="24"/>
      <c r="C83" s="24"/>
    </row>
    <row r="84" spans="2:3" x14ac:dyDescent="0.2">
      <c r="B84" s="24"/>
      <c r="C84" s="24"/>
    </row>
    <row r="85" spans="2:3" x14ac:dyDescent="0.2">
      <c r="B85" s="24"/>
      <c r="C85" s="24"/>
    </row>
    <row r="86" spans="2:3" x14ac:dyDescent="0.2">
      <c r="B86" s="24"/>
      <c r="C86" s="24"/>
    </row>
    <row r="87" spans="2:3" x14ac:dyDescent="0.2">
      <c r="B87" s="24"/>
      <c r="C87" s="24"/>
    </row>
    <row r="88" spans="2:3" x14ac:dyDescent="0.2">
      <c r="B88" s="24"/>
      <c r="C88" s="24"/>
    </row>
    <row r="89" spans="2:3" x14ac:dyDescent="0.2">
      <c r="B89" s="24"/>
      <c r="C89" s="24"/>
    </row>
    <row r="90" spans="2:3" x14ac:dyDescent="0.2">
      <c r="B90" s="24"/>
      <c r="C90" s="24"/>
    </row>
    <row r="91" spans="2:3" x14ac:dyDescent="0.2">
      <c r="B91" s="24"/>
      <c r="C91" s="24"/>
    </row>
    <row r="92" spans="2:3" x14ac:dyDescent="0.2">
      <c r="B92" s="24"/>
      <c r="C92" s="24"/>
    </row>
    <row r="93" spans="2:3" x14ac:dyDescent="0.2">
      <c r="B93" s="24"/>
      <c r="C93" s="24"/>
    </row>
    <row r="94" spans="2:3" x14ac:dyDescent="0.2">
      <c r="B94" s="24"/>
      <c r="C94" s="24"/>
    </row>
    <row r="95" spans="2:3" x14ac:dyDescent="0.2">
      <c r="B95" s="24"/>
      <c r="C95" s="24"/>
    </row>
    <row r="96" spans="2:3" x14ac:dyDescent="0.2">
      <c r="B96" s="24"/>
      <c r="C96" s="24"/>
    </row>
    <row r="97" spans="2:3" x14ac:dyDescent="0.2">
      <c r="B97" s="24"/>
      <c r="C97" s="24"/>
    </row>
    <row r="98" spans="2:3" x14ac:dyDescent="0.2">
      <c r="B98" s="24"/>
      <c r="C98" s="24"/>
    </row>
    <row r="99" spans="2:3" x14ac:dyDescent="0.2">
      <c r="B99" s="24"/>
      <c r="C99" s="24"/>
    </row>
    <row r="100" spans="2:3" x14ac:dyDescent="0.2">
      <c r="B100" s="24"/>
      <c r="C100" s="24"/>
    </row>
    <row r="101" spans="2:3" x14ac:dyDescent="0.2">
      <c r="B101" s="24"/>
      <c r="C101" s="24"/>
    </row>
    <row r="102" spans="2:3" x14ac:dyDescent="0.2">
      <c r="B102" s="24"/>
      <c r="C102" s="24"/>
    </row>
    <row r="103" spans="2:3" x14ac:dyDescent="0.2">
      <c r="B103" s="24"/>
      <c r="C103" s="24"/>
    </row>
    <row r="104" spans="2:3" x14ac:dyDescent="0.2">
      <c r="B104" s="24"/>
      <c r="C104" s="24"/>
    </row>
    <row r="105" spans="2:3" x14ac:dyDescent="0.2">
      <c r="B105" s="24"/>
      <c r="C105" s="24"/>
    </row>
    <row r="106" spans="2:3" x14ac:dyDescent="0.2">
      <c r="B106" s="24"/>
      <c r="C106" s="24"/>
    </row>
    <row r="107" spans="2:3" x14ac:dyDescent="0.2">
      <c r="B107" s="24"/>
      <c r="C107" s="24"/>
    </row>
    <row r="108" spans="2:3" x14ac:dyDescent="0.2">
      <c r="B108" s="24"/>
      <c r="C108" s="24"/>
    </row>
    <row r="109" spans="2:3" x14ac:dyDescent="0.2">
      <c r="B109" s="24"/>
      <c r="C109" s="24"/>
    </row>
    <row r="110" spans="2:3" x14ac:dyDescent="0.2">
      <c r="B110" s="24"/>
      <c r="C110" s="24"/>
    </row>
    <row r="111" spans="2:3" x14ac:dyDescent="0.2">
      <c r="B111" s="24"/>
      <c r="C111" s="24"/>
    </row>
    <row r="112" spans="2:3" x14ac:dyDescent="0.2">
      <c r="B112" s="24"/>
      <c r="C112" s="24"/>
    </row>
    <row r="113" spans="2:3" x14ac:dyDescent="0.2">
      <c r="B113" s="24"/>
      <c r="C113" s="24"/>
    </row>
    <row r="114" spans="2:3" x14ac:dyDescent="0.2">
      <c r="B114" s="24"/>
      <c r="C114" s="24"/>
    </row>
    <row r="115" spans="2:3" x14ac:dyDescent="0.2">
      <c r="B115" s="24"/>
      <c r="C115" s="24"/>
    </row>
    <row r="116" spans="2:3" x14ac:dyDescent="0.2">
      <c r="B116" s="24"/>
      <c r="C116" s="24"/>
    </row>
    <row r="117" spans="2:3" x14ac:dyDescent="0.2">
      <c r="B117" s="24"/>
      <c r="C117" s="24"/>
    </row>
    <row r="118" spans="2:3" x14ac:dyDescent="0.2">
      <c r="B118" s="24"/>
      <c r="C118" s="24"/>
    </row>
    <row r="119" spans="2:3" x14ac:dyDescent="0.2">
      <c r="B119" s="24"/>
      <c r="C119" s="24"/>
    </row>
    <row r="120" spans="2:3" x14ac:dyDescent="0.2">
      <c r="B120" s="24"/>
      <c r="C120" s="24"/>
    </row>
    <row r="121" spans="2:3" x14ac:dyDescent="0.2">
      <c r="B121" s="24"/>
      <c r="C121" s="24"/>
    </row>
    <row r="122" spans="2:3" x14ac:dyDescent="0.2">
      <c r="B122" s="24"/>
      <c r="C122" s="24"/>
    </row>
    <row r="123" spans="2:3" x14ac:dyDescent="0.2">
      <c r="B123" s="24"/>
      <c r="C123" s="24"/>
    </row>
    <row r="124" spans="2:3" x14ac:dyDescent="0.2">
      <c r="B124" s="24"/>
      <c r="C124" s="24"/>
    </row>
    <row r="125" spans="2:3" x14ac:dyDescent="0.2">
      <c r="B125" s="24"/>
      <c r="C125" s="24"/>
    </row>
    <row r="126" spans="2:3" x14ac:dyDescent="0.2">
      <c r="B126" s="24"/>
      <c r="C126" s="24"/>
    </row>
    <row r="127" spans="2:3" x14ac:dyDescent="0.2">
      <c r="B127" s="24"/>
      <c r="C127" s="24"/>
    </row>
    <row r="128" spans="2:3" x14ac:dyDescent="0.2">
      <c r="B128" s="24"/>
      <c r="C128" s="24"/>
    </row>
    <row r="129" spans="2:3" x14ac:dyDescent="0.2">
      <c r="B129" s="24"/>
      <c r="C129" s="24"/>
    </row>
    <row r="130" spans="2:3" x14ac:dyDescent="0.2">
      <c r="B130" s="24"/>
      <c r="C130" s="24"/>
    </row>
    <row r="131" spans="2:3" x14ac:dyDescent="0.2">
      <c r="B131" s="24"/>
      <c r="C131" s="24"/>
    </row>
    <row r="132" spans="2:3" x14ac:dyDescent="0.2">
      <c r="B132" s="24"/>
      <c r="C132" s="24"/>
    </row>
    <row r="133" spans="2:3" x14ac:dyDescent="0.2">
      <c r="B133" s="24"/>
      <c r="C133" s="24"/>
    </row>
    <row r="134" spans="2:3" x14ac:dyDescent="0.2">
      <c r="B134" s="24"/>
      <c r="C134" s="24"/>
    </row>
    <row r="135" spans="2:3" x14ac:dyDescent="0.2">
      <c r="B135" s="24"/>
      <c r="C135" s="24"/>
    </row>
    <row r="136" spans="2:3" x14ac:dyDescent="0.2">
      <c r="B136" s="24"/>
      <c r="C136" s="24"/>
    </row>
    <row r="137" spans="2:3" x14ac:dyDescent="0.2">
      <c r="B137" s="24"/>
      <c r="C137" s="24"/>
    </row>
    <row r="138" spans="2:3" x14ac:dyDescent="0.2">
      <c r="B138" s="24"/>
      <c r="C138" s="24"/>
    </row>
    <row r="139" spans="2:3" x14ac:dyDescent="0.2">
      <c r="B139" s="24"/>
      <c r="C139" s="24"/>
    </row>
    <row r="140" spans="2:3" x14ac:dyDescent="0.2">
      <c r="B140" s="24"/>
      <c r="C140" s="24"/>
    </row>
    <row r="141" spans="2:3" x14ac:dyDescent="0.2">
      <c r="B141" s="24"/>
      <c r="C141" s="24"/>
    </row>
    <row r="142" spans="2:3" x14ac:dyDescent="0.2">
      <c r="B142" s="24"/>
      <c r="C142" s="24"/>
    </row>
    <row r="143" spans="2:3" x14ac:dyDescent="0.2">
      <c r="B143" s="24"/>
      <c r="C143" s="24"/>
    </row>
    <row r="144" spans="2:3" x14ac:dyDescent="0.2">
      <c r="B144" s="24"/>
      <c r="C144" s="24"/>
    </row>
    <row r="145" spans="2:3" x14ac:dyDescent="0.2">
      <c r="B145" s="24"/>
      <c r="C145" s="24"/>
    </row>
    <row r="146" spans="2:3" x14ac:dyDescent="0.2">
      <c r="B146" s="24"/>
      <c r="C146" s="24"/>
    </row>
    <row r="147" spans="2:3" x14ac:dyDescent="0.2">
      <c r="B147" s="24"/>
      <c r="C147" s="24"/>
    </row>
    <row r="148" spans="2:3" x14ac:dyDescent="0.2">
      <c r="B148" s="24"/>
      <c r="C148" s="24"/>
    </row>
    <row r="149" spans="2:3" x14ac:dyDescent="0.2">
      <c r="B149" s="24"/>
      <c r="C149" s="24"/>
    </row>
    <row r="150" spans="2:3" x14ac:dyDescent="0.2">
      <c r="B150" s="24"/>
      <c r="C150" s="24"/>
    </row>
    <row r="151" spans="2:3" x14ac:dyDescent="0.2">
      <c r="B151" s="24"/>
      <c r="C151" s="24"/>
    </row>
    <row r="152" spans="2:3" x14ac:dyDescent="0.2">
      <c r="B152" s="24"/>
      <c r="C152" s="24"/>
    </row>
    <row r="153" spans="2:3" x14ac:dyDescent="0.2">
      <c r="B153" s="24"/>
      <c r="C153" s="24"/>
    </row>
    <row r="154" spans="2:3" x14ac:dyDescent="0.2">
      <c r="B154" s="24"/>
      <c r="C154" s="24"/>
    </row>
    <row r="155" spans="2:3" x14ac:dyDescent="0.2">
      <c r="B155" s="24"/>
      <c r="C155" s="24"/>
    </row>
    <row r="156" spans="2:3" x14ac:dyDescent="0.2">
      <c r="B156" s="24"/>
      <c r="C156" s="24"/>
    </row>
    <row r="157" spans="2:3" x14ac:dyDescent="0.2">
      <c r="B157" s="24"/>
      <c r="C157" s="24"/>
    </row>
    <row r="158" spans="2:3" x14ac:dyDescent="0.2">
      <c r="B158" s="24"/>
      <c r="C158" s="24"/>
    </row>
    <row r="159" spans="2:3" x14ac:dyDescent="0.2">
      <c r="B159" s="24"/>
      <c r="C159" s="24"/>
    </row>
    <row r="160" spans="2:3" x14ac:dyDescent="0.2">
      <c r="B160" s="24"/>
      <c r="C160" s="24"/>
    </row>
    <row r="161" spans="2:3" x14ac:dyDescent="0.2">
      <c r="B161" s="24"/>
      <c r="C161" s="24"/>
    </row>
    <row r="162" spans="2:3" x14ac:dyDescent="0.2">
      <c r="B162" s="24"/>
      <c r="C162" s="24"/>
    </row>
    <row r="163" spans="2:3" x14ac:dyDescent="0.2">
      <c r="B163" s="24"/>
      <c r="C163" s="24"/>
    </row>
    <row r="164" spans="2:3" x14ac:dyDescent="0.2">
      <c r="B164" s="24"/>
      <c r="C164" s="24"/>
    </row>
    <row r="165" spans="2:3" x14ac:dyDescent="0.2">
      <c r="B165" s="24"/>
      <c r="C165" s="24"/>
    </row>
    <row r="166" spans="2:3" x14ac:dyDescent="0.2">
      <c r="B166" s="24"/>
      <c r="C166" s="24"/>
    </row>
    <row r="167" spans="2:3" x14ac:dyDescent="0.2">
      <c r="B167" s="24"/>
      <c r="C167" s="24"/>
    </row>
    <row r="168" spans="2:3" x14ac:dyDescent="0.2">
      <c r="B168" s="24"/>
      <c r="C168" s="24"/>
    </row>
    <row r="169" spans="2:3" x14ac:dyDescent="0.2">
      <c r="B169" s="24"/>
      <c r="C169" s="24"/>
    </row>
    <row r="170" spans="2:3" x14ac:dyDescent="0.2">
      <c r="B170" s="24"/>
      <c r="C170" s="24"/>
    </row>
    <row r="171" spans="2:3" x14ac:dyDescent="0.2">
      <c r="B171" s="24"/>
      <c r="C171" s="24"/>
    </row>
    <row r="172" spans="2:3" x14ac:dyDescent="0.2">
      <c r="B172" s="24"/>
      <c r="C172" s="24"/>
    </row>
    <row r="173" spans="2:3" x14ac:dyDescent="0.2">
      <c r="B173" s="24"/>
      <c r="C173" s="24"/>
    </row>
    <row r="174" spans="2:3" x14ac:dyDescent="0.2">
      <c r="B174" s="24"/>
      <c r="C174" s="24"/>
    </row>
    <row r="175" spans="2:3" x14ac:dyDescent="0.2">
      <c r="B175" s="24"/>
      <c r="C175" s="24"/>
    </row>
    <row r="176" spans="2:3" x14ac:dyDescent="0.2">
      <c r="B176" s="24"/>
      <c r="C176" s="24"/>
    </row>
    <row r="177" spans="2:3" x14ac:dyDescent="0.2">
      <c r="B177" s="24"/>
      <c r="C177" s="24"/>
    </row>
    <row r="178" spans="2:3" x14ac:dyDescent="0.2">
      <c r="B178" s="24"/>
      <c r="C178" s="24"/>
    </row>
    <row r="179" spans="2:3" x14ac:dyDescent="0.2">
      <c r="B179" s="24"/>
      <c r="C179" s="24"/>
    </row>
    <row r="180" spans="2:3" x14ac:dyDescent="0.2">
      <c r="B180" s="24"/>
      <c r="C180" s="24"/>
    </row>
    <row r="181" spans="2:3" x14ac:dyDescent="0.2">
      <c r="B181" s="24"/>
      <c r="C181" s="24"/>
    </row>
    <row r="182" spans="2:3" x14ac:dyDescent="0.2">
      <c r="B182" s="24"/>
      <c r="C182" s="24"/>
    </row>
    <row r="183" spans="2:3" x14ac:dyDescent="0.2">
      <c r="B183" s="24"/>
      <c r="C183" s="24"/>
    </row>
    <row r="184" spans="2:3" x14ac:dyDescent="0.2">
      <c r="B184" s="24"/>
      <c r="C184" s="24"/>
    </row>
    <row r="185" spans="2:3" x14ac:dyDescent="0.2">
      <c r="B185" s="24"/>
      <c r="C185" s="24"/>
    </row>
    <row r="186" spans="2:3" x14ac:dyDescent="0.2">
      <c r="B186" s="24"/>
      <c r="C186" s="24"/>
    </row>
    <row r="187" spans="2:3" x14ac:dyDescent="0.2">
      <c r="B187" s="24"/>
      <c r="C187" s="24"/>
    </row>
    <row r="188" spans="2:3" x14ac:dyDescent="0.2">
      <c r="B188" s="24"/>
      <c r="C188" s="24"/>
    </row>
    <row r="189" spans="2:3" x14ac:dyDescent="0.2">
      <c r="B189" s="24"/>
      <c r="C189" s="24"/>
    </row>
    <row r="190" spans="2:3" x14ac:dyDescent="0.2">
      <c r="B190" s="24"/>
      <c r="C190" s="24"/>
    </row>
    <row r="191" spans="2:3" x14ac:dyDescent="0.2">
      <c r="B191" s="24"/>
      <c r="C191" s="24"/>
    </row>
    <row r="192" spans="2:3" x14ac:dyDescent="0.2">
      <c r="B192" s="24"/>
      <c r="C192" s="24"/>
    </row>
    <row r="193" spans="2:3" x14ac:dyDescent="0.2">
      <c r="B193" s="24"/>
      <c r="C193" s="24"/>
    </row>
    <row r="194" spans="2:3" x14ac:dyDescent="0.2">
      <c r="B194" s="24"/>
      <c r="C194" s="24"/>
    </row>
    <row r="195" spans="2:3" x14ac:dyDescent="0.2">
      <c r="B195" s="24"/>
      <c r="C195" s="24"/>
    </row>
    <row r="196" spans="2:3" x14ac:dyDescent="0.2">
      <c r="B196" s="24"/>
      <c r="C196" s="24"/>
    </row>
    <row r="197" spans="2:3" x14ac:dyDescent="0.2">
      <c r="B197" s="24"/>
      <c r="C197" s="24"/>
    </row>
    <row r="198" spans="2:3" x14ac:dyDescent="0.2">
      <c r="B198" s="24"/>
      <c r="C198" s="24"/>
    </row>
    <row r="199" spans="2:3" x14ac:dyDescent="0.2">
      <c r="B199" s="24"/>
      <c r="C199" s="24"/>
    </row>
    <row r="200" spans="2:3" x14ac:dyDescent="0.2">
      <c r="B200" s="24"/>
      <c r="C200" s="24"/>
    </row>
    <row r="201" spans="2:3" x14ac:dyDescent="0.2">
      <c r="B201" s="24"/>
      <c r="C201" s="24"/>
    </row>
    <row r="202" spans="2:3" x14ac:dyDescent="0.2">
      <c r="B202" s="24"/>
      <c r="C202" s="24"/>
    </row>
    <row r="203" spans="2:3" x14ac:dyDescent="0.2">
      <c r="B203" s="24"/>
      <c r="C203" s="24"/>
    </row>
    <row r="204" spans="2:3" x14ac:dyDescent="0.2">
      <c r="B204" s="24"/>
      <c r="C204" s="24"/>
    </row>
    <row r="205" spans="2:3" x14ac:dyDescent="0.2">
      <c r="B205" s="24"/>
      <c r="C205" s="24"/>
    </row>
    <row r="206" spans="2:3" x14ac:dyDescent="0.2">
      <c r="B206" s="24"/>
      <c r="C206" s="24"/>
    </row>
    <row r="207" spans="2:3" x14ac:dyDescent="0.2">
      <c r="B207" s="24"/>
      <c r="C207" s="24"/>
    </row>
    <row r="208" spans="2:3" x14ac:dyDescent="0.2">
      <c r="B208" s="24"/>
      <c r="C208" s="24"/>
    </row>
    <row r="209" spans="2:3" x14ac:dyDescent="0.2">
      <c r="B209" s="24"/>
      <c r="C209" s="24"/>
    </row>
    <row r="210" spans="2:3" x14ac:dyDescent="0.2">
      <c r="B210" s="24"/>
      <c r="C210" s="24"/>
    </row>
    <row r="211" spans="2:3" x14ac:dyDescent="0.2">
      <c r="B211" s="24"/>
      <c r="C211" s="24"/>
    </row>
    <row r="212" spans="2:3" x14ac:dyDescent="0.2">
      <c r="B212" s="24"/>
      <c r="C212" s="24"/>
    </row>
    <row r="213" spans="2:3" x14ac:dyDescent="0.2">
      <c r="B213" s="24"/>
      <c r="C213" s="24"/>
    </row>
    <row r="214" spans="2:3" x14ac:dyDescent="0.2">
      <c r="B214" s="24"/>
      <c r="C214" s="24"/>
    </row>
    <row r="215" spans="2:3" x14ac:dyDescent="0.2">
      <c r="B215" s="24"/>
      <c r="C215" s="24"/>
    </row>
    <row r="216" spans="2:3" x14ac:dyDescent="0.2">
      <c r="B216" s="24"/>
      <c r="C216" s="24"/>
    </row>
    <row r="217" spans="2:3" x14ac:dyDescent="0.2">
      <c r="B217" s="24"/>
      <c r="C217" s="24"/>
    </row>
    <row r="218" spans="2:3" x14ac:dyDescent="0.2">
      <c r="B218" s="24"/>
      <c r="C218" s="24"/>
    </row>
    <row r="219" spans="2:3" x14ac:dyDescent="0.2">
      <c r="B219" s="24"/>
      <c r="C219" s="24"/>
    </row>
    <row r="220" spans="2:3" x14ac:dyDescent="0.2">
      <c r="B220" s="24"/>
      <c r="C220" s="24"/>
    </row>
    <row r="221" spans="2:3" x14ac:dyDescent="0.2">
      <c r="B221" s="24"/>
      <c r="C221" s="24"/>
    </row>
    <row r="222" spans="2:3" x14ac:dyDescent="0.2">
      <c r="B222" s="24"/>
      <c r="C222" s="24"/>
    </row>
    <row r="223" spans="2:3" x14ac:dyDescent="0.2">
      <c r="B223" s="24"/>
      <c r="C223" s="24"/>
    </row>
    <row r="224" spans="2:3" x14ac:dyDescent="0.2">
      <c r="B224" s="24"/>
      <c r="C224" s="24"/>
    </row>
    <row r="225" spans="2:3" x14ac:dyDescent="0.2">
      <c r="B225" s="24"/>
      <c r="C225" s="24"/>
    </row>
    <row r="226" spans="2:3" x14ac:dyDescent="0.2">
      <c r="B226" s="24"/>
      <c r="C226" s="24"/>
    </row>
    <row r="227" spans="2:3" x14ac:dyDescent="0.2">
      <c r="B227" s="24"/>
      <c r="C227" s="24"/>
    </row>
    <row r="228" spans="2:3" x14ac:dyDescent="0.2">
      <c r="B228" s="24"/>
      <c r="C228" s="24"/>
    </row>
    <row r="229" spans="2:3" x14ac:dyDescent="0.2">
      <c r="B229" s="24"/>
      <c r="C229" s="24"/>
    </row>
    <row r="230" spans="2:3" x14ac:dyDescent="0.2">
      <c r="B230" s="24"/>
      <c r="C230" s="24"/>
    </row>
    <row r="231" spans="2:3" x14ac:dyDescent="0.2">
      <c r="B231" s="24"/>
      <c r="C231" s="24"/>
    </row>
    <row r="232" spans="2:3" x14ac:dyDescent="0.2">
      <c r="B232" s="24"/>
      <c r="C232" s="24"/>
    </row>
    <row r="233" spans="2:3" x14ac:dyDescent="0.2">
      <c r="B233" s="24"/>
      <c r="C233" s="24"/>
    </row>
    <row r="234" spans="2:3" x14ac:dyDescent="0.2">
      <c r="B234" s="24"/>
      <c r="C234" s="24"/>
    </row>
    <row r="235" spans="2:3" x14ac:dyDescent="0.2">
      <c r="B235" s="24"/>
      <c r="C235" s="24"/>
    </row>
    <row r="236" spans="2:3" x14ac:dyDescent="0.2">
      <c r="B236" s="24"/>
      <c r="C236" s="24"/>
    </row>
    <row r="237" spans="2:3" x14ac:dyDescent="0.2">
      <c r="B237" s="24"/>
      <c r="C237" s="24"/>
    </row>
    <row r="238" spans="2:3" x14ac:dyDescent="0.2">
      <c r="B238" s="24"/>
      <c r="C238" s="24"/>
    </row>
    <row r="239" spans="2:3" x14ac:dyDescent="0.2">
      <c r="B239" s="24"/>
      <c r="C239" s="24"/>
    </row>
    <row r="240" spans="2:3" x14ac:dyDescent="0.2">
      <c r="B240" s="24"/>
      <c r="C240" s="24"/>
    </row>
    <row r="241" spans="2:3" x14ac:dyDescent="0.2">
      <c r="B241" s="24"/>
      <c r="C241" s="24"/>
    </row>
    <row r="242" spans="2:3" x14ac:dyDescent="0.2">
      <c r="B242" s="24"/>
      <c r="C242" s="24"/>
    </row>
    <row r="243" spans="2:3" x14ac:dyDescent="0.2">
      <c r="B243" s="24"/>
      <c r="C243" s="24"/>
    </row>
    <row r="244" spans="2:3" x14ac:dyDescent="0.2">
      <c r="B244" s="24"/>
      <c r="C244" s="24"/>
    </row>
    <row r="245" spans="2:3" x14ac:dyDescent="0.2">
      <c r="B245" s="24"/>
      <c r="C245" s="24"/>
    </row>
    <row r="246" spans="2:3" x14ac:dyDescent="0.2">
      <c r="B246" s="24"/>
      <c r="C246" s="24"/>
    </row>
    <row r="247" spans="2:3" x14ac:dyDescent="0.2">
      <c r="B247" s="24"/>
      <c r="C247" s="24"/>
    </row>
    <row r="248" spans="2:3" x14ac:dyDescent="0.2">
      <c r="B248" s="24"/>
      <c r="C248" s="24"/>
    </row>
    <row r="249" spans="2:3" x14ac:dyDescent="0.2">
      <c r="B249" s="24"/>
      <c r="C249" s="24"/>
    </row>
    <row r="250" spans="2:3" x14ac:dyDescent="0.2">
      <c r="B250" s="24"/>
      <c r="C250" s="24"/>
    </row>
    <row r="251" spans="2:3" x14ac:dyDescent="0.2">
      <c r="B251" s="24"/>
      <c r="C251" s="24"/>
    </row>
    <row r="252" spans="2:3" x14ac:dyDescent="0.2">
      <c r="B252" s="24"/>
      <c r="C252" s="24"/>
    </row>
    <row r="253" spans="2:3" x14ac:dyDescent="0.2">
      <c r="B253" s="24"/>
      <c r="C253" s="24"/>
    </row>
    <row r="254" spans="2:3" x14ac:dyDescent="0.2">
      <c r="B254" s="24"/>
      <c r="C254" s="24"/>
    </row>
    <row r="255" spans="2:3" x14ac:dyDescent="0.2">
      <c r="B255" s="24"/>
      <c r="C255" s="24"/>
    </row>
    <row r="256" spans="2:3" x14ac:dyDescent="0.2">
      <c r="B256" s="24"/>
      <c r="C256" s="24"/>
    </row>
    <row r="257" spans="2:3" x14ac:dyDescent="0.2">
      <c r="B257" s="24"/>
      <c r="C257" s="24"/>
    </row>
    <row r="258" spans="2:3" x14ac:dyDescent="0.2">
      <c r="B258" s="24"/>
      <c r="C258" s="24"/>
    </row>
    <row r="259" spans="2:3" x14ac:dyDescent="0.2">
      <c r="B259" s="24"/>
      <c r="C259" s="24"/>
    </row>
    <row r="260" spans="2:3" x14ac:dyDescent="0.2">
      <c r="B260" s="24"/>
      <c r="C260" s="24"/>
    </row>
    <row r="261" spans="2:3" x14ac:dyDescent="0.2">
      <c r="B261" s="24"/>
      <c r="C261" s="24"/>
    </row>
    <row r="262" spans="2:3" x14ac:dyDescent="0.2">
      <c r="B262" s="24"/>
      <c r="C262" s="24"/>
    </row>
    <row r="263" spans="2:3" x14ac:dyDescent="0.2">
      <c r="B263" s="24"/>
      <c r="C263" s="24"/>
    </row>
    <row r="264" spans="2:3" x14ac:dyDescent="0.2">
      <c r="B264" s="24"/>
      <c r="C264" s="24"/>
    </row>
    <row r="265" spans="2:3" x14ac:dyDescent="0.2">
      <c r="B265" s="24"/>
      <c r="C265" s="24"/>
    </row>
    <row r="266" spans="2:3" x14ac:dyDescent="0.2">
      <c r="B266" s="24"/>
      <c r="C266" s="24"/>
    </row>
    <row r="267" spans="2:3" x14ac:dyDescent="0.2">
      <c r="B267" s="24"/>
      <c r="C267" s="24"/>
    </row>
    <row r="268" spans="2:3" x14ac:dyDescent="0.2">
      <c r="B268" s="24"/>
      <c r="C268" s="24"/>
    </row>
    <row r="269" spans="2:3" x14ac:dyDescent="0.2">
      <c r="B269" s="24"/>
      <c r="C269" s="24"/>
    </row>
    <row r="270" spans="2:3" x14ac:dyDescent="0.2">
      <c r="B270" s="24"/>
      <c r="C270" s="24"/>
    </row>
    <row r="271" spans="2:3" x14ac:dyDescent="0.2">
      <c r="B271" s="24"/>
      <c r="C271" s="24"/>
    </row>
    <row r="272" spans="2:3" x14ac:dyDescent="0.2">
      <c r="B272" s="24"/>
      <c r="C272" s="24"/>
    </row>
    <row r="273" spans="2:3" x14ac:dyDescent="0.2">
      <c r="B273" s="24"/>
      <c r="C273" s="24"/>
    </row>
    <row r="274" spans="2:3" x14ac:dyDescent="0.2">
      <c r="B274" s="24"/>
      <c r="C274" s="24"/>
    </row>
    <row r="275" spans="2:3" x14ac:dyDescent="0.2">
      <c r="B275" s="24"/>
      <c r="C275" s="24"/>
    </row>
    <row r="276" spans="2:3" x14ac:dyDescent="0.2">
      <c r="B276" s="24"/>
      <c r="C276" s="24"/>
    </row>
    <row r="277" spans="2:3" x14ac:dyDescent="0.2">
      <c r="B277" s="24"/>
      <c r="C277" s="24"/>
    </row>
    <row r="278" spans="2:3" x14ac:dyDescent="0.2">
      <c r="B278" s="24"/>
      <c r="C278" s="24"/>
    </row>
    <row r="279" spans="2:3" x14ac:dyDescent="0.2">
      <c r="B279" s="24"/>
      <c r="C279" s="24"/>
    </row>
    <row r="280" spans="2:3" x14ac:dyDescent="0.2">
      <c r="B280" s="24"/>
      <c r="C280" s="24"/>
    </row>
    <row r="281" spans="2:3" x14ac:dyDescent="0.2">
      <c r="B281" s="24"/>
      <c r="C281" s="24"/>
    </row>
    <row r="282" spans="2:3" x14ac:dyDescent="0.2">
      <c r="B282" s="24"/>
      <c r="C282" s="24"/>
    </row>
    <row r="283" spans="2:3" x14ac:dyDescent="0.2">
      <c r="B283" s="24"/>
      <c r="C283" s="24"/>
    </row>
    <row r="284" spans="2:3" x14ac:dyDescent="0.2">
      <c r="B284" s="24"/>
      <c r="C284" s="24"/>
    </row>
    <row r="285" spans="2:3" x14ac:dyDescent="0.2">
      <c r="B285" s="24"/>
      <c r="C285" s="24"/>
    </row>
    <row r="286" spans="2:3" x14ac:dyDescent="0.2">
      <c r="B286" s="24"/>
      <c r="C286" s="24"/>
    </row>
    <row r="287" spans="2:3" x14ac:dyDescent="0.2">
      <c r="B287" s="24"/>
      <c r="C287" s="24"/>
    </row>
    <row r="288" spans="2:3" x14ac:dyDescent="0.2">
      <c r="B288" s="24"/>
      <c r="C288" s="24"/>
    </row>
    <row r="289" spans="2:3" x14ac:dyDescent="0.2">
      <c r="B289" s="24"/>
      <c r="C289" s="24"/>
    </row>
    <row r="290" spans="2:3" x14ac:dyDescent="0.2">
      <c r="B290" s="24"/>
      <c r="C290" s="24"/>
    </row>
    <row r="291" spans="2:3" x14ac:dyDescent="0.2">
      <c r="B291" s="24"/>
      <c r="C291" s="24"/>
    </row>
    <row r="292" spans="2:3" x14ac:dyDescent="0.2">
      <c r="B292" s="24"/>
      <c r="C292" s="24"/>
    </row>
    <row r="293" spans="2:3" x14ac:dyDescent="0.2">
      <c r="B293" s="24"/>
      <c r="C293" s="24"/>
    </row>
    <row r="294" spans="2:3" x14ac:dyDescent="0.2">
      <c r="B294" s="24"/>
      <c r="C294" s="24"/>
    </row>
    <row r="295" spans="2:3" x14ac:dyDescent="0.2">
      <c r="B295" s="24"/>
      <c r="C295" s="24"/>
    </row>
    <row r="296" spans="2:3" x14ac:dyDescent="0.2">
      <c r="B296" s="24"/>
      <c r="C296" s="24"/>
    </row>
    <row r="297" spans="2:3" x14ac:dyDescent="0.2">
      <c r="B297" s="24"/>
      <c r="C297" s="24"/>
    </row>
    <row r="298" spans="2:3" x14ac:dyDescent="0.2">
      <c r="B298" s="24"/>
      <c r="C298" s="24"/>
    </row>
    <row r="299" spans="2:3" x14ac:dyDescent="0.2">
      <c r="B299" s="24"/>
      <c r="C299" s="24"/>
    </row>
    <row r="300" spans="2:3" x14ac:dyDescent="0.2">
      <c r="B300" s="24"/>
      <c r="C300" s="24"/>
    </row>
    <row r="301" spans="2:3" x14ac:dyDescent="0.2">
      <c r="B301" s="24"/>
      <c r="C301" s="24"/>
    </row>
    <row r="302" spans="2:3" x14ac:dyDescent="0.2">
      <c r="B302" s="24"/>
      <c r="C302" s="24"/>
    </row>
    <row r="303" spans="2:3" x14ac:dyDescent="0.2">
      <c r="B303" s="24"/>
      <c r="C303" s="24"/>
    </row>
    <row r="304" spans="2:3" x14ac:dyDescent="0.2">
      <c r="B304" s="24"/>
      <c r="C304" s="24"/>
    </row>
    <row r="305" spans="2:3" x14ac:dyDescent="0.2">
      <c r="B305" s="24"/>
      <c r="C305" s="24"/>
    </row>
    <row r="306" spans="2:3" x14ac:dyDescent="0.2">
      <c r="B306" s="24"/>
      <c r="C306" s="24"/>
    </row>
    <row r="307" spans="2:3" x14ac:dyDescent="0.2">
      <c r="B307" s="24"/>
      <c r="C307" s="24"/>
    </row>
    <row r="308" spans="2:3" x14ac:dyDescent="0.2">
      <c r="B308" s="24"/>
      <c r="C308" s="24"/>
    </row>
    <row r="309" spans="2:3" x14ac:dyDescent="0.2">
      <c r="B309" s="24"/>
      <c r="C309" s="24"/>
    </row>
    <row r="310" spans="2:3" x14ac:dyDescent="0.2">
      <c r="B310" s="24"/>
      <c r="C310" s="24"/>
    </row>
    <row r="311" spans="2:3" x14ac:dyDescent="0.2">
      <c r="B311" s="24"/>
      <c r="C311" s="24"/>
    </row>
    <row r="312" spans="2:3" x14ac:dyDescent="0.2">
      <c r="B312" s="24"/>
      <c r="C312" s="24"/>
    </row>
    <row r="313" spans="2:3" x14ac:dyDescent="0.2">
      <c r="B313" s="24"/>
      <c r="C313" s="24"/>
    </row>
    <row r="314" spans="2:3" x14ac:dyDescent="0.2">
      <c r="B314" s="24"/>
      <c r="C314" s="24"/>
    </row>
    <row r="315" spans="2:3" x14ac:dyDescent="0.2">
      <c r="B315" s="24"/>
      <c r="C315" s="24"/>
    </row>
    <row r="316" spans="2:3" x14ac:dyDescent="0.2">
      <c r="B316" s="24"/>
      <c r="C316" s="24"/>
    </row>
    <row r="317" spans="2:3" x14ac:dyDescent="0.2">
      <c r="B317" s="24"/>
      <c r="C317" s="24"/>
    </row>
    <row r="318" spans="2:3" x14ac:dyDescent="0.2">
      <c r="B318" s="24"/>
      <c r="C318" s="24"/>
    </row>
    <row r="319" spans="2:3" x14ac:dyDescent="0.2">
      <c r="B319" s="24"/>
      <c r="C319" s="24"/>
    </row>
    <row r="320" spans="2:3" x14ac:dyDescent="0.2">
      <c r="B320" s="24"/>
      <c r="C320" s="24"/>
    </row>
    <row r="321" spans="2:3" x14ac:dyDescent="0.2">
      <c r="B321" s="24"/>
      <c r="C321" s="24"/>
    </row>
    <row r="322" spans="2:3" x14ac:dyDescent="0.2">
      <c r="B322" s="24"/>
      <c r="C322" s="24"/>
    </row>
    <row r="323" spans="2:3" x14ac:dyDescent="0.2">
      <c r="B323" s="24"/>
      <c r="C323" s="24"/>
    </row>
    <row r="324" spans="2:3" x14ac:dyDescent="0.2">
      <c r="B324" s="24"/>
      <c r="C324" s="24"/>
    </row>
    <row r="325" spans="2:3" x14ac:dyDescent="0.2">
      <c r="B325" s="24"/>
      <c r="C325" s="24"/>
    </row>
    <row r="326" spans="2:3" x14ac:dyDescent="0.2">
      <c r="B326" s="24"/>
      <c r="C326" s="24"/>
    </row>
    <row r="327" spans="2:3" x14ac:dyDescent="0.2">
      <c r="B327" s="24"/>
      <c r="C327" s="24"/>
    </row>
    <row r="328" spans="2:3" x14ac:dyDescent="0.2">
      <c r="B328" s="24"/>
      <c r="C328" s="24"/>
    </row>
    <row r="329" spans="2:3" x14ac:dyDescent="0.2">
      <c r="B329" s="24"/>
      <c r="C329" s="24"/>
    </row>
    <row r="330" spans="2:3" x14ac:dyDescent="0.2">
      <c r="B330" s="24"/>
      <c r="C330" s="24"/>
    </row>
    <row r="331" spans="2:3" x14ac:dyDescent="0.2">
      <c r="B331" s="24"/>
      <c r="C331" s="24"/>
    </row>
    <row r="332" spans="2:3" x14ac:dyDescent="0.2">
      <c r="B332" s="24"/>
      <c r="C332" s="24"/>
    </row>
    <row r="333" spans="2:3" x14ac:dyDescent="0.2">
      <c r="B333" s="24"/>
      <c r="C333" s="24"/>
    </row>
    <row r="334" spans="2:3" x14ac:dyDescent="0.2">
      <c r="B334" s="24"/>
      <c r="C334" s="24"/>
    </row>
    <row r="335" spans="2:3" x14ac:dyDescent="0.2">
      <c r="B335" s="24"/>
      <c r="C335" s="24"/>
    </row>
    <row r="336" spans="2:3" x14ac:dyDescent="0.2">
      <c r="B336" s="24"/>
      <c r="C336" s="24"/>
    </row>
    <row r="337" spans="2:3" x14ac:dyDescent="0.2">
      <c r="B337" s="24"/>
      <c r="C337" s="24"/>
    </row>
    <row r="338" spans="2:3" x14ac:dyDescent="0.2">
      <c r="B338" s="24"/>
      <c r="C338" s="24"/>
    </row>
    <row r="339" spans="2:3" x14ac:dyDescent="0.2">
      <c r="B339" s="24"/>
      <c r="C339" s="24"/>
    </row>
    <row r="340" spans="2:3" x14ac:dyDescent="0.2">
      <c r="B340" s="24"/>
      <c r="C340" s="24"/>
    </row>
    <row r="341" spans="2:3" x14ac:dyDescent="0.2">
      <c r="B341" s="24"/>
      <c r="C341" s="24"/>
    </row>
    <row r="342" spans="2:3" x14ac:dyDescent="0.2">
      <c r="B342" s="24"/>
      <c r="C342" s="24"/>
    </row>
    <row r="343" spans="2:3" x14ac:dyDescent="0.2">
      <c r="B343" s="24"/>
      <c r="C343" s="24"/>
    </row>
    <row r="344" spans="2:3" x14ac:dyDescent="0.2">
      <c r="B344" s="24"/>
      <c r="C344" s="24"/>
    </row>
    <row r="345" spans="2:3" x14ac:dyDescent="0.2">
      <c r="B345" s="24"/>
      <c r="C345" s="24"/>
    </row>
    <row r="346" spans="2:3" x14ac:dyDescent="0.2">
      <c r="B346" s="24"/>
      <c r="C346" s="24"/>
    </row>
    <row r="347" spans="2:3" x14ac:dyDescent="0.2">
      <c r="B347" s="24"/>
      <c r="C347" s="24"/>
    </row>
    <row r="348" spans="2:3" x14ac:dyDescent="0.2">
      <c r="B348" s="24"/>
      <c r="C348" s="24"/>
    </row>
    <row r="349" spans="2:3" x14ac:dyDescent="0.2">
      <c r="B349" s="24"/>
      <c r="C349" s="24"/>
    </row>
    <row r="350" spans="2:3" x14ac:dyDescent="0.2">
      <c r="B350" s="24"/>
      <c r="C350" s="24"/>
    </row>
    <row r="351" spans="2:3" x14ac:dyDescent="0.2">
      <c r="B351" s="24"/>
      <c r="C351" s="24"/>
    </row>
    <row r="352" spans="2:3" x14ac:dyDescent="0.2">
      <c r="B352" s="24"/>
      <c r="C352" s="24"/>
    </row>
    <row r="353" spans="2:3" x14ac:dyDescent="0.2">
      <c r="B353" s="24"/>
      <c r="C353" s="24"/>
    </row>
    <row r="354" spans="2:3" x14ac:dyDescent="0.2">
      <c r="B354" s="24"/>
      <c r="C354" s="24"/>
    </row>
    <row r="355" spans="2:3" x14ac:dyDescent="0.2">
      <c r="B355" s="24"/>
      <c r="C355" s="24"/>
    </row>
    <row r="356" spans="2:3" x14ac:dyDescent="0.2">
      <c r="B356" s="24"/>
      <c r="C356" s="24"/>
    </row>
    <row r="357" spans="2:3" x14ac:dyDescent="0.2">
      <c r="B357" s="24"/>
      <c r="C357" s="24"/>
    </row>
    <row r="358" spans="2:3" x14ac:dyDescent="0.2">
      <c r="B358" s="24"/>
      <c r="C358" s="24"/>
    </row>
    <row r="359" spans="2:3" x14ac:dyDescent="0.2">
      <c r="B359" s="24"/>
      <c r="C359" s="24"/>
    </row>
    <row r="360" spans="2:3" x14ac:dyDescent="0.2">
      <c r="B360" s="24"/>
      <c r="C360" s="24"/>
    </row>
    <row r="361" spans="2:3" x14ac:dyDescent="0.2">
      <c r="B361" s="24"/>
      <c r="C361" s="24"/>
    </row>
    <row r="362" spans="2:3" x14ac:dyDescent="0.2">
      <c r="B362" s="24"/>
      <c r="C362" s="24"/>
    </row>
    <row r="363" spans="2:3" x14ac:dyDescent="0.2">
      <c r="B363" s="24"/>
      <c r="C363" s="24"/>
    </row>
    <row r="364" spans="2:3" x14ac:dyDescent="0.2">
      <c r="B364" s="24"/>
      <c r="C364" s="24"/>
    </row>
    <row r="365" spans="2:3" x14ac:dyDescent="0.2">
      <c r="B365" s="24"/>
      <c r="C365" s="24"/>
    </row>
    <row r="366" spans="2:3" x14ac:dyDescent="0.2">
      <c r="B366" s="24"/>
      <c r="C366" s="24"/>
    </row>
    <row r="367" spans="2:3" x14ac:dyDescent="0.2">
      <c r="B367" s="24"/>
      <c r="C367" s="24"/>
    </row>
    <row r="368" spans="2:3" x14ac:dyDescent="0.2">
      <c r="B368" s="24"/>
      <c r="C368" s="24"/>
    </row>
    <row r="369" spans="2:3" x14ac:dyDescent="0.2">
      <c r="B369" s="24"/>
      <c r="C369" s="24"/>
    </row>
    <row r="370" spans="2:3" x14ac:dyDescent="0.2">
      <c r="B370" s="24"/>
      <c r="C370" s="24"/>
    </row>
    <row r="371" spans="2:3" x14ac:dyDescent="0.2">
      <c r="B371" s="24"/>
      <c r="C371" s="24"/>
    </row>
    <row r="372" spans="2:3" x14ac:dyDescent="0.2">
      <c r="B372" s="24"/>
      <c r="C372" s="24"/>
    </row>
    <row r="373" spans="2:3" x14ac:dyDescent="0.2">
      <c r="B373" s="24"/>
      <c r="C373" s="24"/>
    </row>
    <row r="374" spans="2:3" x14ac:dyDescent="0.2">
      <c r="B374" s="24"/>
      <c r="C374" s="24"/>
    </row>
    <row r="375" spans="2:3" x14ac:dyDescent="0.2">
      <c r="B375" s="24"/>
      <c r="C375" s="24"/>
    </row>
    <row r="376" spans="2:3" x14ac:dyDescent="0.2">
      <c r="B376" s="24"/>
      <c r="C376" s="24"/>
    </row>
    <row r="377" spans="2:3" x14ac:dyDescent="0.2">
      <c r="B377" s="24"/>
      <c r="C377" s="24"/>
    </row>
    <row r="378" spans="2:3" x14ac:dyDescent="0.2">
      <c r="B378" s="24"/>
      <c r="C378" s="24"/>
    </row>
    <row r="379" spans="2:3" x14ac:dyDescent="0.2">
      <c r="B379" s="24"/>
      <c r="C379" s="24"/>
    </row>
    <row r="380" spans="2:3" x14ac:dyDescent="0.2">
      <c r="B380" s="24"/>
      <c r="C380" s="24"/>
    </row>
    <row r="381" spans="2:3" x14ac:dyDescent="0.2">
      <c r="B381" s="24"/>
      <c r="C381" s="24"/>
    </row>
    <row r="382" spans="2:3" x14ac:dyDescent="0.2">
      <c r="B382" s="24"/>
      <c r="C382" s="24"/>
    </row>
    <row r="383" spans="2:3" x14ac:dyDescent="0.2">
      <c r="B383" s="24"/>
      <c r="C383" s="24"/>
    </row>
    <row r="384" spans="2:3" x14ac:dyDescent="0.2">
      <c r="B384" s="24"/>
      <c r="C384" s="24"/>
    </row>
    <row r="385" spans="2:3" x14ac:dyDescent="0.2">
      <c r="B385" s="24"/>
      <c r="C385" s="24"/>
    </row>
    <row r="386" spans="2:3" x14ac:dyDescent="0.2">
      <c r="B386" s="24"/>
      <c r="C386" s="24"/>
    </row>
    <row r="387" spans="2:3" x14ac:dyDescent="0.2">
      <c r="B387" s="24"/>
      <c r="C387" s="24"/>
    </row>
    <row r="388" spans="2:3" x14ac:dyDescent="0.2">
      <c r="B388" s="24"/>
      <c r="C388" s="24"/>
    </row>
    <row r="389" spans="2:3" x14ac:dyDescent="0.2">
      <c r="B389" s="24"/>
      <c r="C389" s="24"/>
    </row>
    <row r="390" spans="2:3" x14ac:dyDescent="0.2">
      <c r="B390" s="24"/>
      <c r="C390" s="24"/>
    </row>
    <row r="391" spans="2:3" x14ac:dyDescent="0.2">
      <c r="B391" s="24"/>
      <c r="C391" s="24"/>
    </row>
    <row r="392" spans="2:3" x14ac:dyDescent="0.2">
      <c r="B392" s="24"/>
      <c r="C392" s="24"/>
    </row>
    <row r="393" spans="2:3" x14ac:dyDescent="0.2">
      <c r="B393" s="24"/>
      <c r="C393" s="24"/>
    </row>
    <row r="394" spans="2:3" x14ac:dyDescent="0.2">
      <c r="B394" s="24"/>
      <c r="C394" s="24"/>
    </row>
    <row r="395" spans="2:3" x14ac:dyDescent="0.2">
      <c r="B395" s="24"/>
      <c r="C395" s="24"/>
    </row>
    <row r="396" spans="2:3" x14ac:dyDescent="0.2">
      <c r="B396" s="24"/>
      <c r="C396" s="24"/>
    </row>
    <row r="397" spans="2:3" x14ac:dyDescent="0.2">
      <c r="B397" s="24"/>
      <c r="C397" s="24"/>
    </row>
    <row r="398" spans="2:3" x14ac:dyDescent="0.2">
      <c r="B398" s="24"/>
      <c r="C398" s="24"/>
    </row>
    <row r="399" spans="2:3" x14ac:dyDescent="0.2">
      <c r="B399" s="24"/>
      <c r="C399" s="24"/>
    </row>
    <row r="400" spans="2:3" x14ac:dyDescent="0.2">
      <c r="B400" s="24"/>
      <c r="C400" s="24"/>
    </row>
    <row r="401" spans="2:3" x14ac:dyDescent="0.2">
      <c r="B401" s="24"/>
      <c r="C401" s="24"/>
    </row>
    <row r="402" spans="2:3" x14ac:dyDescent="0.2">
      <c r="B402" s="24"/>
      <c r="C402" s="24"/>
    </row>
    <row r="403" spans="2:3" x14ac:dyDescent="0.2">
      <c r="B403" s="24"/>
      <c r="C403" s="24"/>
    </row>
    <row r="404" spans="2:3" x14ac:dyDescent="0.2">
      <c r="B404" s="24"/>
      <c r="C404" s="24"/>
    </row>
    <row r="405" spans="2:3" x14ac:dyDescent="0.2">
      <c r="B405" s="24"/>
      <c r="C405" s="24"/>
    </row>
    <row r="406" spans="2:3" x14ac:dyDescent="0.2">
      <c r="B406" s="24"/>
      <c r="C406" s="24"/>
    </row>
    <row r="407" spans="2:3" x14ac:dyDescent="0.2">
      <c r="B407" s="24"/>
      <c r="C407" s="24"/>
    </row>
    <row r="408" spans="2:3" x14ac:dyDescent="0.2">
      <c r="B408" s="24"/>
      <c r="C408" s="24"/>
    </row>
    <row r="409" spans="2:3" x14ac:dyDescent="0.2">
      <c r="B409" s="24"/>
      <c r="C409" s="24"/>
    </row>
    <row r="410" spans="2:3" x14ac:dyDescent="0.2">
      <c r="B410" s="24"/>
      <c r="C410" s="24"/>
    </row>
    <row r="411" spans="2:3" x14ac:dyDescent="0.2">
      <c r="B411" s="24"/>
      <c r="C411" s="24"/>
    </row>
    <row r="412" spans="2:3" x14ac:dyDescent="0.2">
      <c r="B412" s="24"/>
      <c r="C412" s="24"/>
    </row>
    <row r="413" spans="2:3" x14ac:dyDescent="0.2">
      <c r="B413" s="24"/>
      <c r="C413" s="24"/>
    </row>
    <row r="414" spans="2:3" x14ac:dyDescent="0.2">
      <c r="B414" s="24"/>
      <c r="C414" s="24"/>
    </row>
    <row r="415" spans="2:3" x14ac:dyDescent="0.2">
      <c r="B415" s="24"/>
      <c r="C415" s="24"/>
    </row>
    <row r="416" spans="2:3" x14ac:dyDescent="0.2">
      <c r="B416" s="24"/>
      <c r="C416" s="24"/>
    </row>
    <row r="417" spans="2:3" x14ac:dyDescent="0.2">
      <c r="B417" s="24"/>
      <c r="C417" s="24"/>
    </row>
    <row r="418" spans="2:3" x14ac:dyDescent="0.2">
      <c r="B418" s="24"/>
      <c r="C418" s="24"/>
    </row>
    <row r="419" spans="2:3" x14ac:dyDescent="0.2">
      <c r="B419" s="24"/>
      <c r="C419" s="24"/>
    </row>
    <row r="420" spans="2:3" x14ac:dyDescent="0.2">
      <c r="B420" s="24"/>
      <c r="C420" s="24"/>
    </row>
    <row r="421" spans="2:3" x14ac:dyDescent="0.2">
      <c r="B421" s="24"/>
      <c r="C421" s="24"/>
    </row>
    <row r="422" spans="2:3" x14ac:dyDescent="0.2">
      <c r="B422" s="24"/>
      <c r="C422" s="24"/>
    </row>
    <row r="423" spans="2:3" x14ac:dyDescent="0.2">
      <c r="B423" s="24"/>
      <c r="C423" s="24"/>
    </row>
    <row r="424" spans="2:3" x14ac:dyDescent="0.2">
      <c r="B424" s="24"/>
      <c r="C424" s="24"/>
    </row>
    <row r="425" spans="2:3" x14ac:dyDescent="0.2">
      <c r="B425" s="24"/>
      <c r="C425" s="24"/>
    </row>
    <row r="426" spans="2:3" x14ac:dyDescent="0.2">
      <c r="B426" s="24"/>
      <c r="C426" s="24"/>
    </row>
    <row r="427" spans="2:3" x14ac:dyDescent="0.2">
      <c r="B427" s="24"/>
      <c r="C427" s="24"/>
    </row>
    <row r="428" spans="2:3" x14ac:dyDescent="0.2">
      <c r="B428" s="24"/>
      <c r="C428" s="24"/>
    </row>
    <row r="429" spans="2:3" x14ac:dyDescent="0.2">
      <c r="B429" s="24"/>
      <c r="C429" s="24"/>
    </row>
    <row r="430" spans="2:3" x14ac:dyDescent="0.2">
      <c r="B430" s="24"/>
      <c r="C430" s="24"/>
    </row>
    <row r="431" spans="2:3" x14ac:dyDescent="0.2">
      <c r="B431" s="24"/>
      <c r="C431" s="24"/>
    </row>
    <row r="432" spans="2:3" x14ac:dyDescent="0.2">
      <c r="B432" s="24"/>
      <c r="C432" s="24"/>
    </row>
    <row r="433" spans="2:3" x14ac:dyDescent="0.2">
      <c r="B433" s="24"/>
      <c r="C433" s="24"/>
    </row>
    <row r="434" spans="2:3" x14ac:dyDescent="0.2">
      <c r="B434" s="24"/>
      <c r="C434" s="24"/>
    </row>
    <row r="435" spans="2:3" x14ac:dyDescent="0.2">
      <c r="B435" s="24"/>
      <c r="C435" s="24"/>
    </row>
    <row r="436" spans="2:3" x14ac:dyDescent="0.2">
      <c r="B436" s="24"/>
      <c r="C436" s="24"/>
    </row>
    <row r="437" spans="2:3" x14ac:dyDescent="0.2">
      <c r="B437" s="24"/>
      <c r="C437" s="24"/>
    </row>
    <row r="438" spans="2:3" x14ac:dyDescent="0.2">
      <c r="B438" s="24"/>
      <c r="C438" s="24"/>
    </row>
    <row r="439" spans="2:3" x14ac:dyDescent="0.2">
      <c r="B439" s="24"/>
      <c r="C439" s="24"/>
    </row>
    <row r="440" spans="2:3" x14ac:dyDescent="0.2">
      <c r="B440" s="24"/>
      <c r="C440" s="24"/>
    </row>
    <row r="441" spans="2:3" x14ac:dyDescent="0.2">
      <c r="B441" s="24"/>
      <c r="C441" s="24"/>
    </row>
    <row r="442" spans="2:3" x14ac:dyDescent="0.2">
      <c r="B442" s="24"/>
      <c r="C442" s="24"/>
    </row>
    <row r="443" spans="2:3" x14ac:dyDescent="0.2">
      <c r="B443" s="24"/>
      <c r="C443" s="24"/>
    </row>
    <row r="444" spans="2:3" x14ac:dyDescent="0.2">
      <c r="B444" s="24"/>
      <c r="C444" s="24"/>
    </row>
    <row r="445" spans="2:3" x14ac:dyDescent="0.2">
      <c r="B445" s="24"/>
      <c r="C445" s="24"/>
    </row>
    <row r="446" spans="2:3" x14ac:dyDescent="0.2">
      <c r="B446" s="24"/>
      <c r="C446" s="24"/>
    </row>
    <row r="447" spans="2:3" x14ac:dyDescent="0.2">
      <c r="B447" s="24"/>
      <c r="C447" s="24"/>
    </row>
    <row r="448" spans="2:3" x14ac:dyDescent="0.2">
      <c r="B448" s="24"/>
      <c r="C448" s="24"/>
    </row>
    <row r="449" spans="2:3" x14ac:dyDescent="0.2">
      <c r="B449" s="24"/>
      <c r="C449" s="24"/>
    </row>
    <row r="450" spans="2:3" x14ac:dyDescent="0.2">
      <c r="B450" s="24"/>
      <c r="C450" s="24"/>
    </row>
    <row r="451" spans="2:3" x14ac:dyDescent="0.2">
      <c r="B451" s="24"/>
      <c r="C451" s="24"/>
    </row>
    <row r="452" spans="2:3" x14ac:dyDescent="0.2">
      <c r="B452" s="24"/>
      <c r="C452" s="24"/>
    </row>
    <row r="453" spans="2:3" x14ac:dyDescent="0.2">
      <c r="B453" s="24"/>
      <c r="C453" s="24"/>
    </row>
    <row r="454" spans="2:3" x14ac:dyDescent="0.2">
      <c r="B454" s="24"/>
      <c r="C454" s="24"/>
    </row>
    <row r="455" spans="2:3" x14ac:dyDescent="0.2">
      <c r="B455" s="24"/>
      <c r="C455" s="24"/>
    </row>
    <row r="456" spans="2:3" x14ac:dyDescent="0.2">
      <c r="B456" s="24"/>
      <c r="C456" s="24"/>
    </row>
    <row r="457" spans="2:3" x14ac:dyDescent="0.2">
      <c r="B457" s="24"/>
      <c r="C457" s="24"/>
    </row>
    <row r="458" spans="2:3" x14ac:dyDescent="0.2">
      <c r="B458" s="24"/>
      <c r="C458" s="24"/>
    </row>
    <row r="459" spans="2:3" x14ac:dyDescent="0.2">
      <c r="B459" s="24"/>
      <c r="C459" s="24"/>
    </row>
    <row r="460" spans="2:3" x14ac:dyDescent="0.2">
      <c r="B460" s="24"/>
      <c r="C460" s="24"/>
    </row>
    <row r="461" spans="2:3" x14ac:dyDescent="0.2">
      <c r="B461" s="24"/>
      <c r="C461" s="24"/>
    </row>
    <row r="462" spans="2:3" x14ac:dyDescent="0.2">
      <c r="B462" s="24"/>
      <c r="C462" s="24"/>
    </row>
    <row r="463" spans="2:3" x14ac:dyDescent="0.2">
      <c r="B463" s="24"/>
      <c r="C463" s="24"/>
    </row>
    <row r="464" spans="2:3" x14ac:dyDescent="0.2">
      <c r="B464" s="24"/>
      <c r="C464" s="24"/>
    </row>
    <row r="465" spans="2:3" x14ac:dyDescent="0.2">
      <c r="B465" s="24"/>
      <c r="C465" s="24"/>
    </row>
    <row r="466" spans="2:3" x14ac:dyDescent="0.2">
      <c r="B466" s="24"/>
      <c r="C466" s="24"/>
    </row>
    <row r="467" spans="2:3" x14ac:dyDescent="0.2">
      <c r="B467" s="24"/>
      <c r="C467" s="24"/>
    </row>
    <row r="468" spans="2:3" x14ac:dyDescent="0.2">
      <c r="B468" s="24"/>
      <c r="C468" s="24"/>
    </row>
    <row r="469" spans="2:3" x14ac:dyDescent="0.2">
      <c r="B469" s="24"/>
      <c r="C469" s="24"/>
    </row>
    <row r="470" spans="2:3" x14ac:dyDescent="0.2">
      <c r="B470" s="24"/>
      <c r="C470" s="24"/>
    </row>
    <row r="471" spans="2:3" x14ac:dyDescent="0.2">
      <c r="B471" s="24"/>
      <c r="C471" s="24"/>
    </row>
    <row r="472" spans="2:3" x14ac:dyDescent="0.2">
      <c r="B472" s="24"/>
      <c r="C472" s="24"/>
    </row>
    <row r="473" spans="2:3" x14ac:dyDescent="0.2">
      <c r="B473" s="24"/>
      <c r="C473" s="24"/>
    </row>
    <row r="474" spans="2:3" x14ac:dyDescent="0.2">
      <c r="B474" s="24"/>
      <c r="C474" s="24"/>
    </row>
    <row r="475" spans="2:3" x14ac:dyDescent="0.2">
      <c r="B475" s="24"/>
      <c r="C475" s="24"/>
    </row>
    <row r="476" spans="2:3" x14ac:dyDescent="0.2">
      <c r="B476" s="24"/>
      <c r="C476" s="24"/>
    </row>
    <row r="477" spans="2:3" x14ac:dyDescent="0.2">
      <c r="B477" s="24"/>
      <c r="C477" s="24"/>
    </row>
    <row r="478" spans="2:3" x14ac:dyDescent="0.2">
      <c r="B478" s="24"/>
      <c r="C478" s="24"/>
    </row>
    <row r="479" spans="2:3" x14ac:dyDescent="0.2">
      <c r="B479" s="24"/>
      <c r="C479" s="24"/>
    </row>
    <row r="480" spans="2:3" x14ac:dyDescent="0.2">
      <c r="B480" s="24"/>
      <c r="C480" s="24"/>
    </row>
    <row r="481" spans="2:3" x14ac:dyDescent="0.2">
      <c r="B481" s="24"/>
      <c r="C481" s="24"/>
    </row>
    <row r="482" spans="2:3" x14ac:dyDescent="0.2">
      <c r="B482" s="24"/>
      <c r="C482" s="24"/>
    </row>
    <row r="483" spans="2:3" x14ac:dyDescent="0.2">
      <c r="B483" s="24"/>
      <c r="C483" s="24"/>
    </row>
    <row r="484" spans="2:3" x14ac:dyDescent="0.2">
      <c r="B484" s="24"/>
      <c r="C484" s="24"/>
    </row>
    <row r="485" spans="2:3" x14ac:dyDescent="0.2">
      <c r="B485" s="24"/>
      <c r="C485" s="24"/>
    </row>
    <row r="486" spans="2:3" x14ac:dyDescent="0.2">
      <c r="B486" s="24"/>
      <c r="C486" s="24"/>
    </row>
    <row r="487" spans="2:3" x14ac:dyDescent="0.2">
      <c r="B487" s="24"/>
      <c r="C487" s="24"/>
    </row>
    <row r="488" spans="2:3" x14ac:dyDescent="0.2">
      <c r="B488" s="24"/>
      <c r="C488" s="24"/>
    </row>
    <row r="489" spans="2:3" x14ac:dyDescent="0.2">
      <c r="B489" s="24"/>
      <c r="C489" s="24"/>
    </row>
    <row r="490" spans="2:3" x14ac:dyDescent="0.2">
      <c r="B490" s="24"/>
      <c r="C490" s="24"/>
    </row>
    <row r="491" spans="2:3" x14ac:dyDescent="0.2">
      <c r="B491" s="24"/>
      <c r="C491" s="24"/>
    </row>
    <row r="492" spans="2:3" x14ac:dyDescent="0.2">
      <c r="B492" s="24"/>
      <c r="C492" s="24"/>
    </row>
    <row r="493" spans="2:3" x14ac:dyDescent="0.2">
      <c r="B493" s="24"/>
      <c r="C493" s="24"/>
    </row>
    <row r="494" spans="2:3" x14ac:dyDescent="0.2">
      <c r="B494" s="24"/>
      <c r="C494" s="24"/>
    </row>
    <row r="495" spans="2:3" x14ac:dyDescent="0.2">
      <c r="B495" s="24"/>
      <c r="C495" s="24"/>
    </row>
    <row r="496" spans="2:3" x14ac:dyDescent="0.2">
      <c r="B496" s="24"/>
      <c r="C496" s="24"/>
    </row>
    <row r="497" spans="2:3" x14ac:dyDescent="0.2">
      <c r="B497" s="24"/>
      <c r="C497" s="24"/>
    </row>
    <row r="498" spans="2:3" x14ac:dyDescent="0.2">
      <c r="B498" s="24"/>
      <c r="C498" s="24"/>
    </row>
    <row r="499" spans="2:3" x14ac:dyDescent="0.2">
      <c r="B499" s="24"/>
      <c r="C499" s="24"/>
    </row>
    <row r="500" spans="2:3" x14ac:dyDescent="0.2">
      <c r="B500" s="24"/>
      <c r="C500" s="24"/>
    </row>
    <row r="501" spans="2:3" x14ac:dyDescent="0.2">
      <c r="B501" s="24"/>
      <c r="C501" s="24"/>
    </row>
    <row r="502" spans="2:3" x14ac:dyDescent="0.2">
      <c r="B502" s="24"/>
      <c r="C502" s="24"/>
    </row>
    <row r="503" spans="2:3" x14ac:dyDescent="0.2">
      <c r="B503" s="24"/>
      <c r="C503" s="24"/>
    </row>
    <row r="504" spans="2:3" x14ac:dyDescent="0.2">
      <c r="B504" s="24"/>
      <c r="C504" s="24"/>
    </row>
    <row r="505" spans="2:3" x14ac:dyDescent="0.2">
      <c r="B505" s="24"/>
      <c r="C505" s="24"/>
    </row>
    <row r="506" spans="2:3" x14ac:dyDescent="0.2">
      <c r="B506" s="24"/>
      <c r="C506" s="24"/>
    </row>
    <row r="507" spans="2:3" x14ac:dyDescent="0.2">
      <c r="B507" s="24"/>
      <c r="C507" s="24"/>
    </row>
    <row r="508" spans="2:3" x14ac:dyDescent="0.2">
      <c r="B508" s="24"/>
      <c r="C508" s="24"/>
    </row>
    <row r="509" spans="2:3" x14ac:dyDescent="0.2">
      <c r="B509" s="24"/>
      <c r="C509" s="24"/>
    </row>
    <row r="510" spans="2:3" x14ac:dyDescent="0.2">
      <c r="B510" s="24"/>
      <c r="C510" s="24"/>
    </row>
    <row r="511" spans="2:3" x14ac:dyDescent="0.2">
      <c r="B511" s="24"/>
      <c r="C511" s="24"/>
    </row>
    <row r="512" spans="2:3" x14ac:dyDescent="0.2">
      <c r="B512" s="24"/>
      <c r="C512" s="24"/>
    </row>
    <row r="513" spans="2:3" x14ac:dyDescent="0.2">
      <c r="B513" s="24"/>
      <c r="C513" s="24"/>
    </row>
    <row r="514" spans="2:3" x14ac:dyDescent="0.2">
      <c r="B514" s="24"/>
      <c r="C514" s="24"/>
    </row>
    <row r="515" spans="2:3" x14ac:dyDescent="0.2">
      <c r="B515" s="24"/>
      <c r="C515" s="24"/>
    </row>
    <row r="516" spans="2:3" x14ac:dyDescent="0.2">
      <c r="B516" s="24"/>
      <c r="C516" s="24"/>
    </row>
    <row r="517" spans="2:3" x14ac:dyDescent="0.2">
      <c r="B517" s="24"/>
      <c r="C517" s="24"/>
    </row>
    <row r="518" spans="2:3" x14ac:dyDescent="0.2">
      <c r="B518" s="24"/>
      <c r="C518" s="24"/>
    </row>
    <row r="519" spans="2:3" x14ac:dyDescent="0.2">
      <c r="B519" s="24"/>
      <c r="C519" s="24"/>
    </row>
    <row r="520" spans="2:3" x14ac:dyDescent="0.2">
      <c r="B520" s="24"/>
      <c r="C520" s="24"/>
    </row>
    <row r="521" spans="2:3" x14ac:dyDescent="0.2">
      <c r="B521" s="24"/>
      <c r="C521" s="24"/>
    </row>
    <row r="522" spans="2:3" x14ac:dyDescent="0.2">
      <c r="B522" s="24"/>
      <c r="C522" s="24"/>
    </row>
    <row r="523" spans="2:3" x14ac:dyDescent="0.2">
      <c r="B523" s="24"/>
      <c r="C523" s="24"/>
    </row>
    <row r="524" spans="2:3" x14ac:dyDescent="0.2">
      <c r="B524" s="24"/>
      <c r="C524" s="24"/>
    </row>
    <row r="525" spans="2:3" x14ac:dyDescent="0.2">
      <c r="B525" s="24"/>
      <c r="C525" s="24"/>
    </row>
    <row r="526" spans="2:3" x14ac:dyDescent="0.2">
      <c r="B526" s="24"/>
      <c r="C526" s="24"/>
    </row>
    <row r="527" spans="2:3" x14ac:dyDescent="0.2">
      <c r="B527" s="24"/>
      <c r="C527" s="24"/>
    </row>
    <row r="528" spans="2:3" x14ac:dyDescent="0.2">
      <c r="B528" s="24"/>
      <c r="C528" s="24"/>
    </row>
    <row r="529" spans="2:3" x14ac:dyDescent="0.2">
      <c r="B529" s="24"/>
      <c r="C529" s="24"/>
    </row>
    <row r="530" spans="2:3" x14ac:dyDescent="0.2">
      <c r="B530" s="24"/>
      <c r="C530" s="24"/>
    </row>
    <row r="531" spans="2:3" x14ac:dyDescent="0.2">
      <c r="B531" s="24"/>
      <c r="C531" s="24"/>
    </row>
    <row r="532" spans="2:3" x14ac:dyDescent="0.2">
      <c r="B532" s="24"/>
      <c r="C532" s="24"/>
    </row>
    <row r="533" spans="2:3" x14ac:dyDescent="0.2">
      <c r="B533" s="24"/>
      <c r="C533" s="24"/>
    </row>
    <row r="534" spans="2:3" x14ac:dyDescent="0.2">
      <c r="B534" s="24"/>
      <c r="C534" s="24"/>
    </row>
    <row r="535" spans="2:3" x14ac:dyDescent="0.2">
      <c r="B535" s="24"/>
      <c r="C535" s="24"/>
    </row>
    <row r="536" spans="2:3" x14ac:dyDescent="0.2">
      <c r="B536" s="24"/>
      <c r="C536" s="24"/>
    </row>
    <row r="537" spans="2:3" x14ac:dyDescent="0.2">
      <c r="B537" s="24"/>
      <c r="C537" s="24"/>
    </row>
    <row r="538" spans="2:3" x14ac:dyDescent="0.2">
      <c r="B538" s="24"/>
      <c r="C538" s="24"/>
    </row>
    <row r="539" spans="2:3" x14ac:dyDescent="0.2">
      <c r="B539" s="24"/>
      <c r="C539" s="24"/>
    </row>
    <row r="540" spans="2:3" x14ac:dyDescent="0.2">
      <c r="B540" s="24"/>
      <c r="C540" s="24"/>
    </row>
    <row r="541" spans="2:3" x14ac:dyDescent="0.2">
      <c r="B541" s="24"/>
      <c r="C541" s="24"/>
    </row>
    <row r="542" spans="2:3" x14ac:dyDescent="0.2">
      <c r="B542" s="24"/>
      <c r="C542" s="24"/>
    </row>
    <row r="543" spans="2:3" x14ac:dyDescent="0.2">
      <c r="B543" s="24"/>
      <c r="C543" s="24"/>
    </row>
    <row r="544" spans="2:3" x14ac:dyDescent="0.2">
      <c r="B544" s="24"/>
      <c r="C544" s="24"/>
    </row>
    <row r="545" spans="2:3" x14ac:dyDescent="0.2">
      <c r="B545" s="24"/>
      <c r="C545" s="24"/>
    </row>
    <row r="546" spans="2:3" x14ac:dyDescent="0.2">
      <c r="B546" s="24"/>
      <c r="C546" s="24"/>
    </row>
    <row r="547" spans="2:3" x14ac:dyDescent="0.2">
      <c r="B547" s="24"/>
      <c r="C547" s="24"/>
    </row>
    <row r="548" spans="2:3" x14ac:dyDescent="0.2">
      <c r="B548" s="24"/>
      <c r="C548" s="24"/>
    </row>
    <row r="549" spans="2:3" x14ac:dyDescent="0.2">
      <c r="B549" s="24"/>
      <c r="C549" s="24"/>
    </row>
    <row r="550" spans="2:3" x14ac:dyDescent="0.2">
      <c r="B550" s="24"/>
      <c r="C550" s="24"/>
    </row>
    <row r="551" spans="2:3" x14ac:dyDescent="0.2">
      <c r="B551" s="24"/>
      <c r="C551" s="24"/>
    </row>
    <row r="552" spans="2:3" x14ac:dyDescent="0.2">
      <c r="B552" s="24"/>
      <c r="C552" s="24"/>
    </row>
    <row r="553" spans="2:3" x14ac:dyDescent="0.2">
      <c r="B553" s="24"/>
      <c r="C553" s="24"/>
    </row>
    <row r="554" spans="2:3" x14ac:dyDescent="0.2">
      <c r="B554" s="24"/>
      <c r="C554" s="24"/>
    </row>
    <row r="555" spans="2:3" x14ac:dyDescent="0.2">
      <c r="B555" s="24"/>
      <c r="C555" s="24"/>
    </row>
    <row r="556" spans="2:3" x14ac:dyDescent="0.2">
      <c r="B556" s="24"/>
      <c r="C556" s="24"/>
    </row>
    <row r="557" spans="2:3" x14ac:dyDescent="0.2">
      <c r="B557" s="24"/>
      <c r="C557" s="24"/>
    </row>
    <row r="558" spans="2:3" x14ac:dyDescent="0.2">
      <c r="B558" s="24"/>
      <c r="C558" s="24"/>
    </row>
    <row r="559" spans="2:3" x14ac:dyDescent="0.2">
      <c r="B559" s="24"/>
      <c r="C559" s="24"/>
    </row>
    <row r="560" spans="2:3" x14ac:dyDescent="0.2">
      <c r="B560" s="24"/>
      <c r="C560" s="24"/>
    </row>
    <row r="561" spans="2:3" x14ac:dyDescent="0.2">
      <c r="B561" s="24"/>
      <c r="C561" s="24"/>
    </row>
    <row r="562" spans="2:3" x14ac:dyDescent="0.2">
      <c r="B562" s="24"/>
      <c r="C562" s="24"/>
    </row>
    <row r="563" spans="2:3" x14ac:dyDescent="0.2">
      <c r="B563" s="24"/>
      <c r="C563" s="24"/>
    </row>
    <row r="564" spans="2:3" x14ac:dyDescent="0.2">
      <c r="B564" s="24"/>
      <c r="C564" s="24"/>
    </row>
    <row r="565" spans="2:3" x14ac:dyDescent="0.2">
      <c r="B565" s="24"/>
      <c r="C565" s="24"/>
    </row>
    <row r="566" spans="2:3" x14ac:dyDescent="0.2">
      <c r="B566" s="24"/>
      <c r="C566" s="24"/>
    </row>
    <row r="567" spans="2:3" x14ac:dyDescent="0.2">
      <c r="B567" s="24"/>
      <c r="C567" s="24"/>
    </row>
    <row r="568" spans="2:3" x14ac:dyDescent="0.2">
      <c r="B568" s="24"/>
      <c r="C568" s="24"/>
    </row>
    <row r="569" spans="2:3" x14ac:dyDescent="0.2">
      <c r="B569" s="24"/>
      <c r="C569" s="24"/>
    </row>
    <row r="570" spans="2:3" x14ac:dyDescent="0.2">
      <c r="B570" s="24"/>
      <c r="C570" s="24"/>
    </row>
    <row r="571" spans="2:3" x14ac:dyDescent="0.2">
      <c r="B571" s="24"/>
      <c r="C571" s="24"/>
    </row>
    <row r="572" spans="2:3" x14ac:dyDescent="0.2">
      <c r="B572" s="24"/>
      <c r="C572" s="24"/>
    </row>
    <row r="573" spans="2:3" x14ac:dyDescent="0.2">
      <c r="B573" s="24"/>
      <c r="C573" s="24"/>
    </row>
    <row r="574" spans="2:3" x14ac:dyDescent="0.2">
      <c r="B574" s="24"/>
      <c r="C574" s="24"/>
    </row>
    <row r="575" spans="2:3" x14ac:dyDescent="0.2">
      <c r="B575" s="24"/>
      <c r="C575" s="24"/>
    </row>
    <row r="576" spans="2:3" x14ac:dyDescent="0.2">
      <c r="B576" s="24"/>
      <c r="C576" s="24"/>
    </row>
    <row r="577" spans="2:3" x14ac:dyDescent="0.2">
      <c r="B577" s="24"/>
      <c r="C577" s="24"/>
    </row>
    <row r="578" spans="2:3" x14ac:dyDescent="0.2">
      <c r="B578" s="24"/>
      <c r="C578" s="24"/>
    </row>
    <row r="579" spans="2:3" x14ac:dyDescent="0.2">
      <c r="B579" s="24"/>
      <c r="C579" s="24"/>
    </row>
    <row r="580" spans="2:3" x14ac:dyDescent="0.2">
      <c r="B580" s="24"/>
      <c r="C580" s="24"/>
    </row>
    <row r="581" spans="2:3" x14ac:dyDescent="0.2">
      <c r="B581" s="24"/>
      <c r="C581" s="24"/>
    </row>
    <row r="582" spans="2:3" x14ac:dyDescent="0.2">
      <c r="B582" s="24"/>
      <c r="C582" s="24"/>
    </row>
    <row r="583" spans="2:3" x14ac:dyDescent="0.2">
      <c r="B583" s="24"/>
      <c r="C583" s="24"/>
    </row>
    <row r="584" spans="2:3" x14ac:dyDescent="0.2">
      <c r="B584" s="24"/>
      <c r="C584" s="24"/>
    </row>
    <row r="585" spans="2:3" x14ac:dyDescent="0.2">
      <c r="B585" s="24"/>
      <c r="C585" s="24"/>
    </row>
    <row r="586" spans="2:3" x14ac:dyDescent="0.2">
      <c r="B586" s="24"/>
      <c r="C586" s="24"/>
    </row>
    <row r="587" spans="2:3" x14ac:dyDescent="0.2">
      <c r="B587" s="24"/>
      <c r="C587" s="24"/>
    </row>
    <row r="588" spans="2:3" x14ac:dyDescent="0.2">
      <c r="B588" s="24"/>
      <c r="C588" s="24"/>
    </row>
    <row r="589" spans="2:3" x14ac:dyDescent="0.2">
      <c r="B589" s="24"/>
      <c r="C589" s="24"/>
    </row>
    <row r="590" spans="2:3" x14ac:dyDescent="0.2">
      <c r="B590" s="24"/>
      <c r="C590" s="24"/>
    </row>
    <row r="591" spans="2:3" x14ac:dyDescent="0.2">
      <c r="B591" s="24"/>
      <c r="C591" s="24"/>
    </row>
    <row r="592" spans="2:3" x14ac:dyDescent="0.2">
      <c r="B592" s="24"/>
      <c r="C592" s="24"/>
    </row>
    <row r="593" spans="2:3" x14ac:dyDescent="0.2">
      <c r="B593" s="24"/>
      <c r="C593" s="24"/>
    </row>
    <row r="594" spans="2:3" x14ac:dyDescent="0.2">
      <c r="B594" s="24"/>
      <c r="C594" s="24"/>
    </row>
    <row r="595" spans="2:3" x14ac:dyDescent="0.2">
      <c r="B595" s="24"/>
      <c r="C595" s="24"/>
    </row>
    <row r="596" spans="2:3" x14ac:dyDescent="0.2">
      <c r="B596" s="24"/>
      <c r="C596" s="24"/>
    </row>
    <row r="597" spans="2:3" x14ac:dyDescent="0.2">
      <c r="B597" s="24"/>
      <c r="C597" s="24"/>
    </row>
    <row r="598" spans="2:3" x14ac:dyDescent="0.2">
      <c r="B598" s="24"/>
      <c r="C598" s="24"/>
    </row>
    <row r="599" spans="2:3" x14ac:dyDescent="0.2">
      <c r="B599" s="24"/>
      <c r="C599" s="24"/>
    </row>
    <row r="600" spans="2:3" x14ac:dyDescent="0.2">
      <c r="B600" s="24"/>
      <c r="C600" s="24"/>
    </row>
    <row r="601" spans="2:3" x14ac:dyDescent="0.2">
      <c r="B601" s="24"/>
      <c r="C601" s="24"/>
    </row>
    <row r="602" spans="2:3" x14ac:dyDescent="0.2">
      <c r="B602" s="24"/>
      <c r="C602" s="24"/>
    </row>
    <row r="603" spans="2:3" x14ac:dyDescent="0.2">
      <c r="B603" s="24"/>
      <c r="C603" s="24"/>
    </row>
    <row r="604" spans="2:3" x14ac:dyDescent="0.2">
      <c r="B604" s="24"/>
      <c r="C604" s="24"/>
    </row>
    <row r="605" spans="2:3" x14ac:dyDescent="0.2">
      <c r="B605" s="24"/>
      <c r="C605" s="24"/>
    </row>
    <row r="606" spans="2:3" x14ac:dyDescent="0.2">
      <c r="B606" s="24"/>
      <c r="C606" s="24"/>
    </row>
    <row r="607" spans="2:3" x14ac:dyDescent="0.2">
      <c r="B607" s="24"/>
      <c r="C607" s="24"/>
    </row>
    <row r="608" spans="2:3" x14ac:dyDescent="0.2">
      <c r="B608" s="24"/>
      <c r="C608" s="24"/>
    </row>
    <row r="609" spans="2:3" x14ac:dyDescent="0.2">
      <c r="B609" s="24"/>
      <c r="C609" s="24"/>
    </row>
    <row r="610" spans="2:3" x14ac:dyDescent="0.2">
      <c r="B610" s="24"/>
      <c r="C610" s="24"/>
    </row>
    <row r="611" spans="2:3" x14ac:dyDescent="0.2">
      <c r="B611" s="24"/>
      <c r="C611" s="24"/>
    </row>
    <row r="612" spans="2:3" x14ac:dyDescent="0.2">
      <c r="B612" s="24"/>
      <c r="C612" s="24"/>
    </row>
    <row r="613" spans="2:3" x14ac:dyDescent="0.2">
      <c r="B613" s="24"/>
      <c r="C613" s="24"/>
    </row>
    <row r="614" spans="2:3" x14ac:dyDescent="0.2">
      <c r="B614" s="24"/>
      <c r="C614" s="24"/>
    </row>
    <row r="615" spans="2:3" x14ac:dyDescent="0.2">
      <c r="B615" s="24"/>
      <c r="C615" s="24"/>
    </row>
    <row r="616" spans="2:3" x14ac:dyDescent="0.2">
      <c r="B616" s="24"/>
      <c r="C616" s="24"/>
    </row>
    <row r="617" spans="2:3" x14ac:dyDescent="0.2">
      <c r="B617" s="24"/>
      <c r="C617" s="24"/>
    </row>
    <row r="618" spans="2:3" x14ac:dyDescent="0.2">
      <c r="B618" s="24"/>
      <c r="C618" s="24"/>
    </row>
    <row r="619" spans="2:3" x14ac:dyDescent="0.2">
      <c r="B619" s="24"/>
      <c r="C619" s="24"/>
    </row>
    <row r="620" spans="2:3" x14ac:dyDescent="0.2">
      <c r="B620" s="24"/>
      <c r="C620" s="24"/>
    </row>
    <row r="621" spans="2:3" x14ac:dyDescent="0.2">
      <c r="B621" s="24"/>
      <c r="C621" s="24"/>
    </row>
    <row r="622" spans="2:3" x14ac:dyDescent="0.2">
      <c r="B622" s="24"/>
      <c r="C622" s="24"/>
    </row>
    <row r="623" spans="2:3" x14ac:dyDescent="0.2">
      <c r="B623" s="24"/>
      <c r="C623" s="24"/>
    </row>
    <row r="624" spans="2:3" x14ac:dyDescent="0.2">
      <c r="B624" s="24"/>
      <c r="C624" s="24"/>
    </row>
    <row r="625" spans="2:3" x14ac:dyDescent="0.2">
      <c r="B625" s="24"/>
      <c r="C625" s="24"/>
    </row>
    <row r="626" spans="2:3" x14ac:dyDescent="0.2">
      <c r="B626" s="24"/>
      <c r="C626" s="24"/>
    </row>
    <row r="627" spans="2:3" x14ac:dyDescent="0.2">
      <c r="B627" s="24"/>
      <c r="C627" s="24"/>
    </row>
    <row r="628" spans="2:3" x14ac:dyDescent="0.2">
      <c r="B628" s="24"/>
      <c r="C628" s="24"/>
    </row>
    <row r="629" spans="2:3" x14ac:dyDescent="0.2">
      <c r="B629" s="24"/>
      <c r="C629" s="24"/>
    </row>
    <row r="630" spans="2:3" x14ac:dyDescent="0.2">
      <c r="B630" s="24"/>
      <c r="C630" s="24"/>
    </row>
    <row r="631" spans="2:3" x14ac:dyDescent="0.2">
      <c r="B631" s="24"/>
      <c r="C631" s="24"/>
    </row>
    <row r="632" spans="2:3" x14ac:dyDescent="0.2">
      <c r="B632" s="24"/>
      <c r="C632" s="24"/>
    </row>
    <row r="633" spans="2:3" x14ac:dyDescent="0.2">
      <c r="B633" s="24"/>
      <c r="C633" s="24"/>
    </row>
    <row r="634" spans="2:3" x14ac:dyDescent="0.2">
      <c r="B634" s="24"/>
      <c r="C634" s="24"/>
    </row>
    <row r="635" spans="2:3" x14ac:dyDescent="0.2">
      <c r="B635" s="24"/>
      <c r="C635" s="24"/>
    </row>
    <row r="636" spans="2:3" x14ac:dyDescent="0.2">
      <c r="B636" s="24"/>
      <c r="C636" s="24"/>
    </row>
    <row r="637" spans="2:3" x14ac:dyDescent="0.2">
      <c r="B637" s="24"/>
      <c r="C637" s="24"/>
    </row>
    <row r="638" spans="2:3" x14ac:dyDescent="0.2">
      <c r="B638" s="24"/>
      <c r="C638" s="24"/>
    </row>
    <row r="639" spans="2:3" x14ac:dyDescent="0.2">
      <c r="B639" s="24"/>
      <c r="C639" s="24"/>
    </row>
    <row r="640" spans="2:3" x14ac:dyDescent="0.2">
      <c r="B640" s="24"/>
      <c r="C640" s="24"/>
    </row>
    <row r="641" spans="2:3" x14ac:dyDescent="0.2">
      <c r="B641" s="24"/>
      <c r="C641" s="24"/>
    </row>
    <row r="642" spans="2:3" x14ac:dyDescent="0.2">
      <c r="B642" s="24"/>
      <c r="C642" s="24"/>
    </row>
    <row r="643" spans="2:3" x14ac:dyDescent="0.2">
      <c r="B643" s="24"/>
      <c r="C643" s="24"/>
    </row>
    <row r="644" spans="2:3" x14ac:dyDescent="0.2">
      <c r="B644" s="24"/>
      <c r="C644" s="24"/>
    </row>
    <row r="645" spans="2:3" x14ac:dyDescent="0.2">
      <c r="B645" s="24"/>
      <c r="C645" s="24"/>
    </row>
    <row r="646" spans="2:3" x14ac:dyDescent="0.2">
      <c r="B646" s="24"/>
      <c r="C646" s="24"/>
    </row>
    <row r="647" spans="2:3" x14ac:dyDescent="0.2">
      <c r="B647" s="24"/>
      <c r="C647" s="24"/>
    </row>
    <row r="648" spans="2:3" x14ac:dyDescent="0.2">
      <c r="B648" s="24"/>
      <c r="C648" s="24"/>
    </row>
    <row r="649" spans="2:3" x14ac:dyDescent="0.2">
      <c r="B649" s="24"/>
      <c r="C649" s="24"/>
    </row>
    <row r="650" spans="2:3" x14ac:dyDescent="0.2">
      <c r="B650" s="24"/>
      <c r="C650" s="24"/>
    </row>
    <row r="651" spans="2:3" x14ac:dyDescent="0.2">
      <c r="B651" s="24"/>
      <c r="C651" s="24"/>
    </row>
    <row r="652" spans="2:3" x14ac:dyDescent="0.2">
      <c r="B652" s="24"/>
      <c r="C652" s="24"/>
    </row>
    <row r="653" spans="2:3" x14ac:dyDescent="0.2">
      <c r="B653" s="24"/>
      <c r="C653" s="24"/>
    </row>
    <row r="654" spans="2:3" x14ac:dyDescent="0.2">
      <c r="B654" s="24"/>
      <c r="C654" s="24"/>
    </row>
    <row r="655" spans="2:3" x14ac:dyDescent="0.2">
      <c r="B655" s="24"/>
      <c r="C655" s="24"/>
    </row>
    <row r="656" spans="2:3" x14ac:dyDescent="0.2">
      <c r="B656" s="24"/>
      <c r="C656" s="24"/>
    </row>
    <row r="657" spans="2:3" x14ac:dyDescent="0.2">
      <c r="B657" s="24"/>
      <c r="C657" s="24"/>
    </row>
    <row r="658" spans="2:3" x14ac:dyDescent="0.2">
      <c r="B658" s="24"/>
      <c r="C658" s="24"/>
    </row>
    <row r="659" spans="2:3" x14ac:dyDescent="0.2">
      <c r="B659" s="24"/>
      <c r="C659" s="24"/>
    </row>
    <row r="660" spans="2:3" x14ac:dyDescent="0.2">
      <c r="B660" s="24"/>
      <c r="C660" s="24"/>
    </row>
    <row r="661" spans="2:3" x14ac:dyDescent="0.2">
      <c r="B661" s="24"/>
      <c r="C661" s="24"/>
    </row>
    <row r="662" spans="2:3" x14ac:dyDescent="0.2">
      <c r="B662" s="24"/>
      <c r="C662" s="24"/>
    </row>
    <row r="663" spans="2:3" x14ac:dyDescent="0.2">
      <c r="B663" s="24"/>
      <c r="C663" s="24"/>
    </row>
    <row r="664" spans="2:3" x14ac:dyDescent="0.2">
      <c r="B664" s="24"/>
      <c r="C664" s="24"/>
    </row>
    <row r="665" spans="2:3" x14ac:dyDescent="0.2">
      <c r="B665" s="24"/>
      <c r="C665" s="24"/>
    </row>
    <row r="666" spans="2:3" x14ac:dyDescent="0.2">
      <c r="B666" s="24"/>
      <c r="C666" s="24"/>
    </row>
    <row r="667" spans="2:3" x14ac:dyDescent="0.2">
      <c r="B667" s="24"/>
      <c r="C667" s="24"/>
    </row>
    <row r="668" spans="2:3" x14ac:dyDescent="0.2">
      <c r="B668" s="24"/>
      <c r="C668" s="24"/>
    </row>
    <row r="669" spans="2:3" x14ac:dyDescent="0.2">
      <c r="B669" s="24"/>
      <c r="C669" s="24"/>
    </row>
    <row r="670" spans="2:3" x14ac:dyDescent="0.2">
      <c r="B670" s="24"/>
      <c r="C670" s="24"/>
    </row>
    <row r="671" spans="2:3" x14ac:dyDescent="0.2">
      <c r="B671" s="24"/>
      <c r="C671" s="24"/>
    </row>
    <row r="672" spans="2:3" x14ac:dyDescent="0.2">
      <c r="B672" s="24"/>
      <c r="C672" s="24"/>
    </row>
    <row r="673" spans="2:3" x14ac:dyDescent="0.2">
      <c r="B673" s="24"/>
      <c r="C673" s="24"/>
    </row>
    <row r="674" spans="2:3" x14ac:dyDescent="0.2">
      <c r="B674" s="24"/>
      <c r="C674" s="24"/>
    </row>
    <row r="675" spans="2:3" x14ac:dyDescent="0.2">
      <c r="B675" s="24"/>
      <c r="C675" s="24"/>
    </row>
    <row r="676" spans="2:3" x14ac:dyDescent="0.2">
      <c r="B676" s="24"/>
      <c r="C676" s="24"/>
    </row>
    <row r="677" spans="2:3" x14ac:dyDescent="0.2">
      <c r="B677" s="24"/>
      <c r="C677" s="24"/>
    </row>
    <row r="678" spans="2:3" x14ac:dyDescent="0.2">
      <c r="B678" s="24"/>
      <c r="C678" s="24"/>
    </row>
    <row r="679" spans="2:3" x14ac:dyDescent="0.2">
      <c r="B679" s="24"/>
      <c r="C679" s="24"/>
    </row>
    <row r="680" spans="2:3" x14ac:dyDescent="0.2">
      <c r="B680" s="24"/>
      <c r="C680" s="24"/>
    </row>
    <row r="681" spans="2:3" x14ac:dyDescent="0.2">
      <c r="B681" s="24"/>
      <c r="C681" s="24"/>
    </row>
    <row r="682" spans="2:3" x14ac:dyDescent="0.2">
      <c r="B682" s="24"/>
      <c r="C682" s="24"/>
    </row>
    <row r="683" spans="2:3" x14ac:dyDescent="0.2">
      <c r="B683" s="24"/>
      <c r="C683" s="24"/>
    </row>
    <row r="684" spans="2:3" x14ac:dyDescent="0.2">
      <c r="B684" s="24"/>
      <c r="C684" s="24"/>
    </row>
    <row r="685" spans="2:3" x14ac:dyDescent="0.2">
      <c r="B685" s="24"/>
      <c r="C685" s="24"/>
    </row>
    <row r="686" spans="2:3" x14ac:dyDescent="0.2">
      <c r="B686" s="24"/>
      <c r="C686" s="24"/>
    </row>
    <row r="687" spans="2:3" x14ac:dyDescent="0.2">
      <c r="B687" s="24"/>
      <c r="C687" s="24"/>
    </row>
    <row r="688" spans="2:3" x14ac:dyDescent="0.2">
      <c r="B688" s="24"/>
      <c r="C688" s="24"/>
    </row>
    <row r="689" spans="2:3" x14ac:dyDescent="0.2">
      <c r="B689" s="24"/>
      <c r="C689" s="24"/>
    </row>
    <row r="690" spans="2:3" x14ac:dyDescent="0.2">
      <c r="B690" s="24"/>
      <c r="C690" s="24"/>
    </row>
    <row r="691" spans="2:3" x14ac:dyDescent="0.2">
      <c r="B691" s="24"/>
      <c r="C691" s="24"/>
    </row>
    <row r="692" spans="2:3" x14ac:dyDescent="0.2">
      <c r="B692" s="24"/>
      <c r="C692" s="24"/>
    </row>
    <row r="693" spans="2:3" x14ac:dyDescent="0.2">
      <c r="B693" s="24"/>
      <c r="C693" s="24"/>
    </row>
    <row r="694" spans="2:3" x14ac:dyDescent="0.2">
      <c r="B694" s="24"/>
      <c r="C694" s="24"/>
    </row>
    <row r="695" spans="2:3" x14ac:dyDescent="0.2">
      <c r="B695" s="24"/>
      <c r="C695" s="24"/>
    </row>
    <row r="696" spans="2:3" x14ac:dyDescent="0.2">
      <c r="B696" s="24"/>
      <c r="C696" s="24"/>
    </row>
    <row r="697" spans="2:3" x14ac:dyDescent="0.2">
      <c r="B697" s="24"/>
      <c r="C697" s="24"/>
    </row>
    <row r="698" spans="2:3" x14ac:dyDescent="0.2">
      <c r="B698" s="24"/>
      <c r="C698" s="24"/>
    </row>
    <row r="699" spans="2:3" x14ac:dyDescent="0.2">
      <c r="B699" s="24"/>
      <c r="C699" s="24"/>
    </row>
    <row r="700" spans="2:3" x14ac:dyDescent="0.2">
      <c r="B700" s="24"/>
      <c r="C700" s="24"/>
    </row>
    <row r="701" spans="2:3" x14ac:dyDescent="0.2">
      <c r="B701" s="24"/>
      <c r="C701" s="24"/>
    </row>
    <row r="702" spans="2:3" x14ac:dyDescent="0.2">
      <c r="B702" s="24"/>
      <c r="C702" s="24"/>
    </row>
    <row r="703" spans="2:3" x14ac:dyDescent="0.2">
      <c r="B703" s="24"/>
      <c r="C703" s="24"/>
    </row>
    <row r="704" spans="2:3" x14ac:dyDescent="0.2">
      <c r="B704" s="24"/>
      <c r="C704" s="24"/>
    </row>
    <row r="705" spans="2:3" x14ac:dyDescent="0.2">
      <c r="B705" s="24"/>
      <c r="C705" s="24"/>
    </row>
    <row r="706" spans="2:3" x14ac:dyDescent="0.2">
      <c r="B706" s="24"/>
      <c r="C706" s="24"/>
    </row>
    <row r="707" spans="2:3" x14ac:dyDescent="0.2">
      <c r="B707" s="24"/>
      <c r="C707" s="24"/>
    </row>
    <row r="708" spans="2:3" x14ac:dyDescent="0.2">
      <c r="B708" s="24"/>
      <c r="C708" s="24"/>
    </row>
    <row r="709" spans="2:3" x14ac:dyDescent="0.2">
      <c r="B709" s="24"/>
      <c r="C709" s="24"/>
    </row>
    <row r="710" spans="2:3" x14ac:dyDescent="0.2">
      <c r="B710" s="24"/>
      <c r="C710" s="24"/>
    </row>
    <row r="711" spans="2:3" x14ac:dyDescent="0.2">
      <c r="B711" s="24"/>
      <c r="C711" s="24"/>
    </row>
    <row r="712" spans="2:3" x14ac:dyDescent="0.2">
      <c r="B712" s="24"/>
      <c r="C712" s="24"/>
    </row>
    <row r="713" spans="2:3" x14ac:dyDescent="0.2">
      <c r="B713" s="24"/>
      <c r="C713" s="24"/>
    </row>
    <row r="714" spans="2:3" x14ac:dyDescent="0.2">
      <c r="B714" s="24"/>
      <c r="C714" s="24"/>
    </row>
    <row r="715" spans="2:3" x14ac:dyDescent="0.2">
      <c r="B715" s="24"/>
      <c r="C715" s="24"/>
    </row>
    <row r="716" spans="2:3" x14ac:dyDescent="0.2">
      <c r="B716" s="24"/>
      <c r="C716" s="24"/>
    </row>
    <row r="717" spans="2:3" x14ac:dyDescent="0.2">
      <c r="B717" s="24"/>
      <c r="C717" s="24"/>
    </row>
    <row r="718" spans="2:3" x14ac:dyDescent="0.2">
      <c r="B718" s="24"/>
      <c r="C718" s="24"/>
    </row>
    <row r="719" spans="2:3" x14ac:dyDescent="0.2">
      <c r="B719" s="24"/>
      <c r="C719" s="24"/>
    </row>
    <row r="720" spans="2:3" x14ac:dyDescent="0.2">
      <c r="B720" s="24"/>
      <c r="C720" s="24"/>
    </row>
    <row r="721" spans="2:3" x14ac:dyDescent="0.2">
      <c r="B721" s="24"/>
      <c r="C721" s="24"/>
    </row>
    <row r="722" spans="2:3" x14ac:dyDescent="0.2">
      <c r="B722" s="24"/>
      <c r="C722" s="24"/>
    </row>
    <row r="723" spans="2:3" x14ac:dyDescent="0.2">
      <c r="B723" s="24"/>
      <c r="C723" s="24"/>
    </row>
    <row r="724" spans="2:3" x14ac:dyDescent="0.2">
      <c r="B724" s="24"/>
      <c r="C724" s="24"/>
    </row>
    <row r="725" spans="2:3" x14ac:dyDescent="0.2">
      <c r="B725" s="24"/>
      <c r="C725" s="24"/>
    </row>
    <row r="726" spans="2:3" x14ac:dyDescent="0.2">
      <c r="B726" s="24"/>
      <c r="C726" s="24"/>
    </row>
    <row r="727" spans="2:3" x14ac:dyDescent="0.2">
      <c r="B727" s="24"/>
      <c r="C727" s="24"/>
    </row>
    <row r="728" spans="2:3" x14ac:dyDescent="0.2">
      <c r="B728" s="24"/>
      <c r="C728" s="24"/>
    </row>
    <row r="729" spans="2:3" x14ac:dyDescent="0.2">
      <c r="B729" s="24"/>
      <c r="C729" s="24"/>
    </row>
    <row r="730" spans="2:3" x14ac:dyDescent="0.2">
      <c r="B730" s="24"/>
      <c r="C730" s="24"/>
    </row>
    <row r="731" spans="2:3" x14ac:dyDescent="0.2">
      <c r="B731" s="24"/>
      <c r="C731" s="24"/>
    </row>
    <row r="732" spans="2:3" x14ac:dyDescent="0.2">
      <c r="B732" s="24"/>
      <c r="C732" s="24"/>
    </row>
    <row r="733" spans="2:3" x14ac:dyDescent="0.2">
      <c r="B733" s="24"/>
      <c r="C733" s="24"/>
    </row>
    <row r="734" spans="2:3" x14ac:dyDescent="0.2">
      <c r="B734" s="24"/>
      <c r="C734" s="24"/>
    </row>
    <row r="735" spans="2:3" x14ac:dyDescent="0.2">
      <c r="B735" s="24"/>
      <c r="C735" s="24"/>
    </row>
    <row r="736" spans="2:3" x14ac:dyDescent="0.2">
      <c r="B736" s="24"/>
      <c r="C736" s="24"/>
    </row>
    <row r="737" spans="2:3" x14ac:dyDescent="0.2">
      <c r="B737" s="24"/>
      <c r="C737" s="24"/>
    </row>
    <row r="738" spans="2:3" x14ac:dyDescent="0.2">
      <c r="B738" s="24"/>
      <c r="C738" s="24"/>
    </row>
    <row r="739" spans="2:3" x14ac:dyDescent="0.2">
      <c r="B739" s="24"/>
      <c r="C739" s="24"/>
    </row>
    <row r="740" spans="2:3" x14ac:dyDescent="0.2">
      <c r="B740" s="24"/>
      <c r="C740" s="24"/>
    </row>
    <row r="741" spans="2:3" x14ac:dyDescent="0.2">
      <c r="B741" s="24"/>
      <c r="C741" s="24"/>
    </row>
    <row r="742" spans="2:3" x14ac:dyDescent="0.2">
      <c r="B742" s="24"/>
      <c r="C742" s="24"/>
    </row>
    <row r="743" spans="2:3" x14ac:dyDescent="0.2">
      <c r="B743" s="24"/>
      <c r="C743" s="24"/>
    </row>
    <row r="744" spans="2:3" x14ac:dyDescent="0.2">
      <c r="B744" s="24"/>
      <c r="C744" s="24"/>
    </row>
    <row r="745" spans="2:3" x14ac:dyDescent="0.2">
      <c r="B745" s="24"/>
      <c r="C745" s="24"/>
    </row>
    <row r="746" spans="2:3" x14ac:dyDescent="0.2">
      <c r="B746" s="24"/>
      <c r="C746" s="24"/>
    </row>
    <row r="747" spans="2:3" x14ac:dyDescent="0.2">
      <c r="B747" s="24"/>
      <c r="C747" s="24"/>
    </row>
    <row r="748" spans="2:3" x14ac:dyDescent="0.2">
      <c r="B748" s="24"/>
      <c r="C748" s="24"/>
    </row>
    <row r="749" spans="2:3" x14ac:dyDescent="0.2">
      <c r="B749" s="24"/>
      <c r="C749" s="24"/>
    </row>
    <row r="750" spans="2:3" x14ac:dyDescent="0.2">
      <c r="B750" s="24"/>
      <c r="C750" s="24"/>
    </row>
    <row r="751" spans="2:3" x14ac:dyDescent="0.2">
      <c r="B751" s="24"/>
      <c r="C751" s="24"/>
    </row>
    <row r="752" spans="2:3" x14ac:dyDescent="0.2">
      <c r="B752" s="24"/>
      <c r="C752" s="24"/>
    </row>
    <row r="753" spans="2:3" x14ac:dyDescent="0.2">
      <c r="B753" s="24"/>
      <c r="C753" s="24"/>
    </row>
    <row r="754" spans="2:3" x14ac:dyDescent="0.2">
      <c r="B754" s="24"/>
      <c r="C754" s="24"/>
    </row>
    <row r="755" spans="2:3" x14ac:dyDescent="0.2">
      <c r="B755" s="24"/>
      <c r="C755" s="24"/>
    </row>
    <row r="756" spans="2:3" x14ac:dyDescent="0.2">
      <c r="B756" s="24"/>
      <c r="C756" s="24"/>
    </row>
    <row r="757" spans="2:3" x14ac:dyDescent="0.2">
      <c r="B757" s="24"/>
      <c r="C757" s="24"/>
    </row>
    <row r="758" spans="2:3" x14ac:dyDescent="0.2">
      <c r="B758" s="24"/>
      <c r="C758" s="24"/>
    </row>
    <row r="759" spans="2:3" x14ac:dyDescent="0.2">
      <c r="B759" s="24"/>
      <c r="C759" s="24"/>
    </row>
    <row r="760" spans="2:3" x14ac:dyDescent="0.2">
      <c r="B760" s="24"/>
      <c r="C760" s="24"/>
    </row>
    <row r="761" spans="2:3" x14ac:dyDescent="0.2">
      <c r="B761" s="24"/>
      <c r="C761" s="24"/>
    </row>
    <row r="762" spans="2:3" x14ac:dyDescent="0.2">
      <c r="B762" s="24"/>
      <c r="C762" s="24"/>
    </row>
    <row r="763" spans="2:3" x14ac:dyDescent="0.2">
      <c r="B763" s="24"/>
      <c r="C763" s="24"/>
    </row>
    <row r="764" spans="2:3" x14ac:dyDescent="0.2">
      <c r="B764" s="24"/>
      <c r="C764" s="24"/>
    </row>
    <row r="765" spans="2:3" x14ac:dyDescent="0.2">
      <c r="B765" s="24"/>
      <c r="C765" s="24"/>
    </row>
    <row r="766" spans="2:3" x14ac:dyDescent="0.2">
      <c r="B766" s="24"/>
      <c r="C766" s="24"/>
    </row>
    <row r="767" spans="2:3" x14ac:dyDescent="0.2">
      <c r="B767" s="24"/>
      <c r="C767" s="24"/>
    </row>
    <row r="768" spans="2:3" x14ac:dyDescent="0.2">
      <c r="B768" s="24"/>
      <c r="C768" s="24"/>
    </row>
    <row r="769" spans="2:3" x14ac:dyDescent="0.2">
      <c r="B769" s="24"/>
      <c r="C769" s="24"/>
    </row>
    <row r="770" spans="2:3" x14ac:dyDescent="0.2">
      <c r="B770" s="24"/>
      <c r="C770" s="24"/>
    </row>
    <row r="771" spans="2:3" x14ac:dyDescent="0.2">
      <c r="B771" s="24"/>
      <c r="C771" s="24"/>
    </row>
    <row r="772" spans="2:3" x14ac:dyDescent="0.2">
      <c r="B772" s="24"/>
      <c r="C772" s="24"/>
    </row>
    <row r="773" spans="2:3" x14ac:dyDescent="0.2">
      <c r="B773" s="24"/>
      <c r="C773" s="24"/>
    </row>
    <row r="774" spans="2:3" x14ac:dyDescent="0.2">
      <c r="B774" s="24"/>
      <c r="C774" s="24"/>
    </row>
    <row r="775" spans="2:3" x14ac:dyDescent="0.2">
      <c r="B775" s="24"/>
      <c r="C775" s="24"/>
    </row>
    <row r="776" spans="2:3" x14ac:dyDescent="0.2">
      <c r="B776" s="24"/>
      <c r="C776" s="24"/>
    </row>
    <row r="777" spans="2:3" x14ac:dyDescent="0.2">
      <c r="B777" s="24"/>
      <c r="C777" s="24"/>
    </row>
    <row r="778" spans="2:3" x14ac:dyDescent="0.2">
      <c r="B778" s="24"/>
      <c r="C778" s="24"/>
    </row>
    <row r="779" spans="2:3" x14ac:dyDescent="0.2">
      <c r="B779" s="24"/>
      <c r="C779" s="24"/>
    </row>
    <row r="780" spans="2:3" x14ac:dyDescent="0.2">
      <c r="B780" s="24"/>
      <c r="C780" s="24"/>
    </row>
    <row r="781" spans="2:3" x14ac:dyDescent="0.2">
      <c r="B781" s="24"/>
      <c r="C781" s="24"/>
    </row>
    <row r="782" spans="2:3" x14ac:dyDescent="0.2">
      <c r="B782" s="24"/>
      <c r="C782" s="24"/>
    </row>
    <row r="783" spans="2:3" x14ac:dyDescent="0.2">
      <c r="B783" s="24"/>
      <c r="C783" s="24"/>
    </row>
    <row r="784" spans="2:3" x14ac:dyDescent="0.2">
      <c r="B784" s="24"/>
      <c r="C784" s="24"/>
    </row>
    <row r="785" spans="2:3" x14ac:dyDescent="0.2">
      <c r="B785" s="24"/>
      <c r="C785" s="24"/>
    </row>
    <row r="786" spans="2:3" x14ac:dyDescent="0.2">
      <c r="B786" s="24"/>
      <c r="C786" s="24"/>
    </row>
    <row r="787" spans="2:3" x14ac:dyDescent="0.2">
      <c r="B787" s="24"/>
      <c r="C787" s="24"/>
    </row>
    <row r="788" spans="2:3" x14ac:dyDescent="0.2">
      <c r="B788" s="24"/>
      <c r="C788" s="24"/>
    </row>
    <row r="789" spans="2:3" x14ac:dyDescent="0.2">
      <c r="B789" s="24"/>
      <c r="C789" s="24"/>
    </row>
    <row r="790" spans="2:3" x14ac:dyDescent="0.2">
      <c r="B790" s="24"/>
      <c r="C790" s="24"/>
    </row>
    <row r="791" spans="2:3" x14ac:dyDescent="0.2">
      <c r="B791" s="24"/>
      <c r="C791" s="24"/>
    </row>
    <row r="792" spans="2:3" x14ac:dyDescent="0.2">
      <c r="B792" s="24"/>
      <c r="C792" s="24"/>
    </row>
    <row r="793" spans="2:3" x14ac:dyDescent="0.2">
      <c r="B793" s="24"/>
      <c r="C793" s="24"/>
    </row>
    <row r="794" spans="2:3" x14ac:dyDescent="0.2">
      <c r="B794" s="24"/>
      <c r="C794" s="24"/>
    </row>
    <row r="795" spans="2:3" x14ac:dyDescent="0.2">
      <c r="B795" s="24"/>
      <c r="C795" s="24"/>
    </row>
    <row r="796" spans="2:3" x14ac:dyDescent="0.2">
      <c r="B796" s="24"/>
      <c r="C796" s="24"/>
    </row>
    <row r="797" spans="2:3" x14ac:dyDescent="0.2">
      <c r="B797" s="24"/>
      <c r="C797" s="24"/>
    </row>
    <row r="798" spans="2:3" x14ac:dyDescent="0.2">
      <c r="B798" s="24"/>
      <c r="C798" s="24"/>
    </row>
    <row r="799" spans="2:3" x14ac:dyDescent="0.2">
      <c r="B799" s="24"/>
      <c r="C799" s="24"/>
    </row>
    <row r="800" spans="2:3" x14ac:dyDescent="0.2">
      <c r="B800" s="24"/>
      <c r="C800" s="24"/>
    </row>
    <row r="801" spans="2:3" x14ac:dyDescent="0.2">
      <c r="B801" s="24"/>
      <c r="C801" s="24"/>
    </row>
    <row r="802" spans="2:3" x14ac:dyDescent="0.2">
      <c r="B802" s="24"/>
      <c r="C802" s="24"/>
    </row>
    <row r="803" spans="2:3" x14ac:dyDescent="0.2">
      <c r="B803" s="24"/>
      <c r="C803" s="24"/>
    </row>
    <row r="804" spans="2:3" x14ac:dyDescent="0.2">
      <c r="B804" s="24"/>
      <c r="C804" s="24"/>
    </row>
    <row r="805" spans="2:3" x14ac:dyDescent="0.2">
      <c r="B805" s="24"/>
      <c r="C805" s="24"/>
    </row>
    <row r="806" spans="2:3" x14ac:dyDescent="0.2">
      <c r="B806" s="24"/>
      <c r="C806" s="24"/>
    </row>
    <row r="807" spans="2:3" x14ac:dyDescent="0.2">
      <c r="B807" s="24"/>
      <c r="C807" s="24"/>
    </row>
    <row r="808" spans="2:3" x14ac:dyDescent="0.2">
      <c r="B808" s="24"/>
      <c r="C808" s="24"/>
    </row>
    <row r="809" spans="2:3" x14ac:dyDescent="0.2">
      <c r="B809" s="24"/>
      <c r="C809" s="24"/>
    </row>
    <row r="810" spans="2:3" x14ac:dyDescent="0.2">
      <c r="B810" s="24"/>
      <c r="C810" s="24"/>
    </row>
    <row r="811" spans="2:3" x14ac:dyDescent="0.2">
      <c r="B811" s="24"/>
      <c r="C811" s="24"/>
    </row>
    <row r="812" spans="2:3" x14ac:dyDescent="0.2">
      <c r="B812" s="24"/>
      <c r="C812" s="24"/>
    </row>
    <row r="813" spans="2:3" x14ac:dyDescent="0.2">
      <c r="B813" s="24"/>
      <c r="C813" s="24"/>
    </row>
    <row r="814" spans="2:3" x14ac:dyDescent="0.2">
      <c r="B814" s="24"/>
      <c r="C814" s="24"/>
    </row>
    <row r="815" spans="2:3" x14ac:dyDescent="0.2">
      <c r="B815" s="24"/>
      <c r="C815" s="24"/>
    </row>
    <row r="816" spans="2:3" x14ac:dyDescent="0.2">
      <c r="B816" s="24"/>
      <c r="C816" s="24"/>
    </row>
    <row r="817" spans="2:3" x14ac:dyDescent="0.2">
      <c r="B817" s="24"/>
      <c r="C817" s="24"/>
    </row>
    <row r="818" spans="2:3" x14ac:dyDescent="0.2">
      <c r="B818" s="24"/>
      <c r="C818" s="24"/>
    </row>
    <row r="819" spans="2:3" x14ac:dyDescent="0.2">
      <c r="B819" s="24"/>
      <c r="C819" s="24"/>
    </row>
    <row r="820" spans="2:3" x14ac:dyDescent="0.2">
      <c r="B820" s="24"/>
      <c r="C820" s="24"/>
    </row>
    <row r="821" spans="2:3" x14ac:dyDescent="0.2">
      <c r="B821" s="24"/>
      <c r="C821" s="24"/>
    </row>
    <row r="822" spans="2:3" x14ac:dyDescent="0.2">
      <c r="B822" s="24"/>
      <c r="C822" s="24"/>
    </row>
    <row r="823" spans="2:3" x14ac:dyDescent="0.2">
      <c r="B823" s="24"/>
      <c r="C823" s="24"/>
    </row>
    <row r="824" spans="2:3" x14ac:dyDescent="0.2">
      <c r="B824" s="24"/>
      <c r="C824" s="24"/>
    </row>
    <row r="825" spans="2:3" x14ac:dyDescent="0.2">
      <c r="B825" s="24"/>
      <c r="C825" s="24"/>
    </row>
    <row r="826" spans="2:3" x14ac:dyDescent="0.2">
      <c r="B826" s="24"/>
      <c r="C826" s="24"/>
    </row>
    <row r="827" spans="2:3" x14ac:dyDescent="0.2">
      <c r="B827" s="24"/>
      <c r="C827" s="24"/>
    </row>
    <row r="828" spans="2:3" x14ac:dyDescent="0.2">
      <c r="B828" s="24"/>
      <c r="C828" s="24"/>
    </row>
    <row r="829" spans="2:3" x14ac:dyDescent="0.2">
      <c r="B829" s="24"/>
      <c r="C829" s="24"/>
    </row>
    <row r="830" spans="2:3" x14ac:dyDescent="0.2">
      <c r="B830" s="24"/>
      <c r="C830" s="24"/>
    </row>
    <row r="831" spans="2:3" x14ac:dyDescent="0.2">
      <c r="B831" s="24"/>
      <c r="C831" s="24"/>
    </row>
    <row r="832" spans="2:3" x14ac:dyDescent="0.2">
      <c r="B832" s="24"/>
      <c r="C832" s="24"/>
    </row>
    <row r="833" spans="2:3" x14ac:dyDescent="0.2">
      <c r="B833" s="24"/>
      <c r="C833" s="24"/>
    </row>
    <row r="834" spans="2:3" x14ac:dyDescent="0.2">
      <c r="B834" s="24"/>
      <c r="C834" s="24"/>
    </row>
    <row r="835" spans="2:3" x14ac:dyDescent="0.2">
      <c r="B835" s="24"/>
      <c r="C835" s="24"/>
    </row>
    <row r="836" spans="2:3" x14ac:dyDescent="0.2">
      <c r="B836" s="24"/>
      <c r="C836" s="24"/>
    </row>
    <row r="837" spans="2:3" x14ac:dyDescent="0.2">
      <c r="B837" s="24"/>
      <c r="C837" s="24"/>
    </row>
    <row r="838" spans="2:3" x14ac:dyDescent="0.2">
      <c r="B838" s="24"/>
      <c r="C838" s="24"/>
    </row>
    <row r="839" spans="2:3" x14ac:dyDescent="0.2">
      <c r="B839" s="24"/>
      <c r="C839" s="24"/>
    </row>
    <row r="840" spans="2:3" x14ac:dyDescent="0.2">
      <c r="B840" s="24"/>
      <c r="C840" s="24"/>
    </row>
    <row r="841" spans="2:3" x14ac:dyDescent="0.2">
      <c r="B841" s="24"/>
      <c r="C841" s="24"/>
    </row>
    <row r="842" spans="2:3" x14ac:dyDescent="0.2">
      <c r="B842" s="24"/>
      <c r="C842" s="24"/>
    </row>
    <row r="843" spans="2:3" x14ac:dyDescent="0.2">
      <c r="B843" s="24"/>
      <c r="C843" s="24"/>
    </row>
    <row r="844" spans="2:3" x14ac:dyDescent="0.2">
      <c r="B844" s="24"/>
      <c r="C844" s="24"/>
    </row>
    <row r="845" spans="2:3" x14ac:dyDescent="0.2">
      <c r="B845" s="24"/>
      <c r="C845" s="24"/>
    </row>
    <row r="846" spans="2:3" x14ac:dyDescent="0.2">
      <c r="B846" s="24"/>
      <c r="C846" s="24"/>
    </row>
    <row r="847" spans="2:3" x14ac:dyDescent="0.2">
      <c r="B847" s="24"/>
      <c r="C847" s="24"/>
    </row>
    <row r="848" spans="2:3" x14ac:dyDescent="0.2">
      <c r="B848" s="24"/>
      <c r="C848" s="24"/>
    </row>
    <row r="849" spans="2:3" x14ac:dyDescent="0.2">
      <c r="B849" s="24"/>
      <c r="C849" s="24"/>
    </row>
    <row r="850" spans="2:3" x14ac:dyDescent="0.2">
      <c r="B850" s="24"/>
      <c r="C850" s="24"/>
    </row>
    <row r="851" spans="2:3" x14ac:dyDescent="0.2">
      <c r="B851" s="24"/>
      <c r="C851" s="24"/>
    </row>
    <row r="852" spans="2:3" x14ac:dyDescent="0.2">
      <c r="B852" s="24"/>
      <c r="C852" s="24"/>
    </row>
    <row r="853" spans="2:3" x14ac:dyDescent="0.2">
      <c r="B853" s="24"/>
      <c r="C853" s="24"/>
    </row>
    <row r="854" spans="2:3" x14ac:dyDescent="0.2">
      <c r="B854" s="24"/>
      <c r="C854" s="24"/>
    </row>
    <row r="855" spans="2:3" x14ac:dyDescent="0.2">
      <c r="B855" s="24"/>
      <c r="C855" s="24"/>
    </row>
    <row r="856" spans="2:3" x14ac:dyDescent="0.2">
      <c r="B856" s="24"/>
      <c r="C856" s="24"/>
    </row>
    <row r="857" spans="2:3" x14ac:dyDescent="0.2">
      <c r="B857" s="24"/>
      <c r="C857" s="24"/>
    </row>
    <row r="858" spans="2:3" x14ac:dyDescent="0.2">
      <c r="B858" s="24"/>
      <c r="C858" s="24"/>
    </row>
    <row r="859" spans="2:3" x14ac:dyDescent="0.2">
      <c r="B859" s="24"/>
      <c r="C859" s="24"/>
    </row>
    <row r="860" spans="2:3" x14ac:dyDescent="0.2">
      <c r="B860" s="24"/>
      <c r="C860" s="24"/>
    </row>
    <row r="861" spans="2:3" x14ac:dyDescent="0.2">
      <c r="B861" s="24"/>
      <c r="C861" s="24"/>
    </row>
    <row r="862" spans="2:3" x14ac:dyDescent="0.2">
      <c r="B862" s="24"/>
      <c r="C862" s="24"/>
    </row>
    <row r="863" spans="2:3" x14ac:dyDescent="0.2">
      <c r="B863" s="24"/>
      <c r="C863" s="24"/>
    </row>
    <row r="864" spans="2:3" x14ac:dyDescent="0.2">
      <c r="B864" s="24"/>
      <c r="C864" s="24"/>
    </row>
    <row r="865" spans="2:3" x14ac:dyDescent="0.2">
      <c r="B865" s="24"/>
      <c r="C865" s="24"/>
    </row>
    <row r="866" spans="2:3" x14ac:dyDescent="0.2">
      <c r="B866" s="24"/>
      <c r="C866" s="24"/>
    </row>
    <row r="867" spans="2:3" x14ac:dyDescent="0.2">
      <c r="B867" s="24"/>
      <c r="C867" s="24"/>
    </row>
    <row r="868" spans="2:3" x14ac:dyDescent="0.2">
      <c r="B868" s="24"/>
      <c r="C868" s="24"/>
    </row>
    <row r="869" spans="2:3" x14ac:dyDescent="0.2">
      <c r="B869" s="24"/>
      <c r="C869" s="24"/>
    </row>
    <row r="870" spans="2:3" x14ac:dyDescent="0.2">
      <c r="B870" s="24"/>
      <c r="C870" s="24"/>
    </row>
    <row r="871" spans="2:3" x14ac:dyDescent="0.2">
      <c r="B871" s="24"/>
      <c r="C871" s="24"/>
    </row>
    <row r="872" spans="2:3" x14ac:dyDescent="0.2">
      <c r="B872" s="24"/>
      <c r="C872" s="24"/>
    </row>
    <row r="873" spans="2:3" x14ac:dyDescent="0.2">
      <c r="B873" s="24"/>
      <c r="C873" s="24"/>
    </row>
    <row r="874" spans="2:3" x14ac:dyDescent="0.2">
      <c r="B874" s="24"/>
      <c r="C874" s="24"/>
    </row>
    <row r="875" spans="2:3" x14ac:dyDescent="0.2">
      <c r="B875" s="24"/>
      <c r="C875" s="24"/>
    </row>
    <row r="876" spans="2:3" x14ac:dyDescent="0.2">
      <c r="B876" s="24"/>
      <c r="C876" s="24"/>
    </row>
    <row r="877" spans="2:3" x14ac:dyDescent="0.2">
      <c r="B877" s="24"/>
      <c r="C877" s="24"/>
    </row>
    <row r="878" spans="2:3" x14ac:dyDescent="0.2">
      <c r="B878" s="24"/>
      <c r="C878" s="24"/>
    </row>
    <row r="879" spans="2:3" x14ac:dyDescent="0.2">
      <c r="B879" s="24"/>
      <c r="C879" s="24"/>
    </row>
    <row r="880" spans="2:3" x14ac:dyDescent="0.2">
      <c r="B880" s="24"/>
      <c r="C880" s="24"/>
    </row>
    <row r="881" spans="2:3" x14ac:dyDescent="0.2">
      <c r="B881" s="24"/>
      <c r="C881" s="24"/>
    </row>
    <row r="882" spans="2:3" x14ac:dyDescent="0.2">
      <c r="B882" s="24"/>
      <c r="C882" s="24"/>
    </row>
    <row r="883" spans="2:3" x14ac:dyDescent="0.2">
      <c r="B883" s="24"/>
      <c r="C883" s="24"/>
    </row>
    <row r="884" spans="2:3" x14ac:dyDescent="0.2">
      <c r="B884" s="24"/>
      <c r="C884" s="24"/>
    </row>
    <row r="885" spans="2:3" x14ac:dyDescent="0.2">
      <c r="B885" s="24"/>
      <c r="C885" s="24"/>
    </row>
    <row r="886" spans="2:3" x14ac:dyDescent="0.2">
      <c r="B886" s="24"/>
      <c r="C886" s="24"/>
    </row>
    <row r="887" spans="2:3" x14ac:dyDescent="0.2">
      <c r="B887" s="24"/>
      <c r="C887" s="24"/>
    </row>
    <row r="888" spans="2:3" x14ac:dyDescent="0.2">
      <c r="B888" s="24"/>
      <c r="C888" s="24"/>
    </row>
    <row r="889" spans="2:3" x14ac:dyDescent="0.2">
      <c r="B889" s="24"/>
      <c r="C889" s="24"/>
    </row>
    <row r="890" spans="2:3" x14ac:dyDescent="0.2">
      <c r="B890" s="24"/>
      <c r="C890" s="24"/>
    </row>
    <row r="891" spans="2:3" x14ac:dyDescent="0.2">
      <c r="B891" s="24"/>
      <c r="C891" s="24"/>
    </row>
    <row r="892" spans="2:3" x14ac:dyDescent="0.2">
      <c r="B892" s="24"/>
      <c r="C892" s="24"/>
    </row>
    <row r="893" spans="2:3" x14ac:dyDescent="0.2">
      <c r="B893" s="24"/>
      <c r="C893" s="24"/>
    </row>
    <row r="894" spans="2:3" x14ac:dyDescent="0.2">
      <c r="B894" s="24"/>
      <c r="C894" s="24"/>
    </row>
    <row r="895" spans="2:3" x14ac:dyDescent="0.2">
      <c r="B895" s="24"/>
      <c r="C895" s="24"/>
    </row>
    <row r="896" spans="2:3" x14ac:dyDescent="0.2">
      <c r="B896" s="24"/>
      <c r="C896" s="24"/>
    </row>
    <row r="897" spans="2:3" x14ac:dyDescent="0.2">
      <c r="B897" s="24"/>
      <c r="C897" s="24"/>
    </row>
    <row r="898" spans="2:3" x14ac:dyDescent="0.2">
      <c r="B898" s="24"/>
      <c r="C898" s="24"/>
    </row>
    <row r="899" spans="2:3" x14ac:dyDescent="0.2">
      <c r="B899" s="24"/>
      <c r="C899" s="24"/>
    </row>
    <row r="900" spans="2:3" x14ac:dyDescent="0.2">
      <c r="B900" s="24"/>
      <c r="C900" s="24"/>
    </row>
    <row r="901" spans="2:3" x14ac:dyDescent="0.2">
      <c r="B901" s="24"/>
      <c r="C901" s="24"/>
    </row>
    <row r="902" spans="2:3" x14ac:dyDescent="0.2">
      <c r="B902" s="24"/>
      <c r="C902" s="24"/>
    </row>
    <row r="903" spans="2:3" x14ac:dyDescent="0.2">
      <c r="B903" s="24"/>
      <c r="C903" s="24"/>
    </row>
    <row r="904" spans="2:3" x14ac:dyDescent="0.2">
      <c r="B904" s="24"/>
      <c r="C904" s="24"/>
    </row>
    <row r="905" spans="2:3" x14ac:dyDescent="0.2">
      <c r="B905" s="24"/>
      <c r="C905" s="24"/>
    </row>
    <row r="906" spans="2:3" x14ac:dyDescent="0.2">
      <c r="B906" s="24"/>
      <c r="C906" s="24"/>
    </row>
    <row r="907" spans="2:3" x14ac:dyDescent="0.2">
      <c r="B907" s="24"/>
      <c r="C907" s="24"/>
    </row>
    <row r="908" spans="2:3" x14ac:dyDescent="0.2">
      <c r="B908" s="24"/>
      <c r="C908" s="24"/>
    </row>
    <row r="909" spans="2:3" x14ac:dyDescent="0.2">
      <c r="B909" s="24"/>
      <c r="C909" s="24"/>
    </row>
    <row r="910" spans="2:3" x14ac:dyDescent="0.2">
      <c r="B910" s="24"/>
      <c r="C910" s="24"/>
    </row>
    <row r="911" spans="2:3" x14ac:dyDescent="0.2">
      <c r="B911" s="24"/>
      <c r="C911" s="24"/>
    </row>
    <row r="912" spans="2:3" x14ac:dyDescent="0.2">
      <c r="B912" s="24"/>
      <c r="C912" s="24"/>
    </row>
    <row r="913" spans="2:3" x14ac:dyDescent="0.2">
      <c r="B913" s="24"/>
      <c r="C913" s="24"/>
    </row>
    <row r="914" spans="2:3" x14ac:dyDescent="0.2">
      <c r="B914" s="24"/>
      <c r="C914" s="24"/>
    </row>
    <row r="915" spans="2:3" x14ac:dyDescent="0.2">
      <c r="B915" s="24"/>
      <c r="C915" s="24"/>
    </row>
    <row r="916" spans="2:3" x14ac:dyDescent="0.2">
      <c r="B916" s="24"/>
      <c r="C916" s="24"/>
    </row>
    <row r="917" spans="2:3" x14ac:dyDescent="0.2">
      <c r="B917" s="24"/>
      <c r="C917" s="24"/>
    </row>
    <row r="918" spans="2:3" x14ac:dyDescent="0.2">
      <c r="B918" s="24"/>
      <c r="C918" s="24"/>
    </row>
    <row r="919" spans="2:3" x14ac:dyDescent="0.2">
      <c r="B919" s="24"/>
      <c r="C919" s="24"/>
    </row>
    <row r="920" spans="2:3" x14ac:dyDescent="0.2">
      <c r="B920" s="24"/>
      <c r="C920" s="24"/>
    </row>
    <row r="921" spans="2:3" x14ac:dyDescent="0.2">
      <c r="B921" s="24"/>
      <c r="C921" s="24"/>
    </row>
    <row r="922" spans="2:3" x14ac:dyDescent="0.2">
      <c r="B922" s="24"/>
      <c r="C922" s="24"/>
    </row>
    <row r="923" spans="2:3" x14ac:dyDescent="0.2">
      <c r="B923" s="24"/>
      <c r="C923" s="24"/>
    </row>
    <row r="924" spans="2:3" x14ac:dyDescent="0.2">
      <c r="B924" s="24"/>
      <c r="C924" s="24"/>
    </row>
    <row r="925" spans="2:3" x14ac:dyDescent="0.2">
      <c r="B925" s="24"/>
      <c r="C925" s="24"/>
    </row>
    <row r="926" spans="2:3" x14ac:dyDescent="0.2">
      <c r="B926" s="24"/>
      <c r="C926" s="24"/>
    </row>
    <row r="927" spans="2:3" x14ac:dyDescent="0.2">
      <c r="B927" s="24"/>
      <c r="C927" s="24"/>
    </row>
    <row r="928" spans="2:3" x14ac:dyDescent="0.2">
      <c r="B928" s="24"/>
      <c r="C928" s="24"/>
    </row>
    <row r="929" spans="2:3" x14ac:dyDescent="0.2">
      <c r="B929" s="24"/>
      <c r="C929" s="24"/>
    </row>
    <row r="930" spans="2:3" x14ac:dyDescent="0.2">
      <c r="B930" s="24"/>
      <c r="C930" s="24"/>
    </row>
    <row r="931" spans="2:3" x14ac:dyDescent="0.2">
      <c r="B931" s="24"/>
      <c r="C931" s="24"/>
    </row>
    <row r="932" spans="2:3" x14ac:dyDescent="0.2">
      <c r="B932" s="24"/>
      <c r="C932" s="24"/>
    </row>
    <row r="933" spans="2:3" x14ac:dyDescent="0.2">
      <c r="B933" s="24"/>
      <c r="C933" s="24"/>
    </row>
    <row r="934" spans="2:3" x14ac:dyDescent="0.2">
      <c r="B934" s="24"/>
      <c r="C934" s="24"/>
    </row>
    <row r="935" spans="2:3" x14ac:dyDescent="0.2">
      <c r="B935" s="24"/>
      <c r="C935" s="24"/>
    </row>
    <row r="936" spans="2:3" x14ac:dyDescent="0.2">
      <c r="B936" s="24"/>
      <c r="C936" s="24"/>
    </row>
    <row r="937" spans="2:3" x14ac:dyDescent="0.2">
      <c r="B937" s="24"/>
      <c r="C937" s="24"/>
    </row>
    <row r="938" spans="2:3" x14ac:dyDescent="0.2">
      <c r="B938" s="24"/>
      <c r="C938" s="24"/>
    </row>
    <row r="939" spans="2:3" x14ac:dyDescent="0.2">
      <c r="B939" s="24"/>
      <c r="C939" s="24"/>
    </row>
    <row r="940" spans="2:3" x14ac:dyDescent="0.2">
      <c r="B940" s="24"/>
      <c r="C940" s="24"/>
    </row>
    <row r="941" spans="2:3" x14ac:dyDescent="0.2">
      <c r="B941" s="24"/>
      <c r="C941" s="24"/>
    </row>
    <row r="942" spans="2:3" x14ac:dyDescent="0.2">
      <c r="B942" s="24"/>
      <c r="C942" s="24"/>
    </row>
    <row r="943" spans="2:3" x14ac:dyDescent="0.2">
      <c r="B943" s="24"/>
      <c r="C943" s="24"/>
    </row>
    <row r="944" spans="2:3" x14ac:dyDescent="0.2">
      <c r="B944" s="24"/>
      <c r="C944" s="24"/>
    </row>
    <row r="945" spans="2:3" x14ac:dyDescent="0.2">
      <c r="B945" s="24"/>
      <c r="C945" s="24"/>
    </row>
    <row r="946" spans="2:3" x14ac:dyDescent="0.2">
      <c r="B946" s="24"/>
      <c r="C946" s="24"/>
    </row>
    <row r="947" spans="2:3" x14ac:dyDescent="0.2">
      <c r="B947" s="24"/>
      <c r="C947" s="24"/>
    </row>
    <row r="948" spans="2:3" x14ac:dyDescent="0.2">
      <c r="B948" s="24"/>
      <c r="C948" s="24"/>
    </row>
    <row r="949" spans="2:3" x14ac:dyDescent="0.2">
      <c r="B949" s="24"/>
      <c r="C949" s="24"/>
    </row>
    <row r="950" spans="2:3" x14ac:dyDescent="0.2">
      <c r="B950" s="24"/>
      <c r="C950" s="24"/>
    </row>
    <row r="951" spans="2:3" x14ac:dyDescent="0.2">
      <c r="B951" s="24"/>
      <c r="C951" s="24"/>
    </row>
    <row r="952" spans="2:3" x14ac:dyDescent="0.2">
      <c r="B952" s="24"/>
      <c r="C952" s="24"/>
    </row>
    <row r="953" spans="2:3" x14ac:dyDescent="0.2">
      <c r="B953" s="24"/>
      <c r="C953" s="24"/>
    </row>
    <row r="954" spans="2:3" x14ac:dyDescent="0.2">
      <c r="B954" s="24"/>
      <c r="C954" s="24"/>
    </row>
    <row r="955" spans="2:3" x14ac:dyDescent="0.2">
      <c r="B955" s="24"/>
      <c r="C955" s="24"/>
    </row>
    <row r="956" spans="2:3" x14ac:dyDescent="0.2">
      <c r="B956" s="24"/>
      <c r="C956" s="24"/>
    </row>
    <row r="957" spans="2:3" x14ac:dyDescent="0.2">
      <c r="B957" s="24"/>
      <c r="C957" s="24"/>
    </row>
    <row r="958" spans="2:3" x14ac:dyDescent="0.2">
      <c r="B958" s="24"/>
      <c r="C958" s="24"/>
    </row>
    <row r="959" spans="2:3" x14ac:dyDescent="0.2">
      <c r="B959" s="24"/>
      <c r="C959" s="24"/>
    </row>
    <row r="960" spans="2:3" x14ac:dyDescent="0.2">
      <c r="B960" s="24"/>
      <c r="C960" s="24"/>
    </row>
    <row r="961" spans="2:3" x14ac:dyDescent="0.2">
      <c r="B961" s="24"/>
      <c r="C961" s="24"/>
    </row>
    <row r="962" spans="2:3" x14ac:dyDescent="0.2">
      <c r="B962" s="24"/>
      <c r="C962" s="24"/>
    </row>
    <row r="963" spans="2:3" x14ac:dyDescent="0.2">
      <c r="B963" s="24"/>
      <c r="C963" s="24"/>
    </row>
    <row r="964" spans="2:3" x14ac:dyDescent="0.2">
      <c r="B964" s="24"/>
      <c r="C964" s="24"/>
    </row>
    <row r="965" spans="2:3" x14ac:dyDescent="0.2">
      <c r="B965" s="24"/>
      <c r="C965" s="24"/>
    </row>
    <row r="966" spans="2:3" x14ac:dyDescent="0.2">
      <c r="B966" s="24"/>
      <c r="C966" s="24"/>
    </row>
    <row r="967" spans="2:3" x14ac:dyDescent="0.2">
      <c r="B967" s="24"/>
      <c r="C967" s="24"/>
    </row>
    <row r="968" spans="2:3" x14ac:dyDescent="0.2">
      <c r="B968" s="24"/>
      <c r="C968" s="24"/>
    </row>
    <row r="969" spans="2:3" x14ac:dyDescent="0.2">
      <c r="B969" s="24"/>
      <c r="C969" s="24"/>
    </row>
    <row r="970" spans="2:3" x14ac:dyDescent="0.2">
      <c r="B970" s="24"/>
      <c r="C970" s="24"/>
    </row>
    <row r="971" spans="2:3" x14ac:dyDescent="0.2">
      <c r="B971" s="24"/>
      <c r="C971" s="24"/>
    </row>
    <row r="972" spans="2:3" x14ac:dyDescent="0.2">
      <c r="B972" s="24"/>
      <c r="C972" s="24"/>
    </row>
    <row r="973" spans="2:3" x14ac:dyDescent="0.2">
      <c r="B973" s="24"/>
      <c r="C973" s="24"/>
    </row>
    <row r="974" spans="2:3" x14ac:dyDescent="0.2">
      <c r="B974" s="24"/>
      <c r="C974" s="24"/>
    </row>
    <row r="975" spans="2:3" x14ac:dyDescent="0.2">
      <c r="B975" s="24"/>
      <c r="C975" s="24"/>
    </row>
    <row r="976" spans="2:3" x14ac:dyDescent="0.2">
      <c r="B976" s="24"/>
      <c r="C976" s="24"/>
    </row>
    <row r="977" spans="2:3" x14ac:dyDescent="0.2">
      <c r="B977" s="24"/>
      <c r="C977" s="24"/>
    </row>
    <row r="978" spans="2:3" x14ac:dyDescent="0.2">
      <c r="B978" s="24"/>
      <c r="C978" s="24"/>
    </row>
    <row r="979" spans="2:3" x14ac:dyDescent="0.2">
      <c r="B979" s="24"/>
      <c r="C979" s="24"/>
    </row>
    <row r="980" spans="2:3" x14ac:dyDescent="0.2">
      <c r="B980" s="24"/>
      <c r="C980" s="24"/>
    </row>
    <row r="981" spans="2:3" x14ac:dyDescent="0.2">
      <c r="B981" s="24"/>
      <c r="C981" s="24"/>
    </row>
    <row r="982" spans="2:3" x14ac:dyDescent="0.2">
      <c r="B982" s="24"/>
      <c r="C982" s="24"/>
    </row>
    <row r="983" spans="2:3" x14ac:dyDescent="0.2">
      <c r="B983" s="24"/>
      <c r="C983" s="24"/>
    </row>
    <row r="984" spans="2:3" x14ac:dyDescent="0.2">
      <c r="B984" s="24"/>
      <c r="C984" s="24"/>
    </row>
    <row r="985" spans="2:3" x14ac:dyDescent="0.2">
      <c r="B985" s="24"/>
      <c r="C985" s="24"/>
    </row>
    <row r="986" spans="2:3" x14ac:dyDescent="0.2">
      <c r="B986" s="24"/>
      <c r="C986" s="24"/>
    </row>
    <row r="987" spans="2:3" x14ac:dyDescent="0.2">
      <c r="B987" s="24"/>
      <c r="C987" s="24"/>
    </row>
    <row r="988" spans="2:3" x14ac:dyDescent="0.2">
      <c r="B988" s="24"/>
      <c r="C988" s="24"/>
    </row>
    <row r="989" spans="2:3" x14ac:dyDescent="0.2">
      <c r="B989" s="24"/>
      <c r="C989" s="24"/>
    </row>
    <row r="990" spans="2:3" x14ac:dyDescent="0.2">
      <c r="B990" s="24"/>
      <c r="C990" s="24"/>
    </row>
    <row r="991" spans="2:3" x14ac:dyDescent="0.2">
      <c r="B991" s="24"/>
      <c r="C991" s="24"/>
    </row>
    <row r="992" spans="2:3" x14ac:dyDescent="0.2">
      <c r="B992" s="24"/>
      <c r="C992" s="24"/>
    </row>
    <row r="993" spans="2:3" x14ac:dyDescent="0.2">
      <c r="B993" s="24"/>
      <c r="C993" s="24"/>
    </row>
    <row r="994" spans="2:3" x14ac:dyDescent="0.2">
      <c r="B994" s="24"/>
      <c r="C994" s="24"/>
    </row>
    <row r="995" spans="2:3" x14ac:dyDescent="0.2">
      <c r="B995" s="24"/>
      <c r="C995" s="24"/>
    </row>
    <row r="996" spans="2:3" x14ac:dyDescent="0.2">
      <c r="B996" s="24"/>
      <c r="C996" s="24"/>
    </row>
    <row r="997" spans="2:3" x14ac:dyDescent="0.2">
      <c r="B997" s="24"/>
      <c r="C997" s="24"/>
    </row>
    <row r="998" spans="2:3" x14ac:dyDescent="0.2">
      <c r="B998" s="24"/>
      <c r="C998" s="24"/>
    </row>
    <row r="999" spans="2:3" x14ac:dyDescent="0.2">
      <c r="B999" s="24"/>
      <c r="C999" s="24"/>
    </row>
    <row r="1000" spans="2:3" x14ac:dyDescent="0.2">
      <c r="B1000" s="24"/>
      <c r="C1000" s="24"/>
    </row>
    <row r="1001" spans="2:3" x14ac:dyDescent="0.2">
      <c r="B1001" s="24"/>
      <c r="C1001" s="24"/>
    </row>
    <row r="1002" spans="2:3" x14ac:dyDescent="0.2">
      <c r="B1002" s="24"/>
      <c r="C1002" s="24"/>
    </row>
    <row r="1003" spans="2:3" x14ac:dyDescent="0.2">
      <c r="B1003" s="24"/>
      <c r="C1003" s="24"/>
    </row>
    <row r="1004" spans="2:3" x14ac:dyDescent="0.2">
      <c r="B1004" s="24"/>
      <c r="C1004" s="24"/>
    </row>
    <row r="1005" spans="2:3" x14ac:dyDescent="0.2">
      <c r="B1005" s="24"/>
      <c r="C1005" s="24"/>
    </row>
    <row r="1006" spans="2:3" x14ac:dyDescent="0.2">
      <c r="B1006" s="24"/>
      <c r="C1006" s="24"/>
    </row>
    <row r="1007" spans="2:3" x14ac:dyDescent="0.2">
      <c r="B1007" s="24"/>
      <c r="C1007" s="24"/>
    </row>
    <row r="1008" spans="2:3" x14ac:dyDescent="0.2">
      <c r="B1008" s="24"/>
      <c r="C1008" s="24"/>
    </row>
    <row r="1009" spans="2:3" x14ac:dyDescent="0.2">
      <c r="B1009" s="24"/>
      <c r="C1009" s="24"/>
    </row>
    <row r="1010" spans="2:3" x14ac:dyDescent="0.2">
      <c r="B1010" s="24"/>
      <c r="C1010" s="24"/>
    </row>
    <row r="1011" spans="2:3" x14ac:dyDescent="0.2">
      <c r="B1011" s="24"/>
      <c r="C1011" s="24"/>
    </row>
    <row r="1012" spans="2:3" x14ac:dyDescent="0.2">
      <c r="B1012" s="24"/>
      <c r="C1012" s="24"/>
    </row>
    <row r="1013" spans="2:3" x14ac:dyDescent="0.2">
      <c r="B1013" s="24"/>
      <c r="C1013" s="24"/>
    </row>
    <row r="1014" spans="2:3" x14ac:dyDescent="0.2">
      <c r="B1014" s="24"/>
      <c r="C1014" s="24"/>
    </row>
    <row r="1015" spans="2:3" x14ac:dyDescent="0.2">
      <c r="B1015" s="24"/>
      <c r="C1015" s="24"/>
    </row>
    <row r="1016" spans="2:3" x14ac:dyDescent="0.2">
      <c r="B1016" s="24"/>
      <c r="C1016" s="24"/>
    </row>
    <row r="1017" spans="2:3" x14ac:dyDescent="0.2">
      <c r="B1017" s="24"/>
      <c r="C1017" s="24"/>
    </row>
    <row r="1018" spans="2:3" x14ac:dyDescent="0.2">
      <c r="B1018" s="24"/>
      <c r="C1018" s="24"/>
    </row>
    <row r="1019" spans="2:3" x14ac:dyDescent="0.2">
      <c r="B1019" s="24"/>
      <c r="C1019" s="24"/>
    </row>
    <row r="1020" spans="2:3" x14ac:dyDescent="0.2">
      <c r="B1020" s="24"/>
      <c r="C1020" s="24"/>
    </row>
    <row r="1021" spans="2:3" x14ac:dyDescent="0.2">
      <c r="B1021" s="24"/>
      <c r="C1021" s="24"/>
    </row>
    <row r="1022" spans="2:3" x14ac:dyDescent="0.2">
      <c r="B1022" s="24"/>
      <c r="C1022" s="24"/>
    </row>
    <row r="1023" spans="2:3" x14ac:dyDescent="0.2">
      <c r="B1023" s="24"/>
      <c r="C1023" s="24"/>
    </row>
    <row r="1024" spans="2:3" x14ac:dyDescent="0.2">
      <c r="B1024" s="24"/>
      <c r="C1024" s="24"/>
    </row>
    <row r="1025" spans="2:3" x14ac:dyDescent="0.2">
      <c r="B1025" s="24"/>
      <c r="C1025" s="24"/>
    </row>
    <row r="1026" spans="2:3" x14ac:dyDescent="0.2">
      <c r="B1026" s="24"/>
      <c r="C1026" s="24"/>
    </row>
    <row r="1027" spans="2:3" x14ac:dyDescent="0.2">
      <c r="B1027" s="24"/>
      <c r="C1027" s="24"/>
    </row>
    <row r="1028" spans="2:3" x14ac:dyDescent="0.2">
      <c r="B1028" s="24"/>
      <c r="C1028" s="24"/>
    </row>
    <row r="1029" spans="2:3" x14ac:dyDescent="0.2">
      <c r="B1029" s="24"/>
      <c r="C1029" s="24"/>
    </row>
    <row r="1030" spans="2:3" x14ac:dyDescent="0.2">
      <c r="B1030" s="24"/>
      <c r="C1030" s="24"/>
    </row>
    <row r="1031" spans="2:3" x14ac:dyDescent="0.2">
      <c r="B1031" s="24"/>
      <c r="C1031" s="24"/>
    </row>
    <row r="1032" spans="2:3" x14ac:dyDescent="0.2">
      <c r="B1032" s="24"/>
      <c r="C1032" s="24"/>
    </row>
    <row r="1033" spans="2:3" x14ac:dyDescent="0.2">
      <c r="B1033" s="24"/>
      <c r="C1033" s="24"/>
    </row>
    <row r="1034" spans="2:3" x14ac:dyDescent="0.2">
      <c r="B1034" s="24"/>
      <c r="C1034" s="24"/>
    </row>
    <row r="1035" spans="2:3" x14ac:dyDescent="0.2">
      <c r="B1035" s="24"/>
      <c r="C1035" s="24"/>
    </row>
    <row r="1036" spans="2:3" x14ac:dyDescent="0.2">
      <c r="B1036" s="24"/>
      <c r="C1036" s="24"/>
    </row>
    <row r="1037" spans="2:3" x14ac:dyDescent="0.2">
      <c r="B1037" s="24"/>
      <c r="C1037" s="24"/>
    </row>
    <row r="1038" spans="2:3" x14ac:dyDescent="0.2">
      <c r="B1038" s="24"/>
      <c r="C1038" s="24"/>
    </row>
    <row r="1039" spans="2:3" x14ac:dyDescent="0.2">
      <c r="B1039" s="24"/>
      <c r="C1039" s="24"/>
    </row>
    <row r="1040" spans="2:3" x14ac:dyDescent="0.2">
      <c r="B1040" s="24"/>
      <c r="C1040" s="24"/>
    </row>
    <row r="1041" spans="2:3" x14ac:dyDescent="0.2">
      <c r="B1041" s="24"/>
      <c r="C1041" s="24"/>
    </row>
    <row r="1042" spans="2:3" x14ac:dyDescent="0.2">
      <c r="B1042" s="24"/>
      <c r="C1042" s="24"/>
    </row>
    <row r="1043" spans="2:3" x14ac:dyDescent="0.2">
      <c r="B1043" s="24"/>
      <c r="C1043" s="24"/>
    </row>
    <row r="1044" spans="2:3" x14ac:dyDescent="0.2">
      <c r="B1044" s="24"/>
      <c r="C1044" s="24"/>
    </row>
    <row r="1045" spans="2:3" x14ac:dyDescent="0.2">
      <c r="B1045" s="24"/>
      <c r="C1045" s="24"/>
    </row>
    <row r="1046" spans="2:3" x14ac:dyDescent="0.2">
      <c r="B1046" s="24"/>
      <c r="C1046" s="24"/>
    </row>
    <row r="1047" spans="2:3" x14ac:dyDescent="0.2">
      <c r="B1047" s="24"/>
      <c r="C1047" s="24"/>
    </row>
    <row r="1048" spans="2:3" x14ac:dyDescent="0.2">
      <c r="B1048" s="24"/>
      <c r="C1048" s="24"/>
    </row>
    <row r="1049" spans="2:3" x14ac:dyDescent="0.2">
      <c r="B1049" s="24"/>
      <c r="C1049" s="24"/>
    </row>
    <row r="1050" spans="2:3" x14ac:dyDescent="0.2">
      <c r="B1050" s="24"/>
      <c r="C1050" s="24"/>
    </row>
    <row r="1051" spans="2:3" x14ac:dyDescent="0.2">
      <c r="B1051" s="24"/>
      <c r="C1051" s="24"/>
    </row>
    <row r="1052" spans="2:3" x14ac:dyDescent="0.2">
      <c r="B1052" s="24"/>
      <c r="C1052" s="24"/>
    </row>
    <row r="1053" spans="2:3" x14ac:dyDescent="0.2">
      <c r="B1053" s="24"/>
      <c r="C1053" s="24"/>
    </row>
    <row r="1054" spans="2:3" x14ac:dyDescent="0.2">
      <c r="B1054" s="24"/>
      <c r="C1054" s="24"/>
    </row>
    <row r="1055" spans="2:3" x14ac:dyDescent="0.2">
      <c r="B1055" s="24"/>
      <c r="C1055" s="24"/>
    </row>
    <row r="1056" spans="2:3" x14ac:dyDescent="0.2">
      <c r="B1056" s="24"/>
      <c r="C1056" s="24"/>
    </row>
    <row r="1057" spans="2:3" x14ac:dyDescent="0.2">
      <c r="B1057" s="24"/>
      <c r="C1057" s="24"/>
    </row>
    <row r="1058" spans="2:3" x14ac:dyDescent="0.2">
      <c r="B1058" s="24"/>
      <c r="C1058" s="24"/>
    </row>
    <row r="1059" spans="2:3" x14ac:dyDescent="0.2">
      <c r="B1059" s="24"/>
      <c r="C1059" s="24"/>
    </row>
    <row r="1060" spans="2:3" x14ac:dyDescent="0.2">
      <c r="B1060" s="24"/>
      <c r="C1060" s="24"/>
    </row>
    <row r="1061" spans="2:3" x14ac:dyDescent="0.2">
      <c r="B1061" s="24"/>
      <c r="C1061" s="24"/>
    </row>
    <row r="1062" spans="2:3" x14ac:dyDescent="0.2">
      <c r="B1062" s="24"/>
      <c r="C1062" s="24"/>
    </row>
    <row r="1063" spans="2:3" x14ac:dyDescent="0.2">
      <c r="B1063" s="24"/>
      <c r="C1063" s="24"/>
    </row>
    <row r="1064" spans="2:3" x14ac:dyDescent="0.2">
      <c r="B1064" s="24"/>
      <c r="C1064" s="24"/>
    </row>
    <row r="1065" spans="2:3" x14ac:dyDescent="0.2">
      <c r="B1065" s="24"/>
      <c r="C1065" s="24"/>
    </row>
    <row r="1066" spans="2:3" x14ac:dyDescent="0.2">
      <c r="B1066" s="24"/>
      <c r="C1066" s="24"/>
    </row>
    <row r="1067" spans="2:3" x14ac:dyDescent="0.2">
      <c r="B1067" s="24"/>
      <c r="C1067" s="24"/>
    </row>
    <row r="1068" spans="2:3" x14ac:dyDescent="0.2">
      <c r="B1068" s="24"/>
      <c r="C1068" s="24"/>
    </row>
    <row r="1069" spans="2:3" x14ac:dyDescent="0.2">
      <c r="B1069" s="24"/>
      <c r="C1069" s="24"/>
    </row>
    <row r="1070" spans="2:3" x14ac:dyDescent="0.2">
      <c r="B1070" s="24"/>
      <c r="C1070" s="24"/>
    </row>
    <row r="1071" spans="2:3" x14ac:dyDescent="0.2">
      <c r="B1071" s="24"/>
      <c r="C1071" s="24"/>
    </row>
    <row r="1072" spans="2:3" x14ac:dyDescent="0.2">
      <c r="B1072" s="24"/>
      <c r="C1072" s="24"/>
    </row>
    <row r="1073" spans="2:3" x14ac:dyDescent="0.2">
      <c r="B1073" s="24"/>
      <c r="C1073" s="24"/>
    </row>
    <row r="1074" spans="2:3" x14ac:dyDescent="0.2">
      <c r="B1074" s="24"/>
      <c r="C1074" s="24"/>
    </row>
    <row r="1075" spans="2:3" x14ac:dyDescent="0.2">
      <c r="B1075" s="24"/>
      <c r="C1075" s="24"/>
    </row>
    <row r="1076" spans="2:3" x14ac:dyDescent="0.2">
      <c r="B1076" s="24"/>
      <c r="C1076" s="24"/>
    </row>
    <row r="1077" spans="2:3" x14ac:dyDescent="0.2">
      <c r="B1077" s="24"/>
      <c r="C1077" s="24"/>
    </row>
    <row r="1078" spans="2:3" x14ac:dyDescent="0.2">
      <c r="B1078" s="24"/>
      <c r="C1078" s="24"/>
    </row>
    <row r="1079" spans="2:3" x14ac:dyDescent="0.2">
      <c r="B1079" s="24"/>
      <c r="C1079" s="24"/>
    </row>
    <row r="1080" spans="2:3" x14ac:dyDescent="0.2">
      <c r="B1080" s="24"/>
      <c r="C1080" s="24"/>
    </row>
    <row r="1081" spans="2:3" x14ac:dyDescent="0.2">
      <c r="B1081" s="24"/>
      <c r="C1081" s="24"/>
    </row>
    <row r="1082" spans="2:3" x14ac:dyDescent="0.2">
      <c r="B1082" s="24"/>
      <c r="C1082" s="24"/>
    </row>
    <row r="1083" spans="2:3" x14ac:dyDescent="0.2">
      <c r="B1083" s="24"/>
      <c r="C1083" s="24"/>
    </row>
    <row r="1084" spans="2:3" x14ac:dyDescent="0.2">
      <c r="B1084" s="24"/>
      <c r="C1084" s="24"/>
    </row>
    <row r="1085" spans="2:3" x14ac:dyDescent="0.2">
      <c r="B1085" s="24"/>
      <c r="C1085" s="24"/>
    </row>
    <row r="1086" spans="2:3" x14ac:dyDescent="0.2">
      <c r="B1086" s="24"/>
      <c r="C1086" s="24"/>
    </row>
    <row r="1087" spans="2:3" x14ac:dyDescent="0.2">
      <c r="B1087" s="24"/>
      <c r="C1087" s="24"/>
    </row>
    <row r="1088" spans="2:3" x14ac:dyDescent="0.2">
      <c r="B1088" s="24"/>
      <c r="C1088" s="24"/>
    </row>
    <row r="1089" spans="2:3" x14ac:dyDescent="0.2">
      <c r="B1089" s="24"/>
      <c r="C1089" s="24"/>
    </row>
    <row r="1090" spans="2:3" x14ac:dyDescent="0.2">
      <c r="B1090" s="24"/>
      <c r="C1090" s="24"/>
    </row>
    <row r="1091" spans="2:3" x14ac:dyDescent="0.2">
      <c r="B1091" s="24"/>
      <c r="C1091" s="24"/>
    </row>
    <row r="1092" spans="2:3" x14ac:dyDescent="0.2">
      <c r="B1092" s="24"/>
      <c r="C1092" s="24"/>
    </row>
    <row r="1093" spans="2:3" x14ac:dyDescent="0.2">
      <c r="B1093" s="24"/>
      <c r="C1093" s="24"/>
    </row>
    <row r="1094" spans="2:3" x14ac:dyDescent="0.2">
      <c r="B1094" s="24"/>
      <c r="C1094" s="24"/>
    </row>
    <row r="1095" spans="2:3" x14ac:dyDescent="0.2">
      <c r="B1095" s="24"/>
      <c r="C1095" s="24"/>
    </row>
    <row r="1096" spans="2:3" x14ac:dyDescent="0.2">
      <c r="B1096" s="24"/>
      <c r="C1096" s="24"/>
    </row>
    <row r="1097" spans="2:3" x14ac:dyDescent="0.2">
      <c r="B1097" s="24"/>
      <c r="C1097" s="24"/>
    </row>
    <row r="1098" spans="2:3" x14ac:dyDescent="0.2">
      <c r="B1098" s="24"/>
      <c r="C1098" s="24"/>
    </row>
    <row r="1099" spans="2:3" x14ac:dyDescent="0.2">
      <c r="B1099" s="24"/>
      <c r="C1099" s="24"/>
    </row>
    <row r="1100" spans="2:3" x14ac:dyDescent="0.2">
      <c r="B1100" s="24"/>
      <c r="C1100" s="24"/>
    </row>
    <row r="1101" spans="2:3" x14ac:dyDescent="0.2">
      <c r="B1101" s="24"/>
      <c r="C1101" s="24"/>
    </row>
    <row r="1102" spans="2:3" x14ac:dyDescent="0.2">
      <c r="B1102" s="24"/>
      <c r="C1102" s="24"/>
    </row>
    <row r="1103" spans="2:3" x14ac:dyDescent="0.2">
      <c r="B1103" s="24"/>
      <c r="C1103" s="24"/>
    </row>
    <row r="1104" spans="2:3" x14ac:dyDescent="0.2">
      <c r="B1104" s="24"/>
      <c r="C1104" s="24"/>
    </row>
    <row r="1105" spans="2:3" x14ac:dyDescent="0.2">
      <c r="B1105" s="24"/>
      <c r="C1105" s="24"/>
    </row>
    <row r="1106" spans="2:3" x14ac:dyDescent="0.2">
      <c r="B1106" s="24"/>
      <c r="C1106" s="24"/>
    </row>
    <row r="1107" spans="2:3" x14ac:dyDescent="0.2">
      <c r="B1107" s="24"/>
      <c r="C1107" s="24"/>
    </row>
    <row r="1108" spans="2:3" x14ac:dyDescent="0.2">
      <c r="B1108" s="24"/>
      <c r="C1108" s="24"/>
    </row>
    <row r="1109" spans="2:3" x14ac:dyDescent="0.2">
      <c r="B1109" s="24"/>
      <c r="C1109" s="24"/>
    </row>
    <row r="1110" spans="2:3" x14ac:dyDescent="0.2">
      <c r="B1110" s="24"/>
      <c r="C1110" s="24"/>
    </row>
    <row r="1111" spans="2:3" x14ac:dyDescent="0.2">
      <c r="B1111" s="24"/>
      <c r="C1111" s="24"/>
    </row>
    <row r="1112" spans="2:3" x14ac:dyDescent="0.2">
      <c r="B1112" s="24"/>
      <c r="C1112" s="24"/>
    </row>
    <row r="1113" spans="2:3" x14ac:dyDescent="0.2">
      <c r="B1113" s="24"/>
      <c r="C1113" s="24"/>
    </row>
    <row r="1114" spans="2:3" x14ac:dyDescent="0.2">
      <c r="B1114" s="24"/>
      <c r="C1114" s="24"/>
    </row>
    <row r="1115" spans="2:3" x14ac:dyDescent="0.2">
      <c r="B1115" s="24"/>
      <c r="C1115" s="24"/>
    </row>
    <row r="1116" spans="2:3" x14ac:dyDescent="0.2">
      <c r="B1116" s="24"/>
      <c r="C1116" s="24"/>
    </row>
    <row r="1117" spans="2:3" x14ac:dyDescent="0.2">
      <c r="B1117" s="24"/>
      <c r="C1117" s="24"/>
    </row>
    <row r="1118" spans="2:3" x14ac:dyDescent="0.2">
      <c r="B1118" s="24"/>
      <c r="C1118" s="24"/>
    </row>
    <row r="1119" spans="2:3" x14ac:dyDescent="0.2">
      <c r="B1119" s="24"/>
      <c r="C1119" s="24"/>
    </row>
    <row r="1120" spans="2:3" x14ac:dyDescent="0.2">
      <c r="B1120" s="24"/>
      <c r="C1120" s="24"/>
    </row>
    <row r="1121" spans="2:3" x14ac:dyDescent="0.2">
      <c r="B1121" s="24"/>
      <c r="C1121" s="24"/>
    </row>
    <row r="1122" spans="2:3" x14ac:dyDescent="0.2">
      <c r="B1122" s="24"/>
      <c r="C1122" s="24"/>
    </row>
    <row r="1123" spans="2:3" x14ac:dyDescent="0.2">
      <c r="B1123" s="24"/>
      <c r="C1123" s="24"/>
    </row>
    <row r="1124" spans="2:3" x14ac:dyDescent="0.2">
      <c r="B1124" s="24"/>
      <c r="C1124" s="24"/>
    </row>
    <row r="1125" spans="2:3" x14ac:dyDescent="0.2">
      <c r="B1125" s="24"/>
      <c r="C1125" s="24"/>
    </row>
    <row r="1126" spans="2:3" x14ac:dyDescent="0.2">
      <c r="B1126" s="24"/>
      <c r="C1126" s="24"/>
    </row>
    <row r="1127" spans="2:3" x14ac:dyDescent="0.2">
      <c r="B1127" s="24"/>
      <c r="C1127" s="24"/>
    </row>
    <row r="1128" spans="2:3" x14ac:dyDescent="0.2">
      <c r="B1128" s="24"/>
      <c r="C1128" s="24"/>
    </row>
    <row r="1129" spans="2:3" x14ac:dyDescent="0.2">
      <c r="B1129" s="24"/>
      <c r="C1129" s="24"/>
    </row>
    <row r="1130" spans="2:3" x14ac:dyDescent="0.2">
      <c r="B1130" s="24"/>
      <c r="C1130" s="24"/>
    </row>
    <row r="1131" spans="2:3" x14ac:dyDescent="0.2">
      <c r="B1131" s="24"/>
      <c r="C1131" s="24"/>
    </row>
    <row r="1132" spans="2:3" x14ac:dyDescent="0.2">
      <c r="B1132" s="24"/>
      <c r="C1132" s="24"/>
    </row>
    <row r="1133" spans="2:3" x14ac:dyDescent="0.2">
      <c r="B1133" s="24"/>
      <c r="C1133" s="24"/>
    </row>
    <row r="1134" spans="2:3" x14ac:dyDescent="0.2">
      <c r="B1134" s="24"/>
      <c r="C1134" s="24"/>
    </row>
    <row r="1135" spans="2:3" x14ac:dyDescent="0.2">
      <c r="B1135" s="24"/>
      <c r="C1135" s="24"/>
    </row>
    <row r="1136" spans="2:3" x14ac:dyDescent="0.2">
      <c r="B1136" s="24"/>
      <c r="C1136" s="24"/>
    </row>
    <row r="1137" spans="2:3" x14ac:dyDescent="0.2">
      <c r="B1137" s="24"/>
      <c r="C1137" s="24"/>
    </row>
    <row r="1138" spans="2:3" x14ac:dyDescent="0.2">
      <c r="B1138" s="24"/>
      <c r="C1138" s="24"/>
    </row>
    <row r="1139" spans="2:3" x14ac:dyDescent="0.2">
      <c r="B1139" s="24"/>
      <c r="C1139" s="24"/>
    </row>
    <row r="1140" spans="2:3" x14ac:dyDescent="0.2">
      <c r="B1140" s="24"/>
      <c r="C1140" s="24"/>
    </row>
    <row r="1141" spans="2:3" x14ac:dyDescent="0.2">
      <c r="B1141" s="24"/>
      <c r="C1141" s="24"/>
    </row>
    <row r="1142" spans="2:3" x14ac:dyDescent="0.2">
      <c r="B1142" s="24"/>
      <c r="C1142" s="24"/>
    </row>
    <row r="1143" spans="2:3" x14ac:dyDescent="0.2">
      <c r="B1143" s="24"/>
      <c r="C1143" s="24"/>
    </row>
    <row r="1144" spans="2:3" x14ac:dyDescent="0.2">
      <c r="B1144" s="24"/>
      <c r="C1144" s="24"/>
    </row>
    <row r="1145" spans="2:3" x14ac:dyDescent="0.2">
      <c r="B1145" s="24"/>
      <c r="C1145" s="24"/>
    </row>
    <row r="1146" spans="2:3" x14ac:dyDescent="0.2">
      <c r="B1146" s="24"/>
      <c r="C1146" s="24"/>
    </row>
    <row r="1147" spans="2:3" x14ac:dyDescent="0.2">
      <c r="B1147" s="24"/>
      <c r="C1147" s="24"/>
    </row>
    <row r="1148" spans="2:3" x14ac:dyDescent="0.2">
      <c r="B1148" s="24"/>
      <c r="C1148" s="24"/>
    </row>
    <row r="1149" spans="2:3" x14ac:dyDescent="0.2">
      <c r="B1149" s="24"/>
      <c r="C1149" s="24"/>
    </row>
    <row r="1150" spans="2:3" x14ac:dyDescent="0.2">
      <c r="B1150" s="24"/>
      <c r="C1150" s="24"/>
    </row>
    <row r="1151" spans="2:3" x14ac:dyDescent="0.2">
      <c r="B1151" s="24"/>
      <c r="C1151" s="24"/>
    </row>
    <row r="1152" spans="2:3" x14ac:dyDescent="0.2">
      <c r="B1152" s="24"/>
      <c r="C1152" s="24"/>
    </row>
    <row r="1153" spans="2:3" x14ac:dyDescent="0.2">
      <c r="B1153" s="24"/>
      <c r="C1153" s="24"/>
    </row>
    <row r="1154" spans="2:3" x14ac:dyDescent="0.2">
      <c r="B1154" s="24"/>
      <c r="C1154" s="24"/>
    </row>
    <row r="1155" spans="2:3" x14ac:dyDescent="0.2">
      <c r="B1155" s="24"/>
      <c r="C1155" s="24"/>
    </row>
    <row r="1156" spans="2:3" x14ac:dyDescent="0.2">
      <c r="B1156" s="24"/>
      <c r="C1156" s="24"/>
    </row>
    <row r="1157" spans="2:3" x14ac:dyDescent="0.2">
      <c r="B1157" s="24"/>
      <c r="C1157" s="24"/>
    </row>
    <row r="1158" spans="2:3" x14ac:dyDescent="0.2">
      <c r="B1158" s="24"/>
      <c r="C1158" s="24"/>
    </row>
    <row r="1159" spans="2:3" x14ac:dyDescent="0.2">
      <c r="B1159" s="24"/>
      <c r="C1159" s="24"/>
    </row>
    <row r="1160" spans="2:3" x14ac:dyDescent="0.2">
      <c r="B1160" s="24"/>
      <c r="C1160" s="24"/>
    </row>
    <row r="1161" spans="2:3" x14ac:dyDescent="0.2">
      <c r="B1161" s="24"/>
      <c r="C1161" s="24"/>
    </row>
    <row r="1162" spans="2:3" x14ac:dyDescent="0.2">
      <c r="B1162" s="24"/>
      <c r="C1162" s="24"/>
    </row>
    <row r="1163" spans="2:3" x14ac:dyDescent="0.2">
      <c r="B1163" s="24"/>
      <c r="C1163" s="24"/>
    </row>
    <row r="1164" spans="2:3" x14ac:dyDescent="0.2">
      <c r="B1164" s="24"/>
      <c r="C1164" s="24"/>
    </row>
    <row r="1165" spans="2:3" x14ac:dyDescent="0.2">
      <c r="B1165" s="24"/>
      <c r="C1165" s="24"/>
    </row>
    <row r="1166" spans="2:3" x14ac:dyDescent="0.2">
      <c r="B1166" s="24"/>
      <c r="C1166" s="24"/>
    </row>
    <row r="1167" spans="2:3" x14ac:dyDescent="0.2">
      <c r="B1167" s="24"/>
      <c r="C1167" s="24"/>
    </row>
    <row r="1168" spans="2:3" x14ac:dyDescent="0.2">
      <c r="B1168" s="24"/>
      <c r="C1168" s="24"/>
    </row>
    <row r="1169" spans="2:3" x14ac:dyDescent="0.2">
      <c r="B1169" s="24"/>
      <c r="C1169" s="24"/>
    </row>
    <row r="1170" spans="2:3" x14ac:dyDescent="0.2">
      <c r="B1170" s="24"/>
      <c r="C1170" s="24"/>
    </row>
    <row r="1171" spans="2:3" x14ac:dyDescent="0.2">
      <c r="B1171" s="24"/>
      <c r="C1171" s="24"/>
    </row>
    <row r="1172" spans="2:3" x14ac:dyDescent="0.2">
      <c r="B1172" s="24"/>
      <c r="C1172" s="24"/>
    </row>
    <row r="1173" spans="2:3" x14ac:dyDescent="0.2">
      <c r="B1173" s="24"/>
      <c r="C1173" s="24"/>
    </row>
    <row r="1174" spans="2:3" x14ac:dyDescent="0.2">
      <c r="B1174" s="24"/>
      <c r="C1174" s="24"/>
    </row>
    <row r="1175" spans="2:3" x14ac:dyDescent="0.2">
      <c r="B1175" s="24"/>
      <c r="C1175" s="24"/>
    </row>
    <row r="1176" spans="2:3" x14ac:dyDescent="0.2">
      <c r="B1176" s="24"/>
      <c r="C1176" s="24"/>
    </row>
    <row r="1177" spans="2:3" x14ac:dyDescent="0.2">
      <c r="B1177" s="24"/>
      <c r="C1177" s="24"/>
    </row>
    <row r="1178" spans="2:3" x14ac:dyDescent="0.2">
      <c r="B1178" s="24"/>
      <c r="C1178" s="24"/>
    </row>
    <row r="1179" spans="2:3" x14ac:dyDescent="0.2">
      <c r="B1179" s="24"/>
      <c r="C1179" s="24"/>
    </row>
    <row r="1180" spans="2:3" x14ac:dyDescent="0.2">
      <c r="B1180" s="24"/>
      <c r="C1180" s="24"/>
    </row>
    <row r="1181" spans="2:3" x14ac:dyDescent="0.2">
      <c r="B1181" s="24"/>
      <c r="C1181" s="24"/>
    </row>
    <row r="1182" spans="2:3" x14ac:dyDescent="0.2">
      <c r="B1182" s="24"/>
      <c r="C1182" s="24"/>
    </row>
    <row r="1183" spans="2:3" x14ac:dyDescent="0.2">
      <c r="B1183" s="24"/>
      <c r="C1183" s="24"/>
    </row>
    <row r="1184" spans="2:3" x14ac:dyDescent="0.2">
      <c r="B1184" s="24"/>
      <c r="C1184" s="24"/>
    </row>
    <row r="1185" spans="2:3" x14ac:dyDescent="0.2">
      <c r="B1185" s="24"/>
      <c r="C1185" s="24"/>
    </row>
    <row r="1186" spans="2:3" x14ac:dyDescent="0.2">
      <c r="B1186" s="24"/>
      <c r="C1186" s="24"/>
    </row>
    <row r="1187" spans="2:3" x14ac:dyDescent="0.2">
      <c r="B1187" s="24"/>
      <c r="C1187" s="24"/>
    </row>
    <row r="1188" spans="2:3" x14ac:dyDescent="0.2">
      <c r="B1188" s="24"/>
      <c r="C1188" s="24"/>
    </row>
    <row r="1189" spans="2:3" x14ac:dyDescent="0.2">
      <c r="B1189" s="24"/>
      <c r="C1189" s="24"/>
    </row>
    <row r="1190" spans="2:3" x14ac:dyDescent="0.2">
      <c r="B1190" s="24"/>
      <c r="C1190" s="24"/>
    </row>
    <row r="1191" spans="2:3" x14ac:dyDescent="0.2">
      <c r="B1191" s="24"/>
      <c r="C1191" s="24"/>
    </row>
    <row r="1192" spans="2:3" x14ac:dyDescent="0.2">
      <c r="B1192" s="24"/>
      <c r="C1192" s="24"/>
    </row>
    <row r="1193" spans="2:3" x14ac:dyDescent="0.2">
      <c r="B1193" s="24"/>
      <c r="C1193" s="24"/>
    </row>
    <row r="1194" spans="2:3" x14ac:dyDescent="0.2">
      <c r="B1194" s="24"/>
      <c r="C1194" s="24"/>
    </row>
    <row r="1195" spans="2:3" x14ac:dyDescent="0.2">
      <c r="B1195" s="24"/>
      <c r="C1195" s="24"/>
    </row>
    <row r="1196" spans="2:3" x14ac:dyDescent="0.2">
      <c r="B1196" s="24"/>
      <c r="C1196" s="24"/>
    </row>
    <row r="1197" spans="2:3" x14ac:dyDescent="0.2">
      <c r="B1197" s="24"/>
      <c r="C1197" s="24"/>
    </row>
    <row r="1198" spans="2:3" x14ac:dyDescent="0.2">
      <c r="B1198" s="24"/>
      <c r="C1198" s="24"/>
    </row>
    <row r="1199" spans="2:3" x14ac:dyDescent="0.2">
      <c r="B1199" s="24"/>
      <c r="C1199" s="24"/>
    </row>
    <row r="1200" spans="2:3" x14ac:dyDescent="0.2">
      <c r="B1200" s="24"/>
      <c r="C1200" s="24"/>
    </row>
    <row r="1201" spans="2:3" x14ac:dyDescent="0.2">
      <c r="B1201" s="24"/>
      <c r="C1201" s="24"/>
    </row>
    <row r="1202" spans="2:3" x14ac:dyDescent="0.2">
      <c r="B1202" s="24"/>
      <c r="C1202" s="24"/>
    </row>
    <row r="1203" spans="2:3" x14ac:dyDescent="0.2">
      <c r="B1203" s="24"/>
      <c r="C1203" s="24"/>
    </row>
    <row r="1204" spans="2:3" x14ac:dyDescent="0.2">
      <c r="B1204" s="24"/>
      <c r="C1204" s="24"/>
    </row>
    <row r="1205" spans="2:3" x14ac:dyDescent="0.2">
      <c r="B1205" s="24"/>
      <c r="C1205" s="24"/>
    </row>
    <row r="1206" spans="2:3" x14ac:dyDescent="0.2">
      <c r="B1206" s="24"/>
      <c r="C1206" s="24"/>
    </row>
    <row r="1207" spans="2:3" x14ac:dyDescent="0.2">
      <c r="B1207" s="24"/>
      <c r="C1207" s="24"/>
    </row>
    <row r="1208" spans="2:3" x14ac:dyDescent="0.2">
      <c r="B1208" s="24"/>
      <c r="C1208" s="24"/>
    </row>
    <row r="1209" spans="2:3" x14ac:dyDescent="0.2">
      <c r="B1209" s="24"/>
      <c r="C1209" s="24"/>
    </row>
    <row r="1210" spans="2:3" x14ac:dyDescent="0.2">
      <c r="B1210" s="24"/>
      <c r="C1210" s="24"/>
    </row>
    <row r="1211" spans="2:3" x14ac:dyDescent="0.2">
      <c r="B1211" s="24"/>
      <c r="C1211" s="24"/>
    </row>
    <row r="1212" spans="2:3" x14ac:dyDescent="0.2">
      <c r="B1212" s="24"/>
      <c r="C1212" s="24"/>
    </row>
    <row r="1213" spans="2:3" x14ac:dyDescent="0.2">
      <c r="B1213" s="24"/>
      <c r="C1213" s="24"/>
    </row>
    <row r="1214" spans="2:3" x14ac:dyDescent="0.2">
      <c r="B1214" s="24"/>
      <c r="C1214" s="24"/>
    </row>
    <row r="1215" spans="2:3" x14ac:dyDescent="0.2">
      <c r="B1215" s="24"/>
      <c r="C1215" s="24"/>
    </row>
    <row r="1216" spans="2:3" x14ac:dyDescent="0.2">
      <c r="B1216" s="24"/>
      <c r="C1216" s="24"/>
    </row>
    <row r="1217" spans="2:3" x14ac:dyDescent="0.2">
      <c r="B1217" s="24"/>
      <c r="C1217" s="24"/>
    </row>
    <row r="1218" spans="2:3" x14ac:dyDescent="0.2">
      <c r="B1218" s="24"/>
      <c r="C1218" s="24"/>
    </row>
    <row r="1219" spans="2:3" x14ac:dyDescent="0.2">
      <c r="B1219" s="24"/>
      <c r="C1219" s="24"/>
    </row>
    <row r="1220" spans="2:3" x14ac:dyDescent="0.2">
      <c r="B1220" s="24"/>
      <c r="C1220" s="24"/>
    </row>
    <row r="1221" spans="2:3" x14ac:dyDescent="0.2">
      <c r="B1221" s="24"/>
      <c r="C1221" s="24"/>
    </row>
    <row r="1222" spans="2:3" x14ac:dyDescent="0.2">
      <c r="B1222" s="24"/>
      <c r="C1222" s="24"/>
    </row>
    <row r="1223" spans="2:3" x14ac:dyDescent="0.2">
      <c r="B1223" s="24"/>
      <c r="C1223" s="24"/>
    </row>
    <row r="1224" spans="2:3" x14ac:dyDescent="0.2">
      <c r="B1224" s="24"/>
      <c r="C1224" s="24"/>
    </row>
    <row r="1225" spans="2:3" x14ac:dyDescent="0.2">
      <c r="B1225" s="24"/>
      <c r="C1225" s="24"/>
    </row>
    <row r="1226" spans="2:3" x14ac:dyDescent="0.2">
      <c r="B1226" s="24"/>
      <c r="C1226" s="24"/>
    </row>
    <row r="1227" spans="2:3" x14ac:dyDescent="0.2">
      <c r="B1227" s="24"/>
      <c r="C1227" s="24"/>
    </row>
    <row r="1228" spans="2:3" x14ac:dyDescent="0.2">
      <c r="B1228" s="24"/>
      <c r="C1228" s="24"/>
    </row>
    <row r="1229" spans="2:3" x14ac:dyDescent="0.2">
      <c r="B1229" s="24"/>
      <c r="C1229" s="24"/>
    </row>
    <row r="1230" spans="2:3" x14ac:dyDescent="0.2">
      <c r="B1230" s="24"/>
      <c r="C1230" s="24"/>
    </row>
    <row r="1231" spans="2:3" x14ac:dyDescent="0.2">
      <c r="B1231" s="24"/>
      <c r="C1231" s="24"/>
    </row>
    <row r="1232" spans="2:3" x14ac:dyDescent="0.2">
      <c r="B1232" s="24"/>
      <c r="C1232" s="24"/>
    </row>
    <row r="1233" spans="2:3" x14ac:dyDescent="0.2">
      <c r="B1233" s="24"/>
      <c r="C1233" s="24"/>
    </row>
    <row r="1234" spans="2:3" x14ac:dyDescent="0.2">
      <c r="B1234" s="24"/>
      <c r="C1234" s="24"/>
    </row>
    <row r="1235" spans="2:3" x14ac:dyDescent="0.2">
      <c r="B1235" s="24"/>
      <c r="C1235" s="24"/>
    </row>
    <row r="1236" spans="2:3" x14ac:dyDescent="0.2">
      <c r="B1236" s="24"/>
      <c r="C1236" s="24"/>
    </row>
    <row r="1237" spans="2:3" x14ac:dyDescent="0.2">
      <c r="B1237" s="24"/>
      <c r="C1237" s="24"/>
    </row>
    <row r="1238" spans="2:3" x14ac:dyDescent="0.2">
      <c r="B1238" s="24"/>
      <c r="C1238" s="24"/>
    </row>
    <row r="1239" spans="2:3" x14ac:dyDescent="0.2">
      <c r="B1239" s="24"/>
      <c r="C1239" s="24"/>
    </row>
    <row r="1240" spans="2:3" x14ac:dyDescent="0.2">
      <c r="B1240" s="24"/>
      <c r="C1240" s="24"/>
    </row>
    <row r="1241" spans="2:3" x14ac:dyDescent="0.2">
      <c r="B1241" s="24"/>
      <c r="C1241" s="24"/>
    </row>
    <row r="1242" spans="2:3" x14ac:dyDescent="0.2">
      <c r="B1242" s="24"/>
      <c r="C1242" s="24"/>
    </row>
    <row r="1243" spans="2:3" x14ac:dyDescent="0.2">
      <c r="B1243" s="24"/>
      <c r="C1243" s="24"/>
    </row>
    <row r="1244" spans="2:3" x14ac:dyDescent="0.2">
      <c r="B1244" s="24"/>
      <c r="C1244" s="24"/>
    </row>
    <row r="1245" spans="2:3" x14ac:dyDescent="0.2">
      <c r="B1245" s="24"/>
      <c r="C1245" s="24"/>
    </row>
    <row r="1246" spans="2:3" x14ac:dyDescent="0.2">
      <c r="B1246" s="24"/>
      <c r="C1246" s="24"/>
    </row>
    <row r="1247" spans="2:3" x14ac:dyDescent="0.2">
      <c r="B1247" s="24"/>
      <c r="C1247" s="24"/>
    </row>
    <row r="1248" spans="2:3" x14ac:dyDescent="0.2">
      <c r="B1248" s="24"/>
      <c r="C1248" s="24"/>
    </row>
    <row r="1249" spans="2:3" x14ac:dyDescent="0.2">
      <c r="B1249" s="24"/>
      <c r="C1249" s="24"/>
    </row>
    <row r="1250" spans="2:3" x14ac:dyDescent="0.2">
      <c r="B1250" s="24"/>
      <c r="C1250" s="24"/>
    </row>
    <row r="1251" spans="2:3" x14ac:dyDescent="0.2">
      <c r="B1251" s="24"/>
      <c r="C1251" s="24"/>
    </row>
    <row r="1252" spans="2:3" x14ac:dyDescent="0.2">
      <c r="B1252" s="24"/>
      <c r="C1252" s="24"/>
    </row>
    <row r="1253" spans="2:3" x14ac:dyDescent="0.2">
      <c r="B1253" s="24"/>
      <c r="C1253" s="24"/>
    </row>
    <row r="1254" spans="2:3" x14ac:dyDescent="0.2">
      <c r="B1254" s="24"/>
      <c r="C1254" s="24"/>
    </row>
    <row r="1255" spans="2:3" x14ac:dyDescent="0.2">
      <c r="B1255" s="24"/>
      <c r="C1255" s="24"/>
    </row>
    <row r="1256" spans="2:3" x14ac:dyDescent="0.2">
      <c r="B1256" s="24"/>
      <c r="C1256" s="24"/>
    </row>
    <row r="1257" spans="2:3" x14ac:dyDescent="0.2">
      <c r="B1257" s="24"/>
      <c r="C1257" s="24"/>
    </row>
    <row r="1258" spans="2:3" x14ac:dyDescent="0.2">
      <c r="B1258" s="24"/>
      <c r="C1258" s="24"/>
    </row>
    <row r="1259" spans="2:3" x14ac:dyDescent="0.2">
      <c r="B1259" s="24"/>
      <c r="C1259" s="24"/>
    </row>
    <row r="1260" spans="2:3" x14ac:dyDescent="0.2">
      <c r="B1260" s="24"/>
      <c r="C1260" s="24"/>
    </row>
    <row r="1261" spans="2:3" x14ac:dyDescent="0.2">
      <c r="B1261" s="24"/>
      <c r="C1261" s="24"/>
    </row>
    <row r="1262" spans="2:3" x14ac:dyDescent="0.2">
      <c r="B1262" s="24"/>
      <c r="C1262" s="24"/>
    </row>
    <row r="1263" spans="2:3" x14ac:dyDescent="0.2">
      <c r="B1263" s="24"/>
      <c r="C1263" s="24"/>
    </row>
    <row r="1264" spans="2:3" x14ac:dyDescent="0.2">
      <c r="B1264" s="24"/>
      <c r="C1264" s="24"/>
    </row>
    <row r="1265" spans="2:3" x14ac:dyDescent="0.2">
      <c r="B1265" s="24"/>
      <c r="C1265" s="24"/>
    </row>
    <row r="1266" spans="2:3" x14ac:dyDescent="0.2">
      <c r="B1266" s="24"/>
      <c r="C1266" s="24"/>
    </row>
    <row r="1267" spans="2:3" x14ac:dyDescent="0.2">
      <c r="B1267" s="24"/>
      <c r="C1267" s="24"/>
    </row>
    <row r="1268" spans="2:3" x14ac:dyDescent="0.2">
      <c r="B1268" s="24"/>
      <c r="C1268" s="24"/>
    </row>
    <row r="1269" spans="2:3" x14ac:dyDescent="0.2">
      <c r="B1269" s="24"/>
      <c r="C1269" s="24"/>
    </row>
    <row r="1270" spans="2:3" x14ac:dyDescent="0.2">
      <c r="B1270" s="24"/>
      <c r="C1270" s="24"/>
    </row>
    <row r="1271" spans="2:3" x14ac:dyDescent="0.2">
      <c r="B1271" s="24"/>
      <c r="C1271" s="24"/>
    </row>
    <row r="1272" spans="2:3" x14ac:dyDescent="0.2">
      <c r="B1272" s="24"/>
      <c r="C1272" s="24"/>
    </row>
    <row r="1273" spans="2:3" x14ac:dyDescent="0.2">
      <c r="B1273" s="24"/>
      <c r="C1273" s="24"/>
    </row>
    <row r="1274" spans="2:3" x14ac:dyDescent="0.2">
      <c r="B1274" s="24"/>
      <c r="C1274" s="24"/>
    </row>
    <row r="1275" spans="2:3" x14ac:dyDescent="0.2">
      <c r="B1275" s="24"/>
      <c r="C1275" s="24"/>
    </row>
    <row r="1276" spans="2:3" x14ac:dyDescent="0.2">
      <c r="B1276" s="24"/>
      <c r="C1276" s="24"/>
    </row>
    <row r="1277" spans="2:3" x14ac:dyDescent="0.2">
      <c r="B1277" s="24"/>
      <c r="C1277" s="24"/>
    </row>
    <row r="1278" spans="2:3" x14ac:dyDescent="0.2">
      <c r="B1278" s="24"/>
      <c r="C1278" s="24"/>
    </row>
    <row r="1279" spans="2:3" x14ac:dyDescent="0.2">
      <c r="B1279" s="24"/>
      <c r="C1279" s="24"/>
    </row>
    <row r="1280" spans="2:3" x14ac:dyDescent="0.2">
      <c r="B1280" s="24"/>
      <c r="C1280" s="24"/>
    </row>
    <row r="1281" spans="2:3" x14ac:dyDescent="0.2">
      <c r="B1281" s="24"/>
      <c r="C1281" s="24"/>
    </row>
    <row r="1282" spans="2:3" x14ac:dyDescent="0.2">
      <c r="B1282" s="24"/>
      <c r="C1282" s="24"/>
    </row>
    <row r="1283" spans="2:3" x14ac:dyDescent="0.2">
      <c r="B1283" s="24"/>
      <c r="C1283" s="24"/>
    </row>
    <row r="1284" spans="2:3" x14ac:dyDescent="0.2">
      <c r="B1284" s="24"/>
      <c r="C1284" s="24"/>
    </row>
    <row r="1285" spans="2:3" x14ac:dyDescent="0.2">
      <c r="B1285" s="24"/>
      <c r="C1285" s="24"/>
    </row>
    <row r="1286" spans="2:3" x14ac:dyDescent="0.2">
      <c r="B1286" s="24"/>
      <c r="C1286" s="24"/>
    </row>
    <row r="1287" spans="2:3" x14ac:dyDescent="0.2">
      <c r="B1287" s="24"/>
      <c r="C1287" s="24"/>
    </row>
    <row r="1288" spans="2:3" x14ac:dyDescent="0.2">
      <c r="B1288" s="24"/>
      <c r="C1288" s="24"/>
    </row>
    <row r="1289" spans="2:3" x14ac:dyDescent="0.2">
      <c r="B1289" s="24"/>
      <c r="C1289" s="24"/>
    </row>
    <row r="1290" spans="2:3" x14ac:dyDescent="0.2">
      <c r="B1290" s="24"/>
      <c r="C1290" s="24"/>
    </row>
    <row r="1291" spans="2:3" x14ac:dyDescent="0.2">
      <c r="B1291" s="24"/>
      <c r="C1291" s="24"/>
    </row>
    <row r="1292" spans="2:3" x14ac:dyDescent="0.2">
      <c r="B1292" s="24"/>
      <c r="C1292" s="24"/>
    </row>
    <row r="1293" spans="2:3" x14ac:dyDescent="0.2">
      <c r="B1293" s="24"/>
      <c r="C1293" s="24"/>
    </row>
    <row r="1294" spans="2:3" x14ac:dyDescent="0.2">
      <c r="B1294" s="24"/>
      <c r="C1294" s="24"/>
    </row>
    <row r="1295" spans="2:3" x14ac:dyDescent="0.2">
      <c r="B1295" s="24"/>
      <c r="C1295" s="24"/>
    </row>
    <row r="1296" spans="2:3" x14ac:dyDescent="0.2">
      <c r="B1296" s="24"/>
      <c r="C1296" s="24"/>
    </row>
    <row r="1297" spans="2:3" x14ac:dyDescent="0.2">
      <c r="B1297" s="24"/>
      <c r="C1297" s="24"/>
    </row>
    <row r="1298" spans="2:3" x14ac:dyDescent="0.2">
      <c r="B1298" s="24"/>
      <c r="C1298" s="24"/>
    </row>
    <row r="1299" spans="2:3" x14ac:dyDescent="0.2">
      <c r="B1299" s="24"/>
      <c r="C1299" s="24"/>
    </row>
    <row r="1300" spans="2:3" x14ac:dyDescent="0.2">
      <c r="B1300" s="24"/>
      <c r="C1300" s="24"/>
    </row>
    <row r="1301" spans="2:3" x14ac:dyDescent="0.2">
      <c r="B1301" s="24"/>
      <c r="C1301" s="24"/>
    </row>
    <row r="1302" spans="2:3" x14ac:dyDescent="0.2">
      <c r="B1302" s="24"/>
      <c r="C1302" s="24"/>
    </row>
    <row r="1303" spans="2:3" x14ac:dyDescent="0.2">
      <c r="B1303" s="24"/>
      <c r="C1303" s="24"/>
    </row>
    <row r="1304" spans="2:3" x14ac:dyDescent="0.2">
      <c r="B1304" s="24"/>
      <c r="C1304" s="24"/>
    </row>
    <row r="1305" spans="2:3" x14ac:dyDescent="0.2">
      <c r="B1305" s="24"/>
      <c r="C1305" s="24"/>
    </row>
    <row r="1306" spans="2:3" x14ac:dyDescent="0.2">
      <c r="B1306" s="24"/>
      <c r="C1306" s="24"/>
    </row>
    <row r="1307" spans="2:3" x14ac:dyDescent="0.2">
      <c r="B1307" s="24"/>
      <c r="C1307" s="24"/>
    </row>
    <row r="1308" spans="2:3" x14ac:dyDescent="0.2">
      <c r="B1308" s="24"/>
      <c r="C1308" s="24"/>
    </row>
    <row r="1309" spans="2:3" x14ac:dyDescent="0.2">
      <c r="B1309" s="24"/>
      <c r="C1309" s="24"/>
    </row>
    <row r="1310" spans="2:3" x14ac:dyDescent="0.2">
      <c r="B1310" s="24"/>
      <c r="C1310" s="24"/>
    </row>
    <row r="1311" spans="2:3" x14ac:dyDescent="0.2">
      <c r="B1311" s="24"/>
      <c r="C1311" s="24"/>
    </row>
    <row r="1312" spans="2:3" x14ac:dyDescent="0.2">
      <c r="B1312" s="24"/>
      <c r="C1312" s="24"/>
    </row>
    <row r="1313" spans="2:3" x14ac:dyDescent="0.2">
      <c r="B1313" s="24"/>
      <c r="C1313" s="24"/>
    </row>
    <row r="1314" spans="2:3" x14ac:dyDescent="0.2">
      <c r="B1314" s="24"/>
      <c r="C1314" s="24"/>
    </row>
    <row r="1315" spans="2:3" x14ac:dyDescent="0.2">
      <c r="B1315" s="24"/>
      <c r="C1315" s="24"/>
    </row>
    <row r="1316" spans="2:3" x14ac:dyDescent="0.2">
      <c r="B1316" s="24"/>
      <c r="C1316" s="24"/>
    </row>
    <row r="1317" spans="2:3" x14ac:dyDescent="0.2">
      <c r="B1317" s="24"/>
      <c r="C1317" s="24"/>
    </row>
    <row r="1318" spans="2:3" x14ac:dyDescent="0.2">
      <c r="B1318" s="24"/>
      <c r="C1318" s="24"/>
    </row>
    <row r="1319" spans="2:3" x14ac:dyDescent="0.2">
      <c r="B1319" s="24"/>
      <c r="C1319" s="24"/>
    </row>
    <row r="1320" spans="2:3" x14ac:dyDescent="0.2">
      <c r="B1320" s="24"/>
      <c r="C1320" s="24"/>
    </row>
    <row r="1321" spans="2:3" x14ac:dyDescent="0.2">
      <c r="B1321" s="24"/>
      <c r="C1321" s="24"/>
    </row>
    <row r="1322" spans="2:3" x14ac:dyDescent="0.2">
      <c r="B1322" s="24"/>
      <c r="C1322" s="24"/>
    </row>
    <row r="1323" spans="2:3" x14ac:dyDescent="0.2">
      <c r="B1323" s="24"/>
      <c r="C1323" s="24"/>
    </row>
    <row r="1324" spans="2:3" x14ac:dyDescent="0.2">
      <c r="B1324" s="24"/>
      <c r="C1324" s="24"/>
    </row>
    <row r="1325" spans="2:3" x14ac:dyDescent="0.2">
      <c r="B1325" s="24"/>
      <c r="C1325" s="24"/>
    </row>
    <row r="1326" spans="2:3" x14ac:dyDescent="0.2">
      <c r="B1326" s="24"/>
      <c r="C1326" s="24"/>
    </row>
    <row r="1327" spans="2:3" x14ac:dyDescent="0.2">
      <c r="B1327" s="24"/>
      <c r="C1327" s="24"/>
    </row>
    <row r="1328" spans="2:3" x14ac:dyDescent="0.2">
      <c r="B1328" s="24"/>
      <c r="C1328" s="24"/>
    </row>
    <row r="1329" spans="2:3" x14ac:dyDescent="0.2">
      <c r="B1329" s="24"/>
      <c r="C1329" s="24"/>
    </row>
    <row r="1330" spans="2:3" x14ac:dyDescent="0.2">
      <c r="B1330" s="24"/>
      <c r="C1330" s="24"/>
    </row>
    <row r="1331" spans="2:3" x14ac:dyDescent="0.2">
      <c r="B1331" s="24"/>
      <c r="C1331" s="24"/>
    </row>
    <row r="1332" spans="2:3" x14ac:dyDescent="0.2">
      <c r="B1332" s="24"/>
      <c r="C1332" s="24"/>
    </row>
    <row r="1333" spans="2:3" x14ac:dyDescent="0.2">
      <c r="B1333" s="24"/>
      <c r="C1333" s="24"/>
    </row>
    <row r="1334" spans="2:3" x14ac:dyDescent="0.2">
      <c r="B1334" s="24"/>
      <c r="C1334" s="24"/>
    </row>
    <row r="1335" spans="2:3" x14ac:dyDescent="0.2">
      <c r="B1335" s="24"/>
      <c r="C1335" s="24"/>
    </row>
    <row r="1336" spans="2:3" x14ac:dyDescent="0.2">
      <c r="B1336" s="24"/>
      <c r="C1336" s="24"/>
    </row>
    <row r="1337" spans="2:3" x14ac:dyDescent="0.2">
      <c r="B1337" s="24"/>
      <c r="C1337" s="24"/>
    </row>
    <row r="1338" spans="2:3" x14ac:dyDescent="0.2">
      <c r="B1338" s="24"/>
      <c r="C1338" s="24"/>
    </row>
    <row r="1339" spans="2:3" x14ac:dyDescent="0.2">
      <c r="B1339" s="24"/>
      <c r="C1339" s="24"/>
    </row>
    <row r="1340" spans="2:3" x14ac:dyDescent="0.2">
      <c r="B1340" s="24"/>
      <c r="C1340" s="24"/>
    </row>
    <row r="1341" spans="2:3" x14ac:dyDescent="0.2">
      <c r="B1341" s="24"/>
      <c r="C1341" s="24"/>
    </row>
    <row r="1342" spans="2:3" x14ac:dyDescent="0.2">
      <c r="B1342" s="24"/>
      <c r="C1342" s="24"/>
    </row>
    <row r="1343" spans="2:3" x14ac:dyDescent="0.2">
      <c r="B1343" s="24"/>
      <c r="C1343" s="24"/>
    </row>
    <row r="1344" spans="2:3" x14ac:dyDescent="0.2">
      <c r="B1344" s="24"/>
      <c r="C1344" s="24"/>
    </row>
    <row r="1345" spans="2:3" x14ac:dyDescent="0.2">
      <c r="B1345" s="24"/>
      <c r="C1345" s="24"/>
    </row>
    <row r="1346" spans="2:3" x14ac:dyDescent="0.2">
      <c r="B1346" s="24"/>
      <c r="C1346" s="24"/>
    </row>
    <row r="1347" spans="2:3" x14ac:dyDescent="0.2">
      <c r="B1347" s="24"/>
      <c r="C1347" s="24"/>
    </row>
    <row r="1348" spans="2:3" x14ac:dyDescent="0.2">
      <c r="B1348" s="24"/>
      <c r="C1348" s="24"/>
    </row>
    <row r="1349" spans="2:3" x14ac:dyDescent="0.2">
      <c r="B1349" s="24"/>
      <c r="C1349" s="24"/>
    </row>
    <row r="1350" spans="2:3" x14ac:dyDescent="0.2">
      <c r="B1350" s="24"/>
      <c r="C1350" s="24"/>
    </row>
    <row r="1351" spans="2:3" x14ac:dyDescent="0.2">
      <c r="B1351" s="24"/>
      <c r="C1351" s="24"/>
    </row>
    <row r="1352" spans="2:3" x14ac:dyDescent="0.2">
      <c r="B1352" s="24"/>
      <c r="C1352" s="24"/>
    </row>
    <row r="1353" spans="2:3" x14ac:dyDescent="0.2">
      <c r="B1353" s="24"/>
      <c r="C1353" s="24"/>
    </row>
    <row r="1354" spans="2:3" x14ac:dyDescent="0.2">
      <c r="B1354" s="24"/>
      <c r="C1354" s="24"/>
    </row>
    <row r="1355" spans="2:3" x14ac:dyDescent="0.2">
      <c r="B1355" s="24"/>
      <c r="C1355" s="24"/>
    </row>
    <row r="1356" spans="2:3" x14ac:dyDescent="0.2">
      <c r="B1356" s="24"/>
      <c r="C1356" s="24"/>
    </row>
    <row r="1357" spans="2:3" x14ac:dyDescent="0.2">
      <c r="B1357" s="24"/>
      <c r="C1357" s="24"/>
    </row>
    <row r="1358" spans="2:3" x14ac:dyDescent="0.2">
      <c r="B1358" s="24"/>
      <c r="C1358" s="24"/>
    </row>
    <row r="1359" spans="2:3" x14ac:dyDescent="0.2">
      <c r="B1359" s="24"/>
      <c r="C1359" s="24"/>
    </row>
    <row r="1360" spans="2:3" x14ac:dyDescent="0.2">
      <c r="B1360" s="24"/>
      <c r="C1360" s="24"/>
    </row>
    <row r="1361" spans="2:3" x14ac:dyDescent="0.2">
      <c r="B1361" s="24"/>
      <c r="C1361" s="24"/>
    </row>
    <row r="1362" spans="2:3" x14ac:dyDescent="0.2">
      <c r="B1362" s="24"/>
      <c r="C1362" s="24"/>
    </row>
    <row r="1363" spans="2:3" x14ac:dyDescent="0.2">
      <c r="B1363" s="24"/>
      <c r="C1363" s="24"/>
    </row>
    <row r="1364" spans="2:3" x14ac:dyDescent="0.2">
      <c r="B1364" s="24"/>
      <c r="C1364" s="24"/>
    </row>
    <row r="1365" spans="2:3" x14ac:dyDescent="0.2">
      <c r="B1365" s="24"/>
      <c r="C1365" s="24"/>
    </row>
    <row r="1366" spans="2:3" x14ac:dyDescent="0.2">
      <c r="B1366" s="24"/>
      <c r="C1366" s="24"/>
    </row>
    <row r="1367" spans="2:3" x14ac:dyDescent="0.2">
      <c r="B1367" s="24"/>
      <c r="C1367" s="24"/>
    </row>
    <row r="1368" spans="2:3" x14ac:dyDescent="0.2">
      <c r="B1368" s="24"/>
      <c r="C1368" s="24"/>
    </row>
    <row r="1369" spans="2:3" x14ac:dyDescent="0.2">
      <c r="B1369" s="24"/>
      <c r="C1369" s="24"/>
    </row>
    <row r="1370" spans="2:3" x14ac:dyDescent="0.2">
      <c r="B1370" s="24"/>
      <c r="C1370" s="24"/>
    </row>
    <row r="1371" spans="2:3" x14ac:dyDescent="0.2">
      <c r="B1371" s="24"/>
      <c r="C1371" s="24"/>
    </row>
    <row r="1372" spans="2:3" x14ac:dyDescent="0.2">
      <c r="B1372" s="24"/>
      <c r="C1372" s="24"/>
    </row>
    <row r="1373" spans="2:3" x14ac:dyDescent="0.2">
      <c r="B1373" s="24"/>
      <c r="C1373" s="24"/>
    </row>
    <row r="1374" spans="2:3" x14ac:dyDescent="0.2">
      <c r="B1374" s="24"/>
      <c r="C1374" s="24"/>
    </row>
    <row r="1375" spans="2:3" x14ac:dyDescent="0.2">
      <c r="B1375" s="24"/>
      <c r="C1375" s="24"/>
    </row>
    <row r="1376" spans="2:3" x14ac:dyDescent="0.2">
      <c r="B1376" s="24"/>
      <c r="C1376" s="24"/>
    </row>
    <row r="1377" spans="2:3" x14ac:dyDescent="0.2">
      <c r="B1377" s="24"/>
      <c r="C1377" s="24"/>
    </row>
    <row r="1378" spans="2:3" x14ac:dyDescent="0.2">
      <c r="B1378" s="24"/>
      <c r="C1378" s="24"/>
    </row>
    <row r="1379" spans="2:3" x14ac:dyDescent="0.2">
      <c r="B1379" s="24"/>
      <c r="C1379" s="24"/>
    </row>
    <row r="1380" spans="2:3" x14ac:dyDescent="0.2">
      <c r="B1380" s="24"/>
      <c r="C1380" s="24"/>
    </row>
    <row r="1381" spans="2:3" x14ac:dyDescent="0.2">
      <c r="B1381" s="24"/>
      <c r="C1381" s="24"/>
    </row>
    <row r="1382" spans="2:3" x14ac:dyDescent="0.2">
      <c r="B1382" s="24"/>
      <c r="C1382" s="24"/>
    </row>
    <row r="1383" spans="2:3" x14ac:dyDescent="0.2">
      <c r="B1383" s="24"/>
      <c r="C1383" s="24"/>
    </row>
    <row r="1384" spans="2:3" x14ac:dyDescent="0.2">
      <c r="B1384" s="24"/>
      <c r="C1384" s="24"/>
    </row>
    <row r="1385" spans="2:3" x14ac:dyDescent="0.2">
      <c r="B1385" s="24"/>
      <c r="C1385" s="24"/>
    </row>
    <row r="1386" spans="2:3" x14ac:dyDescent="0.2">
      <c r="B1386" s="24"/>
      <c r="C1386" s="24"/>
    </row>
    <row r="1387" spans="2:3" x14ac:dyDescent="0.2">
      <c r="B1387" s="24"/>
      <c r="C1387" s="24"/>
    </row>
    <row r="1388" spans="2:3" x14ac:dyDescent="0.2">
      <c r="B1388" s="24"/>
      <c r="C1388" s="24"/>
    </row>
    <row r="1389" spans="2:3" x14ac:dyDescent="0.2">
      <c r="B1389" s="24"/>
      <c r="C1389" s="24"/>
    </row>
    <row r="1390" spans="2:3" x14ac:dyDescent="0.2">
      <c r="B1390" s="24"/>
      <c r="C1390" s="24"/>
    </row>
    <row r="1391" spans="2:3" x14ac:dyDescent="0.2">
      <c r="B1391" s="24"/>
      <c r="C1391" s="24"/>
    </row>
    <row r="1392" spans="2:3" x14ac:dyDescent="0.2">
      <c r="B1392" s="24"/>
      <c r="C1392" s="24"/>
    </row>
    <row r="1393" spans="2:3" x14ac:dyDescent="0.2">
      <c r="B1393" s="24"/>
      <c r="C1393" s="24"/>
    </row>
    <row r="1394" spans="2:3" x14ac:dyDescent="0.2">
      <c r="B1394" s="24"/>
      <c r="C1394" s="24"/>
    </row>
    <row r="1395" spans="2:3" x14ac:dyDescent="0.2">
      <c r="B1395" s="24"/>
      <c r="C1395" s="24"/>
    </row>
    <row r="1396" spans="2:3" x14ac:dyDescent="0.2">
      <c r="B1396" s="24"/>
      <c r="C1396" s="24"/>
    </row>
    <row r="1397" spans="2:3" x14ac:dyDescent="0.2">
      <c r="B1397" s="24"/>
      <c r="C1397" s="24"/>
    </row>
    <row r="1398" spans="2:3" x14ac:dyDescent="0.2">
      <c r="B1398" s="24"/>
      <c r="C1398" s="24"/>
    </row>
    <row r="1399" spans="2:3" x14ac:dyDescent="0.2">
      <c r="B1399" s="24"/>
      <c r="C1399" s="24"/>
    </row>
    <row r="1400" spans="2:3" x14ac:dyDescent="0.2">
      <c r="B1400" s="24"/>
      <c r="C1400" s="24"/>
    </row>
    <row r="1401" spans="2:3" x14ac:dyDescent="0.2">
      <c r="B1401" s="24"/>
      <c r="C1401" s="24"/>
    </row>
    <row r="1402" spans="2:3" x14ac:dyDescent="0.2">
      <c r="B1402" s="24"/>
      <c r="C1402" s="24"/>
    </row>
    <row r="1403" spans="2:3" x14ac:dyDescent="0.2">
      <c r="B1403" s="24"/>
      <c r="C1403" s="24"/>
    </row>
    <row r="1404" spans="2:3" x14ac:dyDescent="0.2">
      <c r="B1404" s="24"/>
      <c r="C1404" s="24"/>
    </row>
    <row r="1405" spans="2:3" x14ac:dyDescent="0.2">
      <c r="B1405" s="24"/>
      <c r="C1405" s="24"/>
    </row>
    <row r="1406" spans="2:3" x14ac:dyDescent="0.2">
      <c r="B1406" s="24"/>
      <c r="C1406" s="24"/>
    </row>
    <row r="1407" spans="2:3" x14ac:dyDescent="0.2">
      <c r="B1407" s="24"/>
      <c r="C1407" s="24"/>
    </row>
    <row r="1408" spans="2:3" x14ac:dyDescent="0.2">
      <c r="B1408" s="24"/>
      <c r="C1408" s="24"/>
    </row>
    <row r="1409" spans="2:3" x14ac:dyDescent="0.2">
      <c r="B1409" s="24"/>
      <c r="C1409" s="24"/>
    </row>
    <row r="1410" spans="2:3" x14ac:dyDescent="0.2">
      <c r="B1410" s="24"/>
      <c r="C1410" s="24"/>
    </row>
    <row r="1411" spans="2:3" x14ac:dyDescent="0.2">
      <c r="B1411" s="24"/>
      <c r="C1411" s="24"/>
    </row>
    <row r="1412" spans="2:3" x14ac:dyDescent="0.2">
      <c r="B1412" s="24"/>
      <c r="C1412" s="24"/>
    </row>
    <row r="1413" spans="2:3" x14ac:dyDescent="0.2">
      <c r="B1413" s="24"/>
      <c r="C1413" s="24"/>
    </row>
    <row r="1414" spans="2:3" x14ac:dyDescent="0.2">
      <c r="B1414" s="24"/>
      <c r="C1414" s="24"/>
    </row>
    <row r="1415" spans="2:3" x14ac:dyDescent="0.2">
      <c r="B1415" s="24"/>
      <c r="C1415" s="24"/>
    </row>
    <row r="1416" spans="2:3" x14ac:dyDescent="0.2">
      <c r="B1416" s="24"/>
      <c r="C1416" s="24"/>
    </row>
    <row r="1417" spans="2:3" x14ac:dyDescent="0.2">
      <c r="B1417" s="24"/>
      <c r="C1417" s="24"/>
    </row>
    <row r="1418" spans="2:3" x14ac:dyDescent="0.2">
      <c r="B1418" s="24"/>
      <c r="C1418" s="24"/>
    </row>
    <row r="1419" spans="2:3" x14ac:dyDescent="0.2">
      <c r="B1419" s="24"/>
      <c r="C1419" s="24"/>
    </row>
    <row r="1420" spans="2:3" x14ac:dyDescent="0.2">
      <c r="B1420" s="24"/>
      <c r="C1420" s="24"/>
    </row>
    <row r="1421" spans="2:3" x14ac:dyDescent="0.2">
      <c r="B1421" s="24"/>
      <c r="C1421" s="24"/>
    </row>
    <row r="1422" spans="2:3" x14ac:dyDescent="0.2">
      <c r="B1422" s="24"/>
      <c r="C1422" s="24"/>
    </row>
    <row r="1423" spans="2:3" x14ac:dyDescent="0.2">
      <c r="B1423" s="24"/>
      <c r="C1423" s="24"/>
    </row>
    <row r="1424" spans="2:3" x14ac:dyDescent="0.2">
      <c r="B1424" s="24"/>
      <c r="C1424" s="24"/>
    </row>
    <row r="1425" spans="2:3" x14ac:dyDescent="0.2">
      <c r="B1425" s="24"/>
      <c r="C1425" s="24"/>
    </row>
    <row r="1426" spans="2:3" x14ac:dyDescent="0.2">
      <c r="B1426" s="24"/>
      <c r="C1426" s="24"/>
    </row>
    <row r="1427" spans="2:3" x14ac:dyDescent="0.2">
      <c r="B1427" s="24"/>
      <c r="C1427" s="24"/>
    </row>
    <row r="1428" spans="2:3" x14ac:dyDescent="0.2">
      <c r="B1428" s="24"/>
      <c r="C1428" s="24"/>
    </row>
    <row r="1429" spans="2:3" x14ac:dyDescent="0.2">
      <c r="B1429" s="24"/>
      <c r="C1429" s="24"/>
    </row>
    <row r="1430" spans="2:3" x14ac:dyDescent="0.2">
      <c r="B1430" s="24"/>
      <c r="C1430" s="24"/>
    </row>
    <row r="1431" spans="2:3" x14ac:dyDescent="0.2">
      <c r="B1431" s="24"/>
      <c r="C1431" s="24"/>
    </row>
    <row r="1432" spans="2:3" x14ac:dyDescent="0.2">
      <c r="B1432" s="24"/>
      <c r="C1432" s="24"/>
    </row>
    <row r="1433" spans="2:3" x14ac:dyDescent="0.2">
      <c r="B1433" s="24"/>
      <c r="C1433" s="24"/>
    </row>
    <row r="1434" spans="2:3" x14ac:dyDescent="0.2">
      <c r="B1434" s="24"/>
      <c r="C1434" s="24"/>
    </row>
    <row r="1435" spans="2:3" x14ac:dyDescent="0.2">
      <c r="B1435" s="24"/>
      <c r="C1435" s="24"/>
    </row>
    <row r="1436" spans="2:3" x14ac:dyDescent="0.2">
      <c r="B1436" s="24"/>
      <c r="C1436" s="24"/>
    </row>
    <row r="1437" spans="2:3" x14ac:dyDescent="0.2">
      <c r="B1437" s="24"/>
      <c r="C1437" s="24"/>
    </row>
    <row r="1438" spans="2:3" x14ac:dyDescent="0.2">
      <c r="B1438" s="24"/>
      <c r="C1438" s="24"/>
    </row>
    <row r="1439" spans="2:3" x14ac:dyDescent="0.2">
      <c r="B1439" s="24"/>
      <c r="C1439" s="24"/>
    </row>
    <row r="1440" spans="2:3" x14ac:dyDescent="0.2">
      <c r="B1440" s="24"/>
      <c r="C1440" s="24"/>
    </row>
    <row r="1441" spans="2:3" x14ac:dyDescent="0.2">
      <c r="B1441" s="24"/>
      <c r="C1441" s="24"/>
    </row>
    <row r="1442" spans="2:3" x14ac:dyDescent="0.2">
      <c r="B1442" s="24"/>
      <c r="C1442" s="24"/>
    </row>
    <row r="1443" spans="2:3" x14ac:dyDescent="0.2">
      <c r="B1443" s="24"/>
      <c r="C1443" s="24"/>
    </row>
    <row r="1444" spans="2:3" x14ac:dyDescent="0.2">
      <c r="B1444" s="24"/>
      <c r="C1444" s="24"/>
    </row>
    <row r="1445" spans="2:3" x14ac:dyDescent="0.2">
      <c r="B1445" s="24"/>
      <c r="C1445" s="24"/>
    </row>
    <row r="1446" spans="2:3" x14ac:dyDescent="0.2">
      <c r="B1446" s="24"/>
      <c r="C1446" s="24"/>
    </row>
    <row r="1447" spans="2:3" x14ac:dyDescent="0.2">
      <c r="B1447" s="24"/>
      <c r="C1447" s="24"/>
    </row>
    <row r="1448" spans="2:3" x14ac:dyDescent="0.2">
      <c r="B1448" s="24"/>
      <c r="C1448" s="24"/>
    </row>
    <row r="1449" spans="2:3" x14ac:dyDescent="0.2">
      <c r="B1449" s="24"/>
      <c r="C1449" s="24"/>
    </row>
    <row r="1450" spans="2:3" x14ac:dyDescent="0.2">
      <c r="B1450" s="24"/>
      <c r="C1450" s="24"/>
    </row>
    <row r="1451" spans="2:3" x14ac:dyDescent="0.2">
      <c r="B1451" s="24"/>
      <c r="C1451" s="24"/>
    </row>
    <row r="1452" spans="2:3" x14ac:dyDescent="0.2">
      <c r="B1452" s="24"/>
      <c r="C1452" s="24"/>
    </row>
    <row r="1453" spans="2:3" x14ac:dyDescent="0.2">
      <c r="B1453" s="24"/>
      <c r="C1453" s="24"/>
    </row>
    <row r="1454" spans="2:3" x14ac:dyDescent="0.2">
      <c r="B1454" s="24"/>
      <c r="C1454" s="24"/>
    </row>
    <row r="1455" spans="2:3" x14ac:dyDescent="0.2">
      <c r="B1455" s="24"/>
      <c r="C1455" s="24"/>
    </row>
    <row r="1456" spans="2:3" x14ac:dyDescent="0.2">
      <c r="B1456" s="24"/>
      <c r="C1456" s="24"/>
    </row>
    <row r="1457" spans="2:3" x14ac:dyDescent="0.2">
      <c r="B1457" s="24"/>
      <c r="C1457" s="24"/>
    </row>
    <row r="1458" spans="2:3" x14ac:dyDescent="0.2">
      <c r="B1458" s="24"/>
      <c r="C1458" s="24"/>
    </row>
    <row r="1459" spans="2:3" x14ac:dyDescent="0.2">
      <c r="B1459" s="24"/>
      <c r="C1459" s="24"/>
    </row>
    <row r="1460" spans="2:3" x14ac:dyDescent="0.2">
      <c r="B1460" s="24"/>
      <c r="C1460" s="24"/>
    </row>
    <row r="1461" spans="2:3" x14ac:dyDescent="0.2">
      <c r="B1461" s="24"/>
      <c r="C1461" s="24"/>
    </row>
    <row r="1462" spans="2:3" x14ac:dyDescent="0.2">
      <c r="B1462" s="24"/>
      <c r="C1462" s="24"/>
    </row>
    <row r="1463" spans="2:3" x14ac:dyDescent="0.2">
      <c r="B1463" s="24"/>
      <c r="C1463" s="24"/>
    </row>
    <row r="1464" spans="2:3" x14ac:dyDescent="0.2">
      <c r="B1464" s="24"/>
      <c r="C1464" s="24"/>
    </row>
    <row r="1465" spans="2:3" x14ac:dyDescent="0.2">
      <c r="B1465" s="24"/>
      <c r="C1465" s="24"/>
    </row>
    <row r="1466" spans="2:3" x14ac:dyDescent="0.2">
      <c r="B1466" s="24"/>
      <c r="C1466" s="24"/>
    </row>
    <row r="1467" spans="2:3" x14ac:dyDescent="0.2">
      <c r="B1467" s="24"/>
      <c r="C1467" s="24"/>
    </row>
    <row r="1468" spans="2:3" x14ac:dyDescent="0.2">
      <c r="B1468" s="24"/>
      <c r="C1468" s="24"/>
    </row>
    <row r="1469" spans="2:3" x14ac:dyDescent="0.2">
      <c r="B1469" s="24"/>
      <c r="C1469" s="24"/>
    </row>
    <row r="1470" spans="2:3" x14ac:dyDescent="0.2">
      <c r="B1470" s="24"/>
      <c r="C1470" s="24"/>
    </row>
    <row r="1471" spans="2:3" x14ac:dyDescent="0.2">
      <c r="B1471" s="24"/>
      <c r="C1471" s="24"/>
    </row>
    <row r="1472" spans="2:3" x14ac:dyDescent="0.2">
      <c r="B1472" s="24"/>
      <c r="C1472" s="24"/>
    </row>
    <row r="1473" spans="2:3" x14ac:dyDescent="0.2">
      <c r="B1473" s="24"/>
      <c r="C1473" s="24"/>
    </row>
    <row r="1474" spans="2:3" x14ac:dyDescent="0.2">
      <c r="B1474" s="24"/>
      <c r="C1474" s="24"/>
    </row>
    <row r="1475" spans="2:3" x14ac:dyDescent="0.2">
      <c r="B1475" s="24"/>
      <c r="C1475" s="24"/>
    </row>
    <row r="1476" spans="2:3" x14ac:dyDescent="0.2">
      <c r="B1476" s="24"/>
      <c r="C1476" s="24"/>
    </row>
    <row r="1477" spans="2:3" x14ac:dyDescent="0.2">
      <c r="B1477" s="24"/>
      <c r="C1477" s="24"/>
    </row>
    <row r="1478" spans="2:3" x14ac:dyDescent="0.2">
      <c r="B1478" s="24"/>
      <c r="C1478" s="24"/>
    </row>
    <row r="1479" spans="2:3" x14ac:dyDescent="0.2">
      <c r="B1479" s="24"/>
      <c r="C1479" s="24"/>
    </row>
    <row r="1480" spans="2:3" x14ac:dyDescent="0.2">
      <c r="B1480" s="24"/>
      <c r="C1480" s="24"/>
    </row>
    <row r="1481" spans="2:3" x14ac:dyDescent="0.2">
      <c r="B1481" s="24"/>
      <c r="C1481" s="24"/>
    </row>
    <row r="1482" spans="2:3" x14ac:dyDescent="0.2">
      <c r="B1482" s="24"/>
      <c r="C1482" s="24"/>
    </row>
    <row r="1483" spans="2:3" x14ac:dyDescent="0.2">
      <c r="B1483" s="24"/>
      <c r="C1483" s="24"/>
    </row>
    <row r="1484" spans="2:3" x14ac:dyDescent="0.2">
      <c r="B1484" s="24"/>
      <c r="C1484" s="24"/>
    </row>
    <row r="1485" spans="2:3" x14ac:dyDescent="0.2">
      <c r="B1485" s="24"/>
      <c r="C1485" s="24"/>
    </row>
    <row r="1486" spans="2:3" x14ac:dyDescent="0.2">
      <c r="B1486" s="24"/>
      <c r="C1486" s="24"/>
    </row>
    <row r="1487" spans="2:3" x14ac:dyDescent="0.2">
      <c r="B1487" s="24"/>
      <c r="C1487" s="24"/>
    </row>
    <row r="1488" spans="2:3" x14ac:dyDescent="0.2">
      <c r="B1488" s="24"/>
      <c r="C1488" s="24"/>
    </row>
    <row r="1489" spans="2:3" x14ac:dyDescent="0.2">
      <c r="B1489" s="24"/>
      <c r="C1489" s="24"/>
    </row>
    <row r="1490" spans="2:3" x14ac:dyDescent="0.2">
      <c r="B1490" s="24"/>
      <c r="C1490" s="24"/>
    </row>
    <row r="1491" spans="2:3" x14ac:dyDescent="0.2">
      <c r="B1491" s="24"/>
      <c r="C1491" s="24"/>
    </row>
    <row r="1492" spans="2:3" x14ac:dyDescent="0.2">
      <c r="B1492" s="24"/>
      <c r="C1492" s="24"/>
    </row>
    <row r="1493" spans="2:3" x14ac:dyDescent="0.2">
      <c r="B1493" s="24"/>
      <c r="C1493" s="24"/>
    </row>
    <row r="1494" spans="2:3" x14ac:dyDescent="0.2">
      <c r="B1494" s="24"/>
      <c r="C1494" s="24"/>
    </row>
    <row r="1495" spans="2:3" x14ac:dyDescent="0.2">
      <c r="B1495" s="24"/>
      <c r="C1495" s="24"/>
    </row>
    <row r="1496" spans="2:3" x14ac:dyDescent="0.2">
      <c r="B1496" s="24"/>
      <c r="C1496" s="24"/>
    </row>
    <row r="1497" spans="2:3" x14ac:dyDescent="0.2">
      <c r="B1497" s="24"/>
      <c r="C1497" s="24"/>
    </row>
    <row r="1498" spans="2:3" x14ac:dyDescent="0.2">
      <c r="B1498" s="24"/>
      <c r="C1498" s="24"/>
    </row>
    <row r="1499" spans="2:3" x14ac:dyDescent="0.2">
      <c r="B1499" s="24"/>
      <c r="C1499" s="24"/>
    </row>
    <row r="1500" spans="2:3" x14ac:dyDescent="0.2">
      <c r="B1500" s="24"/>
      <c r="C1500" s="24"/>
    </row>
    <row r="1501" spans="2:3" x14ac:dyDescent="0.2">
      <c r="B1501" s="24"/>
      <c r="C1501" s="24"/>
    </row>
    <row r="1502" spans="2:3" x14ac:dyDescent="0.2">
      <c r="B1502" s="24"/>
      <c r="C1502" s="24"/>
    </row>
    <row r="1503" spans="2:3" x14ac:dyDescent="0.2">
      <c r="B1503" s="24"/>
      <c r="C1503" s="24"/>
    </row>
    <row r="1504" spans="2:3" x14ac:dyDescent="0.2">
      <c r="B1504" s="24"/>
      <c r="C1504" s="24"/>
    </row>
    <row r="1505" spans="2:3" x14ac:dyDescent="0.2">
      <c r="B1505" s="24"/>
      <c r="C1505" s="24"/>
    </row>
    <row r="1506" spans="2:3" x14ac:dyDescent="0.2">
      <c r="B1506" s="24"/>
      <c r="C1506" s="24"/>
    </row>
    <row r="1507" spans="2:3" x14ac:dyDescent="0.2">
      <c r="B1507" s="24"/>
      <c r="C1507" s="24"/>
    </row>
    <row r="1508" spans="2:3" x14ac:dyDescent="0.2">
      <c r="B1508" s="24"/>
      <c r="C1508" s="24"/>
    </row>
    <row r="1509" spans="2:3" x14ac:dyDescent="0.2">
      <c r="B1509" s="24"/>
      <c r="C1509" s="24"/>
    </row>
    <row r="1510" spans="2:3" x14ac:dyDescent="0.2">
      <c r="B1510" s="24"/>
      <c r="C1510" s="24"/>
    </row>
    <row r="1511" spans="2:3" x14ac:dyDescent="0.2">
      <c r="B1511" s="24"/>
      <c r="C1511" s="24"/>
    </row>
    <row r="1512" spans="2:3" x14ac:dyDescent="0.2">
      <c r="B1512" s="24"/>
      <c r="C1512" s="24"/>
    </row>
    <row r="1513" spans="2:3" x14ac:dyDescent="0.2">
      <c r="B1513" s="24"/>
      <c r="C1513" s="24"/>
    </row>
    <row r="1514" spans="2:3" x14ac:dyDescent="0.2">
      <c r="B1514" s="24"/>
      <c r="C1514" s="24"/>
    </row>
    <row r="1515" spans="2:3" x14ac:dyDescent="0.2">
      <c r="B1515" s="24"/>
      <c r="C1515" s="24"/>
    </row>
    <row r="1516" spans="2:3" x14ac:dyDescent="0.2">
      <c r="B1516" s="24"/>
      <c r="C1516" s="24"/>
    </row>
    <row r="1517" spans="2:3" x14ac:dyDescent="0.2">
      <c r="B1517" s="24"/>
      <c r="C1517" s="24"/>
    </row>
    <row r="1518" spans="2:3" x14ac:dyDescent="0.2">
      <c r="B1518" s="24"/>
      <c r="C1518" s="24"/>
    </row>
    <row r="1519" spans="2:3" x14ac:dyDescent="0.2">
      <c r="B1519" s="24"/>
      <c r="C1519" s="24"/>
    </row>
    <row r="1520" spans="2:3" x14ac:dyDescent="0.2">
      <c r="B1520" s="24"/>
      <c r="C1520" s="24"/>
    </row>
    <row r="1521" spans="2:3" x14ac:dyDescent="0.2">
      <c r="B1521" s="24"/>
      <c r="C1521" s="24"/>
    </row>
    <row r="1522" spans="2:3" x14ac:dyDescent="0.2">
      <c r="B1522" s="24"/>
      <c r="C1522" s="24"/>
    </row>
    <row r="1523" spans="2:3" x14ac:dyDescent="0.2">
      <c r="B1523" s="24"/>
      <c r="C1523" s="24"/>
    </row>
    <row r="1524" spans="2:3" x14ac:dyDescent="0.2">
      <c r="B1524" s="24"/>
      <c r="C1524" s="24"/>
    </row>
    <row r="1525" spans="2:3" x14ac:dyDescent="0.2">
      <c r="B1525" s="24"/>
      <c r="C1525" s="24"/>
    </row>
    <row r="1526" spans="2:3" x14ac:dyDescent="0.2">
      <c r="B1526" s="24"/>
      <c r="C1526" s="24"/>
    </row>
    <row r="1527" spans="2:3" x14ac:dyDescent="0.2">
      <c r="B1527" s="24"/>
      <c r="C1527" s="24"/>
    </row>
    <row r="1528" spans="2:3" x14ac:dyDescent="0.2">
      <c r="B1528" s="24"/>
      <c r="C1528" s="24"/>
    </row>
    <row r="1529" spans="2:3" x14ac:dyDescent="0.2">
      <c r="B1529" s="24"/>
      <c r="C1529" s="24"/>
    </row>
    <row r="1530" spans="2:3" x14ac:dyDescent="0.2">
      <c r="B1530" s="24"/>
      <c r="C1530" s="24"/>
    </row>
    <row r="1531" spans="2:3" x14ac:dyDescent="0.2">
      <c r="B1531" s="24"/>
      <c r="C1531" s="24"/>
    </row>
    <row r="1532" spans="2:3" x14ac:dyDescent="0.2">
      <c r="B1532" s="24"/>
      <c r="C1532" s="24"/>
    </row>
    <row r="1533" spans="2:3" x14ac:dyDescent="0.2">
      <c r="B1533" s="24"/>
      <c r="C1533" s="24"/>
    </row>
    <row r="1534" spans="2:3" x14ac:dyDescent="0.2">
      <c r="B1534" s="24"/>
      <c r="C1534" s="24"/>
    </row>
    <row r="1535" spans="2:3" x14ac:dyDescent="0.2">
      <c r="B1535" s="24"/>
      <c r="C1535" s="24"/>
    </row>
    <row r="1536" spans="2:3" x14ac:dyDescent="0.2">
      <c r="B1536" s="24"/>
      <c r="C1536" s="24"/>
    </row>
    <row r="1537" spans="2:3" x14ac:dyDescent="0.2">
      <c r="B1537" s="24"/>
      <c r="C1537" s="24"/>
    </row>
    <row r="1538" spans="2:3" x14ac:dyDescent="0.2">
      <c r="B1538" s="24"/>
      <c r="C1538" s="24"/>
    </row>
    <row r="1539" spans="2:3" x14ac:dyDescent="0.2">
      <c r="B1539" s="24"/>
      <c r="C1539" s="24"/>
    </row>
    <row r="1540" spans="2:3" x14ac:dyDescent="0.2">
      <c r="B1540" s="24"/>
      <c r="C1540" s="24"/>
    </row>
    <row r="1541" spans="2:3" x14ac:dyDescent="0.2">
      <c r="B1541" s="24"/>
      <c r="C1541" s="24"/>
    </row>
    <row r="1542" spans="2:3" x14ac:dyDescent="0.2">
      <c r="B1542" s="24"/>
      <c r="C1542" s="24"/>
    </row>
    <row r="1543" spans="2:3" x14ac:dyDescent="0.2">
      <c r="B1543" s="24"/>
      <c r="C1543" s="24"/>
    </row>
    <row r="1544" spans="2:3" x14ac:dyDescent="0.2">
      <c r="B1544" s="24"/>
      <c r="C1544" s="24"/>
    </row>
    <row r="1545" spans="2:3" x14ac:dyDescent="0.2">
      <c r="B1545" s="24"/>
      <c r="C1545" s="24"/>
    </row>
    <row r="1546" spans="2:3" x14ac:dyDescent="0.2">
      <c r="B1546" s="24"/>
      <c r="C1546" s="24"/>
    </row>
    <row r="1547" spans="2:3" x14ac:dyDescent="0.2">
      <c r="B1547" s="24"/>
      <c r="C1547" s="24"/>
    </row>
    <row r="1548" spans="2:3" x14ac:dyDescent="0.2">
      <c r="B1548" s="24"/>
      <c r="C1548" s="24"/>
    </row>
    <row r="1549" spans="2:3" x14ac:dyDescent="0.2">
      <c r="B1549" s="24"/>
      <c r="C1549" s="24"/>
    </row>
    <row r="1550" spans="2:3" x14ac:dyDescent="0.2">
      <c r="B1550" s="24"/>
      <c r="C1550" s="24"/>
    </row>
    <row r="1551" spans="2:3" x14ac:dyDescent="0.2">
      <c r="B1551" s="24"/>
      <c r="C1551" s="24"/>
    </row>
    <row r="1552" spans="2:3" x14ac:dyDescent="0.2">
      <c r="B1552" s="24"/>
      <c r="C1552" s="24"/>
    </row>
    <row r="1553" spans="2:3" x14ac:dyDescent="0.2">
      <c r="B1553" s="24"/>
      <c r="C1553" s="24"/>
    </row>
    <row r="1554" spans="2:3" x14ac:dyDescent="0.2">
      <c r="B1554" s="24"/>
      <c r="C1554" s="24"/>
    </row>
    <row r="1555" spans="2:3" x14ac:dyDescent="0.2">
      <c r="B1555" s="24"/>
      <c r="C1555" s="24"/>
    </row>
    <row r="1556" spans="2:3" x14ac:dyDescent="0.2">
      <c r="B1556" s="24"/>
      <c r="C1556" s="24"/>
    </row>
    <row r="1557" spans="2:3" x14ac:dyDescent="0.2">
      <c r="B1557" s="24"/>
      <c r="C1557" s="24"/>
    </row>
    <row r="1558" spans="2:3" x14ac:dyDescent="0.2">
      <c r="B1558" s="24"/>
      <c r="C1558" s="24"/>
    </row>
    <row r="1559" spans="2:3" x14ac:dyDescent="0.2">
      <c r="B1559" s="24"/>
      <c r="C1559" s="24"/>
    </row>
    <row r="1560" spans="2:3" x14ac:dyDescent="0.2">
      <c r="B1560" s="24"/>
      <c r="C1560" s="24"/>
    </row>
    <row r="1561" spans="2:3" x14ac:dyDescent="0.2">
      <c r="B1561" s="24"/>
      <c r="C1561" s="24"/>
    </row>
    <row r="1562" spans="2:3" x14ac:dyDescent="0.2">
      <c r="B1562" s="24"/>
      <c r="C1562" s="24"/>
    </row>
    <row r="1563" spans="2:3" x14ac:dyDescent="0.2">
      <c r="B1563" s="24"/>
      <c r="C1563" s="24"/>
    </row>
    <row r="1564" spans="2:3" x14ac:dyDescent="0.2">
      <c r="B1564" s="24"/>
      <c r="C1564" s="24"/>
    </row>
    <row r="1565" spans="2:3" x14ac:dyDescent="0.2">
      <c r="B1565" s="24"/>
      <c r="C1565" s="24"/>
    </row>
    <row r="1566" spans="2:3" x14ac:dyDescent="0.2">
      <c r="B1566" s="24"/>
      <c r="C1566" s="24"/>
    </row>
    <row r="1567" spans="2:3" x14ac:dyDescent="0.2">
      <c r="B1567" s="24"/>
      <c r="C1567" s="24"/>
    </row>
    <row r="1568" spans="2:3" x14ac:dyDescent="0.2">
      <c r="B1568" s="24"/>
      <c r="C1568" s="24"/>
    </row>
    <row r="1569" spans="2:3" x14ac:dyDescent="0.2">
      <c r="B1569" s="24"/>
      <c r="C1569" s="24"/>
    </row>
    <row r="1570" spans="2:3" x14ac:dyDescent="0.2">
      <c r="B1570" s="24"/>
      <c r="C1570" s="24"/>
    </row>
    <row r="1571" spans="2:3" x14ac:dyDescent="0.2">
      <c r="B1571" s="24"/>
      <c r="C1571" s="24"/>
    </row>
    <row r="1572" spans="2:3" x14ac:dyDescent="0.2">
      <c r="B1572" s="24"/>
      <c r="C1572" s="24"/>
    </row>
    <row r="1573" spans="2:3" x14ac:dyDescent="0.2">
      <c r="B1573" s="24"/>
      <c r="C1573" s="24"/>
    </row>
    <row r="1574" spans="2:3" x14ac:dyDescent="0.2">
      <c r="B1574" s="24"/>
      <c r="C1574" s="24"/>
    </row>
    <row r="1575" spans="2:3" x14ac:dyDescent="0.2">
      <c r="B1575" s="24"/>
      <c r="C1575" s="24"/>
    </row>
    <row r="1576" spans="2:3" x14ac:dyDescent="0.2">
      <c r="B1576" s="24"/>
      <c r="C1576" s="24"/>
    </row>
    <row r="1577" spans="2:3" x14ac:dyDescent="0.2">
      <c r="B1577" s="24"/>
      <c r="C1577" s="24"/>
    </row>
    <row r="1578" spans="2:3" x14ac:dyDescent="0.2">
      <c r="B1578" s="24"/>
      <c r="C1578" s="24"/>
    </row>
    <row r="1579" spans="2:3" x14ac:dyDescent="0.2">
      <c r="B1579" s="24"/>
      <c r="C1579" s="24"/>
    </row>
    <row r="1580" spans="2:3" x14ac:dyDescent="0.2">
      <c r="B1580" s="24"/>
      <c r="C1580" s="24"/>
    </row>
    <row r="1581" spans="2:3" x14ac:dyDescent="0.2">
      <c r="B1581" s="24"/>
      <c r="C1581" s="24"/>
    </row>
    <row r="1582" spans="2:3" x14ac:dyDescent="0.2">
      <c r="B1582" s="24"/>
      <c r="C1582" s="24"/>
    </row>
    <row r="1583" spans="2:3" x14ac:dyDescent="0.2">
      <c r="B1583" s="24"/>
      <c r="C1583" s="24"/>
    </row>
    <row r="1584" spans="2:3" x14ac:dyDescent="0.2">
      <c r="B1584" s="24"/>
      <c r="C1584" s="24"/>
    </row>
    <row r="1585" spans="2:3" x14ac:dyDescent="0.2">
      <c r="B1585" s="24"/>
      <c r="C1585" s="24"/>
    </row>
    <row r="1586" spans="2:3" x14ac:dyDescent="0.2">
      <c r="B1586" s="24"/>
      <c r="C1586" s="24"/>
    </row>
    <row r="1587" spans="2:3" x14ac:dyDescent="0.2">
      <c r="B1587" s="24"/>
      <c r="C1587" s="24"/>
    </row>
    <row r="1588" spans="2:3" x14ac:dyDescent="0.2">
      <c r="B1588" s="24"/>
      <c r="C1588" s="24"/>
    </row>
    <row r="1589" spans="2:3" x14ac:dyDescent="0.2">
      <c r="B1589" s="24"/>
      <c r="C1589" s="24"/>
    </row>
    <row r="1590" spans="2:3" x14ac:dyDescent="0.2">
      <c r="B1590" s="24"/>
      <c r="C1590" s="24"/>
    </row>
    <row r="1591" spans="2:3" x14ac:dyDescent="0.2">
      <c r="B1591" s="24"/>
      <c r="C1591" s="24"/>
    </row>
    <row r="1592" spans="2:3" x14ac:dyDescent="0.2">
      <c r="B1592" s="24"/>
      <c r="C1592" s="24"/>
    </row>
    <row r="1593" spans="2:3" x14ac:dyDescent="0.2">
      <c r="B1593" s="24"/>
      <c r="C1593" s="24"/>
    </row>
    <row r="1594" spans="2:3" x14ac:dyDescent="0.2">
      <c r="B1594" s="24"/>
      <c r="C1594" s="24"/>
    </row>
    <row r="1595" spans="2:3" x14ac:dyDescent="0.2">
      <c r="B1595" s="24"/>
      <c r="C1595" s="24"/>
    </row>
    <row r="1596" spans="2:3" x14ac:dyDescent="0.2">
      <c r="B1596" s="24"/>
      <c r="C1596" s="24"/>
    </row>
    <row r="1597" spans="2:3" x14ac:dyDescent="0.2">
      <c r="B1597" s="24"/>
      <c r="C1597" s="24"/>
    </row>
    <row r="1598" spans="2:3" x14ac:dyDescent="0.2">
      <c r="B1598" s="24"/>
      <c r="C1598" s="24"/>
    </row>
    <row r="1599" spans="2:3" x14ac:dyDescent="0.2">
      <c r="B1599" s="24"/>
      <c r="C1599" s="24"/>
    </row>
    <row r="1600" spans="2:3" x14ac:dyDescent="0.2">
      <c r="B1600" s="24"/>
      <c r="C1600" s="24"/>
    </row>
    <row r="1601" spans="2:3" x14ac:dyDescent="0.2">
      <c r="B1601" s="24"/>
      <c r="C1601" s="24"/>
    </row>
    <row r="1602" spans="2:3" x14ac:dyDescent="0.2">
      <c r="B1602" s="24"/>
      <c r="C1602" s="24"/>
    </row>
    <row r="1603" spans="2:3" x14ac:dyDescent="0.2">
      <c r="B1603" s="24"/>
      <c r="C1603" s="24"/>
    </row>
    <row r="1604" spans="2:3" x14ac:dyDescent="0.2">
      <c r="B1604" s="24"/>
      <c r="C1604" s="24"/>
    </row>
    <row r="1605" spans="2:3" x14ac:dyDescent="0.2">
      <c r="B1605" s="24"/>
      <c r="C1605" s="24"/>
    </row>
    <row r="1606" spans="2:3" x14ac:dyDescent="0.2">
      <c r="B1606" s="24"/>
      <c r="C1606" s="24"/>
    </row>
    <row r="1607" spans="2:3" x14ac:dyDescent="0.2">
      <c r="B1607" s="24"/>
      <c r="C1607" s="24"/>
    </row>
    <row r="1608" spans="2:3" x14ac:dyDescent="0.2">
      <c r="B1608" s="24"/>
      <c r="C1608" s="24"/>
    </row>
    <row r="1609" spans="2:3" x14ac:dyDescent="0.2">
      <c r="B1609" s="24"/>
      <c r="C1609" s="24"/>
    </row>
    <row r="1610" spans="2:3" x14ac:dyDescent="0.2">
      <c r="B1610" s="24"/>
      <c r="C1610" s="24"/>
    </row>
    <row r="1611" spans="2:3" x14ac:dyDescent="0.2">
      <c r="B1611" s="24"/>
      <c r="C1611" s="24"/>
    </row>
    <row r="1612" spans="2:3" x14ac:dyDescent="0.2">
      <c r="B1612" s="24"/>
      <c r="C1612" s="24"/>
    </row>
    <row r="1613" spans="2:3" x14ac:dyDescent="0.2">
      <c r="B1613" s="24"/>
      <c r="C1613" s="24"/>
    </row>
    <row r="1614" spans="2:3" x14ac:dyDescent="0.2">
      <c r="B1614" s="24"/>
      <c r="C1614" s="24"/>
    </row>
    <row r="1615" spans="2:3" x14ac:dyDescent="0.2">
      <c r="B1615" s="24"/>
      <c r="C1615" s="24"/>
    </row>
    <row r="1616" spans="2:3" x14ac:dyDescent="0.2">
      <c r="B1616" s="24"/>
      <c r="C1616" s="24"/>
    </row>
    <row r="1617" spans="2:3" x14ac:dyDescent="0.2">
      <c r="B1617" s="24"/>
      <c r="C1617" s="24"/>
    </row>
    <row r="1618" spans="2:3" x14ac:dyDescent="0.2">
      <c r="B1618" s="24"/>
      <c r="C1618" s="24"/>
    </row>
    <row r="1619" spans="2:3" x14ac:dyDescent="0.2">
      <c r="B1619" s="24"/>
      <c r="C1619" s="24"/>
    </row>
    <row r="1620" spans="2:3" x14ac:dyDescent="0.2">
      <c r="B1620" s="24"/>
      <c r="C1620" s="24"/>
    </row>
    <row r="1621" spans="2:3" x14ac:dyDescent="0.2">
      <c r="B1621" s="24"/>
      <c r="C1621" s="24"/>
    </row>
    <row r="1622" spans="2:3" x14ac:dyDescent="0.2">
      <c r="B1622" s="24"/>
      <c r="C1622" s="24"/>
    </row>
    <row r="1623" spans="2:3" x14ac:dyDescent="0.2">
      <c r="B1623" s="24"/>
      <c r="C1623" s="24"/>
    </row>
    <row r="1624" spans="2:3" x14ac:dyDescent="0.2">
      <c r="B1624" s="24"/>
      <c r="C1624" s="24"/>
    </row>
    <row r="1625" spans="2:3" x14ac:dyDescent="0.2">
      <c r="B1625" s="24"/>
      <c r="C1625" s="24"/>
    </row>
    <row r="1626" spans="2:3" x14ac:dyDescent="0.2">
      <c r="B1626" s="24"/>
      <c r="C1626" s="24"/>
    </row>
    <row r="1627" spans="2:3" x14ac:dyDescent="0.2">
      <c r="B1627" s="24"/>
      <c r="C1627" s="24"/>
    </row>
    <row r="1628" spans="2:3" x14ac:dyDescent="0.2">
      <c r="B1628" s="24"/>
      <c r="C1628" s="24"/>
    </row>
    <row r="1629" spans="2:3" x14ac:dyDescent="0.2">
      <c r="B1629" s="24"/>
      <c r="C1629" s="24"/>
    </row>
    <row r="1630" spans="2:3" x14ac:dyDescent="0.2">
      <c r="B1630" s="24"/>
      <c r="C1630" s="24"/>
    </row>
    <row r="1631" spans="2:3" x14ac:dyDescent="0.2">
      <c r="B1631" s="24"/>
      <c r="C1631" s="24"/>
    </row>
    <row r="1632" spans="2:3" x14ac:dyDescent="0.2">
      <c r="B1632" s="24"/>
      <c r="C1632" s="24"/>
    </row>
    <row r="1633" spans="2:3" x14ac:dyDescent="0.2">
      <c r="B1633" s="24"/>
      <c r="C1633" s="24"/>
    </row>
    <row r="1634" spans="2:3" x14ac:dyDescent="0.2">
      <c r="B1634" s="24"/>
      <c r="C1634" s="24"/>
    </row>
    <row r="1635" spans="2:3" x14ac:dyDescent="0.2">
      <c r="B1635" s="24"/>
      <c r="C1635" s="24"/>
    </row>
    <row r="1636" spans="2:3" x14ac:dyDescent="0.2">
      <c r="B1636" s="24"/>
      <c r="C1636" s="24"/>
    </row>
    <row r="1637" spans="2:3" x14ac:dyDescent="0.2">
      <c r="B1637" s="24"/>
      <c r="C1637" s="24"/>
    </row>
    <row r="1638" spans="2:3" x14ac:dyDescent="0.2">
      <c r="B1638" s="24"/>
      <c r="C1638" s="24"/>
    </row>
    <row r="1639" spans="2:3" x14ac:dyDescent="0.2">
      <c r="B1639" s="24"/>
      <c r="C1639" s="24"/>
    </row>
    <row r="1640" spans="2:3" x14ac:dyDescent="0.2">
      <c r="B1640" s="24"/>
      <c r="C1640" s="24"/>
    </row>
    <row r="1641" spans="2:3" x14ac:dyDescent="0.2">
      <c r="B1641" s="24"/>
      <c r="C1641" s="24"/>
    </row>
    <row r="1642" spans="2:3" x14ac:dyDescent="0.2">
      <c r="B1642" s="24"/>
      <c r="C1642" s="24"/>
    </row>
    <row r="1643" spans="2:3" x14ac:dyDescent="0.2">
      <c r="B1643" s="24"/>
      <c r="C1643" s="24"/>
    </row>
    <row r="1644" spans="2:3" x14ac:dyDescent="0.2">
      <c r="B1644" s="24"/>
      <c r="C1644" s="24"/>
    </row>
    <row r="1645" spans="2:3" x14ac:dyDescent="0.2">
      <c r="B1645" s="24"/>
      <c r="C1645" s="24"/>
    </row>
    <row r="1646" spans="2:3" x14ac:dyDescent="0.2">
      <c r="B1646" s="24"/>
      <c r="C1646" s="24"/>
    </row>
    <row r="1647" spans="2:3" x14ac:dyDescent="0.2">
      <c r="B1647" s="24"/>
      <c r="C1647" s="24"/>
    </row>
    <row r="1648" spans="2:3" x14ac:dyDescent="0.2">
      <c r="B1648" s="24"/>
      <c r="C1648" s="24"/>
    </row>
    <row r="1649" spans="2:3" x14ac:dyDescent="0.2">
      <c r="B1649" s="24"/>
      <c r="C1649" s="24"/>
    </row>
    <row r="1650" spans="2:3" x14ac:dyDescent="0.2">
      <c r="B1650" s="24"/>
      <c r="C1650" s="24"/>
    </row>
    <row r="1651" spans="2:3" x14ac:dyDescent="0.2">
      <c r="B1651" s="24"/>
      <c r="C1651" s="24"/>
    </row>
    <row r="1652" spans="2:3" x14ac:dyDescent="0.2">
      <c r="B1652" s="24"/>
      <c r="C1652" s="24"/>
    </row>
    <row r="1653" spans="2:3" x14ac:dyDescent="0.2">
      <c r="B1653" s="24"/>
      <c r="C1653" s="24"/>
    </row>
    <row r="1654" spans="2:3" x14ac:dyDescent="0.2">
      <c r="B1654" s="24"/>
      <c r="C1654" s="24"/>
    </row>
    <row r="1655" spans="2:3" x14ac:dyDescent="0.2">
      <c r="B1655" s="24"/>
      <c r="C1655" s="24"/>
    </row>
    <row r="1656" spans="2:3" x14ac:dyDescent="0.2">
      <c r="B1656" s="24"/>
      <c r="C1656" s="24"/>
    </row>
    <row r="1657" spans="2:3" x14ac:dyDescent="0.2">
      <c r="B1657" s="24"/>
      <c r="C1657" s="24"/>
    </row>
    <row r="1658" spans="2:3" x14ac:dyDescent="0.2">
      <c r="B1658" s="24"/>
      <c r="C1658" s="24"/>
    </row>
    <row r="1659" spans="2:3" x14ac:dyDescent="0.2">
      <c r="B1659" s="24"/>
      <c r="C1659" s="24"/>
    </row>
    <row r="1660" spans="2:3" x14ac:dyDescent="0.2">
      <c r="B1660" s="24"/>
      <c r="C1660" s="24"/>
    </row>
    <row r="1661" spans="2:3" x14ac:dyDescent="0.2">
      <c r="B1661" s="24"/>
      <c r="C1661" s="24"/>
    </row>
    <row r="1662" spans="2:3" x14ac:dyDescent="0.2">
      <c r="B1662" s="24"/>
      <c r="C1662" s="24"/>
    </row>
    <row r="1663" spans="2:3" x14ac:dyDescent="0.2">
      <c r="B1663" s="24"/>
      <c r="C1663" s="24"/>
    </row>
    <row r="1664" spans="2:3" x14ac:dyDescent="0.2">
      <c r="B1664" s="24"/>
      <c r="C1664" s="24"/>
    </row>
    <row r="1665" spans="2:3" x14ac:dyDescent="0.2">
      <c r="B1665" s="24"/>
      <c r="C1665" s="24"/>
    </row>
    <row r="1666" spans="2:3" x14ac:dyDescent="0.2">
      <c r="B1666" s="24"/>
      <c r="C1666" s="24"/>
    </row>
    <row r="1667" spans="2:3" x14ac:dyDescent="0.2">
      <c r="B1667" s="24"/>
      <c r="C1667" s="24"/>
    </row>
    <row r="1668" spans="2:3" x14ac:dyDescent="0.2">
      <c r="B1668" s="24"/>
      <c r="C1668" s="24"/>
    </row>
    <row r="1669" spans="2:3" x14ac:dyDescent="0.2">
      <c r="B1669" s="24"/>
      <c r="C1669" s="24"/>
    </row>
    <row r="1670" spans="2:3" x14ac:dyDescent="0.2">
      <c r="B1670" s="24"/>
      <c r="C1670" s="24"/>
    </row>
    <row r="1671" spans="2:3" x14ac:dyDescent="0.2">
      <c r="B1671" s="24"/>
      <c r="C1671" s="24"/>
    </row>
    <row r="1672" spans="2:3" x14ac:dyDescent="0.2">
      <c r="B1672" s="24"/>
      <c r="C1672" s="24"/>
    </row>
    <row r="1673" spans="2:3" x14ac:dyDescent="0.2">
      <c r="B1673" s="24"/>
      <c r="C1673" s="24"/>
    </row>
    <row r="1674" spans="2:3" x14ac:dyDescent="0.2">
      <c r="B1674" s="24"/>
      <c r="C1674" s="24"/>
    </row>
    <row r="1675" spans="2:3" x14ac:dyDescent="0.2">
      <c r="B1675" s="24"/>
      <c r="C1675" s="24"/>
    </row>
    <row r="1676" spans="2:3" x14ac:dyDescent="0.2">
      <c r="B1676" s="24"/>
      <c r="C1676" s="24"/>
    </row>
    <row r="1677" spans="2:3" x14ac:dyDescent="0.2">
      <c r="B1677" s="24"/>
      <c r="C1677" s="24"/>
    </row>
    <row r="1678" spans="2:3" x14ac:dyDescent="0.2">
      <c r="B1678" s="24"/>
      <c r="C1678" s="24"/>
    </row>
    <row r="1679" spans="2:3" x14ac:dyDescent="0.2">
      <c r="B1679" s="24"/>
      <c r="C1679" s="24"/>
    </row>
    <row r="1680" spans="2:3" x14ac:dyDescent="0.2">
      <c r="B1680" s="24"/>
      <c r="C1680" s="24"/>
    </row>
    <row r="1681" spans="2:3" x14ac:dyDescent="0.2">
      <c r="B1681" s="24"/>
      <c r="C1681" s="24"/>
    </row>
    <row r="1682" spans="2:3" x14ac:dyDescent="0.2">
      <c r="B1682" s="24"/>
      <c r="C1682" s="24"/>
    </row>
    <row r="1683" spans="2:3" x14ac:dyDescent="0.2">
      <c r="B1683" s="24"/>
      <c r="C1683" s="24"/>
    </row>
    <row r="1684" spans="2:3" x14ac:dyDescent="0.2">
      <c r="B1684" s="24"/>
      <c r="C1684" s="24"/>
    </row>
    <row r="1685" spans="2:3" x14ac:dyDescent="0.2">
      <c r="B1685" s="24"/>
      <c r="C1685" s="24"/>
    </row>
    <row r="1686" spans="2:3" x14ac:dyDescent="0.2">
      <c r="B1686" s="24"/>
      <c r="C1686" s="24"/>
    </row>
    <row r="1687" spans="2:3" x14ac:dyDescent="0.2">
      <c r="B1687" s="24"/>
      <c r="C1687" s="24"/>
    </row>
    <row r="1688" spans="2:3" x14ac:dyDescent="0.2">
      <c r="B1688" s="24"/>
      <c r="C1688" s="24"/>
    </row>
    <row r="1689" spans="2:3" x14ac:dyDescent="0.2">
      <c r="B1689" s="24"/>
      <c r="C1689" s="24"/>
    </row>
    <row r="1690" spans="2:3" x14ac:dyDescent="0.2">
      <c r="B1690" s="24"/>
      <c r="C1690" s="24"/>
    </row>
    <row r="1691" spans="2:3" x14ac:dyDescent="0.2">
      <c r="B1691" s="24"/>
      <c r="C1691" s="24"/>
    </row>
    <row r="1692" spans="2:3" x14ac:dyDescent="0.2">
      <c r="B1692" s="24"/>
      <c r="C1692" s="24"/>
    </row>
    <row r="1693" spans="2:3" x14ac:dyDescent="0.2">
      <c r="B1693" s="24"/>
      <c r="C1693" s="24"/>
    </row>
    <row r="1694" spans="2:3" x14ac:dyDescent="0.2">
      <c r="B1694" s="24"/>
      <c r="C1694" s="24"/>
    </row>
    <row r="1695" spans="2:3" x14ac:dyDescent="0.2">
      <c r="B1695" s="24"/>
      <c r="C1695" s="24"/>
    </row>
    <row r="1696" spans="2:3" x14ac:dyDescent="0.2">
      <c r="B1696" s="24"/>
      <c r="C1696" s="24"/>
    </row>
    <row r="1697" spans="2:3" x14ac:dyDescent="0.2">
      <c r="B1697" s="24"/>
      <c r="C1697" s="24"/>
    </row>
    <row r="1698" spans="2:3" x14ac:dyDescent="0.2">
      <c r="B1698" s="24"/>
      <c r="C1698" s="24"/>
    </row>
    <row r="1699" spans="2:3" x14ac:dyDescent="0.2">
      <c r="B1699" s="24"/>
      <c r="C1699" s="24"/>
    </row>
    <row r="1700" spans="2:3" x14ac:dyDescent="0.2">
      <c r="B1700" s="24"/>
      <c r="C1700" s="24"/>
    </row>
    <row r="1701" spans="2:3" x14ac:dyDescent="0.2">
      <c r="B1701" s="24"/>
      <c r="C1701" s="24"/>
    </row>
    <row r="1702" spans="2:3" x14ac:dyDescent="0.2">
      <c r="B1702" s="24"/>
      <c r="C1702" s="24"/>
    </row>
    <row r="1703" spans="2:3" x14ac:dyDescent="0.2">
      <c r="B1703" s="24"/>
      <c r="C1703" s="24"/>
    </row>
    <row r="1704" spans="2:3" x14ac:dyDescent="0.2">
      <c r="B1704" s="24"/>
      <c r="C1704" s="24"/>
    </row>
    <row r="1705" spans="2:3" x14ac:dyDescent="0.2">
      <c r="B1705" s="24"/>
      <c r="C1705" s="24"/>
    </row>
    <row r="1706" spans="2:3" x14ac:dyDescent="0.2">
      <c r="B1706" s="24"/>
      <c r="C1706" s="24"/>
    </row>
    <row r="1707" spans="2:3" x14ac:dyDescent="0.2">
      <c r="B1707" s="24"/>
      <c r="C1707" s="24"/>
    </row>
    <row r="1708" spans="2:3" x14ac:dyDescent="0.2">
      <c r="B1708" s="24"/>
      <c r="C1708" s="24"/>
    </row>
    <row r="1709" spans="2:3" x14ac:dyDescent="0.2">
      <c r="B1709" s="24"/>
      <c r="C1709" s="24"/>
    </row>
    <row r="1710" spans="2:3" x14ac:dyDescent="0.2">
      <c r="B1710" s="24"/>
      <c r="C1710" s="24"/>
    </row>
    <row r="1711" spans="2:3" x14ac:dyDescent="0.2">
      <c r="B1711" s="24"/>
      <c r="C1711" s="24"/>
    </row>
    <row r="1712" spans="2:3" x14ac:dyDescent="0.2">
      <c r="B1712" s="24"/>
      <c r="C1712" s="24"/>
    </row>
    <row r="1713" spans="2:3" x14ac:dyDescent="0.2">
      <c r="B1713" s="24"/>
      <c r="C1713" s="24"/>
    </row>
    <row r="1714" spans="2:3" x14ac:dyDescent="0.2">
      <c r="B1714" s="24"/>
      <c r="C1714" s="24"/>
    </row>
    <row r="1715" spans="2:3" x14ac:dyDescent="0.2">
      <c r="B1715" s="24"/>
      <c r="C1715" s="24"/>
    </row>
    <row r="1716" spans="2:3" x14ac:dyDescent="0.2">
      <c r="B1716" s="24"/>
      <c r="C1716" s="24"/>
    </row>
    <row r="1717" spans="2:3" x14ac:dyDescent="0.2">
      <c r="B1717" s="24"/>
      <c r="C1717" s="24"/>
    </row>
    <row r="1718" spans="2:3" x14ac:dyDescent="0.2">
      <c r="B1718" s="24"/>
      <c r="C1718" s="24"/>
    </row>
    <row r="1719" spans="2:3" x14ac:dyDescent="0.2">
      <c r="B1719" s="24"/>
      <c r="C1719" s="24"/>
    </row>
    <row r="1720" spans="2:3" x14ac:dyDescent="0.2">
      <c r="B1720" s="24"/>
      <c r="C1720" s="24"/>
    </row>
    <row r="1721" spans="2:3" x14ac:dyDescent="0.2">
      <c r="B1721" s="24"/>
      <c r="C1721" s="24"/>
    </row>
    <row r="1722" spans="2:3" x14ac:dyDescent="0.2">
      <c r="B1722" s="24"/>
      <c r="C1722" s="24"/>
    </row>
    <row r="1723" spans="2:3" x14ac:dyDescent="0.2">
      <c r="B1723" s="24"/>
      <c r="C1723" s="24"/>
    </row>
    <row r="1724" spans="2:3" x14ac:dyDescent="0.2">
      <c r="B1724" s="24"/>
      <c r="C1724" s="24"/>
    </row>
    <row r="1725" spans="2:3" x14ac:dyDescent="0.2">
      <c r="B1725" s="24"/>
      <c r="C1725" s="24"/>
    </row>
    <row r="1726" spans="2:3" x14ac:dyDescent="0.2">
      <c r="B1726" s="24"/>
      <c r="C1726" s="24"/>
    </row>
    <row r="1727" spans="2:3" x14ac:dyDescent="0.2">
      <c r="B1727" s="24"/>
      <c r="C1727" s="24"/>
    </row>
    <row r="1728" spans="2:3" x14ac:dyDescent="0.2">
      <c r="B1728" s="24"/>
      <c r="C1728" s="24"/>
    </row>
    <row r="1729" spans="2:3" x14ac:dyDescent="0.2">
      <c r="B1729" s="24"/>
      <c r="C1729" s="24"/>
    </row>
    <row r="1730" spans="2:3" x14ac:dyDescent="0.2">
      <c r="B1730" s="24"/>
      <c r="C1730" s="24"/>
    </row>
    <row r="1731" spans="2:3" x14ac:dyDescent="0.2">
      <c r="B1731" s="24"/>
      <c r="C1731" s="24"/>
    </row>
    <row r="1732" spans="2:3" x14ac:dyDescent="0.2">
      <c r="B1732" s="24"/>
      <c r="C1732" s="24"/>
    </row>
    <row r="1733" spans="2:3" x14ac:dyDescent="0.2">
      <c r="B1733" s="24"/>
      <c r="C1733" s="24"/>
    </row>
    <row r="1734" spans="2:3" x14ac:dyDescent="0.2">
      <c r="B1734" s="24"/>
      <c r="C1734" s="24"/>
    </row>
    <row r="1735" spans="2:3" x14ac:dyDescent="0.2">
      <c r="B1735" s="24"/>
      <c r="C1735" s="24"/>
    </row>
    <row r="1736" spans="2:3" x14ac:dyDescent="0.2">
      <c r="B1736" s="24"/>
      <c r="C1736" s="24"/>
    </row>
    <row r="1737" spans="2:3" x14ac:dyDescent="0.2">
      <c r="B1737" s="24"/>
      <c r="C1737" s="24"/>
    </row>
    <row r="1738" spans="2:3" x14ac:dyDescent="0.2">
      <c r="B1738" s="24"/>
      <c r="C1738" s="24"/>
    </row>
    <row r="1739" spans="2:3" x14ac:dyDescent="0.2">
      <c r="B1739" s="24"/>
      <c r="C1739" s="24"/>
    </row>
    <row r="1740" spans="2:3" x14ac:dyDescent="0.2">
      <c r="B1740" s="24"/>
      <c r="C1740" s="24"/>
    </row>
    <row r="1741" spans="2:3" x14ac:dyDescent="0.2">
      <c r="B1741" s="24"/>
      <c r="C1741" s="24"/>
    </row>
    <row r="1742" spans="2:3" x14ac:dyDescent="0.2">
      <c r="B1742" s="24"/>
      <c r="C1742" s="24"/>
    </row>
    <row r="1743" spans="2:3" x14ac:dyDescent="0.2">
      <c r="B1743" s="24"/>
      <c r="C1743" s="24"/>
    </row>
    <row r="1744" spans="2:3" x14ac:dyDescent="0.2">
      <c r="B1744" s="24"/>
      <c r="C1744" s="24"/>
    </row>
    <row r="1745" spans="2:3" x14ac:dyDescent="0.2">
      <c r="B1745" s="24"/>
      <c r="C1745" s="24"/>
    </row>
    <row r="1746" spans="2:3" x14ac:dyDescent="0.2">
      <c r="B1746" s="24"/>
      <c r="C1746" s="24"/>
    </row>
    <row r="1747" spans="2:3" x14ac:dyDescent="0.2">
      <c r="B1747" s="24"/>
      <c r="C1747" s="24"/>
    </row>
    <row r="1748" spans="2:3" x14ac:dyDescent="0.2">
      <c r="B1748" s="24"/>
      <c r="C1748" s="24"/>
    </row>
    <row r="1749" spans="2:3" x14ac:dyDescent="0.2">
      <c r="B1749" s="24"/>
      <c r="C1749" s="24"/>
    </row>
    <row r="1750" spans="2:3" x14ac:dyDescent="0.2">
      <c r="B1750" s="24"/>
      <c r="C1750" s="24"/>
    </row>
    <row r="1751" spans="2:3" x14ac:dyDescent="0.2">
      <c r="B1751" s="24"/>
      <c r="C1751" s="24"/>
    </row>
    <row r="1752" spans="2:3" x14ac:dyDescent="0.2">
      <c r="B1752" s="24"/>
      <c r="C1752" s="24"/>
    </row>
    <row r="1753" spans="2:3" x14ac:dyDescent="0.2">
      <c r="B1753" s="24"/>
      <c r="C1753" s="24"/>
    </row>
    <row r="1754" spans="2:3" x14ac:dyDescent="0.2">
      <c r="B1754" s="24"/>
      <c r="C1754" s="24"/>
    </row>
    <row r="1755" spans="2:3" x14ac:dyDescent="0.2">
      <c r="B1755" s="24"/>
      <c r="C1755" s="24"/>
    </row>
    <row r="1756" spans="2:3" x14ac:dyDescent="0.2">
      <c r="B1756" s="24"/>
      <c r="C1756" s="24"/>
    </row>
    <row r="1757" spans="2:3" x14ac:dyDescent="0.2">
      <c r="B1757" s="24"/>
      <c r="C1757" s="24"/>
    </row>
    <row r="1758" spans="2:3" x14ac:dyDescent="0.2">
      <c r="B1758" s="24"/>
      <c r="C1758" s="24"/>
    </row>
    <row r="1759" spans="2:3" x14ac:dyDescent="0.2">
      <c r="B1759" s="24"/>
      <c r="C1759" s="24"/>
    </row>
    <row r="1760" spans="2:3" x14ac:dyDescent="0.2">
      <c r="B1760" s="24"/>
      <c r="C1760" s="24"/>
    </row>
    <row r="1761" spans="2:3" x14ac:dyDescent="0.2">
      <c r="B1761" s="24"/>
      <c r="C1761" s="24"/>
    </row>
    <row r="1762" spans="2:3" x14ac:dyDescent="0.2">
      <c r="B1762" s="24"/>
      <c r="C1762" s="24"/>
    </row>
    <row r="1763" spans="2:3" x14ac:dyDescent="0.2">
      <c r="B1763" s="24"/>
      <c r="C1763" s="24"/>
    </row>
    <row r="1764" spans="2:3" x14ac:dyDescent="0.2">
      <c r="B1764" s="24"/>
      <c r="C1764" s="24"/>
    </row>
    <row r="1765" spans="2:3" x14ac:dyDescent="0.2">
      <c r="B1765" s="24"/>
      <c r="C1765" s="24"/>
    </row>
    <row r="1766" spans="2:3" x14ac:dyDescent="0.2">
      <c r="B1766" s="24"/>
      <c r="C1766" s="24"/>
    </row>
    <row r="1767" spans="2:3" x14ac:dyDescent="0.2">
      <c r="B1767" s="24"/>
      <c r="C1767" s="24"/>
    </row>
    <row r="1768" spans="2:3" x14ac:dyDescent="0.2">
      <c r="B1768" s="24"/>
      <c r="C1768" s="24"/>
    </row>
    <row r="1769" spans="2:3" x14ac:dyDescent="0.2">
      <c r="B1769" s="24"/>
      <c r="C1769" s="24"/>
    </row>
    <row r="1770" spans="2:3" x14ac:dyDescent="0.2">
      <c r="B1770" s="24"/>
      <c r="C1770" s="24"/>
    </row>
    <row r="1771" spans="2:3" x14ac:dyDescent="0.2">
      <c r="B1771" s="24"/>
      <c r="C1771" s="24"/>
    </row>
    <row r="1772" spans="2:3" x14ac:dyDescent="0.2">
      <c r="B1772" s="24"/>
      <c r="C1772" s="24"/>
    </row>
    <row r="1773" spans="2:3" x14ac:dyDescent="0.2">
      <c r="B1773" s="24"/>
      <c r="C1773" s="24"/>
    </row>
    <row r="1774" spans="2:3" x14ac:dyDescent="0.2">
      <c r="B1774" s="24"/>
      <c r="C1774" s="24"/>
    </row>
    <row r="1775" spans="2:3" x14ac:dyDescent="0.2">
      <c r="B1775" s="24"/>
      <c r="C1775" s="24"/>
    </row>
    <row r="1776" spans="2:3" x14ac:dyDescent="0.2">
      <c r="B1776" s="24"/>
      <c r="C1776" s="24"/>
    </row>
    <row r="1777" spans="2:3" x14ac:dyDescent="0.2">
      <c r="B1777" s="24"/>
      <c r="C1777" s="24"/>
    </row>
    <row r="1778" spans="2:3" x14ac:dyDescent="0.2">
      <c r="B1778" s="24"/>
      <c r="C1778" s="24"/>
    </row>
    <row r="1779" spans="2:3" x14ac:dyDescent="0.2">
      <c r="B1779" s="24"/>
      <c r="C1779" s="24"/>
    </row>
    <row r="1780" spans="2:3" x14ac:dyDescent="0.2">
      <c r="B1780" s="24"/>
      <c r="C1780" s="24"/>
    </row>
    <row r="1781" spans="2:3" x14ac:dyDescent="0.2">
      <c r="B1781" s="24"/>
      <c r="C1781" s="24"/>
    </row>
    <row r="1782" spans="2:3" x14ac:dyDescent="0.2">
      <c r="B1782" s="24"/>
      <c r="C1782" s="24"/>
    </row>
    <row r="1783" spans="2:3" x14ac:dyDescent="0.2">
      <c r="B1783" s="24"/>
      <c r="C1783" s="24"/>
    </row>
    <row r="1784" spans="2:3" x14ac:dyDescent="0.2">
      <c r="B1784" s="24"/>
      <c r="C1784" s="24"/>
    </row>
    <row r="1785" spans="2:3" x14ac:dyDescent="0.2">
      <c r="B1785" s="24"/>
      <c r="C1785" s="24"/>
    </row>
    <row r="1786" spans="2:3" x14ac:dyDescent="0.2">
      <c r="B1786" s="24"/>
      <c r="C1786" s="24"/>
    </row>
    <row r="1787" spans="2:3" x14ac:dyDescent="0.2">
      <c r="B1787" s="24"/>
      <c r="C1787" s="24"/>
    </row>
    <row r="1788" spans="2:3" x14ac:dyDescent="0.2">
      <c r="B1788" s="24"/>
      <c r="C1788" s="24"/>
    </row>
    <row r="1789" spans="2:3" x14ac:dyDescent="0.2">
      <c r="B1789" s="24"/>
      <c r="C1789" s="24"/>
    </row>
    <row r="1790" spans="2:3" x14ac:dyDescent="0.2">
      <c r="B1790" s="24"/>
      <c r="C1790" s="24"/>
    </row>
    <row r="1791" spans="2:3" x14ac:dyDescent="0.2">
      <c r="B1791" s="24"/>
      <c r="C1791" s="24"/>
    </row>
    <row r="1792" spans="2:3" x14ac:dyDescent="0.2">
      <c r="B1792" s="24"/>
      <c r="C1792" s="24"/>
    </row>
    <row r="1793" spans="2:3" x14ac:dyDescent="0.2">
      <c r="B1793" s="24"/>
      <c r="C1793" s="24"/>
    </row>
    <row r="1794" spans="2:3" x14ac:dyDescent="0.2">
      <c r="B1794" s="24"/>
      <c r="C1794" s="24"/>
    </row>
    <row r="1795" spans="2:3" x14ac:dyDescent="0.2">
      <c r="B1795" s="24"/>
      <c r="C1795" s="24"/>
    </row>
    <row r="1796" spans="2:3" x14ac:dyDescent="0.2">
      <c r="B1796" s="24"/>
      <c r="C1796" s="24"/>
    </row>
    <row r="1797" spans="2:3" x14ac:dyDescent="0.2">
      <c r="B1797" s="24"/>
      <c r="C1797" s="24"/>
    </row>
    <row r="1798" spans="2:3" x14ac:dyDescent="0.2">
      <c r="B1798" s="24"/>
      <c r="C1798" s="24"/>
    </row>
    <row r="1799" spans="2:3" x14ac:dyDescent="0.2">
      <c r="B1799" s="24"/>
      <c r="C1799" s="24"/>
    </row>
    <row r="1800" spans="2:3" x14ac:dyDescent="0.2">
      <c r="B1800" s="24"/>
      <c r="C1800" s="24"/>
    </row>
    <row r="1801" spans="2:3" x14ac:dyDescent="0.2">
      <c r="B1801" s="24"/>
      <c r="C1801" s="24"/>
    </row>
    <row r="1802" spans="2:3" x14ac:dyDescent="0.2">
      <c r="B1802" s="24"/>
      <c r="C1802" s="24"/>
    </row>
    <row r="1803" spans="2:3" x14ac:dyDescent="0.2">
      <c r="B1803" s="24"/>
      <c r="C1803" s="24"/>
    </row>
    <row r="1804" spans="2:3" x14ac:dyDescent="0.2">
      <c r="B1804" s="24"/>
      <c r="C1804" s="24"/>
    </row>
    <row r="1805" spans="2:3" x14ac:dyDescent="0.2">
      <c r="B1805" s="24"/>
      <c r="C1805" s="24"/>
    </row>
    <row r="1806" spans="2:3" x14ac:dyDescent="0.2">
      <c r="B1806" s="24"/>
      <c r="C1806" s="24"/>
    </row>
    <row r="1807" spans="2:3" x14ac:dyDescent="0.2">
      <c r="B1807" s="24"/>
      <c r="C1807" s="24"/>
    </row>
    <row r="1808" spans="2:3" x14ac:dyDescent="0.2">
      <c r="B1808" s="24"/>
      <c r="C1808" s="24"/>
    </row>
    <row r="1809" spans="2:3" x14ac:dyDescent="0.2">
      <c r="B1809" s="24"/>
      <c r="C1809" s="24"/>
    </row>
    <row r="1810" spans="2:3" x14ac:dyDescent="0.2">
      <c r="B1810" s="24"/>
      <c r="C1810" s="24"/>
    </row>
    <row r="1811" spans="2:3" x14ac:dyDescent="0.2">
      <c r="B1811" s="24"/>
      <c r="C1811" s="24"/>
    </row>
    <row r="1812" spans="2:3" x14ac:dyDescent="0.2">
      <c r="B1812" s="24"/>
      <c r="C1812" s="24"/>
    </row>
    <row r="1813" spans="2:3" x14ac:dyDescent="0.2">
      <c r="B1813" s="24"/>
      <c r="C1813" s="24"/>
    </row>
    <row r="1814" spans="2:3" x14ac:dyDescent="0.2">
      <c r="B1814" s="24"/>
      <c r="C1814" s="24"/>
    </row>
    <row r="1815" spans="2:3" x14ac:dyDescent="0.2">
      <c r="B1815" s="24"/>
      <c r="C1815" s="24"/>
    </row>
    <row r="1816" spans="2:3" x14ac:dyDescent="0.2">
      <c r="B1816" s="24"/>
      <c r="C1816" s="24"/>
    </row>
    <row r="1817" spans="2:3" x14ac:dyDescent="0.2">
      <c r="B1817" s="24"/>
      <c r="C1817" s="24"/>
    </row>
    <row r="1818" spans="2:3" x14ac:dyDescent="0.2">
      <c r="B1818" s="24"/>
      <c r="C1818" s="24"/>
    </row>
    <row r="1819" spans="2:3" x14ac:dyDescent="0.2">
      <c r="B1819" s="24"/>
      <c r="C1819" s="24"/>
    </row>
    <row r="1820" spans="2:3" x14ac:dyDescent="0.2">
      <c r="B1820" s="24"/>
      <c r="C1820" s="24"/>
    </row>
    <row r="1821" spans="2:3" x14ac:dyDescent="0.2">
      <c r="B1821" s="24"/>
      <c r="C1821" s="24"/>
    </row>
    <row r="1822" spans="2:3" x14ac:dyDescent="0.2">
      <c r="B1822" s="24"/>
      <c r="C1822" s="24"/>
    </row>
    <row r="1823" spans="2:3" x14ac:dyDescent="0.2">
      <c r="B1823" s="24"/>
      <c r="C1823" s="24"/>
    </row>
    <row r="1824" spans="2:3" x14ac:dyDescent="0.2">
      <c r="B1824" s="24"/>
      <c r="C1824" s="24"/>
    </row>
    <row r="1825" spans="2:3" x14ac:dyDescent="0.2">
      <c r="B1825" s="24"/>
      <c r="C1825" s="24"/>
    </row>
    <row r="1826" spans="2:3" x14ac:dyDescent="0.2">
      <c r="B1826" s="24"/>
      <c r="C1826" s="24"/>
    </row>
    <row r="1827" spans="2:3" x14ac:dyDescent="0.2">
      <c r="B1827" s="24"/>
      <c r="C1827" s="24"/>
    </row>
    <row r="1828" spans="2:3" x14ac:dyDescent="0.2">
      <c r="B1828" s="24"/>
      <c r="C1828" s="24"/>
    </row>
    <row r="1829" spans="2:3" x14ac:dyDescent="0.2">
      <c r="B1829" s="24"/>
      <c r="C1829" s="24"/>
    </row>
    <row r="1830" spans="2:3" x14ac:dyDescent="0.2">
      <c r="B1830" s="24"/>
      <c r="C1830" s="24"/>
    </row>
    <row r="1831" spans="2:3" x14ac:dyDescent="0.2">
      <c r="B1831" s="24"/>
      <c r="C1831" s="24"/>
    </row>
    <row r="1832" spans="2:3" x14ac:dyDescent="0.2">
      <c r="B1832" s="24"/>
      <c r="C1832" s="24"/>
    </row>
    <row r="1833" spans="2:3" x14ac:dyDescent="0.2">
      <c r="B1833" s="24"/>
      <c r="C1833" s="24"/>
    </row>
    <row r="1834" spans="2:3" x14ac:dyDescent="0.2">
      <c r="B1834" s="24"/>
      <c r="C1834" s="24"/>
    </row>
    <row r="1835" spans="2:3" x14ac:dyDescent="0.2">
      <c r="B1835" s="24"/>
      <c r="C1835" s="24"/>
    </row>
    <row r="1836" spans="2:3" x14ac:dyDescent="0.2">
      <c r="B1836" s="24"/>
      <c r="C1836" s="24"/>
    </row>
    <row r="1837" spans="2:3" x14ac:dyDescent="0.2">
      <c r="B1837" s="24"/>
      <c r="C1837" s="24"/>
    </row>
    <row r="1838" spans="2:3" x14ac:dyDescent="0.2">
      <c r="B1838" s="24"/>
      <c r="C1838" s="24"/>
    </row>
    <row r="1839" spans="2:3" x14ac:dyDescent="0.2">
      <c r="B1839" s="24"/>
      <c r="C1839" s="24"/>
    </row>
    <row r="1840" spans="2:3" x14ac:dyDescent="0.2">
      <c r="B1840" s="24"/>
      <c r="C1840" s="24"/>
    </row>
    <row r="1841" spans="2:3" x14ac:dyDescent="0.2">
      <c r="B1841" s="24"/>
      <c r="C1841" s="24"/>
    </row>
    <row r="1842" spans="2:3" x14ac:dyDescent="0.2">
      <c r="B1842" s="24"/>
      <c r="C1842" s="24"/>
    </row>
    <row r="1843" spans="2:3" x14ac:dyDescent="0.2">
      <c r="B1843" s="24"/>
      <c r="C1843" s="24"/>
    </row>
    <row r="1844" spans="2:3" x14ac:dyDescent="0.2">
      <c r="B1844" s="24"/>
      <c r="C1844" s="24"/>
    </row>
    <row r="1845" spans="2:3" x14ac:dyDescent="0.2">
      <c r="B1845" s="24"/>
      <c r="C1845" s="24"/>
    </row>
    <row r="1846" spans="2:3" x14ac:dyDescent="0.2">
      <c r="B1846" s="24"/>
      <c r="C1846" s="24"/>
    </row>
    <row r="1847" spans="2:3" x14ac:dyDescent="0.2">
      <c r="B1847" s="24"/>
      <c r="C1847" s="24"/>
    </row>
    <row r="1848" spans="2:3" x14ac:dyDescent="0.2">
      <c r="B1848" s="24"/>
      <c r="C1848" s="24"/>
    </row>
    <row r="1849" spans="2:3" x14ac:dyDescent="0.2">
      <c r="B1849" s="24"/>
      <c r="C1849" s="24"/>
    </row>
    <row r="1850" spans="2:3" x14ac:dyDescent="0.2">
      <c r="B1850" s="24"/>
      <c r="C1850" s="24"/>
    </row>
    <row r="1851" spans="2:3" x14ac:dyDescent="0.2">
      <c r="B1851" s="24"/>
      <c r="C1851" s="24"/>
    </row>
    <row r="1852" spans="2:3" x14ac:dyDescent="0.2">
      <c r="B1852" s="24"/>
      <c r="C1852" s="24"/>
    </row>
    <row r="1853" spans="2:3" x14ac:dyDescent="0.2">
      <c r="B1853" s="24"/>
      <c r="C1853" s="24"/>
    </row>
    <row r="1854" spans="2:3" x14ac:dyDescent="0.2">
      <c r="B1854" s="24"/>
      <c r="C1854" s="24"/>
    </row>
    <row r="1855" spans="2:3" x14ac:dyDescent="0.2">
      <c r="B1855" s="24"/>
      <c r="C1855" s="24"/>
    </row>
    <row r="1856" spans="2:3" x14ac:dyDescent="0.2">
      <c r="B1856" s="24"/>
      <c r="C1856" s="24"/>
    </row>
    <row r="1857" spans="2:3" x14ac:dyDescent="0.2">
      <c r="B1857" s="24"/>
      <c r="C1857" s="24"/>
    </row>
    <row r="1858" spans="2:3" x14ac:dyDescent="0.2">
      <c r="B1858" s="24"/>
      <c r="C1858" s="24"/>
    </row>
    <row r="1859" spans="2:3" x14ac:dyDescent="0.2">
      <c r="B1859" s="24"/>
      <c r="C1859" s="24"/>
    </row>
    <row r="1860" spans="2:3" x14ac:dyDescent="0.2">
      <c r="B1860" s="24"/>
      <c r="C1860" s="24"/>
    </row>
    <row r="1861" spans="2:3" x14ac:dyDescent="0.2">
      <c r="B1861" s="24"/>
      <c r="C1861" s="24"/>
    </row>
    <row r="1862" spans="2:3" x14ac:dyDescent="0.2">
      <c r="B1862" s="24"/>
      <c r="C1862" s="24"/>
    </row>
    <row r="1863" spans="2:3" x14ac:dyDescent="0.2">
      <c r="B1863" s="24"/>
      <c r="C1863" s="24"/>
    </row>
    <row r="1864" spans="2:3" x14ac:dyDescent="0.2">
      <c r="B1864" s="24"/>
      <c r="C1864" s="24"/>
    </row>
    <row r="1865" spans="2:3" x14ac:dyDescent="0.2">
      <c r="B1865" s="24"/>
      <c r="C1865" s="24"/>
    </row>
    <row r="1866" spans="2:3" x14ac:dyDescent="0.2">
      <c r="B1866" s="24"/>
      <c r="C1866" s="24"/>
    </row>
    <row r="1867" spans="2:3" x14ac:dyDescent="0.2">
      <c r="B1867" s="24"/>
      <c r="C1867" s="24"/>
    </row>
    <row r="1868" spans="2:3" x14ac:dyDescent="0.2">
      <c r="B1868" s="24"/>
      <c r="C1868" s="24"/>
    </row>
    <row r="1869" spans="2:3" x14ac:dyDescent="0.2">
      <c r="B1869" s="24"/>
      <c r="C1869" s="24"/>
    </row>
    <row r="1870" spans="2:3" x14ac:dyDescent="0.2">
      <c r="B1870" s="24"/>
      <c r="C1870" s="24"/>
    </row>
    <row r="1871" spans="2:3" x14ac:dyDescent="0.2">
      <c r="B1871" s="24"/>
      <c r="C1871" s="24"/>
    </row>
    <row r="1872" spans="2:3" x14ac:dyDescent="0.2">
      <c r="B1872" s="24"/>
      <c r="C1872" s="24"/>
    </row>
    <row r="1873" spans="2:3" x14ac:dyDescent="0.2">
      <c r="B1873" s="24"/>
      <c r="C1873" s="24"/>
    </row>
    <row r="1874" spans="2:3" x14ac:dyDescent="0.2">
      <c r="B1874" s="24"/>
      <c r="C1874" s="24"/>
    </row>
    <row r="1875" spans="2:3" x14ac:dyDescent="0.2">
      <c r="B1875" s="24"/>
      <c r="C1875" s="24"/>
    </row>
    <row r="1876" spans="2:3" x14ac:dyDescent="0.2">
      <c r="B1876" s="24"/>
      <c r="C1876" s="24"/>
    </row>
    <row r="1877" spans="2:3" x14ac:dyDescent="0.2">
      <c r="B1877" s="24"/>
      <c r="C1877" s="24"/>
    </row>
    <row r="1878" spans="2:3" x14ac:dyDescent="0.2">
      <c r="B1878" s="24"/>
      <c r="C1878" s="24"/>
    </row>
    <row r="1879" spans="2:3" x14ac:dyDescent="0.2">
      <c r="B1879" s="24"/>
      <c r="C1879" s="24"/>
    </row>
    <row r="1880" spans="2:3" x14ac:dyDescent="0.2">
      <c r="B1880" s="24"/>
      <c r="C1880" s="24"/>
    </row>
    <row r="1881" spans="2:3" x14ac:dyDescent="0.2">
      <c r="B1881" s="24"/>
      <c r="C1881" s="24"/>
    </row>
    <row r="1882" spans="2:3" x14ac:dyDescent="0.2">
      <c r="B1882" s="24"/>
      <c r="C1882" s="24"/>
    </row>
    <row r="1883" spans="2:3" x14ac:dyDescent="0.2">
      <c r="B1883" s="24"/>
      <c r="C1883" s="24"/>
    </row>
    <row r="1884" spans="2:3" x14ac:dyDescent="0.2">
      <c r="B1884" s="24"/>
      <c r="C1884" s="24"/>
    </row>
    <row r="1885" spans="2:3" x14ac:dyDescent="0.2">
      <c r="B1885" s="24"/>
      <c r="C1885" s="24"/>
    </row>
    <row r="1886" spans="2:3" x14ac:dyDescent="0.2">
      <c r="B1886" s="24"/>
      <c r="C1886" s="24"/>
    </row>
    <row r="1887" spans="2:3" x14ac:dyDescent="0.2">
      <c r="B1887" s="24"/>
      <c r="C1887" s="24"/>
    </row>
    <row r="1888" spans="2:3" x14ac:dyDescent="0.2">
      <c r="B1888" s="24"/>
      <c r="C1888" s="24"/>
    </row>
    <row r="1889" spans="2:3" x14ac:dyDescent="0.2">
      <c r="B1889" s="24"/>
      <c r="C1889" s="24"/>
    </row>
    <row r="1890" spans="2:3" x14ac:dyDescent="0.2">
      <c r="B1890" s="24"/>
      <c r="C1890" s="24"/>
    </row>
    <row r="1891" spans="2:3" x14ac:dyDescent="0.2">
      <c r="B1891" s="24"/>
      <c r="C1891" s="24"/>
    </row>
    <row r="1892" spans="2:3" x14ac:dyDescent="0.2">
      <c r="B1892" s="24"/>
      <c r="C1892" s="24"/>
    </row>
    <row r="1893" spans="2:3" x14ac:dyDescent="0.2">
      <c r="B1893" s="24"/>
      <c r="C1893" s="24"/>
    </row>
    <row r="1894" spans="2:3" x14ac:dyDescent="0.2">
      <c r="B1894" s="24"/>
      <c r="C1894" s="24"/>
    </row>
    <row r="1895" spans="2:3" x14ac:dyDescent="0.2">
      <c r="B1895" s="24"/>
      <c r="C1895" s="24"/>
    </row>
    <row r="1896" spans="2:3" x14ac:dyDescent="0.2">
      <c r="B1896" s="24"/>
      <c r="C1896" s="24"/>
    </row>
    <row r="1897" spans="2:3" x14ac:dyDescent="0.2">
      <c r="B1897" s="24"/>
      <c r="C1897" s="24"/>
    </row>
    <row r="1898" spans="2:3" x14ac:dyDescent="0.2">
      <c r="B1898" s="24"/>
      <c r="C1898" s="24"/>
    </row>
    <row r="1899" spans="2:3" x14ac:dyDescent="0.2">
      <c r="B1899" s="24"/>
      <c r="C1899" s="24"/>
    </row>
    <row r="1900" spans="2:3" x14ac:dyDescent="0.2">
      <c r="B1900" s="24"/>
      <c r="C1900" s="24"/>
    </row>
    <row r="1901" spans="2:3" x14ac:dyDescent="0.2">
      <c r="B1901" s="24"/>
      <c r="C1901" s="24"/>
    </row>
    <row r="1902" spans="2:3" x14ac:dyDescent="0.2">
      <c r="B1902" s="24"/>
      <c r="C1902" s="24"/>
    </row>
    <row r="1903" spans="2:3" x14ac:dyDescent="0.2">
      <c r="B1903" s="24"/>
      <c r="C1903" s="24"/>
    </row>
    <row r="1904" spans="2:3" x14ac:dyDescent="0.2">
      <c r="B1904" s="24"/>
      <c r="C1904" s="24"/>
    </row>
    <row r="1905" spans="2:3" x14ac:dyDescent="0.2">
      <c r="B1905" s="24"/>
      <c r="C1905" s="24"/>
    </row>
    <row r="1906" spans="2:3" x14ac:dyDescent="0.2">
      <c r="B1906" s="24"/>
      <c r="C1906" s="24"/>
    </row>
    <row r="1907" spans="2:3" x14ac:dyDescent="0.2">
      <c r="B1907" s="24"/>
      <c r="C1907" s="24"/>
    </row>
    <row r="1908" spans="2:3" x14ac:dyDescent="0.2">
      <c r="B1908" s="24"/>
      <c r="C1908" s="24"/>
    </row>
    <row r="1909" spans="2:3" x14ac:dyDescent="0.2">
      <c r="B1909" s="24"/>
      <c r="C1909" s="24"/>
    </row>
    <row r="1910" spans="2:3" x14ac:dyDescent="0.2">
      <c r="B1910" s="24"/>
      <c r="C1910" s="24"/>
    </row>
    <row r="1911" spans="2:3" x14ac:dyDescent="0.2">
      <c r="B1911" s="24"/>
      <c r="C1911" s="24"/>
    </row>
    <row r="1912" spans="2:3" x14ac:dyDescent="0.2">
      <c r="B1912" s="24"/>
      <c r="C1912" s="24"/>
    </row>
    <row r="1913" spans="2:3" x14ac:dyDescent="0.2">
      <c r="B1913" s="24"/>
      <c r="C1913" s="24"/>
    </row>
    <row r="1914" spans="2:3" x14ac:dyDescent="0.2">
      <c r="B1914" s="24"/>
      <c r="C1914" s="24"/>
    </row>
    <row r="1915" spans="2:3" x14ac:dyDescent="0.2">
      <c r="B1915" s="24"/>
      <c r="C1915" s="24"/>
    </row>
    <row r="1916" spans="2:3" x14ac:dyDescent="0.2">
      <c r="B1916" s="24"/>
      <c r="C1916" s="24"/>
    </row>
    <row r="1917" spans="2:3" x14ac:dyDescent="0.2">
      <c r="B1917" s="24"/>
      <c r="C1917" s="24"/>
    </row>
    <row r="1918" spans="2:3" x14ac:dyDescent="0.2">
      <c r="B1918" s="24"/>
      <c r="C1918" s="24"/>
    </row>
    <row r="1919" spans="2:3" x14ac:dyDescent="0.2">
      <c r="B1919" s="24"/>
      <c r="C1919" s="24"/>
    </row>
    <row r="1920" spans="2:3" x14ac:dyDescent="0.2">
      <c r="B1920" s="24"/>
      <c r="C1920" s="24"/>
    </row>
    <row r="1921" spans="2:3" x14ac:dyDescent="0.2">
      <c r="B1921" s="24"/>
      <c r="C1921" s="24"/>
    </row>
    <row r="1922" spans="2:3" x14ac:dyDescent="0.2">
      <c r="B1922" s="24"/>
      <c r="C1922" s="24"/>
    </row>
    <row r="1923" spans="2:3" x14ac:dyDescent="0.2">
      <c r="B1923" s="24"/>
      <c r="C1923" s="24"/>
    </row>
    <row r="1924" spans="2:3" x14ac:dyDescent="0.2">
      <c r="B1924" s="24"/>
      <c r="C1924" s="24"/>
    </row>
    <row r="1925" spans="2:3" x14ac:dyDescent="0.2">
      <c r="B1925" s="24"/>
      <c r="C1925" s="24"/>
    </row>
    <row r="1926" spans="2:3" x14ac:dyDescent="0.2">
      <c r="B1926" s="24"/>
      <c r="C1926" s="24"/>
    </row>
    <row r="1927" spans="2:3" x14ac:dyDescent="0.2">
      <c r="B1927" s="24"/>
      <c r="C1927" s="24"/>
    </row>
    <row r="1928" spans="2:3" x14ac:dyDescent="0.2">
      <c r="B1928" s="24"/>
      <c r="C1928" s="24"/>
    </row>
    <row r="1929" spans="2:3" x14ac:dyDescent="0.2">
      <c r="B1929" s="24"/>
      <c r="C1929" s="24"/>
    </row>
    <row r="1930" spans="2:3" x14ac:dyDescent="0.2">
      <c r="B1930" s="24"/>
      <c r="C1930" s="24"/>
    </row>
    <row r="1931" spans="2:3" x14ac:dyDescent="0.2">
      <c r="B1931" s="24"/>
      <c r="C1931" s="24"/>
    </row>
    <row r="1932" spans="2:3" x14ac:dyDescent="0.2">
      <c r="B1932" s="24"/>
      <c r="C1932" s="24"/>
    </row>
    <row r="1933" spans="2:3" x14ac:dyDescent="0.2">
      <c r="B1933" s="24"/>
      <c r="C1933" s="24"/>
    </row>
    <row r="1934" spans="2:3" x14ac:dyDescent="0.2">
      <c r="B1934" s="24"/>
      <c r="C1934" s="24"/>
    </row>
    <row r="1935" spans="2:3" x14ac:dyDescent="0.2">
      <c r="B1935" s="24"/>
      <c r="C1935" s="24"/>
    </row>
    <row r="1936" spans="2:3" x14ac:dyDescent="0.2">
      <c r="B1936" s="24"/>
      <c r="C1936" s="24"/>
    </row>
    <row r="1937" spans="2:3" x14ac:dyDescent="0.2">
      <c r="B1937" s="24"/>
      <c r="C1937" s="24"/>
    </row>
    <row r="1938" spans="2:3" x14ac:dyDescent="0.2">
      <c r="B1938" s="24"/>
      <c r="C1938" s="24"/>
    </row>
    <row r="1939" spans="2:3" x14ac:dyDescent="0.2">
      <c r="B1939" s="24"/>
      <c r="C1939" s="24"/>
    </row>
    <row r="1940" spans="2:3" x14ac:dyDescent="0.2">
      <c r="B1940" s="24"/>
      <c r="C1940" s="24"/>
    </row>
    <row r="1941" spans="2:3" x14ac:dyDescent="0.2">
      <c r="B1941" s="24"/>
      <c r="C1941" s="24"/>
    </row>
    <row r="1942" spans="2:3" x14ac:dyDescent="0.2">
      <c r="B1942" s="24"/>
      <c r="C1942" s="24"/>
    </row>
    <row r="1943" spans="2:3" x14ac:dyDescent="0.2">
      <c r="B1943" s="24"/>
      <c r="C1943" s="24"/>
    </row>
    <row r="1944" spans="2:3" x14ac:dyDescent="0.2">
      <c r="B1944" s="24"/>
      <c r="C1944" s="24"/>
    </row>
    <row r="1945" spans="2:3" x14ac:dyDescent="0.2">
      <c r="B1945" s="24"/>
      <c r="C1945" s="24"/>
    </row>
    <row r="1946" spans="2:3" x14ac:dyDescent="0.2">
      <c r="B1946" s="24"/>
      <c r="C1946" s="24"/>
    </row>
    <row r="1947" spans="2:3" x14ac:dyDescent="0.2">
      <c r="B1947" s="24"/>
      <c r="C1947" s="24"/>
    </row>
    <row r="1948" spans="2:3" x14ac:dyDescent="0.2">
      <c r="B1948" s="24"/>
      <c r="C1948" s="24"/>
    </row>
    <row r="1949" spans="2:3" x14ac:dyDescent="0.2">
      <c r="B1949" s="24"/>
      <c r="C1949" s="24"/>
    </row>
    <row r="1950" spans="2:3" x14ac:dyDescent="0.2">
      <c r="B1950" s="24"/>
      <c r="C1950" s="24"/>
    </row>
    <row r="1951" spans="2:3" x14ac:dyDescent="0.2">
      <c r="B1951" s="24"/>
      <c r="C1951" s="24"/>
    </row>
    <row r="1952" spans="2:3" x14ac:dyDescent="0.2">
      <c r="B1952" s="24"/>
      <c r="C1952" s="24"/>
    </row>
    <row r="1953" spans="2:3" x14ac:dyDescent="0.2">
      <c r="B1953" s="24"/>
      <c r="C1953" s="24"/>
    </row>
    <row r="1954" spans="2:3" x14ac:dyDescent="0.2">
      <c r="B1954" s="24"/>
      <c r="C1954" s="24"/>
    </row>
    <row r="1955" spans="2:3" x14ac:dyDescent="0.2">
      <c r="B1955" s="24"/>
      <c r="C1955" s="24"/>
    </row>
    <row r="1956" spans="2:3" x14ac:dyDescent="0.2">
      <c r="B1956" s="24"/>
      <c r="C1956" s="24"/>
    </row>
    <row r="1957" spans="2:3" x14ac:dyDescent="0.2">
      <c r="B1957" s="24"/>
      <c r="C1957" s="24"/>
    </row>
    <row r="1958" spans="2:3" x14ac:dyDescent="0.2">
      <c r="B1958" s="24"/>
      <c r="C1958" s="24"/>
    </row>
    <row r="1959" spans="2:3" x14ac:dyDescent="0.2">
      <c r="B1959" s="24"/>
      <c r="C1959" s="24"/>
    </row>
    <row r="1960" spans="2:3" x14ac:dyDescent="0.2">
      <c r="B1960" s="24"/>
      <c r="C1960" s="24"/>
    </row>
    <row r="1961" spans="2:3" x14ac:dyDescent="0.2">
      <c r="B1961" s="24"/>
      <c r="C1961" s="24"/>
    </row>
    <row r="1962" spans="2:3" x14ac:dyDescent="0.2">
      <c r="B1962" s="24"/>
      <c r="C1962" s="24"/>
    </row>
    <row r="1963" spans="2:3" x14ac:dyDescent="0.2">
      <c r="B1963" s="24"/>
      <c r="C1963" s="24"/>
    </row>
    <row r="1964" spans="2:3" x14ac:dyDescent="0.2">
      <c r="B1964" s="24"/>
      <c r="C1964" s="24"/>
    </row>
    <row r="1965" spans="2:3" x14ac:dyDescent="0.2">
      <c r="B1965" s="24"/>
      <c r="C1965" s="24"/>
    </row>
    <row r="1966" spans="2:3" x14ac:dyDescent="0.2">
      <c r="B1966" s="24"/>
      <c r="C1966" s="24"/>
    </row>
    <row r="1967" spans="2:3" x14ac:dyDescent="0.2">
      <c r="B1967" s="24"/>
      <c r="C1967" s="24"/>
    </row>
    <row r="1968" spans="2:3" x14ac:dyDescent="0.2">
      <c r="B1968" s="24"/>
      <c r="C1968" s="24"/>
    </row>
    <row r="1969" spans="2:3" x14ac:dyDescent="0.2">
      <c r="B1969" s="24"/>
      <c r="C1969" s="24"/>
    </row>
    <row r="1970" spans="2:3" x14ac:dyDescent="0.2">
      <c r="B1970" s="24"/>
      <c r="C1970" s="24"/>
    </row>
    <row r="1971" spans="2:3" x14ac:dyDescent="0.2">
      <c r="B1971" s="24"/>
      <c r="C1971" s="24"/>
    </row>
    <row r="1972" spans="2:3" x14ac:dyDescent="0.2">
      <c r="B1972" s="24"/>
      <c r="C1972" s="24"/>
    </row>
    <row r="1973" spans="2:3" x14ac:dyDescent="0.2">
      <c r="B1973" s="24"/>
      <c r="C1973" s="24"/>
    </row>
    <row r="1974" spans="2:3" x14ac:dyDescent="0.2">
      <c r="B1974" s="24"/>
      <c r="C1974" s="24"/>
    </row>
    <row r="1975" spans="2:3" x14ac:dyDescent="0.2">
      <c r="B1975" s="24"/>
      <c r="C1975" s="24"/>
    </row>
    <row r="1976" spans="2:3" x14ac:dyDescent="0.2">
      <c r="B1976" s="24"/>
      <c r="C1976" s="24"/>
    </row>
    <row r="1977" spans="2:3" x14ac:dyDescent="0.2">
      <c r="B1977" s="24"/>
      <c r="C1977" s="24"/>
    </row>
    <row r="1978" spans="2:3" x14ac:dyDescent="0.2">
      <c r="B1978" s="24"/>
      <c r="C1978" s="24"/>
    </row>
    <row r="1979" spans="2:3" x14ac:dyDescent="0.2">
      <c r="B1979" s="24"/>
      <c r="C1979" s="24"/>
    </row>
    <row r="1980" spans="2:3" x14ac:dyDescent="0.2">
      <c r="B1980" s="24"/>
      <c r="C1980" s="24"/>
    </row>
    <row r="1981" spans="2:3" x14ac:dyDescent="0.2">
      <c r="B1981" s="24"/>
      <c r="C1981" s="24"/>
    </row>
    <row r="1982" spans="2:3" x14ac:dyDescent="0.2">
      <c r="B1982" s="24"/>
      <c r="C1982" s="24"/>
    </row>
    <row r="1983" spans="2:3" x14ac:dyDescent="0.2">
      <c r="B1983" s="24"/>
      <c r="C1983" s="24"/>
    </row>
    <row r="1984" spans="2:3" x14ac:dyDescent="0.2">
      <c r="B1984" s="24"/>
      <c r="C1984" s="24"/>
    </row>
    <row r="1985" spans="2:3" x14ac:dyDescent="0.2">
      <c r="B1985" s="24"/>
      <c r="C1985" s="24"/>
    </row>
    <row r="1986" spans="2:3" x14ac:dyDescent="0.2">
      <c r="B1986" s="24"/>
      <c r="C1986" s="24"/>
    </row>
    <row r="1987" spans="2:3" x14ac:dyDescent="0.2">
      <c r="B1987" s="24"/>
      <c r="C1987" s="24"/>
    </row>
    <row r="1988" spans="2:3" x14ac:dyDescent="0.2">
      <c r="B1988" s="24"/>
      <c r="C1988" s="24"/>
    </row>
    <row r="1989" spans="2:3" x14ac:dyDescent="0.2">
      <c r="B1989" s="24"/>
      <c r="C1989" s="24"/>
    </row>
    <row r="1990" spans="2:3" x14ac:dyDescent="0.2">
      <c r="B1990" s="24"/>
      <c r="C1990" s="24"/>
    </row>
    <row r="1991" spans="2:3" x14ac:dyDescent="0.2">
      <c r="B1991" s="24"/>
      <c r="C1991" s="24"/>
    </row>
    <row r="1992" spans="2:3" x14ac:dyDescent="0.2">
      <c r="B1992" s="24"/>
      <c r="C1992" s="24"/>
    </row>
    <row r="1993" spans="2:3" x14ac:dyDescent="0.2">
      <c r="B1993" s="24"/>
      <c r="C1993" s="24"/>
    </row>
    <row r="1994" spans="2:3" x14ac:dyDescent="0.2">
      <c r="B1994" s="24"/>
      <c r="C1994" s="24"/>
    </row>
    <row r="1995" spans="2:3" x14ac:dyDescent="0.2">
      <c r="B1995" s="24"/>
      <c r="C1995" s="24"/>
    </row>
    <row r="1996" spans="2:3" x14ac:dyDescent="0.2">
      <c r="B1996" s="24"/>
      <c r="C1996" s="24"/>
    </row>
    <row r="1997" spans="2:3" x14ac:dyDescent="0.2">
      <c r="B1997" s="24"/>
      <c r="C1997" s="24"/>
    </row>
    <row r="1998" spans="2:3" x14ac:dyDescent="0.2">
      <c r="B1998" s="24"/>
      <c r="C1998" s="24"/>
    </row>
    <row r="1999" spans="2:3" x14ac:dyDescent="0.2">
      <c r="B1999" s="24"/>
      <c r="C1999" s="24"/>
    </row>
    <row r="2000" spans="2:3" x14ac:dyDescent="0.2">
      <c r="B2000" s="24"/>
      <c r="C2000" s="24"/>
    </row>
    <row r="2001" spans="2:3" x14ac:dyDescent="0.2">
      <c r="B2001" s="24"/>
      <c r="C2001" s="24"/>
    </row>
    <row r="2002" spans="2:3" x14ac:dyDescent="0.2">
      <c r="B2002" s="24"/>
      <c r="C2002" s="24"/>
    </row>
    <row r="2003" spans="2:3" x14ac:dyDescent="0.2">
      <c r="B2003" s="24"/>
      <c r="C2003" s="24"/>
    </row>
    <row r="2004" spans="2:3" x14ac:dyDescent="0.2">
      <c r="B2004" s="24"/>
      <c r="C2004" s="24"/>
    </row>
    <row r="2005" spans="2:3" x14ac:dyDescent="0.2">
      <c r="B2005" s="24"/>
      <c r="C2005" s="24"/>
    </row>
    <row r="2006" spans="2:3" x14ac:dyDescent="0.2">
      <c r="B2006" s="24"/>
      <c r="C2006" s="24"/>
    </row>
    <row r="2007" spans="2:3" x14ac:dyDescent="0.2">
      <c r="B2007" s="24"/>
      <c r="C2007" s="24"/>
    </row>
    <row r="2008" spans="2:3" x14ac:dyDescent="0.2">
      <c r="B2008" s="24"/>
      <c r="C2008" s="24"/>
    </row>
    <row r="2009" spans="2:3" x14ac:dyDescent="0.2">
      <c r="B2009" s="24"/>
      <c r="C2009" s="24"/>
    </row>
    <row r="2010" spans="2:3" x14ac:dyDescent="0.2">
      <c r="B2010" s="24"/>
      <c r="C2010" s="24"/>
    </row>
    <row r="2011" spans="2:3" x14ac:dyDescent="0.2">
      <c r="B2011" s="24"/>
      <c r="C2011" s="24"/>
    </row>
    <row r="2012" spans="2:3" x14ac:dyDescent="0.2">
      <c r="B2012" s="24"/>
      <c r="C2012" s="24"/>
    </row>
    <row r="2013" spans="2:3" x14ac:dyDescent="0.2">
      <c r="B2013" s="24"/>
      <c r="C2013" s="24"/>
    </row>
    <row r="2014" spans="2:3" x14ac:dyDescent="0.2">
      <c r="B2014" s="24"/>
      <c r="C2014" s="24"/>
    </row>
    <row r="2015" spans="2:3" x14ac:dyDescent="0.2">
      <c r="B2015" s="24"/>
      <c r="C2015" s="24"/>
    </row>
    <row r="2016" spans="2:3" x14ac:dyDescent="0.2">
      <c r="B2016" s="24"/>
      <c r="C2016" s="24"/>
    </row>
    <row r="2017" spans="2:3" x14ac:dyDescent="0.2">
      <c r="B2017" s="24"/>
      <c r="C2017" s="24"/>
    </row>
    <row r="2018" spans="2:3" x14ac:dyDescent="0.2">
      <c r="B2018" s="24"/>
      <c r="C2018" s="24"/>
    </row>
    <row r="2019" spans="2:3" x14ac:dyDescent="0.2">
      <c r="B2019" s="24"/>
      <c r="C2019" s="24"/>
    </row>
    <row r="2020" spans="2:3" x14ac:dyDescent="0.2">
      <c r="B2020" s="24"/>
      <c r="C2020" s="24"/>
    </row>
    <row r="2021" spans="2:3" x14ac:dyDescent="0.2">
      <c r="B2021" s="24"/>
      <c r="C2021" s="24"/>
    </row>
    <row r="2022" spans="2:3" x14ac:dyDescent="0.2">
      <c r="B2022" s="24"/>
      <c r="C2022" s="24"/>
    </row>
    <row r="2023" spans="2:3" x14ac:dyDescent="0.2">
      <c r="B2023" s="24"/>
      <c r="C2023" s="24"/>
    </row>
    <row r="2024" spans="2:3" x14ac:dyDescent="0.2">
      <c r="B2024" s="24"/>
      <c r="C2024" s="24"/>
    </row>
    <row r="2025" spans="2:3" x14ac:dyDescent="0.2">
      <c r="B2025" s="24"/>
      <c r="C2025" s="24"/>
    </row>
    <row r="2026" spans="2:3" x14ac:dyDescent="0.2">
      <c r="B2026" s="24"/>
      <c r="C2026" s="24"/>
    </row>
    <row r="2027" spans="2:3" x14ac:dyDescent="0.2">
      <c r="B2027" s="24"/>
      <c r="C2027" s="24"/>
    </row>
    <row r="2028" spans="2:3" x14ac:dyDescent="0.2">
      <c r="B2028" s="24"/>
      <c r="C2028" s="24"/>
    </row>
    <row r="2029" spans="2:3" x14ac:dyDescent="0.2">
      <c r="B2029" s="24"/>
      <c r="C2029" s="24"/>
    </row>
    <row r="2030" spans="2:3" x14ac:dyDescent="0.2">
      <c r="B2030" s="24"/>
      <c r="C2030" s="24"/>
    </row>
    <row r="2031" spans="2:3" x14ac:dyDescent="0.2">
      <c r="B2031" s="24"/>
      <c r="C2031" s="24"/>
    </row>
    <row r="2032" spans="2:3" x14ac:dyDescent="0.2">
      <c r="B2032" s="24"/>
      <c r="C2032" s="24"/>
    </row>
    <row r="2033" spans="2:3" x14ac:dyDescent="0.2">
      <c r="B2033" s="24"/>
      <c r="C2033" s="24"/>
    </row>
    <row r="2034" spans="2:3" x14ac:dyDescent="0.2">
      <c r="B2034" s="24"/>
      <c r="C2034" s="24"/>
    </row>
    <row r="2035" spans="2:3" x14ac:dyDescent="0.2">
      <c r="B2035" s="24"/>
      <c r="C2035" s="24"/>
    </row>
    <row r="2036" spans="2:3" x14ac:dyDescent="0.2">
      <c r="B2036" s="24"/>
      <c r="C2036" s="24"/>
    </row>
    <row r="2037" spans="2:3" x14ac:dyDescent="0.2">
      <c r="B2037" s="24"/>
      <c r="C2037" s="24"/>
    </row>
    <row r="2038" spans="2:3" x14ac:dyDescent="0.2">
      <c r="B2038" s="24"/>
      <c r="C2038" s="24"/>
    </row>
    <row r="2039" spans="2:3" x14ac:dyDescent="0.2">
      <c r="B2039" s="24"/>
      <c r="C2039" s="24"/>
    </row>
    <row r="2040" spans="2:3" x14ac:dyDescent="0.2">
      <c r="B2040" s="24"/>
      <c r="C2040" s="24"/>
    </row>
    <row r="2041" spans="2:3" x14ac:dyDescent="0.2">
      <c r="B2041" s="24"/>
      <c r="C2041" s="24"/>
    </row>
    <row r="2042" spans="2:3" x14ac:dyDescent="0.2">
      <c r="B2042" s="24"/>
      <c r="C2042" s="24"/>
    </row>
    <row r="2043" spans="2:3" x14ac:dyDescent="0.2">
      <c r="B2043" s="24"/>
      <c r="C2043" s="24"/>
    </row>
    <row r="2044" spans="2:3" x14ac:dyDescent="0.2">
      <c r="B2044" s="24"/>
      <c r="C2044" s="24"/>
    </row>
    <row r="2045" spans="2:3" x14ac:dyDescent="0.2">
      <c r="B2045" s="24"/>
      <c r="C2045" s="24"/>
    </row>
    <row r="2046" spans="2:3" x14ac:dyDescent="0.2">
      <c r="B2046" s="24"/>
      <c r="C2046" s="24"/>
    </row>
    <row r="2047" spans="2:3" x14ac:dyDescent="0.2">
      <c r="B2047" s="24"/>
      <c r="C2047" s="24"/>
    </row>
    <row r="2048" spans="2:3" x14ac:dyDescent="0.2">
      <c r="B2048" s="24"/>
      <c r="C2048" s="24"/>
    </row>
    <row r="2049" spans="2:3" x14ac:dyDescent="0.2">
      <c r="B2049" s="24"/>
      <c r="C2049" s="24"/>
    </row>
    <row r="2050" spans="2:3" x14ac:dyDescent="0.2">
      <c r="B2050" s="24"/>
      <c r="C2050" s="24"/>
    </row>
    <row r="2051" spans="2:3" x14ac:dyDescent="0.2">
      <c r="B2051" s="24"/>
      <c r="C2051" s="24"/>
    </row>
    <row r="2052" spans="2:3" x14ac:dyDescent="0.2">
      <c r="B2052" s="24"/>
      <c r="C2052" s="24"/>
    </row>
    <row r="2053" spans="2:3" x14ac:dyDescent="0.2">
      <c r="B2053" s="24"/>
      <c r="C2053" s="24"/>
    </row>
    <row r="2054" spans="2:3" x14ac:dyDescent="0.2">
      <c r="B2054" s="24"/>
      <c r="C2054" s="24"/>
    </row>
    <row r="2055" spans="2:3" x14ac:dyDescent="0.2">
      <c r="B2055" s="24"/>
      <c r="C2055" s="24"/>
    </row>
    <row r="2056" spans="2:3" x14ac:dyDescent="0.2">
      <c r="B2056" s="24"/>
      <c r="C2056" s="24"/>
    </row>
    <row r="2057" spans="2:3" x14ac:dyDescent="0.2">
      <c r="B2057" s="24"/>
      <c r="C2057" s="24"/>
    </row>
    <row r="2058" spans="2:3" x14ac:dyDescent="0.2">
      <c r="B2058" s="24"/>
      <c r="C2058" s="24"/>
    </row>
    <row r="2059" spans="2:3" x14ac:dyDescent="0.2">
      <c r="B2059" s="24"/>
      <c r="C2059" s="24"/>
    </row>
    <row r="2060" spans="2:3" x14ac:dyDescent="0.2">
      <c r="B2060" s="24"/>
      <c r="C2060" s="24"/>
    </row>
    <row r="2061" spans="2:3" x14ac:dyDescent="0.2">
      <c r="B2061" s="24"/>
      <c r="C2061" s="24"/>
    </row>
    <row r="2062" spans="2:3" x14ac:dyDescent="0.2">
      <c r="B2062" s="24"/>
      <c r="C2062" s="24"/>
    </row>
    <row r="2063" spans="2:3" x14ac:dyDescent="0.2">
      <c r="B2063" s="24"/>
      <c r="C2063" s="24"/>
    </row>
    <row r="2064" spans="2:3" x14ac:dyDescent="0.2">
      <c r="B2064" s="24"/>
      <c r="C2064" s="24"/>
    </row>
    <row r="2065" spans="2:3" x14ac:dyDescent="0.2">
      <c r="B2065" s="24"/>
      <c r="C2065" s="24"/>
    </row>
    <row r="2066" spans="2:3" x14ac:dyDescent="0.2">
      <c r="B2066" s="24"/>
      <c r="C2066" s="24"/>
    </row>
    <row r="2067" spans="2:3" x14ac:dyDescent="0.2">
      <c r="B2067" s="24"/>
      <c r="C2067" s="24"/>
    </row>
    <row r="2068" spans="2:3" x14ac:dyDescent="0.2">
      <c r="B2068" s="24"/>
      <c r="C2068" s="24"/>
    </row>
    <row r="2069" spans="2:3" x14ac:dyDescent="0.2">
      <c r="B2069" s="24"/>
      <c r="C2069" s="24"/>
    </row>
    <row r="2070" spans="2:3" x14ac:dyDescent="0.2">
      <c r="B2070" s="24"/>
      <c r="C2070" s="24"/>
    </row>
    <row r="2071" spans="2:3" x14ac:dyDescent="0.2">
      <c r="B2071" s="24"/>
      <c r="C2071" s="24"/>
    </row>
    <row r="2072" spans="2:3" x14ac:dyDescent="0.2">
      <c r="B2072" s="24"/>
      <c r="C2072" s="24"/>
    </row>
    <row r="2073" spans="2:3" x14ac:dyDescent="0.2">
      <c r="B2073" s="24"/>
      <c r="C2073" s="24"/>
    </row>
    <row r="2074" spans="2:3" x14ac:dyDescent="0.2">
      <c r="B2074" s="24"/>
      <c r="C2074" s="24"/>
    </row>
    <row r="2075" spans="2:3" x14ac:dyDescent="0.2">
      <c r="B2075" s="24"/>
      <c r="C2075" s="24"/>
    </row>
    <row r="2076" spans="2:3" x14ac:dyDescent="0.2">
      <c r="B2076" s="24"/>
      <c r="C2076" s="24"/>
    </row>
    <row r="2077" spans="2:3" x14ac:dyDescent="0.2">
      <c r="B2077" s="24"/>
      <c r="C2077" s="24"/>
    </row>
    <row r="2078" spans="2:3" x14ac:dyDescent="0.2">
      <c r="B2078" s="24"/>
      <c r="C2078" s="24"/>
    </row>
    <row r="2079" spans="2:3" x14ac:dyDescent="0.2">
      <c r="B2079" s="24"/>
      <c r="C2079" s="24"/>
    </row>
    <row r="2080" spans="2:3" x14ac:dyDescent="0.2">
      <c r="B2080" s="24"/>
      <c r="C2080" s="24"/>
    </row>
    <row r="2081" spans="2:3" x14ac:dyDescent="0.2">
      <c r="B2081" s="24"/>
      <c r="C2081" s="24"/>
    </row>
    <row r="2082" spans="2:3" x14ac:dyDescent="0.2">
      <c r="B2082" s="24"/>
      <c r="C2082" s="24"/>
    </row>
    <row r="2083" spans="2:3" x14ac:dyDescent="0.2">
      <c r="B2083" s="24"/>
      <c r="C2083" s="24"/>
    </row>
    <row r="2084" spans="2:3" x14ac:dyDescent="0.2">
      <c r="B2084" s="24"/>
      <c r="C2084" s="24"/>
    </row>
    <row r="2085" spans="2:3" x14ac:dyDescent="0.2">
      <c r="B2085" s="24"/>
      <c r="C2085" s="24"/>
    </row>
    <row r="2086" spans="2:3" x14ac:dyDescent="0.2">
      <c r="B2086" s="24"/>
      <c r="C2086" s="24"/>
    </row>
    <row r="2087" spans="2:3" x14ac:dyDescent="0.2">
      <c r="B2087" s="24"/>
      <c r="C2087" s="24"/>
    </row>
    <row r="2088" spans="2:3" x14ac:dyDescent="0.2">
      <c r="B2088" s="24"/>
      <c r="C2088" s="24"/>
    </row>
    <row r="2089" spans="2:3" x14ac:dyDescent="0.2">
      <c r="B2089" s="24"/>
      <c r="C2089" s="24"/>
    </row>
    <row r="2090" spans="2:3" x14ac:dyDescent="0.2">
      <c r="B2090" s="24"/>
      <c r="C2090" s="24"/>
    </row>
    <row r="2091" spans="2:3" x14ac:dyDescent="0.2">
      <c r="B2091" s="24"/>
      <c r="C2091" s="24"/>
    </row>
    <row r="2092" spans="2:3" x14ac:dyDescent="0.2">
      <c r="B2092" s="24"/>
      <c r="C2092" s="24"/>
    </row>
    <row r="2093" spans="2:3" x14ac:dyDescent="0.2">
      <c r="B2093" s="24"/>
      <c r="C2093" s="24"/>
    </row>
    <row r="2094" spans="2:3" x14ac:dyDescent="0.2">
      <c r="B2094" s="24"/>
      <c r="C2094" s="24"/>
    </row>
    <row r="2095" spans="2:3" x14ac:dyDescent="0.2">
      <c r="B2095" s="24"/>
      <c r="C2095" s="24"/>
    </row>
    <row r="2096" spans="2:3" x14ac:dyDescent="0.2">
      <c r="B2096" s="24"/>
      <c r="C2096" s="24"/>
    </row>
    <row r="2097" spans="2:3" x14ac:dyDescent="0.2">
      <c r="B2097" s="24"/>
      <c r="C2097" s="24"/>
    </row>
    <row r="2098" spans="2:3" x14ac:dyDescent="0.2">
      <c r="B2098" s="24"/>
      <c r="C2098" s="24"/>
    </row>
    <row r="2099" spans="2:3" x14ac:dyDescent="0.2">
      <c r="B2099" s="24"/>
      <c r="C2099" s="24"/>
    </row>
    <row r="2100" spans="2:3" x14ac:dyDescent="0.2">
      <c r="B2100" s="24"/>
      <c r="C2100" s="24"/>
    </row>
    <row r="2101" spans="2:3" x14ac:dyDescent="0.2">
      <c r="B2101" s="24"/>
      <c r="C2101" s="24"/>
    </row>
    <row r="2102" spans="2:3" x14ac:dyDescent="0.2">
      <c r="B2102" s="24"/>
      <c r="C2102" s="24"/>
    </row>
    <row r="2103" spans="2:3" x14ac:dyDescent="0.2">
      <c r="B2103" s="24"/>
      <c r="C2103" s="24"/>
    </row>
    <row r="2104" spans="2:3" x14ac:dyDescent="0.2">
      <c r="B2104" s="24"/>
      <c r="C2104" s="24"/>
    </row>
    <row r="2105" spans="2:3" x14ac:dyDescent="0.2">
      <c r="B2105" s="24"/>
      <c r="C2105" s="24"/>
    </row>
    <row r="2106" spans="2:3" x14ac:dyDescent="0.2">
      <c r="B2106" s="24"/>
      <c r="C2106" s="24"/>
    </row>
    <row r="2107" spans="2:3" x14ac:dyDescent="0.2">
      <c r="B2107" s="24"/>
      <c r="C2107" s="24"/>
    </row>
    <row r="2108" spans="2:3" x14ac:dyDescent="0.2">
      <c r="B2108" s="24"/>
      <c r="C2108" s="24"/>
    </row>
    <row r="2109" spans="2:3" x14ac:dyDescent="0.2">
      <c r="B2109" s="24"/>
      <c r="C2109" s="24"/>
    </row>
    <row r="2110" spans="2:3" x14ac:dyDescent="0.2">
      <c r="B2110" s="24"/>
      <c r="C2110" s="24"/>
    </row>
    <row r="2111" spans="2:3" x14ac:dyDescent="0.2">
      <c r="B2111" s="24"/>
      <c r="C2111" s="24"/>
    </row>
    <row r="2112" spans="2:3" x14ac:dyDescent="0.2">
      <c r="B2112" s="24"/>
      <c r="C2112" s="24"/>
    </row>
    <row r="2113" spans="2:3" x14ac:dyDescent="0.2">
      <c r="B2113" s="24"/>
      <c r="C2113" s="24"/>
    </row>
    <row r="2114" spans="2:3" x14ac:dyDescent="0.2">
      <c r="B2114" s="24"/>
      <c r="C2114" s="24"/>
    </row>
    <row r="2115" spans="2:3" x14ac:dyDescent="0.2">
      <c r="B2115" s="24"/>
      <c r="C2115" s="24"/>
    </row>
    <row r="2116" spans="2:3" x14ac:dyDescent="0.2">
      <c r="B2116" s="24"/>
      <c r="C2116" s="24"/>
    </row>
    <row r="2117" spans="2:3" x14ac:dyDescent="0.2">
      <c r="B2117" s="24"/>
      <c r="C2117" s="24"/>
    </row>
    <row r="2118" spans="2:3" x14ac:dyDescent="0.2">
      <c r="B2118" s="24"/>
      <c r="C2118" s="24"/>
    </row>
    <row r="2119" spans="2:3" x14ac:dyDescent="0.2">
      <c r="B2119" s="24"/>
      <c r="C2119" s="24"/>
    </row>
    <row r="2120" spans="2:3" x14ac:dyDescent="0.2">
      <c r="B2120" s="24"/>
      <c r="C2120" s="24"/>
    </row>
    <row r="2121" spans="2:3" x14ac:dyDescent="0.2">
      <c r="B2121" s="24"/>
      <c r="C2121" s="24"/>
    </row>
    <row r="2122" spans="2:3" x14ac:dyDescent="0.2">
      <c r="B2122" s="24"/>
      <c r="C2122" s="24"/>
    </row>
    <row r="2123" spans="2:3" x14ac:dyDescent="0.2">
      <c r="B2123" s="24"/>
      <c r="C2123" s="24"/>
    </row>
    <row r="2124" spans="2:3" x14ac:dyDescent="0.2">
      <c r="B2124" s="24"/>
      <c r="C2124" s="24"/>
    </row>
    <row r="2125" spans="2:3" x14ac:dyDescent="0.2">
      <c r="B2125" s="24"/>
      <c r="C2125" s="24"/>
    </row>
    <row r="2126" spans="2:3" x14ac:dyDescent="0.2">
      <c r="B2126" s="24"/>
      <c r="C2126" s="24"/>
    </row>
    <row r="2127" spans="2:3" x14ac:dyDescent="0.2">
      <c r="B2127" s="24"/>
      <c r="C2127" s="24"/>
    </row>
    <row r="2128" spans="2:3" x14ac:dyDescent="0.2">
      <c r="B2128" s="24"/>
      <c r="C2128" s="24"/>
    </row>
    <row r="2129" spans="2:3" x14ac:dyDescent="0.2">
      <c r="B2129" s="24"/>
      <c r="C2129" s="24"/>
    </row>
    <row r="2130" spans="2:3" x14ac:dyDescent="0.2">
      <c r="B2130" s="24"/>
      <c r="C2130" s="24"/>
    </row>
    <row r="2131" spans="2:3" x14ac:dyDescent="0.2">
      <c r="B2131" s="24"/>
      <c r="C2131" s="24"/>
    </row>
    <row r="2132" spans="2:3" x14ac:dyDescent="0.2">
      <c r="B2132" s="24"/>
      <c r="C2132" s="24"/>
    </row>
    <row r="2133" spans="2:3" x14ac:dyDescent="0.2">
      <c r="B2133" s="24"/>
      <c r="C2133" s="24"/>
    </row>
    <row r="2134" spans="2:3" x14ac:dyDescent="0.2">
      <c r="B2134" s="24"/>
      <c r="C2134" s="24"/>
    </row>
    <row r="2135" spans="2:3" x14ac:dyDescent="0.2">
      <c r="B2135" s="24"/>
      <c r="C2135" s="24"/>
    </row>
    <row r="2136" spans="2:3" x14ac:dyDescent="0.2">
      <c r="B2136" s="24"/>
      <c r="C2136" s="24"/>
    </row>
    <row r="2137" spans="2:3" x14ac:dyDescent="0.2">
      <c r="B2137" s="24"/>
      <c r="C2137" s="24"/>
    </row>
    <row r="2138" spans="2:3" x14ac:dyDescent="0.2">
      <c r="B2138" s="24"/>
      <c r="C2138" s="24"/>
    </row>
    <row r="2139" spans="2:3" x14ac:dyDescent="0.2">
      <c r="B2139" s="24"/>
      <c r="C2139" s="24"/>
    </row>
    <row r="2140" spans="2:3" x14ac:dyDescent="0.2">
      <c r="B2140" s="24"/>
      <c r="C2140" s="24"/>
    </row>
    <row r="2141" spans="2:3" x14ac:dyDescent="0.2">
      <c r="B2141" s="24"/>
      <c r="C2141" s="24"/>
    </row>
    <row r="2142" spans="2:3" x14ac:dyDescent="0.2">
      <c r="B2142" s="24"/>
      <c r="C2142" s="24"/>
    </row>
    <row r="2143" spans="2:3" x14ac:dyDescent="0.2">
      <c r="B2143" s="24"/>
      <c r="C2143" s="24"/>
    </row>
    <row r="2144" spans="2:3" x14ac:dyDescent="0.2">
      <c r="B2144" s="24"/>
      <c r="C2144" s="24"/>
    </row>
    <row r="2145" spans="2:3" x14ac:dyDescent="0.2">
      <c r="B2145" s="24"/>
      <c r="C2145" s="24"/>
    </row>
    <row r="2146" spans="2:3" x14ac:dyDescent="0.2">
      <c r="B2146" s="24"/>
      <c r="C2146" s="24"/>
    </row>
    <row r="2147" spans="2:3" x14ac:dyDescent="0.2">
      <c r="B2147" s="24"/>
      <c r="C2147" s="24"/>
    </row>
    <row r="2148" spans="2:3" x14ac:dyDescent="0.2">
      <c r="B2148" s="24"/>
      <c r="C2148" s="24"/>
    </row>
    <row r="2149" spans="2:3" x14ac:dyDescent="0.2">
      <c r="B2149" s="24"/>
      <c r="C2149" s="24"/>
    </row>
    <row r="2150" spans="2:3" x14ac:dyDescent="0.2">
      <c r="B2150" s="24"/>
      <c r="C2150" s="24"/>
    </row>
    <row r="2151" spans="2:3" x14ac:dyDescent="0.2">
      <c r="B2151" s="24"/>
      <c r="C2151" s="24"/>
    </row>
    <row r="2152" spans="2:3" x14ac:dyDescent="0.2">
      <c r="B2152" s="24"/>
      <c r="C2152" s="24"/>
    </row>
    <row r="2153" spans="2:3" x14ac:dyDescent="0.2">
      <c r="B2153" s="24"/>
      <c r="C2153" s="24"/>
    </row>
    <row r="2154" spans="2:3" x14ac:dyDescent="0.2">
      <c r="B2154" s="24"/>
      <c r="C2154" s="24"/>
    </row>
    <row r="2155" spans="2:3" x14ac:dyDescent="0.2">
      <c r="B2155" s="24"/>
      <c r="C2155" s="24"/>
    </row>
    <row r="2156" spans="2:3" x14ac:dyDescent="0.2">
      <c r="B2156" s="24"/>
      <c r="C2156" s="24"/>
    </row>
    <row r="2157" spans="2:3" x14ac:dyDescent="0.2">
      <c r="B2157" s="24"/>
      <c r="C2157" s="24"/>
    </row>
    <row r="2158" spans="2:3" x14ac:dyDescent="0.2">
      <c r="B2158" s="24"/>
      <c r="C2158" s="24"/>
    </row>
    <row r="2159" spans="2:3" x14ac:dyDescent="0.2">
      <c r="B2159" s="24"/>
      <c r="C2159" s="24"/>
    </row>
    <row r="2160" spans="2:3" x14ac:dyDescent="0.2">
      <c r="B2160" s="24"/>
      <c r="C2160" s="24"/>
    </row>
    <row r="2161" spans="2:3" x14ac:dyDescent="0.2">
      <c r="B2161" s="24"/>
      <c r="C2161" s="24"/>
    </row>
    <row r="2162" spans="2:3" x14ac:dyDescent="0.2">
      <c r="B2162" s="24"/>
      <c r="C2162" s="24"/>
    </row>
    <row r="2163" spans="2:3" x14ac:dyDescent="0.2">
      <c r="B2163" s="24"/>
      <c r="C2163" s="24"/>
    </row>
    <row r="2164" spans="2:3" x14ac:dyDescent="0.2">
      <c r="B2164" s="24"/>
      <c r="C2164" s="24"/>
    </row>
    <row r="2165" spans="2:3" x14ac:dyDescent="0.2">
      <c r="B2165" s="24"/>
      <c r="C2165" s="24"/>
    </row>
    <row r="2166" spans="2:3" x14ac:dyDescent="0.2">
      <c r="B2166" s="24"/>
      <c r="C2166" s="24"/>
    </row>
    <row r="2167" spans="2:3" x14ac:dyDescent="0.2">
      <c r="B2167" s="24"/>
      <c r="C2167" s="24"/>
    </row>
    <row r="2168" spans="2:3" x14ac:dyDescent="0.2">
      <c r="B2168" s="24"/>
      <c r="C2168" s="24"/>
    </row>
    <row r="2169" spans="2:3" x14ac:dyDescent="0.2">
      <c r="B2169" s="24"/>
      <c r="C2169" s="24"/>
    </row>
    <row r="2170" spans="2:3" x14ac:dyDescent="0.2">
      <c r="B2170" s="24"/>
      <c r="C2170" s="24"/>
    </row>
    <row r="2171" spans="2:3" x14ac:dyDescent="0.2">
      <c r="B2171" s="24"/>
      <c r="C2171" s="24"/>
    </row>
    <row r="2172" spans="2:3" x14ac:dyDescent="0.2">
      <c r="B2172" s="24"/>
      <c r="C2172" s="24"/>
    </row>
    <row r="2173" spans="2:3" x14ac:dyDescent="0.2">
      <c r="B2173" s="24"/>
      <c r="C2173" s="24"/>
    </row>
    <row r="2174" spans="2:3" x14ac:dyDescent="0.2">
      <c r="B2174" s="24"/>
      <c r="C2174" s="24"/>
    </row>
    <row r="2175" spans="2:3" x14ac:dyDescent="0.2">
      <c r="B2175" s="24"/>
      <c r="C2175" s="24"/>
    </row>
    <row r="2176" spans="2:3" x14ac:dyDescent="0.2">
      <c r="B2176" s="24"/>
      <c r="C2176" s="24"/>
    </row>
    <row r="2177" spans="2:3" x14ac:dyDescent="0.2">
      <c r="B2177" s="24"/>
      <c r="C2177" s="24"/>
    </row>
    <row r="2178" spans="2:3" x14ac:dyDescent="0.2">
      <c r="B2178" s="24"/>
      <c r="C2178" s="24"/>
    </row>
    <row r="2179" spans="2:3" x14ac:dyDescent="0.2">
      <c r="B2179" s="24"/>
      <c r="C2179" s="24"/>
    </row>
    <row r="2180" spans="2:3" x14ac:dyDescent="0.2">
      <c r="B2180" s="24"/>
      <c r="C2180" s="24"/>
    </row>
    <row r="2181" spans="2:3" x14ac:dyDescent="0.2">
      <c r="B2181" s="24"/>
      <c r="C2181" s="24"/>
    </row>
    <row r="2182" spans="2:3" x14ac:dyDescent="0.2">
      <c r="B2182" s="24"/>
      <c r="C2182" s="24"/>
    </row>
    <row r="2183" spans="2:3" x14ac:dyDescent="0.2">
      <c r="B2183" s="24"/>
      <c r="C2183" s="24"/>
    </row>
    <row r="2184" spans="2:3" x14ac:dyDescent="0.2">
      <c r="B2184" s="24"/>
      <c r="C2184" s="24"/>
    </row>
    <row r="2185" spans="2:3" x14ac:dyDescent="0.2">
      <c r="B2185" s="24"/>
      <c r="C2185" s="24"/>
    </row>
    <row r="2186" spans="2:3" x14ac:dyDescent="0.2">
      <c r="B2186" s="24"/>
      <c r="C2186" s="24"/>
    </row>
    <row r="2187" spans="2:3" x14ac:dyDescent="0.2">
      <c r="B2187" s="24"/>
      <c r="C2187" s="24"/>
    </row>
    <row r="2188" spans="2:3" x14ac:dyDescent="0.2">
      <c r="B2188" s="24"/>
      <c r="C2188" s="24"/>
    </row>
    <row r="2189" spans="2:3" x14ac:dyDescent="0.2">
      <c r="B2189" s="24"/>
      <c r="C2189" s="24"/>
    </row>
    <row r="2190" spans="2:3" x14ac:dyDescent="0.2">
      <c r="B2190" s="24"/>
      <c r="C2190" s="24"/>
    </row>
    <row r="2191" spans="2:3" x14ac:dyDescent="0.2">
      <c r="B2191" s="24"/>
      <c r="C2191" s="24"/>
    </row>
    <row r="2192" spans="2:3" x14ac:dyDescent="0.2">
      <c r="B2192" s="24"/>
      <c r="C2192" s="24"/>
    </row>
    <row r="2193" spans="2:3" x14ac:dyDescent="0.2">
      <c r="B2193" s="24"/>
      <c r="C2193" s="24"/>
    </row>
    <row r="2194" spans="2:3" x14ac:dyDescent="0.2">
      <c r="B2194" s="24"/>
      <c r="C2194" s="24"/>
    </row>
    <row r="2195" spans="2:3" x14ac:dyDescent="0.2">
      <c r="B2195" s="24"/>
      <c r="C2195" s="24"/>
    </row>
    <row r="2196" spans="2:3" x14ac:dyDescent="0.2">
      <c r="B2196" s="24"/>
      <c r="C2196" s="24"/>
    </row>
    <row r="2197" spans="2:3" x14ac:dyDescent="0.2">
      <c r="B2197" s="24"/>
      <c r="C2197" s="24"/>
    </row>
    <row r="2198" spans="2:3" x14ac:dyDescent="0.2">
      <c r="B2198" s="24"/>
      <c r="C2198" s="24"/>
    </row>
    <row r="2199" spans="2:3" x14ac:dyDescent="0.2">
      <c r="B2199" s="24"/>
      <c r="C2199" s="24"/>
    </row>
    <row r="2200" spans="2:3" x14ac:dyDescent="0.2">
      <c r="B2200" s="24"/>
      <c r="C2200" s="24"/>
    </row>
    <row r="2201" spans="2:3" x14ac:dyDescent="0.2">
      <c r="B2201" s="24"/>
      <c r="C2201" s="24"/>
    </row>
    <row r="2202" spans="2:3" x14ac:dyDescent="0.2">
      <c r="B2202" s="24"/>
      <c r="C2202" s="24"/>
    </row>
    <row r="2203" spans="2:3" x14ac:dyDescent="0.2">
      <c r="B2203" s="24"/>
      <c r="C2203" s="24"/>
    </row>
    <row r="2204" spans="2:3" x14ac:dyDescent="0.2">
      <c r="B2204" s="24"/>
      <c r="C2204" s="24"/>
    </row>
    <row r="2205" spans="2:3" x14ac:dyDescent="0.2">
      <c r="B2205" s="24"/>
      <c r="C2205" s="24"/>
    </row>
    <row r="2206" spans="2:3" x14ac:dyDescent="0.2">
      <c r="B2206" s="24"/>
      <c r="C2206" s="24"/>
    </row>
    <row r="2207" spans="2:3" x14ac:dyDescent="0.2">
      <c r="B2207" s="24"/>
      <c r="C2207" s="24"/>
    </row>
    <row r="2208" spans="2:3" x14ac:dyDescent="0.2">
      <c r="B2208" s="24"/>
      <c r="C2208" s="24"/>
    </row>
    <row r="2209" spans="2:3" x14ac:dyDescent="0.2">
      <c r="B2209" s="24"/>
      <c r="C2209" s="24"/>
    </row>
    <row r="2210" spans="2:3" x14ac:dyDescent="0.2">
      <c r="B2210" s="24"/>
      <c r="C2210" s="24"/>
    </row>
    <row r="2211" spans="2:3" x14ac:dyDescent="0.2">
      <c r="B2211" s="24"/>
      <c r="C2211" s="24"/>
    </row>
    <row r="2212" spans="2:3" x14ac:dyDescent="0.2">
      <c r="B2212" s="24"/>
      <c r="C2212" s="24"/>
    </row>
    <row r="2213" spans="2:3" x14ac:dyDescent="0.2">
      <c r="B2213" s="24"/>
      <c r="C2213" s="24"/>
    </row>
    <row r="2214" spans="2:3" x14ac:dyDescent="0.2">
      <c r="B2214" s="24"/>
      <c r="C2214" s="24"/>
    </row>
    <row r="2215" spans="2:3" x14ac:dyDescent="0.2">
      <c r="B2215" s="24"/>
      <c r="C2215" s="24"/>
    </row>
    <row r="2216" spans="2:3" x14ac:dyDescent="0.2">
      <c r="B2216" s="24"/>
      <c r="C2216" s="24"/>
    </row>
    <row r="2217" spans="2:3" x14ac:dyDescent="0.2">
      <c r="B2217" s="24"/>
      <c r="C2217" s="24"/>
    </row>
    <row r="2218" spans="2:3" x14ac:dyDescent="0.2">
      <c r="B2218" s="24"/>
      <c r="C2218" s="24"/>
    </row>
    <row r="2219" spans="2:3" x14ac:dyDescent="0.2">
      <c r="B2219" s="24"/>
      <c r="C2219" s="24"/>
    </row>
    <row r="2220" spans="2:3" x14ac:dyDescent="0.2">
      <c r="B2220" s="24"/>
      <c r="C2220" s="24"/>
    </row>
    <row r="2221" spans="2:3" x14ac:dyDescent="0.2">
      <c r="B2221" s="24"/>
      <c r="C2221" s="24"/>
    </row>
    <row r="2222" spans="2:3" x14ac:dyDescent="0.2">
      <c r="B2222" s="24"/>
      <c r="C2222" s="24"/>
    </row>
    <row r="2223" spans="2:3" x14ac:dyDescent="0.2">
      <c r="B2223" s="24"/>
      <c r="C2223" s="24"/>
    </row>
    <row r="2224" spans="2:3" x14ac:dyDescent="0.2">
      <c r="B2224" s="24"/>
      <c r="C2224" s="24"/>
    </row>
    <row r="2225" spans="2:3" x14ac:dyDescent="0.2">
      <c r="B2225" s="24"/>
      <c r="C2225" s="24"/>
    </row>
    <row r="2226" spans="2:3" x14ac:dyDescent="0.2">
      <c r="B2226" s="24"/>
      <c r="C2226" s="24"/>
    </row>
    <row r="2227" spans="2:3" x14ac:dyDescent="0.2">
      <c r="B2227" s="24"/>
      <c r="C2227" s="24"/>
    </row>
    <row r="2228" spans="2:3" x14ac:dyDescent="0.2">
      <c r="B2228" s="24"/>
      <c r="C2228" s="24"/>
    </row>
    <row r="2229" spans="2:3" x14ac:dyDescent="0.2">
      <c r="B2229" s="24"/>
      <c r="C2229" s="24"/>
    </row>
    <row r="2230" spans="2:3" x14ac:dyDescent="0.2">
      <c r="B2230" s="24"/>
      <c r="C2230" s="24"/>
    </row>
    <row r="2231" spans="2:3" x14ac:dyDescent="0.2">
      <c r="B2231" s="24"/>
      <c r="C2231" s="24"/>
    </row>
    <row r="2232" spans="2:3" x14ac:dyDescent="0.2">
      <c r="B2232" s="24"/>
      <c r="C2232" s="24"/>
    </row>
    <row r="2233" spans="2:3" x14ac:dyDescent="0.2">
      <c r="B2233" s="24"/>
      <c r="C2233" s="24"/>
    </row>
    <row r="2234" spans="2:3" x14ac:dyDescent="0.2">
      <c r="B2234" s="24"/>
      <c r="C2234" s="24"/>
    </row>
    <row r="2235" spans="2:3" x14ac:dyDescent="0.2">
      <c r="B2235" s="24"/>
      <c r="C2235" s="24"/>
    </row>
    <row r="2236" spans="2:3" x14ac:dyDescent="0.2">
      <c r="B2236" s="24"/>
      <c r="C2236" s="24"/>
    </row>
    <row r="2237" spans="2:3" x14ac:dyDescent="0.2">
      <c r="B2237" s="24"/>
      <c r="C2237" s="24"/>
    </row>
    <row r="2238" spans="2:3" x14ac:dyDescent="0.2">
      <c r="B2238" s="24"/>
      <c r="C2238" s="24"/>
    </row>
    <row r="2239" spans="2:3" x14ac:dyDescent="0.2">
      <c r="B2239" s="24"/>
      <c r="C2239" s="24"/>
    </row>
    <row r="2240" spans="2:3" x14ac:dyDescent="0.2">
      <c r="B2240" s="24"/>
      <c r="C2240" s="24"/>
    </row>
    <row r="2241" spans="2:3" x14ac:dyDescent="0.2">
      <c r="B2241" s="24"/>
      <c r="C2241" s="24"/>
    </row>
    <row r="2242" spans="2:3" x14ac:dyDescent="0.2">
      <c r="B2242" s="24"/>
      <c r="C2242" s="24"/>
    </row>
    <row r="2243" spans="2:3" x14ac:dyDescent="0.2">
      <c r="B2243" s="24"/>
      <c r="C2243" s="24"/>
    </row>
    <row r="2244" spans="2:3" x14ac:dyDescent="0.2">
      <c r="B2244" s="24"/>
      <c r="C2244" s="24"/>
    </row>
    <row r="2245" spans="2:3" x14ac:dyDescent="0.2">
      <c r="B2245" s="24"/>
      <c r="C2245" s="24"/>
    </row>
    <row r="2246" spans="2:3" x14ac:dyDescent="0.2">
      <c r="B2246" s="24"/>
      <c r="C2246" s="24"/>
    </row>
    <row r="2247" spans="2:3" x14ac:dyDescent="0.2">
      <c r="B2247" s="24"/>
      <c r="C2247" s="24"/>
    </row>
    <row r="2248" spans="2:3" x14ac:dyDescent="0.2">
      <c r="B2248" s="24"/>
      <c r="C2248" s="24"/>
    </row>
    <row r="2249" spans="2:3" x14ac:dyDescent="0.2">
      <c r="B2249" s="24"/>
      <c r="C2249" s="24"/>
    </row>
    <row r="2250" spans="2:3" x14ac:dyDescent="0.2">
      <c r="B2250" s="24"/>
      <c r="C2250" s="24"/>
    </row>
    <row r="2251" spans="2:3" x14ac:dyDescent="0.2">
      <c r="B2251" s="24"/>
      <c r="C2251" s="24"/>
    </row>
    <row r="2252" spans="2:3" x14ac:dyDescent="0.2">
      <c r="B2252" s="24"/>
      <c r="C2252" s="24"/>
    </row>
    <row r="2253" spans="2:3" x14ac:dyDescent="0.2">
      <c r="B2253" s="24"/>
      <c r="C2253" s="24"/>
    </row>
    <row r="2254" spans="2:3" x14ac:dyDescent="0.2">
      <c r="B2254" s="24"/>
      <c r="C2254" s="24"/>
    </row>
    <row r="2255" spans="2:3" x14ac:dyDescent="0.2">
      <c r="B2255" s="24"/>
      <c r="C2255" s="24"/>
    </row>
    <row r="2256" spans="2:3" x14ac:dyDescent="0.2">
      <c r="B2256" s="24"/>
      <c r="C2256" s="24"/>
    </row>
    <row r="2257" spans="2:3" x14ac:dyDescent="0.2">
      <c r="B2257" s="24"/>
      <c r="C2257" s="24"/>
    </row>
    <row r="2258" spans="2:3" x14ac:dyDescent="0.2">
      <c r="B2258" s="24"/>
      <c r="C2258" s="24"/>
    </row>
    <row r="2259" spans="2:3" x14ac:dyDescent="0.2">
      <c r="B2259" s="24"/>
      <c r="C2259" s="24"/>
    </row>
    <row r="2260" spans="2:3" x14ac:dyDescent="0.2">
      <c r="B2260" s="24"/>
      <c r="C2260" s="24"/>
    </row>
    <row r="2261" spans="2:3" x14ac:dyDescent="0.2">
      <c r="B2261" s="24"/>
      <c r="C2261" s="24"/>
    </row>
    <row r="2262" spans="2:3" x14ac:dyDescent="0.2">
      <c r="B2262" s="24"/>
      <c r="C2262" s="24"/>
    </row>
    <row r="2263" spans="2:3" x14ac:dyDescent="0.2">
      <c r="B2263" s="24"/>
      <c r="C2263" s="24"/>
    </row>
    <row r="2264" spans="2:3" x14ac:dyDescent="0.2">
      <c r="B2264" s="24"/>
      <c r="C2264" s="24"/>
    </row>
    <row r="2265" spans="2:3" x14ac:dyDescent="0.2">
      <c r="B2265" s="24"/>
      <c r="C2265" s="24"/>
    </row>
    <row r="2266" spans="2:3" x14ac:dyDescent="0.2">
      <c r="B2266" s="24"/>
      <c r="C2266" s="24"/>
    </row>
    <row r="2267" spans="2:3" x14ac:dyDescent="0.2">
      <c r="B2267" s="24"/>
      <c r="C2267" s="24"/>
    </row>
    <row r="2268" spans="2:3" x14ac:dyDescent="0.2">
      <c r="B2268" s="24"/>
      <c r="C2268" s="24"/>
    </row>
    <row r="2269" spans="2:3" x14ac:dyDescent="0.2">
      <c r="B2269" s="24"/>
      <c r="C2269" s="24"/>
    </row>
    <row r="2270" spans="2:3" x14ac:dyDescent="0.2">
      <c r="B2270" s="24"/>
      <c r="C2270" s="24"/>
    </row>
    <row r="2271" spans="2:3" x14ac:dyDescent="0.2">
      <c r="B2271" s="24"/>
      <c r="C2271" s="24"/>
    </row>
    <row r="2272" spans="2:3" x14ac:dyDescent="0.2">
      <c r="B2272" s="24"/>
      <c r="C2272" s="24"/>
    </row>
    <row r="2273" spans="2:3" x14ac:dyDescent="0.2">
      <c r="B2273" s="24"/>
      <c r="C2273" s="24"/>
    </row>
    <row r="2274" spans="2:3" x14ac:dyDescent="0.2">
      <c r="B2274" s="24"/>
      <c r="C2274" s="24"/>
    </row>
    <row r="2275" spans="2:3" x14ac:dyDescent="0.2">
      <c r="B2275" s="24"/>
      <c r="C2275" s="24"/>
    </row>
    <row r="2276" spans="2:3" x14ac:dyDescent="0.2">
      <c r="B2276" s="24"/>
      <c r="C2276" s="24"/>
    </row>
    <row r="2277" spans="2:3" x14ac:dyDescent="0.2">
      <c r="B2277" s="24"/>
      <c r="C2277" s="24"/>
    </row>
    <row r="2278" spans="2:3" x14ac:dyDescent="0.2">
      <c r="B2278" s="24"/>
      <c r="C2278" s="24"/>
    </row>
    <row r="2279" spans="2:3" x14ac:dyDescent="0.2">
      <c r="B2279" s="24"/>
      <c r="C2279" s="24"/>
    </row>
    <row r="2280" spans="2:3" x14ac:dyDescent="0.2">
      <c r="B2280" s="24"/>
      <c r="C2280" s="24"/>
    </row>
    <row r="2281" spans="2:3" x14ac:dyDescent="0.2">
      <c r="B2281" s="24"/>
      <c r="C2281" s="24"/>
    </row>
    <row r="2282" spans="2:3" x14ac:dyDescent="0.2">
      <c r="B2282" s="24"/>
      <c r="C2282" s="24"/>
    </row>
    <row r="2283" spans="2:3" x14ac:dyDescent="0.2">
      <c r="B2283" s="24"/>
      <c r="C2283" s="24"/>
    </row>
    <row r="2284" spans="2:3" x14ac:dyDescent="0.2">
      <c r="B2284" s="24"/>
      <c r="C2284" s="24"/>
    </row>
    <row r="2285" spans="2:3" x14ac:dyDescent="0.2">
      <c r="B2285" s="24"/>
      <c r="C2285" s="24"/>
    </row>
    <row r="2286" spans="2:3" x14ac:dyDescent="0.2">
      <c r="B2286" s="24"/>
      <c r="C2286" s="24"/>
    </row>
    <row r="2287" spans="2:3" x14ac:dyDescent="0.2">
      <c r="B2287" s="24"/>
      <c r="C2287" s="24"/>
    </row>
    <row r="2288" spans="2:3" x14ac:dyDescent="0.2">
      <c r="B2288" s="24"/>
      <c r="C2288" s="24"/>
    </row>
    <row r="2289" spans="2:3" x14ac:dyDescent="0.2">
      <c r="B2289" s="24"/>
      <c r="C2289" s="24"/>
    </row>
    <row r="2290" spans="2:3" x14ac:dyDescent="0.2">
      <c r="B2290" s="24"/>
      <c r="C2290" s="24"/>
    </row>
    <row r="2291" spans="2:3" x14ac:dyDescent="0.2">
      <c r="B2291" s="24"/>
      <c r="C2291" s="24"/>
    </row>
    <row r="2292" spans="2:3" x14ac:dyDescent="0.2">
      <c r="B2292" s="24"/>
      <c r="C2292" s="24"/>
    </row>
    <row r="2293" spans="2:3" x14ac:dyDescent="0.2">
      <c r="B2293" s="24"/>
      <c r="C2293" s="24"/>
    </row>
    <row r="2294" spans="2:3" x14ac:dyDescent="0.2">
      <c r="B2294" s="24"/>
      <c r="C2294" s="24"/>
    </row>
    <row r="2295" spans="2:3" x14ac:dyDescent="0.2">
      <c r="B2295" s="24"/>
      <c r="C2295" s="24"/>
    </row>
    <row r="2296" spans="2:3" x14ac:dyDescent="0.2">
      <c r="B2296" s="24"/>
      <c r="C2296" s="24"/>
    </row>
    <row r="2297" spans="2:3" x14ac:dyDescent="0.2">
      <c r="B2297" s="24"/>
      <c r="C2297" s="24"/>
    </row>
    <row r="2298" spans="2:3" x14ac:dyDescent="0.2">
      <c r="B2298" s="24"/>
      <c r="C2298" s="24"/>
    </row>
    <row r="2299" spans="2:3" x14ac:dyDescent="0.2">
      <c r="B2299" s="24"/>
      <c r="C2299" s="24"/>
    </row>
    <row r="2300" spans="2:3" x14ac:dyDescent="0.2">
      <c r="B2300" s="24"/>
      <c r="C2300" s="24"/>
    </row>
    <row r="2301" spans="2:3" x14ac:dyDescent="0.2">
      <c r="B2301" s="24"/>
      <c r="C2301" s="24"/>
    </row>
    <row r="2302" spans="2:3" x14ac:dyDescent="0.2">
      <c r="B2302" s="24"/>
      <c r="C2302" s="24"/>
    </row>
    <row r="2303" spans="2:3" x14ac:dyDescent="0.2">
      <c r="B2303" s="24"/>
      <c r="C2303" s="24"/>
    </row>
    <row r="2304" spans="2:3" x14ac:dyDescent="0.2">
      <c r="B2304" s="24"/>
      <c r="C2304" s="24"/>
    </row>
    <row r="2305" spans="2:3" x14ac:dyDescent="0.2">
      <c r="B2305" s="24"/>
      <c r="C2305" s="24"/>
    </row>
    <row r="2306" spans="2:3" x14ac:dyDescent="0.2">
      <c r="B2306" s="24"/>
      <c r="C2306" s="24"/>
    </row>
    <row r="2307" spans="2:3" x14ac:dyDescent="0.2">
      <c r="B2307" s="24"/>
      <c r="C2307" s="24"/>
    </row>
    <row r="2308" spans="2:3" x14ac:dyDescent="0.2">
      <c r="B2308" s="24"/>
      <c r="C2308" s="24"/>
    </row>
    <row r="2309" spans="2:3" x14ac:dyDescent="0.2">
      <c r="B2309" s="24"/>
      <c r="C2309" s="24"/>
    </row>
    <row r="2310" spans="2:3" x14ac:dyDescent="0.2">
      <c r="B2310" s="24"/>
      <c r="C2310" s="24"/>
    </row>
    <row r="2311" spans="2:3" x14ac:dyDescent="0.2">
      <c r="B2311" s="24"/>
      <c r="C2311" s="24"/>
    </row>
    <row r="2312" spans="2:3" x14ac:dyDescent="0.2">
      <c r="B2312" s="24"/>
      <c r="C2312" s="24"/>
    </row>
    <row r="2313" spans="2:3" x14ac:dyDescent="0.2">
      <c r="B2313" s="24"/>
      <c r="C2313" s="24"/>
    </row>
    <row r="2314" spans="2:3" x14ac:dyDescent="0.2">
      <c r="B2314" s="24"/>
      <c r="C2314" s="24"/>
    </row>
    <row r="2315" spans="2:3" x14ac:dyDescent="0.2">
      <c r="B2315" s="24"/>
      <c r="C2315" s="24"/>
    </row>
    <row r="2316" spans="2:3" x14ac:dyDescent="0.2">
      <c r="B2316" s="24"/>
      <c r="C2316" s="24"/>
    </row>
    <row r="2317" spans="2:3" x14ac:dyDescent="0.2">
      <c r="B2317" s="24"/>
      <c r="C2317" s="24"/>
    </row>
    <row r="2318" spans="2:3" x14ac:dyDescent="0.2">
      <c r="B2318" s="24"/>
      <c r="C2318" s="24"/>
    </row>
    <row r="2319" spans="2:3" x14ac:dyDescent="0.2">
      <c r="B2319" s="24"/>
      <c r="C2319" s="24"/>
    </row>
    <row r="2320" spans="2:3" x14ac:dyDescent="0.2">
      <c r="B2320" s="24"/>
      <c r="C2320" s="24"/>
    </row>
    <row r="2321" spans="2:3" x14ac:dyDescent="0.2">
      <c r="B2321" s="24"/>
      <c r="C2321" s="24"/>
    </row>
    <row r="2322" spans="2:3" x14ac:dyDescent="0.2">
      <c r="B2322" s="24"/>
      <c r="C2322" s="24"/>
    </row>
    <row r="2323" spans="2:3" x14ac:dyDescent="0.2">
      <c r="B2323" s="24"/>
      <c r="C2323" s="24"/>
    </row>
    <row r="2324" spans="2:3" x14ac:dyDescent="0.2">
      <c r="B2324" s="24"/>
      <c r="C2324" s="24"/>
    </row>
    <row r="2325" spans="2:3" x14ac:dyDescent="0.2">
      <c r="B2325" s="24"/>
      <c r="C2325" s="24"/>
    </row>
    <row r="2326" spans="2:3" x14ac:dyDescent="0.2">
      <c r="B2326" s="24"/>
      <c r="C2326" s="24"/>
    </row>
    <row r="2327" spans="2:3" x14ac:dyDescent="0.2">
      <c r="B2327" s="24"/>
      <c r="C2327" s="24"/>
    </row>
    <row r="2328" spans="2:3" x14ac:dyDescent="0.2">
      <c r="B2328" s="24"/>
      <c r="C2328" s="24"/>
    </row>
    <row r="2329" spans="2:3" x14ac:dyDescent="0.2">
      <c r="B2329" s="24"/>
      <c r="C2329" s="24"/>
    </row>
    <row r="2330" spans="2:3" x14ac:dyDescent="0.2">
      <c r="B2330" s="24"/>
      <c r="C2330" s="24"/>
    </row>
    <row r="2331" spans="2:3" x14ac:dyDescent="0.2">
      <c r="B2331" s="24"/>
      <c r="C2331" s="24"/>
    </row>
    <row r="2332" spans="2:3" x14ac:dyDescent="0.2">
      <c r="B2332" s="24"/>
      <c r="C2332" s="24"/>
    </row>
    <row r="2333" spans="2:3" x14ac:dyDescent="0.2">
      <c r="B2333" s="24"/>
      <c r="C2333" s="24"/>
    </row>
    <row r="2334" spans="2:3" x14ac:dyDescent="0.2">
      <c r="B2334" s="24"/>
      <c r="C2334" s="24"/>
    </row>
    <row r="2335" spans="2:3" x14ac:dyDescent="0.2">
      <c r="B2335" s="24"/>
      <c r="C2335" s="24"/>
    </row>
    <row r="2336" spans="2:3" x14ac:dyDescent="0.2">
      <c r="B2336" s="24"/>
      <c r="C2336" s="24"/>
    </row>
    <row r="2337" spans="2:3" x14ac:dyDescent="0.2">
      <c r="B2337" s="24"/>
      <c r="C2337" s="24"/>
    </row>
    <row r="2338" spans="2:3" x14ac:dyDescent="0.2">
      <c r="B2338" s="24"/>
      <c r="C2338" s="24"/>
    </row>
    <row r="2339" spans="2:3" x14ac:dyDescent="0.2">
      <c r="B2339" s="24"/>
      <c r="C2339" s="24"/>
    </row>
    <row r="2340" spans="2:3" x14ac:dyDescent="0.2">
      <c r="B2340" s="24"/>
      <c r="C2340" s="24"/>
    </row>
    <row r="2341" spans="2:3" x14ac:dyDescent="0.2">
      <c r="B2341" s="24"/>
      <c r="C2341" s="24"/>
    </row>
    <row r="2342" spans="2:3" x14ac:dyDescent="0.2">
      <c r="B2342" s="24"/>
      <c r="C2342" s="24"/>
    </row>
    <row r="2343" spans="2:3" x14ac:dyDescent="0.2">
      <c r="B2343" s="24"/>
      <c r="C2343" s="24"/>
    </row>
    <row r="2344" spans="2:3" x14ac:dyDescent="0.2">
      <c r="B2344" s="24"/>
      <c r="C2344" s="24"/>
    </row>
    <row r="2345" spans="2:3" x14ac:dyDescent="0.2">
      <c r="B2345" s="24"/>
      <c r="C2345" s="24"/>
    </row>
    <row r="2346" spans="2:3" x14ac:dyDescent="0.2">
      <c r="B2346" s="24"/>
      <c r="C2346" s="24"/>
    </row>
    <row r="2347" spans="2:3" x14ac:dyDescent="0.2">
      <c r="B2347" s="24"/>
      <c r="C2347" s="24"/>
    </row>
    <row r="2348" spans="2:3" x14ac:dyDescent="0.2">
      <c r="B2348" s="24"/>
      <c r="C2348" s="24"/>
    </row>
    <row r="2349" spans="2:3" x14ac:dyDescent="0.2">
      <c r="B2349" s="24"/>
      <c r="C2349" s="24"/>
    </row>
    <row r="2350" spans="2:3" x14ac:dyDescent="0.2">
      <c r="B2350" s="24"/>
      <c r="C2350" s="24"/>
    </row>
    <row r="2351" spans="2:3" x14ac:dyDescent="0.2">
      <c r="B2351" s="24"/>
      <c r="C2351" s="24"/>
    </row>
    <row r="2352" spans="2:3" x14ac:dyDescent="0.2">
      <c r="B2352" s="24"/>
      <c r="C2352" s="24"/>
    </row>
    <row r="2353" spans="2:3" x14ac:dyDescent="0.2">
      <c r="B2353" s="24"/>
      <c r="C2353" s="24"/>
    </row>
    <row r="2354" spans="2:3" x14ac:dyDescent="0.2">
      <c r="B2354" s="24"/>
      <c r="C2354" s="24"/>
    </row>
    <row r="2355" spans="2:3" x14ac:dyDescent="0.2">
      <c r="B2355" s="24"/>
      <c r="C2355" s="24"/>
    </row>
    <row r="2356" spans="2:3" x14ac:dyDescent="0.2">
      <c r="B2356" s="24"/>
      <c r="C2356" s="24"/>
    </row>
    <row r="2357" spans="2:3" x14ac:dyDescent="0.2">
      <c r="B2357" s="24"/>
      <c r="C2357" s="24"/>
    </row>
    <row r="2358" spans="2:3" x14ac:dyDescent="0.2">
      <c r="B2358" s="24"/>
      <c r="C2358" s="24"/>
    </row>
    <row r="2359" spans="2:3" x14ac:dyDescent="0.2">
      <c r="B2359" s="24"/>
      <c r="C2359" s="24"/>
    </row>
    <row r="2360" spans="2:3" x14ac:dyDescent="0.2">
      <c r="B2360" s="24"/>
      <c r="C2360" s="24"/>
    </row>
    <row r="2361" spans="2:3" x14ac:dyDescent="0.2">
      <c r="B2361" s="24"/>
      <c r="C2361" s="24"/>
    </row>
    <row r="2362" spans="2:3" x14ac:dyDescent="0.2">
      <c r="B2362" s="24"/>
      <c r="C2362" s="24"/>
    </row>
    <row r="2363" spans="2:3" x14ac:dyDescent="0.2">
      <c r="B2363" s="24"/>
      <c r="C2363" s="24"/>
    </row>
    <row r="2364" spans="2:3" x14ac:dyDescent="0.2">
      <c r="B2364" s="24"/>
      <c r="C2364" s="24"/>
    </row>
    <row r="2365" spans="2:3" x14ac:dyDescent="0.2">
      <c r="B2365" s="24"/>
      <c r="C2365" s="24"/>
    </row>
    <row r="2366" spans="2:3" x14ac:dyDescent="0.2">
      <c r="B2366" s="24"/>
      <c r="C2366" s="24"/>
    </row>
    <row r="2367" spans="2:3" x14ac:dyDescent="0.2">
      <c r="B2367" s="24"/>
      <c r="C2367" s="24"/>
    </row>
    <row r="2368" spans="2:3" x14ac:dyDescent="0.2">
      <c r="B2368" s="24"/>
      <c r="C2368" s="24"/>
    </row>
    <row r="2369" spans="2:3" x14ac:dyDescent="0.2">
      <c r="B2369" s="24"/>
      <c r="C2369" s="24"/>
    </row>
    <row r="2370" spans="2:3" x14ac:dyDescent="0.2">
      <c r="B2370" s="24"/>
      <c r="C2370" s="24"/>
    </row>
    <row r="2371" spans="2:3" x14ac:dyDescent="0.2">
      <c r="B2371" s="24"/>
      <c r="C2371" s="24"/>
    </row>
    <row r="2372" spans="2:3" x14ac:dyDescent="0.2">
      <c r="B2372" s="24"/>
      <c r="C2372" s="24"/>
    </row>
    <row r="2373" spans="2:3" x14ac:dyDescent="0.2">
      <c r="B2373" s="24"/>
      <c r="C2373" s="24"/>
    </row>
    <row r="2374" spans="2:3" x14ac:dyDescent="0.2">
      <c r="B2374" s="24"/>
      <c r="C2374" s="24"/>
    </row>
    <row r="2375" spans="2:3" x14ac:dyDescent="0.2">
      <c r="B2375" s="24"/>
      <c r="C2375" s="24"/>
    </row>
    <row r="2376" spans="2:3" x14ac:dyDescent="0.2">
      <c r="B2376" s="24"/>
      <c r="C2376" s="24"/>
    </row>
    <row r="2377" spans="2:3" x14ac:dyDescent="0.2">
      <c r="B2377" s="24"/>
      <c r="C2377" s="24"/>
    </row>
    <row r="2378" spans="2:3" x14ac:dyDescent="0.2">
      <c r="B2378" s="24"/>
      <c r="C2378" s="24"/>
    </row>
    <row r="2379" spans="2:3" x14ac:dyDescent="0.2">
      <c r="B2379" s="24"/>
      <c r="C2379" s="24"/>
    </row>
    <row r="2380" spans="2:3" x14ac:dyDescent="0.2">
      <c r="B2380" s="24"/>
      <c r="C2380" s="24"/>
    </row>
    <row r="2381" spans="2:3" x14ac:dyDescent="0.2">
      <c r="B2381" s="24"/>
      <c r="C2381" s="24"/>
    </row>
    <row r="2382" spans="2:3" x14ac:dyDescent="0.2">
      <c r="B2382" s="24"/>
      <c r="C2382" s="24"/>
    </row>
    <row r="2383" spans="2:3" x14ac:dyDescent="0.2">
      <c r="B2383" s="24"/>
      <c r="C2383" s="24"/>
    </row>
    <row r="2384" spans="2:3" x14ac:dyDescent="0.2">
      <c r="B2384" s="24"/>
      <c r="C2384" s="24"/>
    </row>
    <row r="2385" spans="2:3" x14ac:dyDescent="0.2">
      <c r="B2385" s="24"/>
      <c r="C2385" s="24"/>
    </row>
    <row r="2386" spans="2:3" x14ac:dyDescent="0.2">
      <c r="B2386" s="24"/>
      <c r="C2386" s="24"/>
    </row>
    <row r="2387" spans="2:3" x14ac:dyDescent="0.2">
      <c r="B2387" s="24"/>
      <c r="C2387" s="24"/>
    </row>
    <row r="2388" spans="2:3" x14ac:dyDescent="0.2">
      <c r="B2388" s="24"/>
      <c r="C2388" s="24"/>
    </row>
    <row r="2389" spans="2:3" x14ac:dyDescent="0.2">
      <c r="B2389" s="24"/>
      <c r="C2389" s="24"/>
    </row>
    <row r="2390" spans="2:3" x14ac:dyDescent="0.2">
      <c r="B2390" s="24"/>
      <c r="C2390" s="24"/>
    </row>
    <row r="2391" spans="2:3" x14ac:dyDescent="0.2">
      <c r="B2391" s="24"/>
      <c r="C2391" s="24"/>
    </row>
    <row r="2392" spans="2:3" x14ac:dyDescent="0.2">
      <c r="B2392" s="24"/>
      <c r="C2392" s="24"/>
    </row>
    <row r="2393" spans="2:3" x14ac:dyDescent="0.2">
      <c r="B2393" s="24"/>
      <c r="C2393" s="24"/>
    </row>
    <row r="2394" spans="2:3" x14ac:dyDescent="0.2">
      <c r="B2394" s="24"/>
      <c r="C2394" s="24"/>
    </row>
    <row r="2395" spans="2:3" x14ac:dyDescent="0.2">
      <c r="B2395" s="24"/>
      <c r="C2395" s="24"/>
    </row>
    <row r="2396" spans="2:3" x14ac:dyDescent="0.2">
      <c r="B2396" s="24"/>
      <c r="C2396" s="24"/>
    </row>
    <row r="2397" spans="2:3" x14ac:dyDescent="0.2">
      <c r="B2397" s="24"/>
      <c r="C2397" s="24"/>
    </row>
    <row r="2398" spans="2:3" x14ac:dyDescent="0.2">
      <c r="B2398" s="24"/>
      <c r="C2398" s="24"/>
    </row>
    <row r="2399" spans="2:3" x14ac:dyDescent="0.2">
      <c r="B2399" s="24"/>
      <c r="C2399" s="24"/>
    </row>
    <row r="2400" spans="2:3" x14ac:dyDescent="0.2">
      <c r="B2400" s="24"/>
      <c r="C2400" s="24"/>
    </row>
    <row r="2401" spans="2:3" x14ac:dyDescent="0.2">
      <c r="B2401" s="24"/>
      <c r="C2401" s="24"/>
    </row>
    <row r="2402" spans="2:3" x14ac:dyDescent="0.2">
      <c r="B2402" s="24"/>
      <c r="C2402" s="24"/>
    </row>
    <row r="2403" spans="2:3" x14ac:dyDescent="0.2">
      <c r="B2403" s="24"/>
      <c r="C2403" s="24"/>
    </row>
    <row r="2404" spans="2:3" x14ac:dyDescent="0.2">
      <c r="B2404" s="24"/>
      <c r="C2404" s="24"/>
    </row>
    <row r="2405" spans="2:3" x14ac:dyDescent="0.2">
      <c r="B2405" s="24"/>
      <c r="C2405" s="24"/>
    </row>
    <row r="2406" spans="2:3" x14ac:dyDescent="0.2">
      <c r="B2406" s="24"/>
      <c r="C2406" s="24"/>
    </row>
    <row r="2407" spans="2:3" x14ac:dyDescent="0.2">
      <c r="B2407" s="24"/>
      <c r="C2407" s="24"/>
    </row>
    <row r="2408" spans="2:3" x14ac:dyDescent="0.2">
      <c r="B2408" s="24"/>
      <c r="C2408" s="24"/>
    </row>
    <row r="2409" spans="2:3" x14ac:dyDescent="0.2">
      <c r="B2409" s="24"/>
      <c r="C2409" s="24"/>
    </row>
    <row r="2410" spans="2:3" x14ac:dyDescent="0.2">
      <c r="B2410" s="24"/>
      <c r="C2410" s="24"/>
    </row>
    <row r="2411" spans="2:3" x14ac:dyDescent="0.2">
      <c r="B2411" s="24"/>
      <c r="C2411" s="24"/>
    </row>
    <row r="2412" spans="2:3" x14ac:dyDescent="0.2">
      <c r="B2412" s="24"/>
      <c r="C2412" s="24"/>
    </row>
    <row r="2413" spans="2:3" x14ac:dyDescent="0.2">
      <c r="B2413" s="24"/>
      <c r="C2413" s="24"/>
    </row>
    <row r="2414" spans="2:3" x14ac:dyDescent="0.2">
      <c r="B2414" s="24"/>
      <c r="C2414" s="24"/>
    </row>
    <row r="2415" spans="2:3" x14ac:dyDescent="0.2">
      <c r="B2415" s="24"/>
      <c r="C2415" s="24"/>
    </row>
    <row r="2416" spans="2:3" x14ac:dyDescent="0.2">
      <c r="B2416" s="24"/>
      <c r="C2416" s="24"/>
    </row>
    <row r="2417" spans="2:3" x14ac:dyDescent="0.2">
      <c r="B2417" s="24"/>
      <c r="C2417" s="24"/>
    </row>
    <row r="2418" spans="2:3" x14ac:dyDescent="0.2">
      <c r="B2418" s="24"/>
      <c r="C2418" s="24"/>
    </row>
    <row r="2419" spans="2:3" x14ac:dyDescent="0.2">
      <c r="B2419" s="24"/>
      <c r="C2419" s="24"/>
    </row>
    <row r="2420" spans="2:3" x14ac:dyDescent="0.2">
      <c r="B2420" s="24"/>
      <c r="C2420" s="24"/>
    </row>
    <row r="2421" spans="2:3" x14ac:dyDescent="0.2">
      <c r="B2421" s="24"/>
      <c r="C2421" s="24"/>
    </row>
    <row r="2422" spans="2:3" x14ac:dyDescent="0.2">
      <c r="B2422" s="24"/>
      <c r="C2422" s="24"/>
    </row>
    <row r="2423" spans="2:3" x14ac:dyDescent="0.2">
      <c r="B2423" s="24"/>
      <c r="C2423" s="24"/>
    </row>
    <row r="2424" spans="2:3" x14ac:dyDescent="0.2">
      <c r="B2424" s="24"/>
      <c r="C2424" s="24"/>
    </row>
    <row r="2425" spans="2:3" x14ac:dyDescent="0.2">
      <c r="B2425" s="24"/>
      <c r="C2425" s="24"/>
    </row>
    <row r="2426" spans="2:3" x14ac:dyDescent="0.2">
      <c r="B2426" s="24"/>
      <c r="C2426" s="24"/>
    </row>
    <row r="2427" spans="2:3" x14ac:dyDescent="0.2">
      <c r="B2427" s="24"/>
      <c r="C2427" s="24"/>
    </row>
    <row r="2428" spans="2:3" x14ac:dyDescent="0.2">
      <c r="B2428" s="24"/>
      <c r="C2428" s="24"/>
    </row>
    <row r="2429" spans="2:3" x14ac:dyDescent="0.2">
      <c r="B2429" s="24"/>
      <c r="C2429" s="24"/>
    </row>
    <row r="2430" spans="2:3" x14ac:dyDescent="0.2">
      <c r="B2430" s="24"/>
      <c r="C2430" s="24"/>
    </row>
    <row r="2431" spans="2:3" x14ac:dyDescent="0.2">
      <c r="B2431" s="24"/>
      <c r="C2431" s="24"/>
    </row>
    <row r="2432" spans="2:3" x14ac:dyDescent="0.2">
      <c r="B2432" s="24"/>
      <c r="C2432" s="24"/>
    </row>
    <row r="2433" spans="2:3" x14ac:dyDescent="0.2">
      <c r="B2433" s="24"/>
      <c r="C2433" s="24"/>
    </row>
    <row r="2434" spans="2:3" x14ac:dyDescent="0.2">
      <c r="B2434" s="24"/>
      <c r="C2434" s="24"/>
    </row>
    <row r="2435" spans="2:3" x14ac:dyDescent="0.2">
      <c r="B2435" s="24"/>
      <c r="C2435" s="24"/>
    </row>
    <row r="2436" spans="2:3" x14ac:dyDescent="0.2">
      <c r="B2436" s="24"/>
      <c r="C2436" s="24"/>
    </row>
    <row r="2437" spans="2:3" x14ac:dyDescent="0.2">
      <c r="B2437" s="24"/>
      <c r="C2437" s="24"/>
    </row>
    <row r="2438" spans="2:3" x14ac:dyDescent="0.2">
      <c r="B2438" s="24"/>
      <c r="C2438" s="24"/>
    </row>
    <row r="2439" spans="2:3" x14ac:dyDescent="0.2">
      <c r="B2439" s="24"/>
      <c r="C2439" s="24"/>
    </row>
    <row r="2440" spans="2:3" x14ac:dyDescent="0.2">
      <c r="B2440" s="24"/>
      <c r="C2440" s="24"/>
    </row>
    <row r="2441" spans="2:3" x14ac:dyDescent="0.2">
      <c r="B2441" s="24"/>
      <c r="C2441" s="24"/>
    </row>
    <row r="2442" spans="2:3" x14ac:dyDescent="0.2">
      <c r="B2442" s="24"/>
      <c r="C2442" s="24"/>
    </row>
    <row r="2443" spans="2:3" x14ac:dyDescent="0.2">
      <c r="B2443" s="24"/>
      <c r="C2443" s="24"/>
    </row>
    <row r="2444" spans="2:3" x14ac:dyDescent="0.2">
      <c r="B2444" s="24"/>
      <c r="C2444" s="24"/>
    </row>
    <row r="2445" spans="2:3" x14ac:dyDescent="0.2">
      <c r="B2445" s="24"/>
      <c r="C2445" s="24"/>
    </row>
    <row r="2446" spans="2:3" x14ac:dyDescent="0.2">
      <c r="B2446" s="24"/>
      <c r="C2446" s="24"/>
    </row>
    <row r="2447" spans="2:3" x14ac:dyDescent="0.2">
      <c r="B2447" s="24"/>
      <c r="C2447" s="24"/>
    </row>
    <row r="2448" spans="2:3" x14ac:dyDescent="0.2">
      <c r="B2448" s="24"/>
      <c r="C2448" s="24"/>
    </row>
    <row r="2449" spans="2:3" x14ac:dyDescent="0.2">
      <c r="B2449" s="24"/>
      <c r="C2449" s="24"/>
    </row>
    <row r="2450" spans="2:3" x14ac:dyDescent="0.2">
      <c r="B2450" s="24"/>
      <c r="C2450" s="24"/>
    </row>
    <row r="2451" spans="2:3" x14ac:dyDescent="0.2">
      <c r="B2451" s="24"/>
      <c r="C2451" s="24"/>
    </row>
    <row r="2452" spans="2:3" x14ac:dyDescent="0.2">
      <c r="B2452" s="24"/>
      <c r="C2452" s="24"/>
    </row>
    <row r="2453" spans="2:3" x14ac:dyDescent="0.2">
      <c r="B2453" s="24"/>
      <c r="C2453" s="24"/>
    </row>
    <row r="2454" spans="2:3" x14ac:dyDescent="0.2">
      <c r="B2454" s="24"/>
      <c r="C2454" s="24"/>
    </row>
    <row r="2455" spans="2:3" x14ac:dyDescent="0.2">
      <c r="B2455" s="24"/>
      <c r="C2455" s="24"/>
    </row>
    <row r="2456" spans="2:3" x14ac:dyDescent="0.2">
      <c r="B2456" s="24"/>
      <c r="C2456" s="24"/>
    </row>
    <row r="2457" spans="2:3" x14ac:dyDescent="0.2">
      <c r="B2457" s="24"/>
      <c r="C2457" s="24"/>
    </row>
    <row r="2458" spans="2:3" x14ac:dyDescent="0.2">
      <c r="B2458" s="24"/>
      <c r="C2458" s="24"/>
    </row>
    <row r="2459" spans="2:3" x14ac:dyDescent="0.2">
      <c r="B2459" s="24"/>
      <c r="C2459" s="24"/>
    </row>
    <row r="2460" spans="2:3" x14ac:dyDescent="0.2">
      <c r="B2460" s="24"/>
      <c r="C2460" s="24"/>
    </row>
    <row r="2461" spans="2:3" x14ac:dyDescent="0.2">
      <c r="B2461" s="24"/>
      <c r="C2461" s="24"/>
    </row>
    <row r="2462" spans="2:3" x14ac:dyDescent="0.2">
      <c r="B2462" s="24"/>
      <c r="C2462" s="24"/>
    </row>
    <row r="2463" spans="2:3" x14ac:dyDescent="0.2">
      <c r="B2463" s="24"/>
      <c r="C2463" s="24"/>
    </row>
    <row r="2464" spans="2:3" x14ac:dyDescent="0.2">
      <c r="B2464" s="24"/>
      <c r="C2464" s="24"/>
    </row>
    <row r="2465" spans="2:3" x14ac:dyDescent="0.2">
      <c r="B2465" s="24"/>
      <c r="C2465" s="24"/>
    </row>
    <row r="2466" spans="2:3" x14ac:dyDescent="0.2">
      <c r="B2466" s="24"/>
      <c r="C2466" s="24"/>
    </row>
    <row r="2467" spans="2:3" x14ac:dyDescent="0.2">
      <c r="B2467" s="24"/>
      <c r="C2467" s="24"/>
    </row>
    <row r="2468" spans="2:3" x14ac:dyDescent="0.2">
      <c r="B2468" s="24"/>
      <c r="C2468" s="24"/>
    </row>
    <row r="2469" spans="2:3" x14ac:dyDescent="0.2">
      <c r="B2469" s="24"/>
      <c r="C2469" s="24"/>
    </row>
    <row r="2470" spans="2:3" x14ac:dyDescent="0.2">
      <c r="B2470" s="24"/>
      <c r="C2470" s="24"/>
    </row>
    <row r="2471" spans="2:3" x14ac:dyDescent="0.2">
      <c r="B2471" s="24"/>
      <c r="C2471" s="24"/>
    </row>
    <row r="2472" spans="2:3" x14ac:dyDescent="0.2">
      <c r="B2472" s="24"/>
      <c r="C2472" s="24"/>
    </row>
    <row r="2473" spans="2:3" x14ac:dyDescent="0.2">
      <c r="B2473" s="24"/>
      <c r="C2473" s="24"/>
    </row>
    <row r="2474" spans="2:3" x14ac:dyDescent="0.2">
      <c r="B2474" s="24"/>
      <c r="C2474" s="24"/>
    </row>
    <row r="2475" spans="2:3" x14ac:dyDescent="0.2">
      <c r="B2475" s="24"/>
      <c r="C2475" s="24"/>
    </row>
    <row r="2476" spans="2:3" x14ac:dyDescent="0.2">
      <c r="B2476" s="24"/>
      <c r="C2476" s="24"/>
    </row>
    <row r="2477" spans="2:3" x14ac:dyDescent="0.2">
      <c r="B2477" s="24"/>
      <c r="C2477" s="24"/>
    </row>
    <row r="2478" spans="2:3" x14ac:dyDescent="0.2">
      <c r="B2478" s="24"/>
      <c r="C2478" s="24"/>
    </row>
    <row r="2479" spans="2:3" x14ac:dyDescent="0.2">
      <c r="B2479" s="24"/>
      <c r="C2479" s="24"/>
    </row>
    <row r="2480" spans="2:3" x14ac:dyDescent="0.2">
      <c r="B2480" s="24"/>
      <c r="C2480" s="24"/>
    </row>
    <row r="2481" spans="2:3" x14ac:dyDescent="0.2">
      <c r="B2481" s="24"/>
      <c r="C2481" s="24"/>
    </row>
    <row r="2482" spans="2:3" x14ac:dyDescent="0.2">
      <c r="B2482" s="24"/>
      <c r="C2482" s="24"/>
    </row>
    <row r="2483" spans="2:3" x14ac:dyDescent="0.2">
      <c r="B2483" s="24"/>
      <c r="C2483" s="24"/>
    </row>
    <row r="2484" spans="2:3" x14ac:dyDescent="0.2">
      <c r="B2484" s="24"/>
      <c r="C2484" s="24"/>
    </row>
    <row r="2485" spans="2:3" x14ac:dyDescent="0.2">
      <c r="B2485" s="24"/>
      <c r="C2485" s="24"/>
    </row>
    <row r="2486" spans="2:3" x14ac:dyDescent="0.2">
      <c r="B2486" s="24"/>
      <c r="C2486" s="24"/>
    </row>
    <row r="2487" spans="2:3" x14ac:dyDescent="0.2">
      <c r="B2487" s="24"/>
      <c r="C2487" s="24"/>
    </row>
    <row r="2488" spans="2:3" x14ac:dyDescent="0.2">
      <c r="B2488" s="24"/>
      <c r="C2488" s="24"/>
    </row>
    <row r="2489" spans="2:3" x14ac:dyDescent="0.2">
      <c r="B2489" s="24"/>
      <c r="C2489" s="24"/>
    </row>
    <row r="2490" spans="2:3" x14ac:dyDescent="0.2">
      <c r="B2490" s="24"/>
      <c r="C2490" s="24"/>
    </row>
    <row r="2491" spans="2:3" x14ac:dyDescent="0.2">
      <c r="B2491" s="24"/>
      <c r="C2491" s="24"/>
    </row>
    <row r="2492" spans="2:3" x14ac:dyDescent="0.2">
      <c r="B2492" s="24"/>
      <c r="C2492" s="24"/>
    </row>
    <row r="2493" spans="2:3" x14ac:dyDescent="0.2">
      <c r="B2493" s="24"/>
      <c r="C2493" s="24"/>
    </row>
    <row r="2494" spans="2:3" x14ac:dyDescent="0.2">
      <c r="B2494" s="24"/>
      <c r="C2494" s="24"/>
    </row>
    <row r="2495" spans="2:3" x14ac:dyDescent="0.2">
      <c r="B2495" s="24"/>
      <c r="C2495" s="24"/>
    </row>
    <row r="2496" spans="2:3" x14ac:dyDescent="0.2">
      <c r="B2496" s="24"/>
      <c r="C2496" s="24"/>
    </row>
    <row r="2497" spans="2:3" x14ac:dyDescent="0.2">
      <c r="B2497" s="24"/>
      <c r="C2497" s="24"/>
    </row>
    <row r="2498" spans="2:3" x14ac:dyDescent="0.2">
      <c r="B2498" s="24"/>
      <c r="C2498" s="24"/>
    </row>
    <row r="2499" spans="2:3" x14ac:dyDescent="0.2">
      <c r="B2499" s="24"/>
      <c r="C2499" s="24"/>
    </row>
    <row r="2500" spans="2:3" x14ac:dyDescent="0.2">
      <c r="B2500" s="24"/>
      <c r="C2500" s="24"/>
    </row>
    <row r="2501" spans="2:3" x14ac:dyDescent="0.2">
      <c r="B2501" s="24"/>
      <c r="C2501" s="24"/>
    </row>
    <row r="2502" spans="2:3" x14ac:dyDescent="0.2">
      <c r="B2502" s="24"/>
      <c r="C2502" s="24"/>
    </row>
    <row r="2503" spans="2:3" x14ac:dyDescent="0.2">
      <c r="B2503" s="24"/>
      <c r="C2503" s="24"/>
    </row>
    <row r="2504" spans="2:3" x14ac:dyDescent="0.2">
      <c r="B2504" s="24"/>
      <c r="C2504" s="24"/>
    </row>
    <row r="2505" spans="2:3" x14ac:dyDescent="0.2">
      <c r="B2505" s="24"/>
      <c r="C2505" s="24"/>
    </row>
    <row r="2506" spans="2:3" x14ac:dyDescent="0.2">
      <c r="B2506" s="24"/>
      <c r="C2506" s="24"/>
    </row>
    <row r="2507" spans="2:3" x14ac:dyDescent="0.2">
      <c r="B2507" s="24"/>
      <c r="C2507" s="24"/>
    </row>
    <row r="2508" spans="2:3" x14ac:dyDescent="0.2">
      <c r="B2508" s="24"/>
      <c r="C2508" s="24"/>
    </row>
    <row r="2509" spans="2:3" x14ac:dyDescent="0.2">
      <c r="B2509" s="24"/>
      <c r="C2509" s="24"/>
    </row>
    <row r="2510" spans="2:3" x14ac:dyDescent="0.2">
      <c r="B2510" s="24"/>
      <c r="C2510" s="24"/>
    </row>
    <row r="2511" spans="2:3" x14ac:dyDescent="0.2">
      <c r="B2511" s="24"/>
      <c r="C2511" s="24"/>
    </row>
    <row r="2512" spans="2:3" x14ac:dyDescent="0.2">
      <c r="B2512" s="24"/>
      <c r="C2512" s="24"/>
    </row>
    <row r="2513" spans="2:3" x14ac:dyDescent="0.2">
      <c r="B2513" s="24"/>
      <c r="C2513" s="24"/>
    </row>
    <row r="2514" spans="2:3" x14ac:dyDescent="0.2">
      <c r="B2514" s="24"/>
      <c r="C2514" s="24"/>
    </row>
    <row r="2515" spans="2:3" x14ac:dyDescent="0.2">
      <c r="B2515" s="24"/>
      <c r="C2515" s="24"/>
    </row>
    <row r="2516" spans="2:3" x14ac:dyDescent="0.2">
      <c r="B2516" s="24"/>
      <c r="C2516" s="24"/>
    </row>
    <row r="2517" spans="2:3" x14ac:dyDescent="0.2">
      <c r="B2517" s="24"/>
      <c r="C2517" s="24"/>
    </row>
    <row r="2518" spans="2:3" x14ac:dyDescent="0.2">
      <c r="B2518" s="24"/>
      <c r="C2518" s="24"/>
    </row>
    <row r="2519" spans="2:3" x14ac:dyDescent="0.2">
      <c r="B2519" s="24"/>
      <c r="C2519" s="24"/>
    </row>
    <row r="2520" spans="2:3" x14ac:dyDescent="0.2">
      <c r="B2520" s="24"/>
      <c r="C2520" s="24"/>
    </row>
    <row r="2521" spans="2:3" x14ac:dyDescent="0.2">
      <c r="B2521" s="24"/>
      <c r="C2521" s="24"/>
    </row>
    <row r="2522" spans="2:3" x14ac:dyDescent="0.2">
      <c r="B2522" s="24"/>
      <c r="C2522" s="24"/>
    </row>
    <row r="2523" spans="2:3" x14ac:dyDescent="0.2">
      <c r="B2523" s="24"/>
      <c r="C2523" s="24"/>
    </row>
    <row r="2524" spans="2:3" x14ac:dyDescent="0.2">
      <c r="B2524" s="24"/>
      <c r="C2524" s="24"/>
    </row>
    <row r="2525" spans="2:3" x14ac:dyDescent="0.2">
      <c r="B2525" s="24"/>
      <c r="C2525" s="24"/>
    </row>
    <row r="2526" spans="2:3" x14ac:dyDescent="0.2">
      <c r="B2526" s="24"/>
      <c r="C2526" s="24"/>
    </row>
    <row r="2527" spans="2:3" x14ac:dyDescent="0.2">
      <c r="B2527" s="24"/>
      <c r="C2527" s="24"/>
    </row>
    <row r="2528" spans="2:3" x14ac:dyDescent="0.2">
      <c r="B2528" s="24"/>
      <c r="C2528" s="24"/>
    </row>
    <row r="2529" spans="2:3" x14ac:dyDescent="0.2">
      <c r="B2529" s="24"/>
      <c r="C2529" s="24"/>
    </row>
    <row r="2530" spans="2:3" x14ac:dyDescent="0.2">
      <c r="B2530" s="24"/>
      <c r="C2530" s="24"/>
    </row>
    <row r="2531" spans="2:3" x14ac:dyDescent="0.2">
      <c r="B2531" s="24"/>
      <c r="C2531" s="24"/>
    </row>
    <row r="2532" spans="2:3" x14ac:dyDescent="0.2">
      <c r="B2532" s="24"/>
      <c r="C2532" s="24"/>
    </row>
    <row r="2533" spans="2:3" x14ac:dyDescent="0.2">
      <c r="B2533" s="24"/>
      <c r="C2533" s="24"/>
    </row>
    <row r="2534" spans="2:3" x14ac:dyDescent="0.2">
      <c r="B2534" s="24"/>
      <c r="C2534" s="24"/>
    </row>
    <row r="2535" spans="2:3" x14ac:dyDescent="0.2">
      <c r="B2535" s="24"/>
      <c r="C2535" s="24"/>
    </row>
    <row r="2536" spans="2:3" x14ac:dyDescent="0.2">
      <c r="B2536" s="24"/>
      <c r="C2536" s="24"/>
    </row>
    <row r="2537" spans="2:3" x14ac:dyDescent="0.2">
      <c r="B2537" s="24"/>
      <c r="C2537" s="24"/>
    </row>
    <row r="2538" spans="2:3" x14ac:dyDescent="0.2">
      <c r="B2538" s="24"/>
      <c r="C2538" s="24"/>
    </row>
    <row r="2539" spans="2:3" x14ac:dyDescent="0.2">
      <c r="B2539" s="24"/>
      <c r="C2539" s="24"/>
    </row>
    <row r="2540" spans="2:3" x14ac:dyDescent="0.2">
      <c r="B2540" s="24"/>
      <c r="C2540" s="24"/>
    </row>
    <row r="2541" spans="2:3" x14ac:dyDescent="0.2">
      <c r="B2541" s="24"/>
      <c r="C2541" s="24"/>
    </row>
    <row r="2542" spans="2:3" x14ac:dyDescent="0.2">
      <c r="B2542" s="24"/>
      <c r="C2542" s="24"/>
    </row>
    <row r="2543" spans="2:3" x14ac:dyDescent="0.2">
      <c r="B2543" s="24"/>
      <c r="C2543" s="24"/>
    </row>
    <row r="2544" spans="2:3" x14ac:dyDescent="0.2">
      <c r="B2544" s="24"/>
      <c r="C2544" s="24"/>
    </row>
    <row r="2545" spans="2:3" x14ac:dyDescent="0.2">
      <c r="B2545" s="24"/>
      <c r="C2545" s="24"/>
    </row>
    <row r="2546" spans="2:3" x14ac:dyDescent="0.2">
      <c r="B2546" s="24"/>
      <c r="C2546" s="24"/>
    </row>
    <row r="2547" spans="2:3" x14ac:dyDescent="0.2">
      <c r="B2547" s="24"/>
      <c r="C2547" s="24"/>
    </row>
    <row r="2548" spans="2:3" x14ac:dyDescent="0.2">
      <c r="B2548" s="24"/>
      <c r="C2548" s="24"/>
    </row>
    <row r="2549" spans="2:3" x14ac:dyDescent="0.2">
      <c r="B2549" s="24"/>
      <c r="C2549" s="24"/>
    </row>
    <row r="2550" spans="2:3" x14ac:dyDescent="0.2">
      <c r="B2550" s="24"/>
      <c r="C2550" s="24"/>
    </row>
    <row r="2551" spans="2:3" x14ac:dyDescent="0.2">
      <c r="B2551" s="24"/>
      <c r="C2551" s="24"/>
    </row>
    <row r="2552" spans="2:3" x14ac:dyDescent="0.2">
      <c r="B2552" s="24"/>
      <c r="C2552" s="24"/>
    </row>
    <row r="2553" spans="2:3" x14ac:dyDescent="0.2">
      <c r="B2553" s="24"/>
      <c r="C2553" s="24"/>
    </row>
    <row r="2554" spans="2:3" x14ac:dyDescent="0.2">
      <c r="B2554" s="24"/>
      <c r="C2554" s="24"/>
    </row>
    <row r="2555" spans="2:3" x14ac:dyDescent="0.2">
      <c r="B2555" s="24"/>
      <c r="C2555" s="24"/>
    </row>
    <row r="2556" spans="2:3" x14ac:dyDescent="0.2">
      <c r="B2556" s="24"/>
      <c r="C2556" s="24"/>
    </row>
    <row r="2557" spans="2:3" x14ac:dyDescent="0.2">
      <c r="B2557" s="24"/>
      <c r="C2557" s="24"/>
    </row>
    <row r="2558" spans="2:3" x14ac:dyDescent="0.2">
      <c r="B2558" s="24"/>
      <c r="C2558" s="24"/>
    </row>
    <row r="2559" spans="2:3" x14ac:dyDescent="0.2">
      <c r="B2559" s="24"/>
      <c r="C2559" s="24"/>
    </row>
    <row r="2560" spans="2:3" x14ac:dyDescent="0.2">
      <c r="B2560" s="24"/>
      <c r="C2560" s="24"/>
    </row>
    <row r="2561" spans="2:3" x14ac:dyDescent="0.2">
      <c r="B2561" s="24"/>
      <c r="C2561" s="24"/>
    </row>
    <row r="2562" spans="2:3" x14ac:dyDescent="0.2">
      <c r="B2562" s="24"/>
      <c r="C2562" s="24"/>
    </row>
    <row r="2563" spans="2:3" x14ac:dyDescent="0.2">
      <c r="B2563" s="24"/>
      <c r="C2563" s="24"/>
    </row>
    <row r="2564" spans="2:3" x14ac:dyDescent="0.2">
      <c r="B2564" s="24"/>
      <c r="C2564" s="24"/>
    </row>
    <row r="2565" spans="2:3" x14ac:dyDescent="0.2">
      <c r="B2565" s="24"/>
      <c r="C2565" s="24"/>
    </row>
    <row r="2566" spans="2:3" x14ac:dyDescent="0.2">
      <c r="B2566" s="24"/>
      <c r="C2566" s="24"/>
    </row>
    <row r="2567" spans="2:3" x14ac:dyDescent="0.2">
      <c r="B2567" s="24"/>
      <c r="C2567" s="24"/>
    </row>
    <row r="2568" spans="2:3" x14ac:dyDescent="0.2">
      <c r="B2568" s="24"/>
      <c r="C2568" s="24"/>
    </row>
    <row r="2569" spans="2:3" x14ac:dyDescent="0.2">
      <c r="B2569" s="24"/>
      <c r="C2569" s="24"/>
    </row>
    <row r="2570" spans="2:3" x14ac:dyDescent="0.2">
      <c r="B2570" s="24"/>
      <c r="C2570" s="24"/>
    </row>
    <row r="2571" spans="2:3" x14ac:dyDescent="0.2">
      <c r="B2571" s="24"/>
      <c r="C2571" s="24"/>
    </row>
    <row r="2572" spans="2:3" x14ac:dyDescent="0.2">
      <c r="B2572" s="24"/>
      <c r="C2572" s="24"/>
    </row>
    <row r="2573" spans="2:3" x14ac:dyDescent="0.2">
      <c r="B2573" s="24"/>
      <c r="C2573" s="24"/>
    </row>
    <row r="2574" spans="2:3" x14ac:dyDescent="0.2">
      <c r="B2574" s="24"/>
      <c r="C2574" s="24"/>
    </row>
    <row r="2575" spans="2:3" x14ac:dyDescent="0.2">
      <c r="B2575" s="24"/>
      <c r="C2575" s="24"/>
    </row>
    <row r="2576" spans="2:3" x14ac:dyDescent="0.2">
      <c r="B2576" s="24"/>
      <c r="C2576" s="24"/>
    </row>
    <row r="2577" spans="2:3" x14ac:dyDescent="0.2">
      <c r="B2577" s="24"/>
      <c r="C2577" s="24"/>
    </row>
    <row r="2578" spans="2:3" x14ac:dyDescent="0.2">
      <c r="B2578" s="24"/>
      <c r="C2578" s="24"/>
    </row>
    <row r="2579" spans="2:3" x14ac:dyDescent="0.2">
      <c r="B2579" s="24"/>
      <c r="C2579" s="24"/>
    </row>
    <row r="2580" spans="2:3" x14ac:dyDescent="0.2">
      <c r="B2580" s="24"/>
      <c r="C2580" s="24"/>
    </row>
    <row r="2581" spans="2:3" x14ac:dyDescent="0.2">
      <c r="B2581" s="24"/>
      <c r="C2581" s="24"/>
    </row>
    <row r="2582" spans="2:3" x14ac:dyDescent="0.2">
      <c r="B2582" s="24"/>
      <c r="C2582" s="24"/>
    </row>
    <row r="2583" spans="2:3" x14ac:dyDescent="0.2">
      <c r="B2583" s="24"/>
      <c r="C2583" s="24"/>
    </row>
    <row r="2584" spans="2:3" x14ac:dyDescent="0.2">
      <c r="B2584" s="24"/>
      <c r="C2584" s="24"/>
    </row>
    <row r="2585" spans="2:3" x14ac:dyDescent="0.2">
      <c r="B2585" s="24"/>
      <c r="C2585" s="24"/>
    </row>
    <row r="2586" spans="2:3" x14ac:dyDescent="0.2">
      <c r="B2586" s="24"/>
      <c r="C2586" s="24"/>
    </row>
    <row r="2587" spans="2:3" x14ac:dyDescent="0.2">
      <c r="B2587" s="24"/>
      <c r="C2587" s="24"/>
    </row>
    <row r="2588" spans="2:3" x14ac:dyDescent="0.2">
      <c r="B2588" s="24"/>
      <c r="C2588" s="24"/>
    </row>
    <row r="2589" spans="2:3" x14ac:dyDescent="0.2">
      <c r="B2589" s="24"/>
      <c r="C2589" s="24"/>
    </row>
    <row r="2590" spans="2:3" x14ac:dyDescent="0.2">
      <c r="B2590" s="24"/>
      <c r="C2590" s="24"/>
    </row>
    <row r="2591" spans="2:3" x14ac:dyDescent="0.2">
      <c r="B2591" s="24"/>
      <c r="C2591" s="24"/>
    </row>
    <row r="2592" spans="2:3" x14ac:dyDescent="0.2">
      <c r="B2592" s="24"/>
      <c r="C2592" s="24"/>
    </row>
    <row r="2593" spans="2:3" x14ac:dyDescent="0.2">
      <c r="B2593" s="24"/>
      <c r="C2593" s="24"/>
    </row>
    <row r="2594" spans="2:3" x14ac:dyDescent="0.2">
      <c r="B2594" s="24"/>
      <c r="C2594" s="24"/>
    </row>
    <row r="2595" spans="2:3" x14ac:dyDescent="0.2">
      <c r="B2595" s="24"/>
      <c r="C2595" s="24"/>
    </row>
    <row r="2596" spans="2:3" x14ac:dyDescent="0.2">
      <c r="B2596" s="24"/>
      <c r="C2596" s="24"/>
    </row>
    <row r="2597" spans="2:3" x14ac:dyDescent="0.2">
      <c r="B2597" s="24"/>
      <c r="C2597" s="24"/>
    </row>
    <row r="2598" spans="2:3" x14ac:dyDescent="0.2">
      <c r="B2598" s="24"/>
      <c r="C2598" s="24"/>
    </row>
    <row r="2599" spans="2:3" x14ac:dyDescent="0.2">
      <c r="B2599" s="24"/>
      <c r="C2599" s="24"/>
    </row>
    <row r="2600" spans="2:3" x14ac:dyDescent="0.2">
      <c r="B2600" s="24"/>
      <c r="C2600" s="24"/>
    </row>
    <row r="2601" spans="2:3" x14ac:dyDescent="0.2">
      <c r="B2601" s="24"/>
      <c r="C2601" s="24"/>
    </row>
    <row r="2602" spans="2:3" x14ac:dyDescent="0.2">
      <c r="B2602" s="24"/>
      <c r="C2602" s="24"/>
    </row>
    <row r="2603" spans="2:3" x14ac:dyDescent="0.2">
      <c r="B2603" s="24"/>
      <c r="C2603" s="24"/>
    </row>
    <row r="2604" spans="2:3" x14ac:dyDescent="0.2">
      <c r="B2604" s="24"/>
      <c r="C2604" s="24"/>
    </row>
    <row r="2605" spans="2:3" x14ac:dyDescent="0.2">
      <c r="B2605" s="24"/>
      <c r="C2605" s="24"/>
    </row>
    <row r="2606" spans="2:3" x14ac:dyDescent="0.2">
      <c r="B2606" s="24"/>
      <c r="C2606" s="24"/>
    </row>
    <row r="2607" spans="2:3" x14ac:dyDescent="0.2">
      <c r="B2607" s="24"/>
      <c r="C2607" s="24"/>
    </row>
    <row r="2608" spans="2:3" x14ac:dyDescent="0.2">
      <c r="B2608" s="24"/>
      <c r="C2608" s="24"/>
    </row>
    <row r="2609" spans="2:3" x14ac:dyDescent="0.2">
      <c r="B2609" s="24"/>
      <c r="C2609" s="24"/>
    </row>
    <row r="2610" spans="2:3" x14ac:dyDescent="0.2">
      <c r="B2610" s="24"/>
      <c r="C2610" s="24"/>
    </row>
    <row r="2611" spans="2:3" x14ac:dyDescent="0.2">
      <c r="B2611" s="24"/>
      <c r="C2611" s="24"/>
    </row>
    <row r="2612" spans="2:3" x14ac:dyDescent="0.2">
      <c r="B2612" s="24"/>
      <c r="C2612" s="24"/>
    </row>
    <row r="2613" spans="2:3" x14ac:dyDescent="0.2">
      <c r="B2613" s="24"/>
      <c r="C2613" s="24"/>
    </row>
    <row r="2614" spans="2:3" x14ac:dyDescent="0.2">
      <c r="B2614" s="24"/>
      <c r="C2614" s="24"/>
    </row>
    <row r="2615" spans="2:3" x14ac:dyDescent="0.2">
      <c r="B2615" s="24"/>
      <c r="C2615" s="24"/>
    </row>
    <row r="2616" spans="2:3" x14ac:dyDescent="0.2">
      <c r="B2616" s="24"/>
      <c r="C2616" s="24"/>
    </row>
    <row r="2617" spans="2:3" x14ac:dyDescent="0.2">
      <c r="B2617" s="24"/>
      <c r="C2617" s="24"/>
    </row>
    <row r="2618" spans="2:3" x14ac:dyDescent="0.2">
      <c r="B2618" s="24"/>
      <c r="C2618" s="24"/>
    </row>
    <row r="2619" spans="2:3" x14ac:dyDescent="0.2">
      <c r="B2619" s="24"/>
      <c r="C2619" s="24"/>
    </row>
    <row r="2620" spans="2:3" x14ac:dyDescent="0.2">
      <c r="B2620" s="24"/>
      <c r="C2620" s="24"/>
    </row>
    <row r="2621" spans="2:3" x14ac:dyDescent="0.2">
      <c r="B2621" s="24"/>
      <c r="C2621" s="24"/>
    </row>
    <row r="2622" spans="2:3" x14ac:dyDescent="0.2">
      <c r="B2622" s="24"/>
      <c r="C2622" s="24"/>
    </row>
    <row r="2623" spans="2:3" x14ac:dyDescent="0.2">
      <c r="B2623" s="24"/>
      <c r="C2623" s="24"/>
    </row>
    <row r="2624" spans="2:3" x14ac:dyDescent="0.2">
      <c r="B2624" s="24"/>
      <c r="C2624" s="24"/>
    </row>
    <row r="2625" spans="2:3" x14ac:dyDescent="0.2">
      <c r="B2625" s="24"/>
      <c r="C2625" s="24"/>
    </row>
    <row r="2626" spans="2:3" x14ac:dyDescent="0.2">
      <c r="B2626" s="24"/>
      <c r="C2626" s="24"/>
    </row>
    <row r="2627" spans="2:3" x14ac:dyDescent="0.2">
      <c r="B2627" s="24"/>
      <c r="C2627" s="24"/>
    </row>
    <row r="2628" spans="2:3" x14ac:dyDescent="0.2">
      <c r="B2628" s="24"/>
      <c r="C2628" s="24"/>
    </row>
    <row r="2629" spans="2:3" x14ac:dyDescent="0.2">
      <c r="B2629" s="24"/>
      <c r="C2629" s="24"/>
    </row>
    <row r="2630" spans="2:3" x14ac:dyDescent="0.2">
      <c r="B2630" s="24"/>
      <c r="C2630" s="24"/>
    </row>
    <row r="2631" spans="2:3" x14ac:dyDescent="0.2">
      <c r="B2631" s="24"/>
      <c r="C2631" s="24"/>
    </row>
    <row r="2632" spans="2:3" x14ac:dyDescent="0.2">
      <c r="B2632" s="24"/>
      <c r="C2632" s="24"/>
    </row>
    <row r="2633" spans="2:3" x14ac:dyDescent="0.2">
      <c r="B2633" s="24"/>
      <c r="C2633" s="24"/>
    </row>
    <row r="2634" spans="2:3" x14ac:dyDescent="0.2">
      <c r="B2634" s="24"/>
      <c r="C2634" s="24"/>
    </row>
    <row r="2635" spans="2:3" x14ac:dyDescent="0.2">
      <c r="B2635" s="24"/>
      <c r="C2635" s="24"/>
    </row>
    <row r="2636" spans="2:3" x14ac:dyDescent="0.2">
      <c r="B2636" s="24"/>
      <c r="C2636" s="24"/>
    </row>
    <row r="2637" spans="2:3" x14ac:dyDescent="0.2">
      <c r="B2637" s="24"/>
      <c r="C2637" s="24"/>
    </row>
    <row r="2638" spans="2:3" x14ac:dyDescent="0.2">
      <c r="B2638" s="24"/>
      <c r="C2638" s="24"/>
    </row>
    <row r="2639" spans="2:3" x14ac:dyDescent="0.2">
      <c r="B2639" s="24"/>
      <c r="C2639" s="24"/>
    </row>
    <row r="2640" spans="2:3" x14ac:dyDescent="0.2">
      <c r="B2640" s="24"/>
      <c r="C2640" s="24"/>
    </row>
    <row r="2641" spans="2:3" x14ac:dyDescent="0.2">
      <c r="B2641" s="24"/>
      <c r="C2641" s="24"/>
    </row>
    <row r="2642" spans="2:3" x14ac:dyDescent="0.2">
      <c r="B2642" s="24"/>
      <c r="C2642" s="24"/>
    </row>
    <row r="2643" spans="2:3" x14ac:dyDescent="0.2">
      <c r="B2643" s="24"/>
      <c r="C2643" s="24"/>
    </row>
    <row r="2644" spans="2:3" x14ac:dyDescent="0.2">
      <c r="B2644" s="24"/>
      <c r="C2644" s="24"/>
    </row>
    <row r="2645" spans="2:3" x14ac:dyDescent="0.2">
      <c r="B2645" s="24"/>
      <c r="C2645" s="24"/>
    </row>
    <row r="2646" spans="2:3" x14ac:dyDescent="0.2">
      <c r="B2646" s="24"/>
      <c r="C2646" s="24"/>
    </row>
    <row r="2647" spans="2:3" x14ac:dyDescent="0.2">
      <c r="B2647" s="24"/>
      <c r="C2647" s="24"/>
    </row>
    <row r="2648" spans="2:3" x14ac:dyDescent="0.2">
      <c r="B2648" s="24"/>
      <c r="C2648" s="24"/>
    </row>
    <row r="2649" spans="2:3" x14ac:dyDescent="0.2">
      <c r="B2649" s="24"/>
      <c r="C2649" s="24"/>
    </row>
    <row r="2650" spans="2:3" x14ac:dyDescent="0.2">
      <c r="B2650" s="24"/>
      <c r="C2650" s="24"/>
    </row>
    <row r="2651" spans="2:3" x14ac:dyDescent="0.2">
      <c r="B2651" s="24"/>
      <c r="C2651" s="24"/>
    </row>
    <row r="2652" spans="2:3" x14ac:dyDescent="0.2">
      <c r="B2652" s="24"/>
      <c r="C2652" s="24"/>
    </row>
    <row r="2653" spans="2:3" x14ac:dyDescent="0.2">
      <c r="B2653" s="24"/>
      <c r="C2653" s="24"/>
    </row>
    <row r="2654" spans="2:3" x14ac:dyDescent="0.2">
      <c r="B2654" s="24"/>
      <c r="C2654" s="24"/>
    </row>
    <row r="2655" spans="2:3" x14ac:dyDescent="0.2">
      <c r="B2655" s="24"/>
      <c r="C2655" s="24"/>
    </row>
    <row r="2656" spans="2:3" x14ac:dyDescent="0.2">
      <c r="B2656" s="24"/>
      <c r="C2656" s="24"/>
    </row>
    <row r="2657" spans="2:3" x14ac:dyDescent="0.2">
      <c r="B2657" s="24"/>
      <c r="C2657" s="24"/>
    </row>
    <row r="2658" spans="2:3" x14ac:dyDescent="0.2">
      <c r="B2658" s="24"/>
      <c r="C2658" s="24"/>
    </row>
    <row r="2659" spans="2:3" x14ac:dyDescent="0.2">
      <c r="B2659" s="24"/>
      <c r="C2659" s="24"/>
    </row>
    <row r="2660" spans="2:3" x14ac:dyDescent="0.2">
      <c r="B2660" s="24"/>
      <c r="C2660" s="24"/>
    </row>
    <row r="2661" spans="2:3" x14ac:dyDescent="0.2">
      <c r="B2661" s="24"/>
      <c r="C2661" s="24"/>
    </row>
    <row r="2662" spans="2:3" x14ac:dyDescent="0.2">
      <c r="B2662" s="24"/>
      <c r="C2662" s="24"/>
    </row>
    <row r="2663" spans="2:3" x14ac:dyDescent="0.2">
      <c r="B2663" s="24"/>
      <c r="C2663" s="24"/>
    </row>
    <row r="2664" spans="2:3" x14ac:dyDescent="0.2">
      <c r="B2664" s="24"/>
      <c r="C2664" s="24"/>
    </row>
    <row r="2665" spans="2:3" x14ac:dyDescent="0.2">
      <c r="B2665" s="24"/>
      <c r="C2665" s="24"/>
    </row>
    <row r="2666" spans="2:3" x14ac:dyDescent="0.2">
      <c r="B2666" s="24"/>
      <c r="C2666" s="24"/>
    </row>
    <row r="2667" spans="2:3" x14ac:dyDescent="0.2">
      <c r="B2667" s="24"/>
      <c r="C2667" s="24"/>
    </row>
    <row r="2668" spans="2:3" x14ac:dyDescent="0.2">
      <c r="B2668" s="24"/>
      <c r="C2668" s="24"/>
    </row>
    <row r="2669" spans="2:3" x14ac:dyDescent="0.2">
      <c r="B2669" s="24"/>
      <c r="C2669" s="24"/>
    </row>
    <row r="2670" spans="2:3" x14ac:dyDescent="0.2">
      <c r="B2670" s="24"/>
      <c r="C2670" s="24"/>
    </row>
    <row r="2671" spans="2:3" x14ac:dyDescent="0.2">
      <c r="B2671" s="24"/>
      <c r="C2671" s="24"/>
    </row>
    <row r="2672" spans="2:3" x14ac:dyDescent="0.2">
      <c r="B2672" s="24"/>
      <c r="C2672" s="24"/>
    </row>
    <row r="2673" spans="2:3" x14ac:dyDescent="0.2">
      <c r="B2673" s="24"/>
      <c r="C2673" s="24"/>
    </row>
    <row r="2674" spans="2:3" x14ac:dyDescent="0.2">
      <c r="B2674" s="24"/>
      <c r="C2674" s="24"/>
    </row>
    <row r="2675" spans="2:3" x14ac:dyDescent="0.2">
      <c r="B2675" s="24"/>
      <c r="C2675" s="24"/>
    </row>
    <row r="2676" spans="2:3" x14ac:dyDescent="0.2">
      <c r="B2676" s="24"/>
      <c r="C2676" s="24"/>
    </row>
    <row r="2677" spans="2:3" x14ac:dyDescent="0.2">
      <c r="B2677" s="24"/>
      <c r="C2677" s="24"/>
    </row>
    <row r="2678" spans="2:3" x14ac:dyDescent="0.2">
      <c r="B2678" s="24"/>
      <c r="C2678" s="24"/>
    </row>
    <row r="2679" spans="2:3" x14ac:dyDescent="0.2">
      <c r="B2679" s="24"/>
      <c r="C2679" s="24"/>
    </row>
    <row r="2680" spans="2:3" x14ac:dyDescent="0.2">
      <c r="B2680" s="24"/>
      <c r="C2680" s="24"/>
    </row>
    <row r="2681" spans="2:3" x14ac:dyDescent="0.2">
      <c r="B2681" s="24"/>
      <c r="C2681" s="24"/>
    </row>
    <row r="2682" spans="2:3" x14ac:dyDescent="0.2">
      <c r="B2682" s="24"/>
      <c r="C2682" s="24"/>
    </row>
    <row r="2683" spans="2:3" x14ac:dyDescent="0.2">
      <c r="B2683" s="24"/>
      <c r="C2683" s="24"/>
    </row>
    <row r="2684" spans="2:3" x14ac:dyDescent="0.2">
      <c r="B2684" s="24"/>
      <c r="C2684" s="24"/>
    </row>
    <row r="2685" spans="2:3" x14ac:dyDescent="0.2">
      <c r="B2685" s="24"/>
      <c r="C2685" s="24"/>
    </row>
    <row r="2686" spans="2:3" x14ac:dyDescent="0.2">
      <c r="B2686" s="24"/>
      <c r="C2686" s="24"/>
    </row>
    <row r="2687" spans="2:3" x14ac:dyDescent="0.2">
      <c r="B2687" s="24"/>
      <c r="C2687" s="24"/>
    </row>
    <row r="2688" spans="2:3" x14ac:dyDescent="0.2">
      <c r="B2688" s="24"/>
      <c r="C2688" s="24"/>
    </row>
    <row r="2689" spans="2:3" x14ac:dyDescent="0.2">
      <c r="B2689" s="24"/>
      <c r="C2689" s="24"/>
    </row>
    <row r="2690" spans="2:3" x14ac:dyDescent="0.2">
      <c r="B2690" s="24"/>
      <c r="C2690" s="24"/>
    </row>
    <row r="2691" spans="2:3" x14ac:dyDescent="0.2">
      <c r="B2691" s="24"/>
      <c r="C2691" s="24"/>
    </row>
    <row r="2692" spans="2:3" x14ac:dyDescent="0.2">
      <c r="B2692" s="24"/>
      <c r="C2692" s="24"/>
    </row>
    <row r="2693" spans="2:3" x14ac:dyDescent="0.2">
      <c r="B2693" s="24"/>
      <c r="C2693" s="24"/>
    </row>
    <row r="2694" spans="2:3" x14ac:dyDescent="0.2">
      <c r="B2694" s="24"/>
      <c r="C2694" s="24"/>
    </row>
    <row r="2695" spans="2:3" x14ac:dyDescent="0.2">
      <c r="B2695" s="24"/>
      <c r="C2695" s="24"/>
    </row>
    <row r="2696" spans="2:3" x14ac:dyDescent="0.2">
      <c r="B2696" s="24"/>
      <c r="C2696" s="24"/>
    </row>
    <row r="2697" spans="2:3" x14ac:dyDescent="0.2">
      <c r="B2697" s="24"/>
      <c r="C2697" s="24"/>
    </row>
    <row r="2698" spans="2:3" x14ac:dyDescent="0.2">
      <c r="B2698" s="24"/>
      <c r="C2698" s="24"/>
    </row>
    <row r="2699" spans="2:3" x14ac:dyDescent="0.2">
      <c r="B2699" s="24"/>
      <c r="C2699" s="24"/>
    </row>
    <row r="2700" spans="2:3" x14ac:dyDescent="0.2">
      <c r="B2700" s="24"/>
      <c r="C2700" s="24"/>
    </row>
    <row r="2701" spans="2:3" x14ac:dyDescent="0.2">
      <c r="B2701" s="24"/>
      <c r="C2701" s="24"/>
    </row>
    <row r="2702" spans="2:3" x14ac:dyDescent="0.2">
      <c r="B2702" s="24"/>
      <c r="C2702" s="24"/>
    </row>
    <row r="2703" spans="2:3" x14ac:dyDescent="0.2">
      <c r="B2703" s="24"/>
      <c r="C2703" s="24"/>
    </row>
    <row r="2704" spans="2:3" x14ac:dyDescent="0.2">
      <c r="B2704" s="24"/>
      <c r="C2704" s="24"/>
    </row>
    <row r="2705" spans="2:3" x14ac:dyDescent="0.2">
      <c r="B2705" s="24"/>
      <c r="C2705" s="24"/>
    </row>
    <row r="2706" spans="2:3" x14ac:dyDescent="0.2">
      <c r="B2706" s="24"/>
      <c r="C2706" s="24"/>
    </row>
    <row r="2707" spans="2:3" x14ac:dyDescent="0.2">
      <c r="B2707" s="24"/>
      <c r="C2707" s="24"/>
    </row>
    <row r="2708" spans="2:3" x14ac:dyDescent="0.2">
      <c r="B2708" s="24"/>
      <c r="C2708" s="24"/>
    </row>
    <row r="2709" spans="2:3" x14ac:dyDescent="0.2">
      <c r="B2709" s="24"/>
      <c r="C2709" s="24"/>
    </row>
    <row r="2710" spans="2:3" x14ac:dyDescent="0.2">
      <c r="B2710" s="24"/>
      <c r="C2710" s="24"/>
    </row>
    <row r="2711" spans="2:3" x14ac:dyDescent="0.2">
      <c r="B2711" s="24"/>
      <c r="C2711" s="24"/>
    </row>
    <row r="2712" spans="2:3" x14ac:dyDescent="0.2">
      <c r="B2712" s="24"/>
      <c r="C2712" s="24"/>
    </row>
    <row r="2713" spans="2:3" x14ac:dyDescent="0.2">
      <c r="B2713" s="24"/>
      <c r="C2713" s="24"/>
    </row>
    <row r="2714" spans="2:3" x14ac:dyDescent="0.2">
      <c r="B2714" s="24"/>
      <c r="C2714" s="24"/>
    </row>
    <row r="2715" spans="2:3" x14ac:dyDescent="0.2">
      <c r="B2715" s="24"/>
      <c r="C2715" s="24"/>
    </row>
    <row r="2716" spans="2:3" x14ac:dyDescent="0.2">
      <c r="B2716" s="24"/>
      <c r="C2716" s="24"/>
    </row>
    <row r="2717" spans="2:3" x14ac:dyDescent="0.2">
      <c r="B2717" s="24"/>
      <c r="C2717" s="24"/>
    </row>
    <row r="2718" spans="2:3" x14ac:dyDescent="0.2">
      <c r="B2718" s="24"/>
      <c r="C2718" s="24"/>
    </row>
    <row r="2719" spans="2:3" x14ac:dyDescent="0.2">
      <c r="B2719" s="24"/>
      <c r="C2719" s="24"/>
    </row>
    <row r="2720" spans="2:3" x14ac:dyDescent="0.2">
      <c r="B2720" s="24"/>
      <c r="C2720" s="24"/>
    </row>
    <row r="2721" spans="2:3" x14ac:dyDescent="0.2">
      <c r="B2721" s="24"/>
      <c r="C2721" s="24"/>
    </row>
    <row r="2722" spans="2:3" x14ac:dyDescent="0.2">
      <c r="B2722" s="24"/>
      <c r="C2722" s="24"/>
    </row>
    <row r="2723" spans="2:3" x14ac:dyDescent="0.2">
      <c r="B2723" s="24"/>
      <c r="C2723" s="24"/>
    </row>
    <row r="2724" spans="2:3" x14ac:dyDescent="0.2">
      <c r="B2724" s="24"/>
      <c r="C2724" s="24"/>
    </row>
    <row r="2725" spans="2:3" x14ac:dyDescent="0.2">
      <c r="B2725" s="24"/>
      <c r="C2725" s="24"/>
    </row>
    <row r="2726" spans="2:3" x14ac:dyDescent="0.2">
      <c r="B2726" s="24"/>
      <c r="C2726" s="24"/>
    </row>
    <row r="2727" spans="2:3" x14ac:dyDescent="0.2">
      <c r="B2727" s="24"/>
      <c r="C2727" s="24"/>
    </row>
    <row r="2728" spans="2:3" x14ac:dyDescent="0.2">
      <c r="B2728" s="24"/>
      <c r="C2728" s="24"/>
    </row>
    <row r="2729" spans="2:3" x14ac:dyDescent="0.2">
      <c r="B2729" s="24"/>
      <c r="C2729" s="24"/>
    </row>
    <row r="2730" spans="2:3" x14ac:dyDescent="0.2">
      <c r="B2730" s="24"/>
      <c r="C2730" s="24"/>
    </row>
    <row r="2731" spans="2:3" x14ac:dyDescent="0.2">
      <c r="B2731" s="24"/>
      <c r="C2731" s="24"/>
    </row>
    <row r="2732" spans="2:3" x14ac:dyDescent="0.2">
      <c r="B2732" s="24"/>
      <c r="C2732" s="24"/>
    </row>
    <row r="2733" spans="2:3" x14ac:dyDescent="0.2">
      <c r="B2733" s="24"/>
      <c r="C2733" s="24"/>
    </row>
    <row r="2734" spans="2:3" x14ac:dyDescent="0.2">
      <c r="B2734" s="24"/>
      <c r="C2734" s="24"/>
    </row>
    <row r="2735" spans="2:3" x14ac:dyDescent="0.2">
      <c r="B2735" s="24"/>
      <c r="C2735" s="24"/>
    </row>
    <row r="2736" spans="2:3" x14ac:dyDescent="0.2">
      <c r="B2736" s="24"/>
      <c r="C2736" s="24"/>
    </row>
    <row r="2737" spans="2:3" x14ac:dyDescent="0.2">
      <c r="B2737" s="24"/>
      <c r="C2737" s="24"/>
    </row>
    <row r="2738" spans="2:3" x14ac:dyDescent="0.2">
      <c r="B2738" s="24"/>
      <c r="C2738" s="24"/>
    </row>
    <row r="2739" spans="2:3" x14ac:dyDescent="0.2">
      <c r="B2739" s="24"/>
      <c r="C2739" s="24"/>
    </row>
    <row r="2740" spans="2:3" x14ac:dyDescent="0.2">
      <c r="B2740" s="24"/>
      <c r="C2740" s="24"/>
    </row>
    <row r="2741" spans="2:3" x14ac:dyDescent="0.2">
      <c r="B2741" s="24"/>
      <c r="C2741" s="24"/>
    </row>
    <row r="2742" spans="2:3" x14ac:dyDescent="0.2">
      <c r="B2742" s="24"/>
      <c r="C2742" s="24"/>
    </row>
    <row r="2743" spans="2:3" x14ac:dyDescent="0.2">
      <c r="B2743" s="24"/>
      <c r="C2743" s="24"/>
    </row>
    <row r="2744" spans="2:3" x14ac:dyDescent="0.2">
      <c r="B2744" s="24"/>
      <c r="C2744" s="24"/>
    </row>
    <row r="2745" spans="2:3" x14ac:dyDescent="0.2">
      <c r="B2745" s="24"/>
      <c r="C2745" s="24"/>
    </row>
    <row r="2746" spans="2:3" x14ac:dyDescent="0.2">
      <c r="B2746" s="24"/>
      <c r="C2746" s="24"/>
    </row>
    <row r="2747" spans="2:3" x14ac:dyDescent="0.2">
      <c r="B2747" s="24"/>
      <c r="C2747" s="24"/>
    </row>
    <row r="2748" spans="2:3" x14ac:dyDescent="0.2">
      <c r="B2748" s="24"/>
      <c r="C2748" s="24"/>
    </row>
    <row r="2749" spans="2:3" x14ac:dyDescent="0.2">
      <c r="B2749" s="24"/>
      <c r="C2749" s="24"/>
    </row>
    <row r="2750" spans="2:3" x14ac:dyDescent="0.2">
      <c r="B2750" s="24"/>
      <c r="C2750" s="24"/>
    </row>
    <row r="2751" spans="2:3" x14ac:dyDescent="0.2">
      <c r="B2751" s="24"/>
      <c r="C2751" s="24"/>
    </row>
    <row r="2752" spans="2:3" x14ac:dyDescent="0.2">
      <c r="B2752" s="24"/>
      <c r="C2752" s="24"/>
    </row>
    <row r="2753" spans="2:3" x14ac:dyDescent="0.2">
      <c r="B2753" s="24"/>
      <c r="C2753" s="24"/>
    </row>
    <row r="2754" spans="2:3" x14ac:dyDescent="0.2">
      <c r="B2754" s="24"/>
      <c r="C2754" s="24"/>
    </row>
    <row r="2755" spans="2:3" x14ac:dyDescent="0.2">
      <c r="B2755" s="24"/>
      <c r="C2755" s="24"/>
    </row>
    <row r="2756" spans="2:3" x14ac:dyDescent="0.2">
      <c r="B2756" s="24"/>
      <c r="C2756" s="24"/>
    </row>
    <row r="2757" spans="2:3" x14ac:dyDescent="0.2">
      <c r="B2757" s="24"/>
      <c r="C2757" s="24"/>
    </row>
    <row r="2758" spans="2:3" x14ac:dyDescent="0.2">
      <c r="B2758" s="24"/>
      <c r="C2758" s="24"/>
    </row>
    <row r="2759" spans="2:3" x14ac:dyDescent="0.2">
      <c r="B2759" s="24"/>
      <c r="C2759" s="24"/>
    </row>
    <row r="2760" spans="2:3" x14ac:dyDescent="0.2">
      <c r="B2760" s="24"/>
      <c r="C2760" s="24"/>
    </row>
    <row r="2761" spans="2:3" x14ac:dyDescent="0.2">
      <c r="B2761" s="24"/>
      <c r="C2761" s="24"/>
    </row>
    <row r="2762" spans="2:3" x14ac:dyDescent="0.2">
      <c r="B2762" s="24"/>
      <c r="C2762" s="24"/>
    </row>
    <row r="2763" spans="2:3" x14ac:dyDescent="0.2">
      <c r="B2763" s="24"/>
      <c r="C2763" s="24"/>
    </row>
    <row r="2764" spans="2:3" x14ac:dyDescent="0.2">
      <c r="B2764" s="24"/>
      <c r="C2764" s="24"/>
    </row>
    <row r="2765" spans="2:3" x14ac:dyDescent="0.2">
      <c r="B2765" s="24"/>
      <c r="C2765" s="24"/>
    </row>
    <row r="2766" spans="2:3" x14ac:dyDescent="0.2">
      <c r="B2766" s="24"/>
      <c r="C2766" s="24"/>
    </row>
    <row r="2767" spans="2:3" x14ac:dyDescent="0.2">
      <c r="B2767" s="24"/>
      <c r="C2767" s="24"/>
    </row>
    <row r="2768" spans="2:3" x14ac:dyDescent="0.2">
      <c r="B2768" s="24"/>
      <c r="C2768" s="24"/>
    </row>
    <row r="2769" spans="2:3" x14ac:dyDescent="0.2">
      <c r="B2769" s="24"/>
      <c r="C2769" s="24"/>
    </row>
    <row r="2770" spans="2:3" x14ac:dyDescent="0.2">
      <c r="B2770" s="24"/>
      <c r="C2770" s="24"/>
    </row>
    <row r="2771" spans="2:3" x14ac:dyDescent="0.2">
      <c r="B2771" s="24"/>
      <c r="C2771" s="24"/>
    </row>
    <row r="2772" spans="2:3" x14ac:dyDescent="0.2">
      <c r="B2772" s="24"/>
      <c r="C2772" s="24"/>
    </row>
    <row r="2773" spans="2:3" x14ac:dyDescent="0.2">
      <c r="B2773" s="24"/>
      <c r="C2773" s="24"/>
    </row>
    <row r="2774" spans="2:3" x14ac:dyDescent="0.2">
      <c r="B2774" s="24"/>
      <c r="C2774" s="24"/>
    </row>
    <row r="2775" spans="2:3" x14ac:dyDescent="0.2">
      <c r="B2775" s="24"/>
      <c r="C2775" s="24"/>
    </row>
    <row r="2776" spans="2:3" x14ac:dyDescent="0.2">
      <c r="B2776" s="24"/>
      <c r="C2776" s="24"/>
    </row>
    <row r="2777" spans="2:3" x14ac:dyDescent="0.2">
      <c r="B2777" s="24"/>
      <c r="C2777" s="24"/>
    </row>
    <row r="2778" spans="2:3" x14ac:dyDescent="0.2">
      <c r="B2778" s="24"/>
      <c r="C2778" s="24"/>
    </row>
    <row r="2779" spans="2:3" x14ac:dyDescent="0.2">
      <c r="B2779" s="24"/>
      <c r="C2779" s="24"/>
    </row>
    <row r="2780" spans="2:3" x14ac:dyDescent="0.2">
      <c r="B2780" s="24"/>
      <c r="C2780" s="24"/>
    </row>
    <row r="2781" spans="2:3" x14ac:dyDescent="0.2">
      <c r="B2781" s="24"/>
      <c r="C2781" s="24"/>
    </row>
    <row r="2782" spans="2:3" x14ac:dyDescent="0.2">
      <c r="B2782" s="24"/>
      <c r="C2782" s="24"/>
    </row>
    <row r="2783" spans="2:3" x14ac:dyDescent="0.2">
      <c r="B2783" s="24"/>
      <c r="C2783" s="24"/>
    </row>
    <row r="2784" spans="2:3" x14ac:dyDescent="0.2">
      <c r="B2784" s="24"/>
      <c r="C2784" s="24"/>
    </row>
    <row r="2785" spans="2:3" x14ac:dyDescent="0.2">
      <c r="B2785" s="24"/>
      <c r="C2785" s="24"/>
    </row>
    <row r="2786" spans="2:3" x14ac:dyDescent="0.2">
      <c r="B2786" s="24"/>
      <c r="C2786" s="24"/>
    </row>
    <row r="2787" spans="2:3" x14ac:dyDescent="0.2">
      <c r="B2787" s="24"/>
      <c r="C2787" s="24"/>
    </row>
    <row r="2788" spans="2:3" x14ac:dyDescent="0.2">
      <c r="B2788" s="24"/>
      <c r="C2788" s="24"/>
    </row>
    <row r="2789" spans="2:3" x14ac:dyDescent="0.2">
      <c r="B2789" s="24"/>
      <c r="C2789" s="24"/>
    </row>
    <row r="2790" spans="2:3" x14ac:dyDescent="0.2">
      <c r="B2790" s="24"/>
      <c r="C2790" s="24"/>
    </row>
    <row r="2791" spans="2:3" x14ac:dyDescent="0.2">
      <c r="B2791" s="24"/>
      <c r="C2791" s="24"/>
    </row>
    <row r="2792" spans="2:3" x14ac:dyDescent="0.2">
      <c r="B2792" s="24"/>
      <c r="C2792" s="24"/>
    </row>
    <row r="2793" spans="2:3" x14ac:dyDescent="0.2">
      <c r="B2793" s="24"/>
      <c r="C2793" s="24"/>
    </row>
    <row r="2794" spans="2:3" x14ac:dyDescent="0.2">
      <c r="B2794" s="24"/>
      <c r="C2794" s="24"/>
    </row>
    <row r="2795" spans="2:3" x14ac:dyDescent="0.2">
      <c r="B2795" s="24"/>
      <c r="C2795" s="24"/>
    </row>
    <row r="2796" spans="2:3" x14ac:dyDescent="0.2">
      <c r="B2796" s="24"/>
      <c r="C2796" s="24"/>
    </row>
    <row r="2797" spans="2:3" x14ac:dyDescent="0.2">
      <c r="B2797" s="24"/>
      <c r="C2797" s="24"/>
    </row>
    <row r="2798" spans="2:3" x14ac:dyDescent="0.2">
      <c r="B2798" s="24"/>
      <c r="C2798" s="24"/>
    </row>
    <row r="2799" spans="2:3" x14ac:dyDescent="0.2">
      <c r="B2799" s="24"/>
      <c r="C2799" s="24"/>
    </row>
    <row r="2800" spans="2:3" x14ac:dyDescent="0.2">
      <c r="B2800" s="24"/>
      <c r="C2800" s="24"/>
    </row>
    <row r="2801" spans="2:3" x14ac:dyDescent="0.2">
      <c r="B2801" s="24"/>
      <c r="C2801" s="24"/>
    </row>
    <row r="2802" spans="2:3" x14ac:dyDescent="0.2">
      <c r="B2802" s="24"/>
      <c r="C2802" s="24"/>
    </row>
    <row r="2803" spans="2:3" x14ac:dyDescent="0.2">
      <c r="B2803" s="24"/>
      <c r="C2803" s="24"/>
    </row>
    <row r="2804" spans="2:3" x14ac:dyDescent="0.2">
      <c r="B2804" s="24"/>
      <c r="C2804" s="24"/>
    </row>
    <row r="2805" spans="2:3" x14ac:dyDescent="0.2">
      <c r="B2805" s="24"/>
      <c r="C2805" s="24"/>
    </row>
    <row r="2806" spans="2:3" x14ac:dyDescent="0.2">
      <c r="B2806" s="24"/>
      <c r="C2806" s="24"/>
    </row>
    <row r="2807" spans="2:3" x14ac:dyDescent="0.2">
      <c r="B2807" s="24"/>
      <c r="C2807" s="24"/>
    </row>
    <row r="2808" spans="2:3" x14ac:dyDescent="0.2">
      <c r="B2808" s="24"/>
      <c r="C2808" s="24"/>
    </row>
    <row r="2809" spans="2:3" x14ac:dyDescent="0.2">
      <c r="B2809" s="24"/>
      <c r="C2809" s="24"/>
    </row>
    <row r="2810" spans="2:3" x14ac:dyDescent="0.2">
      <c r="B2810" s="24"/>
      <c r="C2810" s="24"/>
    </row>
    <row r="2811" spans="2:3" x14ac:dyDescent="0.2">
      <c r="B2811" s="24"/>
      <c r="C2811" s="24"/>
    </row>
    <row r="2812" spans="2:3" x14ac:dyDescent="0.2">
      <c r="B2812" s="24"/>
      <c r="C2812" s="24"/>
    </row>
    <row r="2813" spans="2:3" x14ac:dyDescent="0.2">
      <c r="B2813" s="24"/>
      <c r="C2813" s="24"/>
    </row>
    <row r="2814" spans="2:3" x14ac:dyDescent="0.2">
      <c r="B2814" s="24"/>
      <c r="C2814" s="24"/>
    </row>
    <row r="2815" spans="2:3" x14ac:dyDescent="0.2">
      <c r="B2815" s="24"/>
      <c r="C2815" s="24"/>
    </row>
    <row r="2816" spans="2:3" x14ac:dyDescent="0.2">
      <c r="B2816" s="24"/>
      <c r="C2816" s="24"/>
    </row>
    <row r="2817" spans="2:3" x14ac:dyDescent="0.2">
      <c r="B2817" s="24"/>
      <c r="C2817" s="24"/>
    </row>
    <row r="2818" spans="2:3" x14ac:dyDescent="0.2">
      <c r="B2818" s="24"/>
      <c r="C2818" s="24"/>
    </row>
    <row r="2819" spans="2:3" x14ac:dyDescent="0.2">
      <c r="B2819" s="24"/>
      <c r="C2819" s="24"/>
    </row>
    <row r="2820" spans="2:3" x14ac:dyDescent="0.2">
      <c r="B2820" s="24"/>
      <c r="C2820" s="24"/>
    </row>
    <row r="2821" spans="2:3" x14ac:dyDescent="0.2">
      <c r="B2821" s="24"/>
      <c r="C2821" s="24"/>
    </row>
    <row r="2822" spans="2:3" x14ac:dyDescent="0.2">
      <c r="B2822" s="24"/>
      <c r="C2822" s="24"/>
    </row>
    <row r="2823" spans="2:3" x14ac:dyDescent="0.2">
      <c r="B2823" s="24"/>
      <c r="C2823" s="24"/>
    </row>
    <row r="2824" spans="2:3" x14ac:dyDescent="0.2">
      <c r="B2824" s="24"/>
      <c r="C2824" s="24"/>
    </row>
    <row r="2825" spans="2:3" x14ac:dyDescent="0.2">
      <c r="B2825" s="24"/>
      <c r="C2825" s="24"/>
    </row>
    <row r="2826" spans="2:3" x14ac:dyDescent="0.2">
      <c r="B2826" s="24"/>
      <c r="C2826" s="24"/>
    </row>
    <row r="2827" spans="2:3" x14ac:dyDescent="0.2">
      <c r="B2827" s="24"/>
      <c r="C2827" s="24"/>
    </row>
    <row r="2828" spans="2:3" x14ac:dyDescent="0.2">
      <c r="B2828" s="24"/>
      <c r="C2828" s="24"/>
    </row>
    <row r="2829" spans="2:3" x14ac:dyDescent="0.2">
      <c r="B2829" s="24"/>
      <c r="C2829" s="24"/>
    </row>
    <row r="2830" spans="2:3" x14ac:dyDescent="0.2">
      <c r="B2830" s="24"/>
      <c r="C2830" s="24"/>
    </row>
    <row r="2831" spans="2:3" x14ac:dyDescent="0.2">
      <c r="B2831" s="24"/>
      <c r="C2831" s="24"/>
    </row>
    <row r="2832" spans="2:3" x14ac:dyDescent="0.2">
      <c r="B2832" s="24"/>
      <c r="C2832" s="24"/>
    </row>
    <row r="2833" spans="2:3" x14ac:dyDescent="0.2">
      <c r="B2833" s="24"/>
      <c r="C2833" s="24"/>
    </row>
    <row r="2834" spans="2:3" x14ac:dyDescent="0.2">
      <c r="B2834" s="24"/>
      <c r="C2834" s="24"/>
    </row>
    <row r="2835" spans="2:3" x14ac:dyDescent="0.2">
      <c r="B2835" s="24"/>
      <c r="C2835" s="24"/>
    </row>
    <row r="2836" spans="2:3" x14ac:dyDescent="0.2">
      <c r="B2836" s="24"/>
      <c r="C2836" s="24"/>
    </row>
    <row r="2837" spans="2:3" x14ac:dyDescent="0.2">
      <c r="B2837" s="24"/>
      <c r="C2837" s="24"/>
    </row>
    <row r="2838" spans="2:3" x14ac:dyDescent="0.2">
      <c r="B2838" s="24"/>
      <c r="C2838" s="24"/>
    </row>
    <row r="2839" spans="2:3" x14ac:dyDescent="0.2">
      <c r="B2839" s="24"/>
      <c r="C2839" s="24"/>
    </row>
    <row r="2840" spans="2:3" x14ac:dyDescent="0.2">
      <c r="B2840" s="24"/>
      <c r="C2840" s="24"/>
    </row>
    <row r="2841" spans="2:3" x14ac:dyDescent="0.2">
      <c r="B2841" s="24"/>
      <c r="C2841" s="24"/>
    </row>
    <row r="2842" spans="2:3" x14ac:dyDescent="0.2">
      <c r="B2842" s="24"/>
      <c r="C2842" s="24"/>
    </row>
    <row r="2843" spans="2:3" x14ac:dyDescent="0.2">
      <c r="B2843" s="24"/>
      <c r="C2843" s="24"/>
    </row>
    <row r="2844" spans="2:3" x14ac:dyDescent="0.2">
      <c r="B2844" s="24"/>
      <c r="C2844" s="24"/>
    </row>
    <row r="2845" spans="2:3" x14ac:dyDescent="0.2">
      <c r="B2845" s="24"/>
      <c r="C2845" s="24"/>
    </row>
    <row r="2846" spans="2:3" x14ac:dyDescent="0.2">
      <c r="B2846" s="24"/>
      <c r="C2846" s="24"/>
    </row>
    <row r="2847" spans="2:3" x14ac:dyDescent="0.2">
      <c r="B2847" s="24"/>
      <c r="C2847" s="24"/>
    </row>
    <row r="2848" spans="2:3" x14ac:dyDescent="0.2">
      <c r="B2848" s="24"/>
      <c r="C2848" s="24"/>
    </row>
    <row r="2849" spans="2:3" x14ac:dyDescent="0.2">
      <c r="B2849" s="24"/>
      <c r="C2849" s="24"/>
    </row>
    <row r="2850" spans="2:3" x14ac:dyDescent="0.2">
      <c r="B2850" s="24"/>
      <c r="C2850" s="24"/>
    </row>
    <row r="2851" spans="2:3" x14ac:dyDescent="0.2">
      <c r="B2851" s="24"/>
      <c r="C2851" s="24"/>
    </row>
    <row r="2852" spans="2:3" x14ac:dyDescent="0.2">
      <c r="B2852" s="24"/>
      <c r="C2852" s="24"/>
    </row>
    <row r="2853" spans="2:3" x14ac:dyDescent="0.2">
      <c r="B2853" s="24"/>
      <c r="C2853" s="24"/>
    </row>
    <row r="2854" spans="2:3" x14ac:dyDescent="0.2">
      <c r="B2854" s="24"/>
      <c r="C2854" s="24"/>
    </row>
    <row r="2855" spans="2:3" x14ac:dyDescent="0.2">
      <c r="B2855" s="24"/>
      <c r="C2855" s="24"/>
    </row>
    <row r="2856" spans="2:3" x14ac:dyDescent="0.2">
      <c r="B2856" s="24"/>
      <c r="C2856" s="24"/>
    </row>
    <row r="2857" spans="2:3" x14ac:dyDescent="0.2">
      <c r="B2857" s="24"/>
      <c r="C2857" s="24"/>
    </row>
    <row r="2858" spans="2:3" x14ac:dyDescent="0.2">
      <c r="B2858" s="24"/>
      <c r="C2858" s="24"/>
    </row>
    <row r="2859" spans="2:3" x14ac:dyDescent="0.2">
      <c r="B2859" s="24"/>
      <c r="C2859" s="24"/>
    </row>
    <row r="2860" spans="2:3" x14ac:dyDescent="0.2">
      <c r="B2860" s="24"/>
      <c r="C2860" s="24"/>
    </row>
    <row r="2861" spans="2:3" x14ac:dyDescent="0.2">
      <c r="B2861" s="24"/>
      <c r="C2861" s="24"/>
    </row>
    <row r="2862" spans="2:3" x14ac:dyDescent="0.2">
      <c r="B2862" s="24"/>
      <c r="C2862" s="24"/>
    </row>
    <row r="2863" spans="2:3" x14ac:dyDescent="0.2">
      <c r="B2863" s="24"/>
      <c r="C2863" s="24"/>
    </row>
    <row r="2864" spans="2:3" x14ac:dyDescent="0.2">
      <c r="B2864" s="24"/>
      <c r="C2864" s="24"/>
    </row>
    <row r="2865" spans="2:3" x14ac:dyDescent="0.2">
      <c r="B2865" s="24"/>
      <c r="C2865" s="24"/>
    </row>
    <row r="2866" spans="2:3" x14ac:dyDescent="0.2">
      <c r="B2866" s="24"/>
      <c r="C2866" s="24"/>
    </row>
    <row r="2867" spans="2:3" x14ac:dyDescent="0.2">
      <c r="B2867" s="24"/>
      <c r="C2867" s="24"/>
    </row>
    <row r="2868" spans="2:3" x14ac:dyDescent="0.2">
      <c r="B2868" s="24"/>
      <c r="C2868" s="24"/>
    </row>
    <row r="2869" spans="2:3" x14ac:dyDescent="0.2">
      <c r="B2869" s="24"/>
      <c r="C2869" s="24"/>
    </row>
    <row r="2870" spans="2:3" x14ac:dyDescent="0.2">
      <c r="B2870" s="24"/>
      <c r="C2870" s="24"/>
    </row>
    <row r="2871" spans="2:3" x14ac:dyDescent="0.2">
      <c r="B2871" s="24"/>
      <c r="C2871" s="24"/>
    </row>
    <row r="2872" spans="2:3" x14ac:dyDescent="0.2">
      <c r="B2872" s="24"/>
      <c r="C2872" s="24"/>
    </row>
    <row r="2873" spans="2:3" x14ac:dyDescent="0.2">
      <c r="B2873" s="24"/>
      <c r="C2873" s="24"/>
    </row>
    <row r="2874" spans="2:3" x14ac:dyDescent="0.2">
      <c r="B2874" s="24"/>
      <c r="C2874" s="24"/>
    </row>
    <row r="2875" spans="2:3" x14ac:dyDescent="0.2">
      <c r="B2875" s="24"/>
      <c r="C2875" s="24"/>
    </row>
    <row r="2876" spans="2:3" x14ac:dyDescent="0.2">
      <c r="B2876" s="24"/>
      <c r="C2876" s="24"/>
    </row>
    <row r="2877" spans="2:3" x14ac:dyDescent="0.2">
      <c r="B2877" s="24"/>
      <c r="C2877" s="24"/>
    </row>
    <row r="2878" spans="2:3" x14ac:dyDescent="0.2">
      <c r="B2878" s="24"/>
      <c r="C2878" s="24"/>
    </row>
    <row r="2879" spans="2:3" x14ac:dyDescent="0.2">
      <c r="B2879" s="24"/>
      <c r="C2879" s="24"/>
    </row>
    <row r="2880" spans="2:3" x14ac:dyDescent="0.2">
      <c r="B2880" s="24"/>
      <c r="C2880" s="24"/>
    </row>
    <row r="2881" spans="2:3" x14ac:dyDescent="0.2">
      <c r="B2881" s="24"/>
      <c r="C2881" s="24"/>
    </row>
    <row r="2882" spans="2:3" x14ac:dyDescent="0.2">
      <c r="B2882" s="24"/>
      <c r="C2882" s="24"/>
    </row>
    <row r="2883" spans="2:3" x14ac:dyDescent="0.2">
      <c r="B2883" s="24"/>
      <c r="C2883" s="24"/>
    </row>
    <row r="2884" spans="2:3" x14ac:dyDescent="0.2">
      <c r="B2884" s="24"/>
      <c r="C2884" s="24"/>
    </row>
    <row r="2885" spans="2:3" x14ac:dyDescent="0.2">
      <c r="B2885" s="24"/>
      <c r="C2885" s="24"/>
    </row>
    <row r="2886" spans="2:3" x14ac:dyDescent="0.2">
      <c r="B2886" s="24"/>
      <c r="C2886" s="24"/>
    </row>
    <row r="2887" spans="2:3" x14ac:dyDescent="0.2">
      <c r="B2887" s="24"/>
      <c r="C2887" s="24"/>
    </row>
    <row r="2888" spans="2:3" x14ac:dyDescent="0.2">
      <c r="B2888" s="24"/>
      <c r="C2888" s="24"/>
    </row>
    <row r="2889" spans="2:3" x14ac:dyDescent="0.2">
      <c r="B2889" s="24"/>
      <c r="C2889" s="24"/>
    </row>
    <row r="2890" spans="2:3" x14ac:dyDescent="0.2">
      <c r="B2890" s="24"/>
      <c r="C2890" s="24"/>
    </row>
    <row r="2891" spans="2:3" x14ac:dyDescent="0.2">
      <c r="B2891" s="24"/>
      <c r="C2891" s="24"/>
    </row>
    <row r="2892" spans="2:3" x14ac:dyDescent="0.2">
      <c r="B2892" s="24"/>
      <c r="C2892" s="24"/>
    </row>
    <row r="2893" spans="2:3" x14ac:dyDescent="0.2">
      <c r="B2893" s="24"/>
      <c r="C2893" s="24"/>
    </row>
    <row r="2894" spans="2:3" x14ac:dyDescent="0.2">
      <c r="B2894" s="24"/>
      <c r="C2894" s="24"/>
    </row>
    <row r="2895" spans="2:3" x14ac:dyDescent="0.2">
      <c r="B2895" s="24"/>
      <c r="C2895" s="24"/>
    </row>
    <row r="2896" spans="2:3" x14ac:dyDescent="0.2">
      <c r="B2896" s="24"/>
      <c r="C2896" s="24"/>
    </row>
    <row r="2897" spans="2:3" x14ac:dyDescent="0.2">
      <c r="B2897" s="24"/>
      <c r="C2897" s="24"/>
    </row>
    <row r="2898" spans="2:3" x14ac:dyDescent="0.2">
      <c r="B2898" s="24"/>
      <c r="C2898" s="24"/>
    </row>
    <row r="2899" spans="2:3" x14ac:dyDescent="0.2">
      <c r="B2899" s="24"/>
      <c r="C2899" s="24"/>
    </row>
    <row r="2900" spans="2:3" x14ac:dyDescent="0.2">
      <c r="B2900" s="24"/>
      <c r="C2900" s="24"/>
    </row>
    <row r="2901" spans="2:3" x14ac:dyDescent="0.2">
      <c r="B2901" s="24"/>
      <c r="C2901" s="24"/>
    </row>
    <row r="2902" spans="2:3" x14ac:dyDescent="0.2">
      <c r="B2902" s="24"/>
      <c r="C2902" s="24"/>
    </row>
    <row r="2903" spans="2:3" x14ac:dyDescent="0.2">
      <c r="B2903" s="24"/>
      <c r="C2903" s="24"/>
    </row>
    <row r="2904" spans="2:3" x14ac:dyDescent="0.2">
      <c r="B2904" s="24"/>
      <c r="C2904" s="24"/>
    </row>
    <row r="2905" spans="2:3" x14ac:dyDescent="0.2">
      <c r="B2905" s="24"/>
      <c r="C2905" s="24"/>
    </row>
    <row r="2906" spans="2:3" x14ac:dyDescent="0.2">
      <c r="B2906" s="24"/>
      <c r="C2906" s="24"/>
    </row>
    <row r="2907" spans="2:3" x14ac:dyDescent="0.2">
      <c r="B2907" s="24"/>
      <c r="C2907" s="24"/>
    </row>
    <row r="2908" spans="2:3" x14ac:dyDescent="0.2">
      <c r="B2908" s="24"/>
      <c r="C2908" s="24"/>
    </row>
    <row r="2909" spans="2:3" x14ac:dyDescent="0.2">
      <c r="B2909" s="24"/>
      <c r="C2909" s="24"/>
    </row>
    <row r="2910" spans="2:3" x14ac:dyDescent="0.2">
      <c r="B2910" s="24"/>
      <c r="C2910" s="24"/>
    </row>
    <row r="2911" spans="2:3" x14ac:dyDescent="0.2">
      <c r="B2911" s="24"/>
      <c r="C2911" s="24"/>
    </row>
    <row r="2912" spans="2:3" x14ac:dyDescent="0.2">
      <c r="B2912" s="24"/>
      <c r="C2912" s="24"/>
    </row>
    <row r="2913" spans="2:3" x14ac:dyDescent="0.2">
      <c r="B2913" s="24"/>
      <c r="C2913" s="24"/>
    </row>
    <row r="2914" spans="2:3" x14ac:dyDescent="0.2">
      <c r="B2914" s="24"/>
      <c r="C2914" s="24"/>
    </row>
    <row r="2915" spans="2:3" x14ac:dyDescent="0.2">
      <c r="B2915" s="24"/>
      <c r="C2915" s="24"/>
    </row>
    <row r="2916" spans="2:3" x14ac:dyDescent="0.2">
      <c r="B2916" s="24"/>
      <c r="C2916" s="24"/>
    </row>
    <row r="2917" spans="2:3" x14ac:dyDescent="0.2">
      <c r="B2917" s="24"/>
      <c r="C2917" s="24"/>
    </row>
    <row r="2918" spans="2:3" x14ac:dyDescent="0.2">
      <c r="B2918" s="24"/>
      <c r="C2918" s="24"/>
    </row>
    <row r="2919" spans="2:3" x14ac:dyDescent="0.2">
      <c r="B2919" s="24"/>
      <c r="C2919" s="24"/>
    </row>
    <row r="2920" spans="2:3" x14ac:dyDescent="0.2">
      <c r="B2920" s="24"/>
      <c r="C2920" s="24"/>
    </row>
    <row r="2921" spans="2:3" x14ac:dyDescent="0.2">
      <c r="B2921" s="24"/>
      <c r="C2921" s="24"/>
    </row>
    <row r="2922" spans="2:3" x14ac:dyDescent="0.2">
      <c r="B2922" s="24"/>
      <c r="C2922" s="24"/>
    </row>
    <row r="2923" spans="2:3" x14ac:dyDescent="0.2">
      <c r="B2923" s="24"/>
      <c r="C2923" s="24"/>
    </row>
    <row r="2924" spans="2:3" x14ac:dyDescent="0.2">
      <c r="B2924" s="24"/>
      <c r="C2924" s="24"/>
    </row>
    <row r="2925" spans="2:3" x14ac:dyDescent="0.2">
      <c r="B2925" s="24"/>
      <c r="C2925" s="24"/>
    </row>
    <row r="2926" spans="2:3" x14ac:dyDescent="0.2">
      <c r="B2926" s="24"/>
      <c r="C2926" s="24"/>
    </row>
    <row r="2927" spans="2:3" x14ac:dyDescent="0.2">
      <c r="B2927" s="24"/>
      <c r="C2927" s="24"/>
    </row>
    <row r="2928" spans="2:3" x14ac:dyDescent="0.2">
      <c r="B2928" s="24"/>
      <c r="C2928" s="24"/>
    </row>
    <row r="2929" spans="2:3" x14ac:dyDescent="0.2">
      <c r="B2929" s="24"/>
      <c r="C2929" s="24"/>
    </row>
    <row r="2930" spans="2:3" x14ac:dyDescent="0.2">
      <c r="B2930" s="24"/>
      <c r="C2930" s="24"/>
    </row>
    <row r="2931" spans="2:3" x14ac:dyDescent="0.2">
      <c r="B2931" s="24"/>
      <c r="C2931" s="24"/>
    </row>
    <row r="2932" spans="2:3" x14ac:dyDescent="0.2">
      <c r="B2932" s="24"/>
      <c r="C2932" s="24"/>
    </row>
    <row r="2933" spans="2:3" x14ac:dyDescent="0.2">
      <c r="B2933" s="24"/>
      <c r="C2933" s="24"/>
    </row>
    <row r="2934" spans="2:3" x14ac:dyDescent="0.2">
      <c r="B2934" s="24"/>
      <c r="C2934" s="24"/>
    </row>
    <row r="2935" spans="2:3" x14ac:dyDescent="0.2">
      <c r="B2935" s="24"/>
      <c r="C2935" s="24"/>
    </row>
    <row r="2936" spans="2:3" x14ac:dyDescent="0.2">
      <c r="B2936" s="24"/>
      <c r="C2936" s="24"/>
    </row>
    <row r="2937" spans="2:3" x14ac:dyDescent="0.2">
      <c r="B2937" s="24"/>
      <c r="C2937" s="24"/>
    </row>
    <row r="2938" spans="2:3" x14ac:dyDescent="0.2">
      <c r="B2938" s="24"/>
      <c r="C2938" s="24"/>
    </row>
    <row r="2939" spans="2:3" x14ac:dyDescent="0.2">
      <c r="B2939" s="24"/>
      <c r="C2939" s="24"/>
    </row>
    <row r="2940" spans="2:3" x14ac:dyDescent="0.2">
      <c r="B2940" s="24"/>
      <c r="C2940" s="24"/>
    </row>
    <row r="2941" spans="2:3" x14ac:dyDescent="0.2">
      <c r="B2941" s="24"/>
      <c r="C2941" s="24"/>
    </row>
    <row r="2942" spans="2:3" x14ac:dyDescent="0.2">
      <c r="B2942" s="24"/>
      <c r="C2942" s="24"/>
    </row>
    <row r="2943" spans="2:3" x14ac:dyDescent="0.2">
      <c r="B2943" s="24"/>
      <c r="C2943" s="24"/>
    </row>
    <row r="2944" spans="2:3" x14ac:dyDescent="0.2">
      <c r="B2944" s="24"/>
      <c r="C2944" s="24"/>
    </row>
    <row r="2945" spans="2:3" x14ac:dyDescent="0.2">
      <c r="B2945" s="24"/>
      <c r="C2945" s="24"/>
    </row>
    <row r="2946" spans="2:3" x14ac:dyDescent="0.2">
      <c r="B2946" s="24"/>
      <c r="C2946" s="24"/>
    </row>
    <row r="2947" spans="2:3" x14ac:dyDescent="0.2">
      <c r="B2947" s="24"/>
      <c r="C2947" s="24"/>
    </row>
    <row r="2948" spans="2:3" x14ac:dyDescent="0.2">
      <c r="B2948" s="24"/>
      <c r="C2948" s="24"/>
    </row>
    <row r="2949" spans="2:3" x14ac:dyDescent="0.2">
      <c r="B2949" s="24"/>
      <c r="C2949" s="24"/>
    </row>
    <row r="2950" spans="2:3" x14ac:dyDescent="0.2">
      <c r="B2950" s="24"/>
      <c r="C2950" s="24"/>
    </row>
    <row r="2951" spans="2:3" x14ac:dyDescent="0.2">
      <c r="B2951" s="24"/>
      <c r="C2951" s="24"/>
    </row>
    <row r="2952" spans="2:3" x14ac:dyDescent="0.2">
      <c r="B2952" s="24"/>
      <c r="C2952" s="24"/>
    </row>
    <row r="2953" spans="2:3" x14ac:dyDescent="0.2">
      <c r="B2953" s="24"/>
      <c r="C2953" s="24"/>
    </row>
    <row r="2954" spans="2:3" x14ac:dyDescent="0.2">
      <c r="B2954" s="24"/>
      <c r="C2954" s="24"/>
    </row>
    <row r="2955" spans="2:3" x14ac:dyDescent="0.2">
      <c r="B2955" s="24"/>
      <c r="C2955" s="24"/>
    </row>
    <row r="2956" spans="2:3" x14ac:dyDescent="0.2">
      <c r="B2956" s="24"/>
      <c r="C2956" s="24"/>
    </row>
    <row r="2957" spans="2:3" x14ac:dyDescent="0.2">
      <c r="B2957" s="24"/>
      <c r="C2957" s="24"/>
    </row>
    <row r="2958" spans="2:3" x14ac:dyDescent="0.2">
      <c r="B2958" s="24"/>
      <c r="C2958" s="24"/>
    </row>
    <row r="2959" spans="2:3" x14ac:dyDescent="0.2">
      <c r="B2959" s="24"/>
      <c r="C2959" s="24"/>
    </row>
    <row r="2960" spans="2:3" x14ac:dyDescent="0.2">
      <c r="B2960" s="24"/>
      <c r="C2960" s="24"/>
    </row>
    <row r="2961" spans="2:3" x14ac:dyDescent="0.2">
      <c r="B2961" s="24"/>
      <c r="C2961" s="24"/>
    </row>
    <row r="2962" spans="2:3" x14ac:dyDescent="0.2">
      <c r="B2962" s="24"/>
      <c r="C2962" s="24"/>
    </row>
    <row r="2963" spans="2:3" x14ac:dyDescent="0.2">
      <c r="B2963" s="24"/>
      <c r="C2963" s="24"/>
    </row>
    <row r="2964" spans="2:3" x14ac:dyDescent="0.2">
      <c r="B2964" s="24"/>
      <c r="C2964" s="24"/>
    </row>
    <row r="2965" spans="2:3" x14ac:dyDescent="0.2">
      <c r="B2965" s="24"/>
      <c r="C2965" s="24"/>
    </row>
    <row r="2966" spans="2:3" x14ac:dyDescent="0.2">
      <c r="B2966" s="24"/>
      <c r="C2966" s="24"/>
    </row>
    <row r="2967" spans="2:3" x14ac:dyDescent="0.2">
      <c r="B2967" s="24"/>
      <c r="C2967" s="24"/>
    </row>
    <row r="2968" spans="2:3" x14ac:dyDescent="0.2">
      <c r="B2968" s="24"/>
      <c r="C2968" s="24"/>
    </row>
    <row r="2969" spans="2:3" x14ac:dyDescent="0.2">
      <c r="B2969" s="24"/>
      <c r="C2969" s="24"/>
    </row>
    <row r="2970" spans="2:3" x14ac:dyDescent="0.2">
      <c r="B2970" s="24"/>
      <c r="C2970" s="24"/>
    </row>
    <row r="2971" spans="2:3" x14ac:dyDescent="0.2">
      <c r="B2971" s="24"/>
      <c r="C2971" s="24"/>
    </row>
    <row r="2972" spans="2:3" x14ac:dyDescent="0.2">
      <c r="B2972" s="24"/>
      <c r="C2972" s="24"/>
    </row>
    <row r="2973" spans="2:3" x14ac:dyDescent="0.2">
      <c r="B2973" s="24"/>
      <c r="C2973" s="24"/>
    </row>
    <row r="2974" spans="2:3" x14ac:dyDescent="0.2">
      <c r="B2974" s="24"/>
      <c r="C2974" s="24"/>
    </row>
    <row r="2975" spans="2:3" x14ac:dyDescent="0.2">
      <c r="B2975" s="24"/>
      <c r="C2975" s="24"/>
    </row>
    <row r="2976" spans="2:3" x14ac:dyDescent="0.2">
      <c r="B2976" s="24"/>
      <c r="C2976" s="24"/>
    </row>
    <row r="2977" spans="2:3" x14ac:dyDescent="0.2">
      <c r="B2977" s="24"/>
      <c r="C2977" s="24"/>
    </row>
    <row r="2978" spans="2:3" x14ac:dyDescent="0.2">
      <c r="B2978" s="24"/>
      <c r="C2978" s="24"/>
    </row>
    <row r="2979" spans="2:3" x14ac:dyDescent="0.2">
      <c r="B2979" s="24"/>
      <c r="C2979" s="24"/>
    </row>
    <row r="2980" spans="2:3" x14ac:dyDescent="0.2">
      <c r="B2980" s="24"/>
      <c r="C2980" s="24"/>
    </row>
    <row r="2981" spans="2:3" x14ac:dyDescent="0.2">
      <c r="B2981" s="24"/>
      <c r="C2981" s="24"/>
    </row>
    <row r="2982" spans="2:3" x14ac:dyDescent="0.2">
      <c r="B2982" s="24"/>
      <c r="C2982" s="24"/>
    </row>
    <row r="2983" spans="2:3" x14ac:dyDescent="0.2">
      <c r="B2983" s="24"/>
      <c r="C2983" s="24"/>
    </row>
    <row r="2984" spans="2:3" x14ac:dyDescent="0.2">
      <c r="B2984" s="24"/>
      <c r="C2984" s="24"/>
    </row>
    <row r="2985" spans="2:3" x14ac:dyDescent="0.2">
      <c r="B2985" s="24"/>
      <c r="C2985" s="24"/>
    </row>
    <row r="2986" spans="2:3" x14ac:dyDescent="0.2">
      <c r="B2986" s="24"/>
      <c r="C2986" s="24"/>
    </row>
    <row r="2987" spans="2:3" x14ac:dyDescent="0.2">
      <c r="B2987" s="24"/>
      <c r="C2987" s="24"/>
    </row>
    <row r="2988" spans="2:3" x14ac:dyDescent="0.2">
      <c r="B2988" s="24"/>
      <c r="C2988" s="24"/>
    </row>
    <row r="2989" spans="2:3" x14ac:dyDescent="0.2">
      <c r="B2989" s="24"/>
      <c r="C2989" s="24"/>
    </row>
    <row r="2990" spans="2:3" x14ac:dyDescent="0.2">
      <c r="B2990" s="24"/>
      <c r="C2990" s="24"/>
    </row>
    <row r="2991" spans="2:3" x14ac:dyDescent="0.2">
      <c r="B2991" s="24"/>
      <c r="C2991" s="24"/>
    </row>
    <row r="2992" spans="2:3" x14ac:dyDescent="0.2">
      <c r="B2992" s="24"/>
      <c r="C2992" s="24"/>
    </row>
    <row r="2993" spans="2:3" x14ac:dyDescent="0.2">
      <c r="B2993" s="24"/>
      <c r="C2993" s="24"/>
    </row>
    <row r="2994" spans="2:3" x14ac:dyDescent="0.2">
      <c r="B2994" s="24"/>
      <c r="C2994" s="24"/>
    </row>
    <row r="2995" spans="2:3" x14ac:dyDescent="0.2">
      <c r="B2995" s="24"/>
      <c r="C2995" s="24"/>
    </row>
    <row r="2996" spans="2:3" x14ac:dyDescent="0.2">
      <c r="B2996" s="24"/>
      <c r="C2996" s="24"/>
    </row>
    <row r="2997" spans="2:3" x14ac:dyDescent="0.2">
      <c r="B2997" s="24"/>
      <c r="C2997" s="24"/>
    </row>
    <row r="2998" spans="2:3" x14ac:dyDescent="0.2">
      <c r="B2998" s="24"/>
      <c r="C2998" s="24"/>
    </row>
    <row r="2999" spans="2:3" x14ac:dyDescent="0.2">
      <c r="B2999" s="24"/>
      <c r="C2999" s="24"/>
    </row>
    <row r="3000" spans="2:3" x14ac:dyDescent="0.2">
      <c r="B3000" s="24"/>
      <c r="C3000" s="24"/>
    </row>
    <row r="3001" spans="2:3" x14ac:dyDescent="0.2">
      <c r="B3001" s="24"/>
      <c r="C3001" s="24"/>
    </row>
    <row r="3002" spans="2:3" x14ac:dyDescent="0.2">
      <c r="B3002" s="24"/>
      <c r="C3002" s="24"/>
    </row>
    <row r="3003" spans="2:3" x14ac:dyDescent="0.2">
      <c r="B3003" s="24"/>
      <c r="C3003" s="24"/>
    </row>
    <row r="3004" spans="2:3" x14ac:dyDescent="0.2">
      <c r="B3004" s="24"/>
      <c r="C3004" s="24"/>
    </row>
    <row r="3005" spans="2:3" x14ac:dyDescent="0.2">
      <c r="B3005" s="24"/>
      <c r="C3005" s="24"/>
    </row>
    <row r="3006" spans="2:3" x14ac:dyDescent="0.2">
      <c r="B3006" s="24"/>
      <c r="C3006" s="24"/>
    </row>
    <row r="3007" spans="2:3" x14ac:dyDescent="0.2">
      <c r="B3007" s="24"/>
      <c r="C3007" s="24"/>
    </row>
    <row r="3008" spans="2:3" x14ac:dyDescent="0.2">
      <c r="B3008" s="24"/>
      <c r="C3008" s="24"/>
    </row>
    <row r="3009" spans="2:3" x14ac:dyDescent="0.2">
      <c r="B3009" s="24"/>
      <c r="C3009" s="24"/>
    </row>
    <row r="3010" spans="2:3" x14ac:dyDescent="0.2">
      <c r="B3010" s="24"/>
      <c r="C3010" s="24"/>
    </row>
    <row r="3011" spans="2:3" x14ac:dyDescent="0.2">
      <c r="B3011" s="24"/>
      <c r="C3011" s="24"/>
    </row>
    <row r="3012" spans="2:3" x14ac:dyDescent="0.2">
      <c r="B3012" s="24"/>
      <c r="C3012" s="24"/>
    </row>
    <row r="3013" spans="2:3" x14ac:dyDescent="0.2">
      <c r="B3013" s="24"/>
      <c r="C3013" s="24"/>
    </row>
    <row r="3014" spans="2:3" x14ac:dyDescent="0.2">
      <c r="B3014" s="24"/>
      <c r="C3014" s="24"/>
    </row>
    <row r="3015" spans="2:3" x14ac:dyDescent="0.2">
      <c r="B3015" s="24"/>
      <c r="C3015" s="24"/>
    </row>
    <row r="3016" spans="2:3" x14ac:dyDescent="0.2">
      <c r="B3016" s="24"/>
      <c r="C3016" s="24"/>
    </row>
    <row r="3017" spans="2:3" x14ac:dyDescent="0.2">
      <c r="B3017" s="24"/>
      <c r="C3017" s="24"/>
    </row>
    <row r="3018" spans="2:3" x14ac:dyDescent="0.2">
      <c r="B3018" s="24"/>
      <c r="C3018" s="24"/>
    </row>
    <row r="3019" spans="2:3" x14ac:dyDescent="0.2">
      <c r="B3019" s="24"/>
      <c r="C3019" s="24"/>
    </row>
    <row r="3020" spans="2:3" x14ac:dyDescent="0.2">
      <c r="B3020" s="24"/>
      <c r="C3020" s="24"/>
    </row>
    <row r="3021" spans="2:3" x14ac:dyDescent="0.2">
      <c r="B3021" s="24"/>
      <c r="C3021" s="24"/>
    </row>
    <row r="3022" spans="2:3" x14ac:dyDescent="0.2">
      <c r="B3022" s="24"/>
      <c r="C3022" s="24"/>
    </row>
    <row r="3023" spans="2:3" x14ac:dyDescent="0.2">
      <c r="B3023" s="24"/>
      <c r="C3023" s="24"/>
    </row>
    <row r="3024" spans="2:3" x14ac:dyDescent="0.2">
      <c r="B3024" s="24"/>
      <c r="C3024" s="24"/>
    </row>
    <row r="3025" spans="2:3" x14ac:dyDescent="0.2">
      <c r="B3025" s="24"/>
      <c r="C3025" s="24"/>
    </row>
    <row r="3026" spans="2:3" x14ac:dyDescent="0.2">
      <c r="B3026" s="24"/>
      <c r="C3026" s="24"/>
    </row>
    <row r="3027" spans="2:3" x14ac:dyDescent="0.2">
      <c r="B3027" s="24"/>
      <c r="C3027" s="24"/>
    </row>
    <row r="3028" spans="2:3" x14ac:dyDescent="0.2">
      <c r="B3028" s="24"/>
      <c r="C3028" s="24"/>
    </row>
    <row r="3029" spans="2:3" x14ac:dyDescent="0.2">
      <c r="B3029" s="24"/>
      <c r="C3029" s="24"/>
    </row>
    <row r="3030" spans="2:3" x14ac:dyDescent="0.2">
      <c r="B3030" s="24"/>
      <c r="C3030" s="24"/>
    </row>
    <row r="3031" spans="2:3" x14ac:dyDescent="0.2">
      <c r="B3031" s="24"/>
      <c r="C3031" s="24"/>
    </row>
    <row r="3032" spans="2:3" x14ac:dyDescent="0.2">
      <c r="B3032" s="24"/>
      <c r="C3032" s="24"/>
    </row>
    <row r="3033" spans="2:3" x14ac:dyDescent="0.2">
      <c r="B3033" s="24"/>
      <c r="C3033" s="24"/>
    </row>
    <row r="3034" spans="2:3" x14ac:dyDescent="0.2">
      <c r="B3034" s="24"/>
      <c r="C3034" s="24"/>
    </row>
    <row r="3035" spans="2:3" x14ac:dyDescent="0.2">
      <c r="B3035" s="24"/>
      <c r="C3035" s="24"/>
    </row>
    <row r="3036" spans="2:3" x14ac:dyDescent="0.2">
      <c r="B3036" s="24"/>
      <c r="C3036" s="24"/>
    </row>
    <row r="3037" spans="2:3" x14ac:dyDescent="0.2">
      <c r="B3037" s="24"/>
      <c r="C3037" s="24"/>
    </row>
    <row r="3038" spans="2:3" x14ac:dyDescent="0.2">
      <c r="B3038" s="24"/>
      <c r="C3038" s="24"/>
    </row>
    <row r="3039" spans="2:3" x14ac:dyDescent="0.2">
      <c r="B3039" s="24"/>
      <c r="C3039" s="24"/>
    </row>
    <row r="3040" spans="2:3" x14ac:dyDescent="0.2">
      <c r="B3040" s="24"/>
      <c r="C3040" s="24"/>
    </row>
    <row r="3041" spans="2:3" x14ac:dyDescent="0.2">
      <c r="B3041" s="24"/>
      <c r="C3041" s="24"/>
    </row>
    <row r="3042" spans="2:3" x14ac:dyDescent="0.2">
      <c r="B3042" s="24"/>
      <c r="C3042" s="24"/>
    </row>
    <row r="3043" spans="2:3" x14ac:dyDescent="0.2">
      <c r="B3043" s="24"/>
      <c r="C3043" s="24"/>
    </row>
    <row r="3044" spans="2:3" x14ac:dyDescent="0.2">
      <c r="B3044" s="24"/>
      <c r="C3044" s="24"/>
    </row>
    <row r="3045" spans="2:3" x14ac:dyDescent="0.2">
      <c r="B3045" s="24"/>
      <c r="C3045" s="24"/>
    </row>
    <row r="3046" spans="2:3" x14ac:dyDescent="0.2">
      <c r="B3046" s="24"/>
      <c r="C3046" s="24"/>
    </row>
    <row r="3047" spans="2:3" x14ac:dyDescent="0.2">
      <c r="B3047" s="24"/>
      <c r="C3047" s="24"/>
    </row>
    <row r="3048" spans="2:3" x14ac:dyDescent="0.2">
      <c r="B3048" s="24"/>
      <c r="C3048" s="24"/>
    </row>
    <row r="3049" spans="2:3" x14ac:dyDescent="0.2">
      <c r="B3049" s="24"/>
      <c r="C3049" s="24"/>
    </row>
    <row r="3050" spans="2:3" x14ac:dyDescent="0.2">
      <c r="B3050" s="24"/>
      <c r="C3050" s="24"/>
    </row>
    <row r="3051" spans="2:3" x14ac:dyDescent="0.2">
      <c r="B3051" s="24"/>
      <c r="C3051" s="24"/>
    </row>
    <row r="3052" spans="2:3" x14ac:dyDescent="0.2">
      <c r="B3052" s="24"/>
      <c r="C3052" s="24"/>
    </row>
    <row r="3053" spans="2:3" x14ac:dyDescent="0.2">
      <c r="B3053" s="24"/>
      <c r="C3053" s="24"/>
    </row>
    <row r="3054" spans="2:3" x14ac:dyDescent="0.2">
      <c r="B3054" s="24"/>
      <c r="C3054" s="24"/>
    </row>
    <row r="3055" spans="2:3" x14ac:dyDescent="0.2">
      <c r="B3055" s="24"/>
      <c r="C3055" s="24"/>
    </row>
    <row r="3056" spans="2:3" x14ac:dyDescent="0.2">
      <c r="B3056" s="24"/>
      <c r="C3056" s="24"/>
    </row>
    <row r="3057" spans="2:3" x14ac:dyDescent="0.2">
      <c r="B3057" s="24"/>
      <c r="C3057" s="24"/>
    </row>
    <row r="3058" spans="2:3" x14ac:dyDescent="0.2">
      <c r="B3058" s="24"/>
      <c r="C3058" s="24"/>
    </row>
    <row r="3059" spans="2:3" x14ac:dyDescent="0.2">
      <c r="B3059" s="24"/>
      <c r="C3059" s="24"/>
    </row>
    <row r="3060" spans="2:3" x14ac:dyDescent="0.2">
      <c r="B3060" s="24"/>
      <c r="C3060" s="24"/>
    </row>
    <row r="3061" spans="2:3" x14ac:dyDescent="0.2">
      <c r="B3061" s="24"/>
      <c r="C3061" s="24"/>
    </row>
    <row r="3062" spans="2:3" x14ac:dyDescent="0.2">
      <c r="B3062" s="24"/>
      <c r="C3062" s="24"/>
    </row>
    <row r="3063" spans="2:3" x14ac:dyDescent="0.2">
      <c r="B3063" s="24"/>
      <c r="C3063" s="24"/>
    </row>
    <row r="3064" spans="2:3" x14ac:dyDescent="0.2">
      <c r="B3064" s="24"/>
      <c r="C3064" s="24"/>
    </row>
    <row r="3065" spans="2:3" x14ac:dyDescent="0.2">
      <c r="B3065" s="24"/>
      <c r="C3065" s="24"/>
    </row>
    <row r="3066" spans="2:3" x14ac:dyDescent="0.2">
      <c r="B3066" s="24"/>
      <c r="C3066" s="24"/>
    </row>
    <row r="3067" spans="2:3" x14ac:dyDescent="0.2">
      <c r="B3067" s="24"/>
      <c r="C3067" s="24"/>
    </row>
    <row r="3068" spans="2:3" x14ac:dyDescent="0.2">
      <c r="B3068" s="24"/>
      <c r="C3068" s="24"/>
    </row>
    <row r="3069" spans="2:3" x14ac:dyDescent="0.2">
      <c r="B3069" s="24"/>
      <c r="C3069" s="24"/>
    </row>
    <row r="3070" spans="2:3" x14ac:dyDescent="0.2">
      <c r="B3070" s="24"/>
      <c r="C3070" s="24"/>
    </row>
    <row r="3071" spans="2:3" x14ac:dyDescent="0.2">
      <c r="B3071" s="24"/>
      <c r="C3071" s="24"/>
    </row>
    <row r="3072" spans="2:3" x14ac:dyDescent="0.2">
      <c r="B3072" s="24"/>
      <c r="C3072" s="24"/>
    </row>
    <row r="3073" spans="2:3" x14ac:dyDescent="0.2">
      <c r="B3073" s="24"/>
      <c r="C3073" s="24"/>
    </row>
    <row r="3074" spans="2:3" x14ac:dyDescent="0.2">
      <c r="B3074" s="24"/>
      <c r="C3074" s="24"/>
    </row>
    <row r="3075" spans="2:3" x14ac:dyDescent="0.2">
      <c r="B3075" s="24"/>
      <c r="C3075" s="24"/>
    </row>
    <row r="3076" spans="2:3" x14ac:dyDescent="0.2">
      <c r="B3076" s="24"/>
      <c r="C3076" s="24"/>
    </row>
    <row r="3077" spans="2:3" x14ac:dyDescent="0.2">
      <c r="B3077" s="24"/>
      <c r="C3077" s="24"/>
    </row>
    <row r="3078" spans="2:3" x14ac:dyDescent="0.2">
      <c r="B3078" s="24"/>
      <c r="C3078" s="24"/>
    </row>
    <row r="3079" spans="2:3" x14ac:dyDescent="0.2">
      <c r="B3079" s="24"/>
      <c r="C3079" s="24"/>
    </row>
    <row r="3080" spans="2:3" x14ac:dyDescent="0.2">
      <c r="B3080" s="24"/>
      <c r="C3080" s="24"/>
    </row>
    <row r="3081" spans="2:3" x14ac:dyDescent="0.2">
      <c r="B3081" s="24"/>
      <c r="C3081" s="24"/>
    </row>
    <row r="3082" spans="2:3" x14ac:dyDescent="0.2">
      <c r="B3082" s="24"/>
      <c r="C3082" s="24"/>
    </row>
    <row r="3083" spans="2:3" x14ac:dyDescent="0.2">
      <c r="B3083" s="24"/>
      <c r="C3083" s="24"/>
    </row>
    <row r="3084" spans="2:3" x14ac:dyDescent="0.2">
      <c r="B3084" s="24"/>
      <c r="C3084" s="24"/>
    </row>
    <row r="3085" spans="2:3" x14ac:dyDescent="0.2">
      <c r="B3085" s="24"/>
      <c r="C3085" s="24"/>
    </row>
    <row r="3086" spans="2:3" x14ac:dyDescent="0.2">
      <c r="B3086" s="24"/>
      <c r="C3086" s="24"/>
    </row>
    <row r="3087" spans="2:3" x14ac:dyDescent="0.2">
      <c r="B3087" s="24"/>
      <c r="C3087" s="24"/>
    </row>
    <row r="3088" spans="2:3" x14ac:dyDescent="0.2">
      <c r="B3088" s="24"/>
      <c r="C3088" s="24"/>
    </row>
    <row r="3089" spans="2:3" x14ac:dyDescent="0.2">
      <c r="B3089" s="24"/>
      <c r="C3089" s="24"/>
    </row>
    <row r="3090" spans="2:3" x14ac:dyDescent="0.2">
      <c r="B3090" s="24"/>
      <c r="C3090" s="24"/>
    </row>
    <row r="3091" spans="2:3" x14ac:dyDescent="0.2">
      <c r="B3091" s="24"/>
      <c r="C3091" s="24"/>
    </row>
    <row r="3092" spans="2:3" x14ac:dyDescent="0.2">
      <c r="B3092" s="24"/>
      <c r="C3092" s="24"/>
    </row>
    <row r="3093" spans="2:3" x14ac:dyDescent="0.2">
      <c r="B3093" s="24"/>
      <c r="C3093" s="24"/>
    </row>
    <row r="3094" spans="2:3" x14ac:dyDescent="0.2">
      <c r="B3094" s="24"/>
      <c r="C3094" s="24"/>
    </row>
    <row r="3095" spans="2:3" x14ac:dyDescent="0.2">
      <c r="B3095" s="24"/>
      <c r="C3095" s="24"/>
    </row>
    <row r="3096" spans="2:3" x14ac:dyDescent="0.2">
      <c r="B3096" s="24"/>
      <c r="C3096" s="24"/>
    </row>
    <row r="3097" spans="2:3" x14ac:dyDescent="0.2">
      <c r="B3097" s="24"/>
      <c r="C3097" s="24"/>
    </row>
    <row r="3098" spans="2:3" x14ac:dyDescent="0.2">
      <c r="B3098" s="24"/>
      <c r="C3098" s="24"/>
    </row>
    <row r="3099" spans="2:3" x14ac:dyDescent="0.2">
      <c r="B3099" s="24"/>
      <c r="C3099" s="24"/>
    </row>
    <row r="3100" spans="2:3" x14ac:dyDescent="0.2">
      <c r="B3100" s="24"/>
      <c r="C3100" s="24"/>
    </row>
    <row r="3101" spans="2:3" x14ac:dyDescent="0.2">
      <c r="B3101" s="24"/>
      <c r="C3101" s="24"/>
    </row>
    <row r="3102" spans="2:3" x14ac:dyDescent="0.2">
      <c r="B3102" s="24"/>
      <c r="C3102" s="24"/>
    </row>
    <row r="3103" spans="2:3" x14ac:dyDescent="0.2">
      <c r="B3103" s="24"/>
      <c r="C3103" s="24"/>
    </row>
    <row r="3104" spans="2:3" x14ac:dyDescent="0.2">
      <c r="B3104" s="24"/>
      <c r="C3104" s="24"/>
    </row>
    <row r="3105" spans="2:3" x14ac:dyDescent="0.2">
      <c r="B3105" s="24"/>
      <c r="C3105" s="24"/>
    </row>
    <row r="3106" spans="2:3" x14ac:dyDescent="0.2">
      <c r="B3106" s="24"/>
      <c r="C3106" s="24"/>
    </row>
    <row r="3107" spans="2:3" x14ac:dyDescent="0.2">
      <c r="B3107" s="24"/>
      <c r="C3107" s="24"/>
    </row>
    <row r="3108" spans="2:3" x14ac:dyDescent="0.2">
      <c r="B3108" s="24"/>
      <c r="C3108" s="24"/>
    </row>
    <row r="3109" spans="2:3" x14ac:dyDescent="0.2">
      <c r="B3109" s="24"/>
      <c r="C3109" s="24"/>
    </row>
    <row r="3110" spans="2:3" x14ac:dyDescent="0.2">
      <c r="B3110" s="24"/>
      <c r="C3110" s="24"/>
    </row>
    <row r="3111" spans="2:3" x14ac:dyDescent="0.2">
      <c r="B3111" s="24"/>
      <c r="C3111" s="24"/>
    </row>
    <row r="3112" spans="2:3" x14ac:dyDescent="0.2">
      <c r="B3112" s="24"/>
      <c r="C3112" s="24"/>
    </row>
    <row r="3113" spans="2:3" x14ac:dyDescent="0.2">
      <c r="B3113" s="24"/>
      <c r="C3113" s="24"/>
    </row>
    <row r="3114" spans="2:3" x14ac:dyDescent="0.2">
      <c r="B3114" s="24"/>
      <c r="C3114" s="24"/>
    </row>
    <row r="3115" spans="2:3" x14ac:dyDescent="0.2">
      <c r="B3115" s="24"/>
      <c r="C3115" s="24"/>
    </row>
    <row r="3116" spans="2:3" x14ac:dyDescent="0.2">
      <c r="B3116" s="24"/>
      <c r="C3116" s="24"/>
    </row>
    <row r="3117" spans="2:3" x14ac:dyDescent="0.2">
      <c r="B3117" s="24"/>
      <c r="C3117" s="24"/>
    </row>
    <row r="3118" spans="2:3" x14ac:dyDescent="0.2">
      <c r="B3118" s="24"/>
      <c r="C3118" s="24"/>
    </row>
    <row r="3119" spans="2:3" x14ac:dyDescent="0.2">
      <c r="B3119" s="24"/>
      <c r="C3119" s="24"/>
    </row>
    <row r="3120" spans="2:3" x14ac:dyDescent="0.2">
      <c r="B3120" s="24"/>
      <c r="C3120" s="24"/>
    </row>
    <row r="3121" spans="2:3" x14ac:dyDescent="0.2">
      <c r="B3121" s="24"/>
      <c r="C3121" s="24"/>
    </row>
    <row r="3122" spans="2:3" x14ac:dyDescent="0.2">
      <c r="B3122" s="24"/>
      <c r="C3122" s="24"/>
    </row>
    <row r="3123" spans="2:3" x14ac:dyDescent="0.2">
      <c r="B3123" s="24"/>
      <c r="C3123" s="24"/>
    </row>
    <row r="3124" spans="2:3" x14ac:dyDescent="0.2">
      <c r="B3124" s="24"/>
      <c r="C3124" s="24"/>
    </row>
    <row r="3125" spans="2:3" x14ac:dyDescent="0.2">
      <c r="B3125" s="24"/>
      <c r="C3125" s="24"/>
    </row>
    <row r="3126" spans="2:3" x14ac:dyDescent="0.2">
      <c r="B3126" s="24"/>
      <c r="C3126" s="24"/>
    </row>
    <row r="3127" spans="2:3" x14ac:dyDescent="0.2">
      <c r="B3127" s="24"/>
      <c r="C3127" s="24"/>
    </row>
    <row r="3128" spans="2:3" x14ac:dyDescent="0.2">
      <c r="B3128" s="24"/>
      <c r="C3128" s="24"/>
    </row>
    <row r="3129" spans="2:3" x14ac:dyDescent="0.2">
      <c r="B3129" s="24"/>
      <c r="C3129" s="24"/>
    </row>
    <row r="3130" spans="2:3" x14ac:dyDescent="0.2">
      <c r="B3130" s="24"/>
      <c r="C3130" s="24"/>
    </row>
    <row r="3131" spans="2:3" x14ac:dyDescent="0.2">
      <c r="B3131" s="24"/>
      <c r="C3131" s="24"/>
    </row>
    <row r="3132" spans="2:3" x14ac:dyDescent="0.2">
      <c r="B3132" s="24"/>
      <c r="C3132" s="24"/>
    </row>
    <row r="3133" spans="2:3" x14ac:dyDescent="0.2">
      <c r="B3133" s="24"/>
      <c r="C3133" s="24"/>
    </row>
    <row r="3134" spans="2:3" x14ac:dyDescent="0.2">
      <c r="B3134" s="24"/>
      <c r="C3134" s="24"/>
    </row>
    <row r="3135" spans="2:3" x14ac:dyDescent="0.2">
      <c r="B3135" s="24"/>
      <c r="C3135" s="24"/>
    </row>
    <row r="3136" spans="2:3" x14ac:dyDescent="0.2">
      <c r="B3136" s="24"/>
      <c r="C3136" s="24"/>
    </row>
    <row r="3137" spans="2:3" x14ac:dyDescent="0.2">
      <c r="B3137" s="24"/>
      <c r="C3137" s="24"/>
    </row>
    <row r="3138" spans="2:3" x14ac:dyDescent="0.2">
      <c r="B3138" s="24"/>
      <c r="C3138" s="24"/>
    </row>
    <row r="3139" spans="2:3" x14ac:dyDescent="0.2">
      <c r="B3139" s="24"/>
      <c r="C3139" s="24"/>
    </row>
    <row r="3140" spans="2:3" x14ac:dyDescent="0.2">
      <c r="B3140" s="24"/>
      <c r="C3140" s="24"/>
    </row>
    <row r="3141" spans="2:3" x14ac:dyDescent="0.2">
      <c r="B3141" s="24"/>
      <c r="C3141" s="24"/>
    </row>
    <row r="3142" spans="2:3" x14ac:dyDescent="0.2">
      <c r="B3142" s="24"/>
      <c r="C3142" s="24"/>
    </row>
    <row r="3143" spans="2:3" x14ac:dyDescent="0.2">
      <c r="B3143" s="24"/>
      <c r="C3143" s="24"/>
    </row>
    <row r="3144" spans="2:3" x14ac:dyDescent="0.2">
      <c r="B3144" s="24"/>
      <c r="C3144" s="24"/>
    </row>
    <row r="3145" spans="2:3" x14ac:dyDescent="0.2">
      <c r="B3145" s="24"/>
      <c r="C3145" s="24"/>
    </row>
    <row r="3146" spans="2:3" x14ac:dyDescent="0.2">
      <c r="B3146" s="24"/>
      <c r="C3146" s="24"/>
    </row>
    <row r="3147" spans="2:3" x14ac:dyDescent="0.2">
      <c r="B3147" s="24"/>
      <c r="C3147" s="24"/>
    </row>
    <row r="3148" spans="2:3" x14ac:dyDescent="0.2">
      <c r="B3148" s="24"/>
      <c r="C3148" s="24"/>
    </row>
    <row r="3149" spans="2:3" x14ac:dyDescent="0.2">
      <c r="B3149" s="24"/>
      <c r="C3149" s="24"/>
    </row>
    <row r="3150" spans="2:3" x14ac:dyDescent="0.2">
      <c r="B3150" s="24"/>
      <c r="C3150" s="24"/>
    </row>
    <row r="3151" spans="2:3" x14ac:dyDescent="0.2">
      <c r="B3151" s="24"/>
      <c r="C3151" s="24"/>
    </row>
    <row r="3152" spans="2:3" x14ac:dyDescent="0.2">
      <c r="B3152" s="24"/>
      <c r="C3152" s="24"/>
    </row>
    <row r="3153" spans="2:3" x14ac:dyDescent="0.2">
      <c r="B3153" s="24"/>
      <c r="C3153" s="24"/>
    </row>
    <row r="3154" spans="2:3" x14ac:dyDescent="0.2">
      <c r="B3154" s="24"/>
      <c r="C3154" s="24"/>
    </row>
    <row r="3155" spans="2:3" x14ac:dyDescent="0.2">
      <c r="B3155" s="24"/>
      <c r="C3155" s="24"/>
    </row>
    <row r="3156" spans="2:3" x14ac:dyDescent="0.2">
      <c r="B3156" s="24"/>
      <c r="C3156" s="24"/>
    </row>
    <row r="3157" spans="2:3" x14ac:dyDescent="0.2">
      <c r="B3157" s="24"/>
      <c r="C3157" s="24"/>
    </row>
    <row r="3158" spans="2:3" x14ac:dyDescent="0.2">
      <c r="B3158" s="24"/>
      <c r="C3158" s="24"/>
    </row>
    <row r="3159" spans="2:3" x14ac:dyDescent="0.2">
      <c r="B3159" s="24"/>
      <c r="C3159" s="24"/>
    </row>
    <row r="3160" spans="2:3" x14ac:dyDescent="0.2">
      <c r="B3160" s="24"/>
      <c r="C3160" s="24"/>
    </row>
    <row r="3161" spans="2:3" x14ac:dyDescent="0.2">
      <c r="B3161" s="24"/>
      <c r="C3161" s="24"/>
    </row>
    <row r="3162" spans="2:3" x14ac:dyDescent="0.2">
      <c r="B3162" s="24"/>
      <c r="C3162" s="24"/>
    </row>
    <row r="3163" spans="2:3" x14ac:dyDescent="0.2">
      <c r="B3163" s="24"/>
      <c r="C3163" s="24"/>
    </row>
    <row r="3164" spans="2:3" x14ac:dyDescent="0.2">
      <c r="B3164" s="24"/>
      <c r="C3164" s="24"/>
    </row>
    <row r="3165" spans="2:3" x14ac:dyDescent="0.2">
      <c r="B3165" s="24"/>
      <c r="C3165" s="24"/>
    </row>
    <row r="3166" spans="2:3" x14ac:dyDescent="0.2">
      <c r="B3166" s="24"/>
      <c r="C3166" s="24"/>
    </row>
    <row r="3167" spans="2:3" x14ac:dyDescent="0.2">
      <c r="B3167" s="24"/>
      <c r="C3167" s="24"/>
    </row>
    <row r="3168" spans="2:3" x14ac:dyDescent="0.2">
      <c r="B3168" s="24"/>
      <c r="C3168" s="24"/>
    </row>
    <row r="3169" spans="2:3" x14ac:dyDescent="0.2">
      <c r="B3169" s="24"/>
      <c r="C3169" s="24"/>
    </row>
    <row r="3170" spans="2:3" x14ac:dyDescent="0.2">
      <c r="B3170" s="24"/>
      <c r="C3170" s="24"/>
    </row>
    <row r="3171" spans="2:3" x14ac:dyDescent="0.2">
      <c r="B3171" s="24"/>
      <c r="C3171" s="24"/>
    </row>
    <row r="3172" spans="2:3" x14ac:dyDescent="0.2">
      <c r="B3172" s="24"/>
      <c r="C3172" s="24"/>
    </row>
    <row r="3173" spans="2:3" x14ac:dyDescent="0.2">
      <c r="B3173" s="24"/>
      <c r="C3173" s="24"/>
    </row>
    <row r="3174" spans="2:3" x14ac:dyDescent="0.2">
      <c r="B3174" s="24"/>
      <c r="C3174" s="24"/>
    </row>
    <row r="3175" spans="2:3" x14ac:dyDescent="0.2">
      <c r="B3175" s="24"/>
      <c r="C3175" s="24"/>
    </row>
    <row r="3176" spans="2:3" x14ac:dyDescent="0.2">
      <c r="B3176" s="24"/>
      <c r="C3176" s="24"/>
    </row>
    <row r="3177" spans="2:3" x14ac:dyDescent="0.2">
      <c r="B3177" s="24"/>
      <c r="C3177" s="24"/>
    </row>
    <row r="3178" spans="2:3" x14ac:dyDescent="0.2">
      <c r="B3178" s="24"/>
      <c r="C3178" s="24"/>
    </row>
    <row r="3179" spans="2:3" x14ac:dyDescent="0.2">
      <c r="B3179" s="24"/>
      <c r="C3179" s="24"/>
    </row>
    <row r="3180" spans="2:3" x14ac:dyDescent="0.2">
      <c r="B3180" s="24"/>
      <c r="C3180" s="24"/>
    </row>
    <row r="3181" spans="2:3" x14ac:dyDescent="0.2">
      <c r="B3181" s="24"/>
      <c r="C3181" s="24"/>
    </row>
    <row r="3182" spans="2:3" x14ac:dyDescent="0.2">
      <c r="B3182" s="24"/>
      <c r="C3182" s="24"/>
    </row>
    <row r="3183" spans="2:3" x14ac:dyDescent="0.2">
      <c r="B3183" s="24"/>
      <c r="C3183" s="24"/>
    </row>
    <row r="3184" spans="2:3" x14ac:dyDescent="0.2">
      <c r="B3184" s="24"/>
      <c r="C3184" s="24"/>
    </row>
    <row r="3185" spans="2:3" x14ac:dyDescent="0.2">
      <c r="B3185" s="24"/>
      <c r="C3185" s="24"/>
    </row>
    <row r="3186" spans="2:3" x14ac:dyDescent="0.2">
      <c r="B3186" s="24"/>
      <c r="C3186" s="24"/>
    </row>
    <row r="3187" spans="2:3" x14ac:dyDescent="0.2">
      <c r="B3187" s="24"/>
      <c r="C3187" s="24"/>
    </row>
    <row r="3188" spans="2:3" x14ac:dyDescent="0.2">
      <c r="B3188" s="24"/>
      <c r="C3188" s="24"/>
    </row>
    <row r="3189" spans="2:3" x14ac:dyDescent="0.2">
      <c r="B3189" s="24"/>
      <c r="C3189" s="24"/>
    </row>
    <row r="3190" spans="2:3" x14ac:dyDescent="0.2">
      <c r="B3190" s="24"/>
      <c r="C3190" s="24"/>
    </row>
    <row r="3191" spans="2:3" x14ac:dyDescent="0.2">
      <c r="B3191" s="24"/>
      <c r="C3191" s="24"/>
    </row>
    <row r="3192" spans="2:3" x14ac:dyDescent="0.2">
      <c r="B3192" s="24"/>
      <c r="C3192" s="24"/>
    </row>
    <row r="3193" spans="2:3" x14ac:dyDescent="0.2">
      <c r="B3193" s="24"/>
      <c r="C3193" s="24"/>
    </row>
    <row r="3194" spans="2:3" x14ac:dyDescent="0.2">
      <c r="B3194" s="24"/>
      <c r="C3194" s="24"/>
    </row>
    <row r="3195" spans="2:3" x14ac:dyDescent="0.2">
      <c r="B3195" s="24"/>
      <c r="C3195" s="24"/>
    </row>
    <row r="3196" spans="2:3" x14ac:dyDescent="0.2">
      <c r="B3196" s="24"/>
      <c r="C3196" s="24"/>
    </row>
    <row r="3197" spans="2:3" x14ac:dyDescent="0.2">
      <c r="B3197" s="24"/>
      <c r="C3197" s="24"/>
    </row>
    <row r="3198" spans="2:3" x14ac:dyDescent="0.2">
      <c r="B3198" s="24"/>
      <c r="C3198" s="24"/>
    </row>
    <row r="3199" spans="2:3" x14ac:dyDescent="0.2">
      <c r="B3199" s="24"/>
      <c r="C3199" s="24"/>
    </row>
    <row r="3200" spans="2:3" x14ac:dyDescent="0.2">
      <c r="B3200" s="24"/>
      <c r="C3200" s="24"/>
    </row>
    <row r="3201" spans="2:3" x14ac:dyDescent="0.2">
      <c r="B3201" s="24"/>
      <c r="C3201" s="24"/>
    </row>
    <row r="3202" spans="2:3" x14ac:dyDescent="0.2">
      <c r="B3202" s="24"/>
      <c r="C3202" s="24"/>
    </row>
    <row r="3203" spans="2:3" x14ac:dyDescent="0.2">
      <c r="B3203" s="24"/>
      <c r="C3203" s="24"/>
    </row>
    <row r="3204" spans="2:3" x14ac:dyDescent="0.2">
      <c r="B3204" s="24"/>
      <c r="C3204" s="24"/>
    </row>
    <row r="3205" spans="2:3" x14ac:dyDescent="0.2">
      <c r="B3205" s="24"/>
      <c r="C3205" s="24"/>
    </row>
    <row r="3206" spans="2:3" x14ac:dyDescent="0.2">
      <c r="B3206" s="24"/>
      <c r="C3206" s="24"/>
    </row>
    <row r="3207" spans="2:3" x14ac:dyDescent="0.2">
      <c r="B3207" s="24"/>
      <c r="C3207" s="24"/>
    </row>
    <row r="3208" spans="2:3" x14ac:dyDescent="0.2">
      <c r="B3208" s="24"/>
      <c r="C3208" s="24"/>
    </row>
    <row r="3209" spans="2:3" x14ac:dyDescent="0.2">
      <c r="B3209" s="24"/>
      <c r="C3209" s="24"/>
    </row>
    <row r="3210" spans="2:3" x14ac:dyDescent="0.2">
      <c r="B3210" s="24"/>
      <c r="C3210" s="24"/>
    </row>
    <row r="3211" spans="2:3" x14ac:dyDescent="0.2">
      <c r="B3211" s="24"/>
      <c r="C3211" s="24"/>
    </row>
    <row r="3212" spans="2:3" x14ac:dyDescent="0.2">
      <c r="B3212" s="24"/>
      <c r="C3212" s="24"/>
    </row>
    <row r="3213" spans="2:3" x14ac:dyDescent="0.2">
      <c r="B3213" s="24"/>
      <c r="C3213" s="24"/>
    </row>
    <row r="3214" spans="2:3" x14ac:dyDescent="0.2">
      <c r="B3214" s="24"/>
      <c r="C3214" s="24"/>
    </row>
    <row r="3215" spans="2:3" x14ac:dyDescent="0.2">
      <c r="B3215" s="24"/>
      <c r="C3215" s="24"/>
    </row>
    <row r="3216" spans="2:3" x14ac:dyDescent="0.2">
      <c r="B3216" s="24"/>
      <c r="C3216" s="24"/>
    </row>
    <row r="3217" spans="2:3" x14ac:dyDescent="0.2">
      <c r="B3217" s="24"/>
      <c r="C3217" s="24"/>
    </row>
    <row r="3218" spans="2:3" x14ac:dyDescent="0.2">
      <c r="B3218" s="24"/>
      <c r="C3218" s="24"/>
    </row>
    <row r="3219" spans="2:3" x14ac:dyDescent="0.2">
      <c r="B3219" s="24"/>
      <c r="C3219" s="24"/>
    </row>
    <row r="3220" spans="2:3" x14ac:dyDescent="0.2">
      <c r="B3220" s="24"/>
      <c r="C3220" s="24"/>
    </row>
    <row r="3221" spans="2:3" x14ac:dyDescent="0.2">
      <c r="B3221" s="24"/>
      <c r="C3221" s="24"/>
    </row>
    <row r="3222" spans="2:3" x14ac:dyDescent="0.2">
      <c r="B3222" s="24"/>
      <c r="C3222" s="24"/>
    </row>
    <row r="3223" spans="2:3" x14ac:dyDescent="0.2">
      <c r="B3223" s="24"/>
      <c r="C3223" s="24"/>
    </row>
    <row r="3224" spans="2:3" x14ac:dyDescent="0.2">
      <c r="B3224" s="24"/>
      <c r="C3224" s="24"/>
    </row>
    <row r="3225" spans="2:3" x14ac:dyDescent="0.2">
      <c r="B3225" s="24"/>
      <c r="C3225" s="24"/>
    </row>
    <row r="3226" spans="2:3" x14ac:dyDescent="0.2">
      <c r="B3226" s="24"/>
      <c r="C3226" s="24"/>
    </row>
    <row r="3227" spans="2:3" x14ac:dyDescent="0.2">
      <c r="B3227" s="24"/>
      <c r="C3227" s="24"/>
    </row>
    <row r="3228" spans="2:3" x14ac:dyDescent="0.2">
      <c r="B3228" s="24"/>
      <c r="C3228" s="24"/>
    </row>
    <row r="3229" spans="2:3" x14ac:dyDescent="0.2">
      <c r="B3229" s="24"/>
      <c r="C3229" s="24"/>
    </row>
    <row r="3230" spans="2:3" x14ac:dyDescent="0.2">
      <c r="B3230" s="24"/>
      <c r="C3230" s="24"/>
    </row>
    <row r="3231" spans="2:3" x14ac:dyDescent="0.2">
      <c r="B3231" s="24"/>
      <c r="C3231" s="24"/>
    </row>
    <row r="3232" spans="2:3" x14ac:dyDescent="0.2">
      <c r="B3232" s="24"/>
      <c r="C3232" s="24"/>
    </row>
    <row r="3233" spans="2:3" x14ac:dyDescent="0.2">
      <c r="B3233" s="24"/>
      <c r="C3233" s="24"/>
    </row>
    <row r="3234" spans="2:3" x14ac:dyDescent="0.2">
      <c r="B3234" s="24"/>
      <c r="C3234" s="24"/>
    </row>
    <row r="3235" spans="2:3" x14ac:dyDescent="0.2">
      <c r="B3235" s="24"/>
      <c r="C3235" s="24"/>
    </row>
    <row r="3236" spans="2:3" x14ac:dyDescent="0.2">
      <c r="B3236" s="24"/>
      <c r="C3236" s="24"/>
    </row>
    <row r="3237" spans="2:3" x14ac:dyDescent="0.2">
      <c r="B3237" s="24"/>
      <c r="C3237" s="24"/>
    </row>
    <row r="3238" spans="2:3" x14ac:dyDescent="0.2">
      <c r="B3238" s="24"/>
      <c r="C3238" s="24"/>
    </row>
    <row r="3239" spans="2:3" x14ac:dyDescent="0.2">
      <c r="B3239" s="24"/>
      <c r="C3239" s="24"/>
    </row>
    <row r="3240" spans="2:3" x14ac:dyDescent="0.2">
      <c r="B3240" s="24"/>
      <c r="C3240" s="24"/>
    </row>
    <row r="3241" spans="2:3" x14ac:dyDescent="0.2">
      <c r="B3241" s="24"/>
      <c r="C3241" s="24"/>
    </row>
    <row r="3242" spans="2:3" x14ac:dyDescent="0.2">
      <c r="B3242" s="24"/>
      <c r="C3242" s="24"/>
    </row>
    <row r="3243" spans="2:3" x14ac:dyDescent="0.2">
      <c r="B3243" s="24"/>
      <c r="C3243" s="24"/>
    </row>
    <row r="3244" spans="2:3" x14ac:dyDescent="0.2">
      <c r="B3244" s="24"/>
      <c r="C3244" s="24"/>
    </row>
    <row r="3245" spans="2:3" x14ac:dyDescent="0.2">
      <c r="B3245" s="24"/>
      <c r="C3245" s="24"/>
    </row>
    <row r="3246" spans="2:3" x14ac:dyDescent="0.2">
      <c r="B3246" s="24"/>
      <c r="C3246" s="24"/>
    </row>
    <row r="3247" spans="2:3" x14ac:dyDescent="0.2">
      <c r="B3247" s="24"/>
      <c r="C3247" s="24"/>
    </row>
    <row r="3248" spans="2:3" x14ac:dyDescent="0.2">
      <c r="B3248" s="24"/>
      <c r="C3248" s="24"/>
    </row>
    <row r="3249" spans="2:3" x14ac:dyDescent="0.2">
      <c r="B3249" s="24"/>
      <c r="C3249" s="24"/>
    </row>
    <row r="3250" spans="2:3" x14ac:dyDescent="0.2">
      <c r="B3250" s="24"/>
      <c r="C3250" s="24"/>
    </row>
    <row r="3251" spans="2:3" x14ac:dyDescent="0.2">
      <c r="B3251" s="24"/>
      <c r="C3251" s="24"/>
    </row>
    <row r="3252" spans="2:3" x14ac:dyDescent="0.2">
      <c r="B3252" s="24"/>
      <c r="C3252" s="24"/>
    </row>
    <row r="3253" spans="2:3" x14ac:dyDescent="0.2">
      <c r="B3253" s="24"/>
      <c r="C3253" s="24"/>
    </row>
    <row r="3254" spans="2:3" x14ac:dyDescent="0.2">
      <c r="B3254" s="24"/>
      <c r="C3254" s="24"/>
    </row>
    <row r="3255" spans="2:3" x14ac:dyDescent="0.2">
      <c r="B3255" s="24"/>
      <c r="C3255" s="24"/>
    </row>
    <row r="3256" spans="2:3" x14ac:dyDescent="0.2">
      <c r="B3256" s="24"/>
      <c r="C3256" s="24"/>
    </row>
    <row r="3257" spans="2:3" x14ac:dyDescent="0.2">
      <c r="B3257" s="24"/>
      <c r="C3257" s="24"/>
    </row>
    <row r="3258" spans="2:3" x14ac:dyDescent="0.2">
      <c r="B3258" s="24"/>
      <c r="C3258" s="24"/>
    </row>
    <row r="3259" spans="2:3" x14ac:dyDescent="0.2">
      <c r="B3259" s="24"/>
      <c r="C3259" s="24"/>
    </row>
    <row r="3260" spans="2:3" x14ac:dyDescent="0.2">
      <c r="B3260" s="24"/>
      <c r="C3260" s="24"/>
    </row>
    <row r="3261" spans="2:3" x14ac:dyDescent="0.2">
      <c r="B3261" s="24"/>
      <c r="C3261" s="24"/>
    </row>
    <row r="3262" spans="2:3" x14ac:dyDescent="0.2">
      <c r="B3262" s="24"/>
      <c r="C3262" s="24"/>
    </row>
    <row r="3263" spans="2:3" x14ac:dyDescent="0.2">
      <c r="B3263" s="24"/>
      <c r="C3263" s="24"/>
    </row>
    <row r="3264" spans="2:3" x14ac:dyDescent="0.2">
      <c r="B3264" s="24"/>
      <c r="C3264" s="24"/>
    </row>
    <row r="3265" spans="2:3" x14ac:dyDescent="0.2">
      <c r="B3265" s="24"/>
      <c r="C3265" s="24"/>
    </row>
    <row r="3266" spans="2:3" x14ac:dyDescent="0.2">
      <c r="B3266" s="24"/>
      <c r="C3266" s="24"/>
    </row>
    <row r="3267" spans="2:3" x14ac:dyDescent="0.2">
      <c r="B3267" s="24"/>
      <c r="C3267" s="24"/>
    </row>
    <row r="3268" spans="2:3" x14ac:dyDescent="0.2">
      <c r="B3268" s="24"/>
      <c r="C3268" s="24"/>
    </row>
    <row r="3269" spans="2:3" x14ac:dyDescent="0.2">
      <c r="B3269" s="24"/>
      <c r="C3269" s="24"/>
    </row>
    <row r="3270" spans="2:3" x14ac:dyDescent="0.2">
      <c r="B3270" s="24"/>
      <c r="C3270" s="24"/>
    </row>
    <row r="3271" spans="2:3" x14ac:dyDescent="0.2">
      <c r="B3271" s="24"/>
      <c r="C3271" s="24"/>
    </row>
    <row r="3272" spans="2:3" x14ac:dyDescent="0.2">
      <c r="B3272" s="24"/>
      <c r="C3272" s="24"/>
    </row>
    <row r="3273" spans="2:3" x14ac:dyDescent="0.2">
      <c r="B3273" s="24"/>
      <c r="C3273" s="24"/>
    </row>
    <row r="3274" spans="2:3" x14ac:dyDescent="0.2">
      <c r="B3274" s="24"/>
      <c r="C3274" s="24"/>
    </row>
    <row r="3275" spans="2:3" x14ac:dyDescent="0.2">
      <c r="B3275" s="24"/>
      <c r="C3275" s="24"/>
    </row>
    <row r="3276" spans="2:3" x14ac:dyDescent="0.2">
      <c r="B3276" s="24"/>
      <c r="C3276" s="24"/>
    </row>
    <row r="3277" spans="2:3" x14ac:dyDescent="0.2">
      <c r="B3277" s="24"/>
      <c r="C3277" s="24"/>
    </row>
    <row r="3278" spans="2:3" x14ac:dyDescent="0.2">
      <c r="B3278" s="24"/>
      <c r="C3278" s="24"/>
    </row>
    <row r="3279" spans="2:3" x14ac:dyDescent="0.2">
      <c r="B3279" s="24"/>
      <c r="C3279" s="24"/>
    </row>
    <row r="3280" spans="2:3" x14ac:dyDescent="0.2">
      <c r="B3280" s="24"/>
      <c r="C3280" s="24"/>
    </row>
    <row r="3281" spans="2:3" x14ac:dyDescent="0.2">
      <c r="B3281" s="24"/>
      <c r="C3281" s="24"/>
    </row>
    <row r="3282" spans="2:3" x14ac:dyDescent="0.2">
      <c r="B3282" s="24"/>
      <c r="C3282" s="24"/>
    </row>
    <row r="3283" spans="2:3" x14ac:dyDescent="0.2">
      <c r="B3283" s="24"/>
      <c r="C3283" s="24"/>
    </row>
    <row r="3284" spans="2:3" x14ac:dyDescent="0.2">
      <c r="B3284" s="24"/>
      <c r="C3284" s="24"/>
    </row>
    <row r="3285" spans="2:3" x14ac:dyDescent="0.2">
      <c r="B3285" s="24"/>
      <c r="C3285" s="24"/>
    </row>
    <row r="3286" spans="2:3" x14ac:dyDescent="0.2">
      <c r="B3286" s="24"/>
      <c r="C3286" s="24"/>
    </row>
    <row r="3287" spans="2:3" x14ac:dyDescent="0.2">
      <c r="B3287" s="24"/>
      <c r="C3287" s="24"/>
    </row>
    <row r="3288" spans="2:3" x14ac:dyDescent="0.2">
      <c r="B3288" s="24"/>
      <c r="C3288" s="24"/>
    </row>
    <row r="3289" spans="2:3" x14ac:dyDescent="0.2">
      <c r="B3289" s="24"/>
      <c r="C3289" s="24"/>
    </row>
    <row r="3290" spans="2:3" x14ac:dyDescent="0.2">
      <c r="B3290" s="24"/>
      <c r="C3290" s="24"/>
    </row>
    <row r="3291" spans="2:3" x14ac:dyDescent="0.2">
      <c r="B3291" s="24"/>
      <c r="C3291" s="24"/>
    </row>
    <row r="3292" spans="2:3" x14ac:dyDescent="0.2">
      <c r="B3292" s="24"/>
      <c r="C3292" s="24"/>
    </row>
    <row r="3293" spans="2:3" x14ac:dyDescent="0.2">
      <c r="B3293" s="24"/>
      <c r="C3293" s="24"/>
    </row>
    <row r="3294" spans="2:3" x14ac:dyDescent="0.2">
      <c r="B3294" s="24"/>
      <c r="C3294" s="24"/>
    </row>
    <row r="3295" spans="2:3" x14ac:dyDescent="0.2">
      <c r="B3295" s="24"/>
      <c r="C3295" s="24"/>
    </row>
    <row r="3296" spans="2:3" x14ac:dyDescent="0.2">
      <c r="B3296" s="24"/>
      <c r="C3296" s="24"/>
    </row>
    <row r="3297" spans="2:3" x14ac:dyDescent="0.2">
      <c r="B3297" s="24"/>
      <c r="C3297" s="24"/>
    </row>
    <row r="3298" spans="2:3" x14ac:dyDescent="0.2">
      <c r="B3298" s="24"/>
      <c r="C3298" s="24"/>
    </row>
    <row r="3299" spans="2:3" x14ac:dyDescent="0.2">
      <c r="B3299" s="24"/>
      <c r="C3299" s="24"/>
    </row>
    <row r="3300" spans="2:3" x14ac:dyDescent="0.2">
      <c r="B3300" s="24"/>
      <c r="C3300" s="24"/>
    </row>
    <row r="3301" spans="2:3" x14ac:dyDescent="0.2">
      <c r="B3301" s="24"/>
      <c r="C3301" s="24"/>
    </row>
    <row r="3302" spans="2:3" x14ac:dyDescent="0.2">
      <c r="B3302" s="24"/>
      <c r="C3302" s="24"/>
    </row>
    <row r="3303" spans="2:3" x14ac:dyDescent="0.2">
      <c r="B3303" s="24"/>
      <c r="C3303" s="24"/>
    </row>
    <row r="3304" spans="2:3" x14ac:dyDescent="0.2">
      <c r="B3304" s="24"/>
      <c r="C3304" s="24"/>
    </row>
    <row r="3305" spans="2:3" x14ac:dyDescent="0.2">
      <c r="B3305" s="24"/>
      <c r="C3305" s="24"/>
    </row>
    <row r="3306" spans="2:3" x14ac:dyDescent="0.2">
      <c r="B3306" s="24"/>
      <c r="C3306" s="24"/>
    </row>
    <row r="3307" spans="2:3" x14ac:dyDescent="0.2">
      <c r="B3307" s="24"/>
      <c r="C3307" s="24"/>
    </row>
    <row r="3308" spans="2:3" x14ac:dyDescent="0.2">
      <c r="B3308" s="24"/>
      <c r="C3308" s="24"/>
    </row>
    <row r="3309" spans="2:3" x14ac:dyDescent="0.2">
      <c r="B3309" s="24"/>
      <c r="C3309" s="24"/>
    </row>
    <row r="3310" spans="2:3" x14ac:dyDescent="0.2">
      <c r="B3310" s="24"/>
      <c r="C3310" s="24"/>
    </row>
    <row r="3311" spans="2:3" x14ac:dyDescent="0.2">
      <c r="B3311" s="24"/>
      <c r="C3311" s="24"/>
    </row>
    <row r="3312" spans="2:3" x14ac:dyDescent="0.2">
      <c r="B3312" s="24"/>
      <c r="C3312" s="24"/>
    </row>
    <row r="3313" spans="2:3" x14ac:dyDescent="0.2">
      <c r="B3313" s="24"/>
      <c r="C3313" s="24"/>
    </row>
    <row r="3314" spans="2:3" x14ac:dyDescent="0.2">
      <c r="B3314" s="24"/>
      <c r="C3314" s="24"/>
    </row>
    <row r="3315" spans="2:3" x14ac:dyDescent="0.2">
      <c r="B3315" s="24"/>
      <c r="C3315" s="24"/>
    </row>
    <row r="3316" spans="2:3" x14ac:dyDescent="0.2">
      <c r="B3316" s="24"/>
      <c r="C3316" s="24"/>
    </row>
    <row r="3317" spans="2:3" x14ac:dyDescent="0.2">
      <c r="B3317" s="24"/>
      <c r="C3317" s="24"/>
    </row>
    <row r="3318" spans="2:3" x14ac:dyDescent="0.2">
      <c r="B3318" s="24"/>
      <c r="C3318" s="24"/>
    </row>
    <row r="3319" spans="2:3" x14ac:dyDescent="0.2">
      <c r="B3319" s="24"/>
      <c r="C3319" s="24"/>
    </row>
    <row r="3320" spans="2:3" x14ac:dyDescent="0.2">
      <c r="B3320" s="24"/>
      <c r="C3320" s="24"/>
    </row>
    <row r="3321" spans="2:3" x14ac:dyDescent="0.2">
      <c r="B3321" s="24"/>
      <c r="C3321" s="24"/>
    </row>
    <row r="3322" spans="2:3" x14ac:dyDescent="0.2">
      <c r="B3322" s="24"/>
      <c r="C3322" s="24"/>
    </row>
    <row r="3323" spans="2:3" x14ac:dyDescent="0.2">
      <c r="B3323" s="24"/>
      <c r="C3323" s="24"/>
    </row>
    <row r="3324" spans="2:3" x14ac:dyDescent="0.2">
      <c r="B3324" s="24"/>
      <c r="C3324" s="24"/>
    </row>
    <row r="3325" spans="2:3" x14ac:dyDescent="0.2">
      <c r="B3325" s="24"/>
      <c r="C3325" s="24"/>
    </row>
    <row r="3326" spans="2:3" x14ac:dyDescent="0.2">
      <c r="B3326" s="24"/>
      <c r="C3326" s="24"/>
    </row>
    <row r="3327" spans="2:3" x14ac:dyDescent="0.2">
      <c r="B3327" s="24"/>
      <c r="C3327" s="24"/>
    </row>
    <row r="3328" spans="2:3" x14ac:dyDescent="0.2">
      <c r="B3328" s="24"/>
      <c r="C3328" s="24"/>
    </row>
    <row r="3329" spans="2:3" x14ac:dyDescent="0.2">
      <c r="B3329" s="24"/>
      <c r="C3329" s="24"/>
    </row>
    <row r="3330" spans="2:3" x14ac:dyDescent="0.2">
      <c r="B3330" s="24"/>
      <c r="C3330" s="24"/>
    </row>
    <row r="3331" spans="2:3" x14ac:dyDescent="0.2">
      <c r="B3331" s="24"/>
      <c r="C3331" s="24"/>
    </row>
    <row r="3332" spans="2:3" x14ac:dyDescent="0.2">
      <c r="B3332" s="24"/>
      <c r="C3332" s="24"/>
    </row>
    <row r="3333" spans="2:3" x14ac:dyDescent="0.2">
      <c r="B3333" s="24"/>
      <c r="C3333" s="24"/>
    </row>
    <row r="3334" spans="2:3" x14ac:dyDescent="0.2">
      <c r="B3334" s="24"/>
      <c r="C3334" s="24"/>
    </row>
    <row r="3335" spans="2:3" x14ac:dyDescent="0.2">
      <c r="B3335" s="24"/>
      <c r="C3335" s="24"/>
    </row>
    <row r="3336" spans="2:3" x14ac:dyDescent="0.2">
      <c r="B3336" s="24"/>
      <c r="C3336" s="24"/>
    </row>
    <row r="3337" spans="2:3" x14ac:dyDescent="0.2">
      <c r="B3337" s="24"/>
      <c r="C3337" s="24"/>
    </row>
    <row r="3338" spans="2:3" x14ac:dyDescent="0.2">
      <c r="B3338" s="24"/>
      <c r="C3338" s="24"/>
    </row>
    <row r="3339" spans="2:3" x14ac:dyDescent="0.2">
      <c r="B3339" s="24"/>
      <c r="C3339" s="24"/>
    </row>
    <row r="3340" spans="2:3" x14ac:dyDescent="0.2">
      <c r="B3340" s="24"/>
      <c r="C3340" s="24"/>
    </row>
    <row r="3341" spans="2:3" x14ac:dyDescent="0.2">
      <c r="B3341" s="24"/>
      <c r="C3341" s="24"/>
    </row>
    <row r="3342" spans="2:3" x14ac:dyDescent="0.2">
      <c r="B3342" s="24"/>
      <c r="C3342" s="24"/>
    </row>
    <row r="3343" spans="2:3" x14ac:dyDescent="0.2">
      <c r="B3343" s="24"/>
      <c r="C3343" s="24"/>
    </row>
    <row r="3344" spans="2:3" x14ac:dyDescent="0.2">
      <c r="B3344" s="24"/>
      <c r="C3344" s="24"/>
    </row>
    <row r="3345" spans="2:3" x14ac:dyDescent="0.2">
      <c r="B3345" s="24"/>
      <c r="C3345" s="24"/>
    </row>
    <row r="3346" spans="2:3" x14ac:dyDescent="0.2">
      <c r="B3346" s="24"/>
      <c r="C3346" s="24"/>
    </row>
    <row r="3347" spans="2:3" x14ac:dyDescent="0.2">
      <c r="B3347" s="24"/>
      <c r="C3347" s="24"/>
    </row>
    <row r="3348" spans="2:3" x14ac:dyDescent="0.2">
      <c r="B3348" s="24"/>
      <c r="C3348" s="24"/>
    </row>
    <row r="3349" spans="2:3" x14ac:dyDescent="0.2">
      <c r="B3349" s="24"/>
      <c r="C3349" s="24"/>
    </row>
    <row r="3350" spans="2:3" x14ac:dyDescent="0.2">
      <c r="B3350" s="24"/>
      <c r="C3350" s="24"/>
    </row>
    <row r="3351" spans="2:3" x14ac:dyDescent="0.2">
      <c r="B3351" s="24"/>
      <c r="C3351" s="24"/>
    </row>
    <row r="3352" spans="2:3" x14ac:dyDescent="0.2">
      <c r="B3352" s="24"/>
      <c r="C3352" s="24"/>
    </row>
    <row r="3353" spans="2:3" x14ac:dyDescent="0.2">
      <c r="B3353" s="24"/>
      <c r="C3353" s="24"/>
    </row>
    <row r="3354" spans="2:3" x14ac:dyDescent="0.2">
      <c r="B3354" s="24"/>
      <c r="C3354" s="24"/>
    </row>
    <row r="3355" spans="2:3" x14ac:dyDescent="0.2">
      <c r="B3355" s="24"/>
      <c r="C3355" s="24"/>
    </row>
    <row r="3356" spans="2:3" x14ac:dyDescent="0.2">
      <c r="B3356" s="24"/>
      <c r="C3356" s="24"/>
    </row>
    <row r="3357" spans="2:3" x14ac:dyDescent="0.2">
      <c r="B3357" s="24"/>
      <c r="C3357" s="24"/>
    </row>
    <row r="3358" spans="2:3" x14ac:dyDescent="0.2">
      <c r="B3358" s="24"/>
      <c r="C3358" s="24"/>
    </row>
    <row r="3359" spans="2:3" x14ac:dyDescent="0.2">
      <c r="B3359" s="24"/>
      <c r="C3359" s="24"/>
    </row>
    <row r="3360" spans="2:3" x14ac:dyDescent="0.2">
      <c r="B3360" s="24"/>
      <c r="C3360" s="24"/>
    </row>
    <row r="3361" spans="2:3" x14ac:dyDescent="0.2">
      <c r="B3361" s="24"/>
      <c r="C3361" s="24"/>
    </row>
    <row r="3362" spans="2:3" x14ac:dyDescent="0.2">
      <c r="B3362" s="24"/>
      <c r="C3362" s="24"/>
    </row>
    <row r="3363" spans="2:3" x14ac:dyDescent="0.2">
      <c r="B3363" s="24"/>
      <c r="C3363" s="24"/>
    </row>
    <row r="3364" spans="2:3" x14ac:dyDescent="0.2">
      <c r="B3364" s="24"/>
      <c r="C3364" s="24"/>
    </row>
    <row r="3365" spans="2:3" x14ac:dyDescent="0.2">
      <c r="B3365" s="24"/>
      <c r="C3365" s="24"/>
    </row>
    <row r="3366" spans="2:3" x14ac:dyDescent="0.2">
      <c r="B3366" s="24"/>
      <c r="C3366" s="24"/>
    </row>
    <row r="3367" spans="2:3" x14ac:dyDescent="0.2">
      <c r="B3367" s="24"/>
      <c r="C3367" s="24"/>
    </row>
    <row r="3368" spans="2:3" x14ac:dyDescent="0.2">
      <c r="B3368" s="24"/>
      <c r="C3368" s="24"/>
    </row>
    <row r="3369" spans="2:3" x14ac:dyDescent="0.2">
      <c r="B3369" s="24"/>
      <c r="C3369" s="24"/>
    </row>
    <row r="3370" spans="2:3" x14ac:dyDescent="0.2">
      <c r="B3370" s="24"/>
      <c r="C3370" s="24"/>
    </row>
    <row r="3371" spans="2:3" x14ac:dyDescent="0.2">
      <c r="B3371" s="24"/>
      <c r="C3371" s="24"/>
    </row>
    <row r="3372" spans="2:3" x14ac:dyDescent="0.2">
      <c r="B3372" s="24"/>
      <c r="C3372" s="24"/>
    </row>
    <row r="3373" spans="2:3" x14ac:dyDescent="0.2">
      <c r="B3373" s="24"/>
      <c r="C3373" s="24"/>
    </row>
    <row r="3374" spans="2:3" x14ac:dyDescent="0.2">
      <c r="B3374" s="24"/>
      <c r="C3374" s="24"/>
    </row>
    <row r="3375" spans="2:3" x14ac:dyDescent="0.2">
      <c r="B3375" s="24"/>
      <c r="C3375" s="24"/>
    </row>
    <row r="3376" spans="2:3" x14ac:dyDescent="0.2">
      <c r="B3376" s="24"/>
      <c r="C3376" s="24"/>
    </row>
    <row r="3377" spans="2:3" x14ac:dyDescent="0.2">
      <c r="B3377" s="24"/>
      <c r="C3377" s="24"/>
    </row>
    <row r="3378" spans="2:3" x14ac:dyDescent="0.2">
      <c r="B3378" s="24"/>
      <c r="C3378" s="24"/>
    </row>
    <row r="3379" spans="2:3" x14ac:dyDescent="0.2">
      <c r="B3379" s="24"/>
      <c r="C3379" s="24"/>
    </row>
    <row r="3380" spans="2:3" x14ac:dyDescent="0.2">
      <c r="B3380" s="24"/>
      <c r="C3380" s="24"/>
    </row>
    <row r="3381" spans="2:3" x14ac:dyDescent="0.2">
      <c r="B3381" s="24"/>
      <c r="C3381" s="24"/>
    </row>
    <row r="3382" spans="2:3" x14ac:dyDescent="0.2">
      <c r="B3382" s="24"/>
      <c r="C3382" s="24"/>
    </row>
    <row r="3383" spans="2:3" x14ac:dyDescent="0.2">
      <c r="B3383" s="24"/>
      <c r="C3383" s="24"/>
    </row>
    <row r="3384" spans="2:3" x14ac:dyDescent="0.2">
      <c r="B3384" s="24"/>
      <c r="C3384" s="24"/>
    </row>
    <row r="3385" spans="2:3" x14ac:dyDescent="0.2">
      <c r="B3385" s="24"/>
      <c r="C3385" s="24"/>
    </row>
    <row r="3386" spans="2:3" x14ac:dyDescent="0.2">
      <c r="B3386" s="24"/>
      <c r="C3386" s="24"/>
    </row>
    <row r="3387" spans="2:3" x14ac:dyDescent="0.2">
      <c r="B3387" s="24"/>
      <c r="C3387" s="24"/>
    </row>
    <row r="3388" spans="2:3" x14ac:dyDescent="0.2">
      <c r="B3388" s="24"/>
      <c r="C3388" s="24"/>
    </row>
    <row r="3389" spans="2:3" x14ac:dyDescent="0.2">
      <c r="B3389" s="24"/>
      <c r="C3389" s="24"/>
    </row>
    <row r="3390" spans="2:3" x14ac:dyDescent="0.2">
      <c r="B3390" s="24"/>
      <c r="C3390" s="24"/>
    </row>
    <row r="3391" spans="2:3" x14ac:dyDescent="0.2">
      <c r="B3391" s="24"/>
      <c r="C3391" s="24"/>
    </row>
    <row r="3392" spans="2:3" x14ac:dyDescent="0.2">
      <c r="B3392" s="24"/>
      <c r="C3392" s="24"/>
    </row>
    <row r="3393" spans="2:3" x14ac:dyDescent="0.2">
      <c r="B3393" s="24"/>
      <c r="C3393" s="24"/>
    </row>
    <row r="3394" spans="2:3" x14ac:dyDescent="0.2">
      <c r="B3394" s="24"/>
      <c r="C3394" s="24"/>
    </row>
    <row r="3395" spans="2:3" x14ac:dyDescent="0.2">
      <c r="B3395" s="24"/>
      <c r="C3395" s="24"/>
    </row>
    <row r="3396" spans="2:3" x14ac:dyDescent="0.2">
      <c r="B3396" s="24"/>
      <c r="C3396" s="24"/>
    </row>
    <row r="3397" spans="2:3" x14ac:dyDescent="0.2">
      <c r="B3397" s="24"/>
      <c r="C3397" s="24"/>
    </row>
    <row r="3398" spans="2:3" x14ac:dyDescent="0.2">
      <c r="B3398" s="24"/>
      <c r="C3398" s="24"/>
    </row>
    <row r="3399" spans="2:3" x14ac:dyDescent="0.2">
      <c r="B3399" s="24"/>
      <c r="C3399" s="24"/>
    </row>
    <row r="3400" spans="2:3" x14ac:dyDescent="0.2">
      <c r="B3400" s="24"/>
      <c r="C3400" s="24"/>
    </row>
    <row r="3401" spans="2:3" x14ac:dyDescent="0.2">
      <c r="B3401" s="24"/>
      <c r="C3401" s="24"/>
    </row>
    <row r="3402" spans="2:3" x14ac:dyDescent="0.2">
      <c r="B3402" s="24"/>
      <c r="C3402" s="24"/>
    </row>
    <row r="3403" spans="2:3" x14ac:dyDescent="0.2">
      <c r="B3403" s="24"/>
      <c r="C3403" s="24"/>
    </row>
    <row r="3404" spans="2:3" x14ac:dyDescent="0.2">
      <c r="B3404" s="24"/>
      <c r="C3404" s="24"/>
    </row>
    <row r="3405" spans="2:3" x14ac:dyDescent="0.2">
      <c r="B3405" s="24"/>
      <c r="C3405" s="24"/>
    </row>
    <row r="3406" spans="2:3" x14ac:dyDescent="0.2">
      <c r="B3406" s="24"/>
      <c r="C3406" s="24"/>
    </row>
    <row r="3407" spans="2:3" x14ac:dyDescent="0.2">
      <c r="B3407" s="24"/>
      <c r="C3407" s="24"/>
    </row>
    <row r="3408" spans="2:3" x14ac:dyDescent="0.2">
      <c r="B3408" s="24"/>
      <c r="C3408" s="24"/>
    </row>
    <row r="3409" spans="2:3" x14ac:dyDescent="0.2">
      <c r="B3409" s="24"/>
      <c r="C3409" s="24"/>
    </row>
    <row r="3410" spans="2:3" x14ac:dyDescent="0.2">
      <c r="B3410" s="24"/>
      <c r="C3410" s="24"/>
    </row>
    <row r="3411" spans="2:3" x14ac:dyDescent="0.2">
      <c r="B3411" s="24"/>
      <c r="C3411" s="24"/>
    </row>
    <row r="3412" spans="2:3" x14ac:dyDescent="0.2">
      <c r="B3412" s="24"/>
      <c r="C3412" s="24"/>
    </row>
    <row r="3413" spans="2:3" x14ac:dyDescent="0.2">
      <c r="B3413" s="24"/>
      <c r="C3413" s="24"/>
    </row>
    <row r="3414" spans="2:3" x14ac:dyDescent="0.2">
      <c r="B3414" s="24"/>
      <c r="C3414" s="24"/>
    </row>
    <row r="3415" spans="2:3" x14ac:dyDescent="0.2">
      <c r="B3415" s="24"/>
      <c r="C3415" s="24"/>
    </row>
    <row r="3416" spans="2:3" x14ac:dyDescent="0.2">
      <c r="B3416" s="24"/>
      <c r="C3416" s="24"/>
    </row>
    <row r="3417" spans="2:3" x14ac:dyDescent="0.2">
      <c r="B3417" s="24"/>
      <c r="C3417" s="24"/>
    </row>
    <row r="3418" spans="2:3" x14ac:dyDescent="0.2">
      <c r="B3418" s="24"/>
      <c r="C3418" s="24"/>
    </row>
    <row r="3419" spans="2:3" x14ac:dyDescent="0.2">
      <c r="B3419" s="24"/>
      <c r="C3419" s="24"/>
    </row>
    <row r="3420" spans="2:3" x14ac:dyDescent="0.2">
      <c r="B3420" s="24"/>
      <c r="C3420" s="24"/>
    </row>
    <row r="3421" spans="2:3" x14ac:dyDescent="0.2">
      <c r="B3421" s="24"/>
      <c r="C3421" s="24"/>
    </row>
    <row r="3422" spans="2:3" x14ac:dyDescent="0.2">
      <c r="B3422" s="24"/>
      <c r="C3422" s="24"/>
    </row>
    <row r="3423" spans="2:3" x14ac:dyDescent="0.2">
      <c r="B3423" s="24"/>
      <c r="C3423" s="24"/>
    </row>
    <row r="3424" spans="2:3" x14ac:dyDescent="0.2">
      <c r="B3424" s="24"/>
      <c r="C3424" s="24"/>
    </row>
    <row r="3425" spans="2:3" x14ac:dyDescent="0.2">
      <c r="B3425" s="24"/>
      <c r="C3425" s="24"/>
    </row>
    <row r="3426" spans="2:3" x14ac:dyDescent="0.2">
      <c r="B3426" s="24"/>
      <c r="C3426" s="24"/>
    </row>
    <row r="3427" spans="2:3" x14ac:dyDescent="0.2">
      <c r="B3427" s="24"/>
      <c r="C3427" s="24"/>
    </row>
    <row r="3428" spans="2:3" x14ac:dyDescent="0.2">
      <c r="B3428" s="24"/>
      <c r="C3428" s="24"/>
    </row>
    <row r="3429" spans="2:3" x14ac:dyDescent="0.2">
      <c r="B3429" s="24"/>
      <c r="C3429" s="24"/>
    </row>
    <row r="3430" spans="2:3" x14ac:dyDescent="0.2">
      <c r="B3430" s="24"/>
      <c r="C3430" s="24"/>
    </row>
    <row r="3431" spans="2:3" x14ac:dyDescent="0.2">
      <c r="B3431" s="24"/>
      <c r="C3431" s="24"/>
    </row>
    <row r="3432" spans="2:3" x14ac:dyDescent="0.2">
      <c r="B3432" s="24"/>
      <c r="C3432" s="24"/>
    </row>
    <row r="3433" spans="2:3" x14ac:dyDescent="0.2">
      <c r="B3433" s="24"/>
      <c r="C3433" s="24"/>
    </row>
    <row r="3434" spans="2:3" x14ac:dyDescent="0.2">
      <c r="B3434" s="24"/>
      <c r="C3434" s="24"/>
    </row>
    <row r="3435" spans="2:3" x14ac:dyDescent="0.2">
      <c r="B3435" s="24"/>
      <c r="C3435" s="24"/>
    </row>
    <row r="3436" spans="2:3" x14ac:dyDescent="0.2">
      <c r="B3436" s="24"/>
      <c r="C3436" s="24"/>
    </row>
    <row r="3437" spans="2:3" x14ac:dyDescent="0.2">
      <c r="B3437" s="24"/>
      <c r="C3437" s="24"/>
    </row>
    <row r="3438" spans="2:3" x14ac:dyDescent="0.2">
      <c r="B3438" s="24"/>
      <c r="C3438" s="24"/>
    </row>
    <row r="3439" spans="2:3" x14ac:dyDescent="0.2">
      <c r="B3439" s="24"/>
      <c r="C3439" s="24"/>
    </row>
    <row r="3440" spans="2:3" x14ac:dyDescent="0.2">
      <c r="B3440" s="24"/>
      <c r="C3440" s="24"/>
    </row>
    <row r="3441" spans="2:3" x14ac:dyDescent="0.2">
      <c r="B3441" s="24"/>
      <c r="C3441" s="24"/>
    </row>
    <row r="3442" spans="2:3" x14ac:dyDescent="0.2">
      <c r="B3442" s="24"/>
      <c r="C3442" s="24"/>
    </row>
    <row r="3443" spans="2:3" x14ac:dyDescent="0.2">
      <c r="B3443" s="24"/>
      <c r="C3443" s="24"/>
    </row>
    <row r="3444" spans="2:3" x14ac:dyDescent="0.2">
      <c r="B3444" s="24"/>
      <c r="C3444" s="24"/>
    </row>
    <row r="3445" spans="2:3" x14ac:dyDescent="0.2">
      <c r="B3445" s="24"/>
      <c r="C3445" s="24"/>
    </row>
    <row r="3446" spans="2:3" x14ac:dyDescent="0.2">
      <c r="B3446" s="24"/>
      <c r="C3446" s="24"/>
    </row>
    <row r="3447" spans="2:3" x14ac:dyDescent="0.2">
      <c r="B3447" s="24"/>
      <c r="C3447" s="24"/>
    </row>
    <row r="3448" spans="2:3" x14ac:dyDescent="0.2">
      <c r="B3448" s="24"/>
      <c r="C3448" s="24"/>
    </row>
    <row r="3449" spans="2:3" x14ac:dyDescent="0.2">
      <c r="B3449" s="24"/>
      <c r="C3449" s="24"/>
    </row>
    <row r="3450" spans="2:3" x14ac:dyDescent="0.2">
      <c r="B3450" s="24"/>
      <c r="C3450" s="24"/>
    </row>
    <row r="3451" spans="2:3" x14ac:dyDescent="0.2">
      <c r="B3451" s="24"/>
      <c r="C3451" s="24"/>
    </row>
    <row r="3452" spans="2:3" x14ac:dyDescent="0.2">
      <c r="B3452" s="24"/>
      <c r="C3452" s="24"/>
    </row>
    <row r="3453" spans="2:3" x14ac:dyDescent="0.2">
      <c r="B3453" s="24"/>
      <c r="C3453" s="24"/>
    </row>
    <row r="3454" spans="2:3" x14ac:dyDescent="0.2">
      <c r="B3454" s="24"/>
      <c r="C3454" s="24"/>
    </row>
    <row r="3455" spans="2:3" x14ac:dyDescent="0.2">
      <c r="B3455" s="24"/>
      <c r="C3455" s="24"/>
    </row>
    <row r="3456" spans="2:3" x14ac:dyDescent="0.2">
      <c r="B3456" s="24"/>
      <c r="C3456" s="24"/>
    </row>
    <row r="3457" spans="2:3" x14ac:dyDescent="0.2">
      <c r="B3457" s="24"/>
      <c r="C3457" s="24"/>
    </row>
    <row r="3458" spans="2:3" x14ac:dyDescent="0.2">
      <c r="B3458" s="24"/>
      <c r="C3458" s="24"/>
    </row>
    <row r="3459" spans="2:3" x14ac:dyDescent="0.2">
      <c r="B3459" s="24"/>
      <c r="C3459" s="24"/>
    </row>
    <row r="3460" spans="2:3" x14ac:dyDescent="0.2">
      <c r="B3460" s="24"/>
      <c r="C3460" s="24"/>
    </row>
    <row r="3461" spans="2:3" x14ac:dyDescent="0.2">
      <c r="B3461" s="24"/>
      <c r="C3461" s="24"/>
    </row>
    <row r="3462" spans="2:3" x14ac:dyDescent="0.2">
      <c r="B3462" s="24"/>
      <c r="C3462" s="24"/>
    </row>
    <row r="3463" spans="2:3" x14ac:dyDescent="0.2">
      <c r="B3463" s="24"/>
      <c r="C3463" s="24"/>
    </row>
    <row r="3464" spans="2:3" x14ac:dyDescent="0.2">
      <c r="B3464" s="24"/>
      <c r="C3464" s="24"/>
    </row>
    <row r="3465" spans="2:3" x14ac:dyDescent="0.2">
      <c r="B3465" s="24"/>
      <c r="C3465" s="24"/>
    </row>
    <row r="3466" spans="2:3" x14ac:dyDescent="0.2">
      <c r="B3466" s="24"/>
      <c r="C3466" s="24"/>
    </row>
    <row r="3467" spans="2:3" x14ac:dyDescent="0.2">
      <c r="B3467" s="24"/>
      <c r="C3467" s="24"/>
    </row>
    <row r="3468" spans="2:3" x14ac:dyDescent="0.2">
      <c r="B3468" s="24"/>
      <c r="C3468" s="24"/>
    </row>
    <row r="3469" spans="2:3" x14ac:dyDescent="0.2">
      <c r="B3469" s="24"/>
      <c r="C3469" s="24"/>
    </row>
    <row r="3470" spans="2:3" x14ac:dyDescent="0.2">
      <c r="B3470" s="24"/>
      <c r="C3470" s="24"/>
    </row>
    <row r="3471" spans="2:3" x14ac:dyDescent="0.2">
      <c r="B3471" s="24"/>
      <c r="C3471" s="24"/>
    </row>
    <row r="3472" spans="2:3" x14ac:dyDescent="0.2">
      <c r="B3472" s="24"/>
      <c r="C3472" s="24"/>
    </row>
    <row r="3473" spans="2:3" x14ac:dyDescent="0.2">
      <c r="B3473" s="24"/>
      <c r="C3473" s="24"/>
    </row>
    <row r="3474" spans="2:3" x14ac:dyDescent="0.2">
      <c r="B3474" s="24"/>
      <c r="C3474" s="24"/>
    </row>
    <row r="3475" spans="2:3" x14ac:dyDescent="0.2">
      <c r="B3475" s="24"/>
      <c r="C3475" s="24"/>
    </row>
    <row r="3476" spans="2:3" x14ac:dyDescent="0.2">
      <c r="B3476" s="24"/>
      <c r="C3476" s="24"/>
    </row>
    <row r="3477" spans="2:3" x14ac:dyDescent="0.2">
      <c r="B3477" s="24"/>
      <c r="C3477" s="24"/>
    </row>
    <row r="3478" spans="2:3" x14ac:dyDescent="0.2">
      <c r="B3478" s="24"/>
      <c r="C3478" s="24"/>
    </row>
    <row r="3479" spans="2:3" x14ac:dyDescent="0.2">
      <c r="B3479" s="24"/>
      <c r="C3479" s="24"/>
    </row>
    <row r="3480" spans="2:3" x14ac:dyDescent="0.2">
      <c r="B3480" s="24"/>
      <c r="C3480" s="24"/>
    </row>
    <row r="3481" spans="2:3" x14ac:dyDescent="0.2">
      <c r="B3481" s="24"/>
      <c r="C3481" s="24"/>
    </row>
    <row r="3482" spans="2:3" x14ac:dyDescent="0.2">
      <c r="B3482" s="24"/>
      <c r="C3482" s="24"/>
    </row>
    <row r="3483" spans="2:3" x14ac:dyDescent="0.2">
      <c r="B3483" s="24"/>
      <c r="C3483" s="24"/>
    </row>
    <row r="3484" spans="2:3" x14ac:dyDescent="0.2">
      <c r="B3484" s="24"/>
      <c r="C3484" s="24"/>
    </row>
    <row r="3485" spans="2:3" x14ac:dyDescent="0.2">
      <c r="B3485" s="24"/>
      <c r="C3485" s="24"/>
    </row>
    <row r="3486" spans="2:3" x14ac:dyDescent="0.2">
      <c r="B3486" s="24"/>
      <c r="C3486" s="24"/>
    </row>
    <row r="3487" spans="2:3" x14ac:dyDescent="0.2">
      <c r="B3487" s="24"/>
      <c r="C3487" s="24"/>
    </row>
    <row r="3488" spans="2:3" x14ac:dyDescent="0.2">
      <c r="B3488" s="24"/>
      <c r="C3488" s="24"/>
    </row>
    <row r="3489" spans="2:3" x14ac:dyDescent="0.2">
      <c r="B3489" s="24"/>
      <c r="C3489" s="24"/>
    </row>
    <row r="3490" spans="2:3" x14ac:dyDescent="0.2">
      <c r="B3490" s="24"/>
      <c r="C3490" s="24"/>
    </row>
    <row r="3491" spans="2:3" x14ac:dyDescent="0.2">
      <c r="B3491" s="24"/>
      <c r="C3491" s="24"/>
    </row>
    <row r="3492" spans="2:3" x14ac:dyDescent="0.2">
      <c r="B3492" s="24"/>
      <c r="C3492" s="24"/>
    </row>
    <row r="3493" spans="2:3" x14ac:dyDescent="0.2">
      <c r="B3493" s="24"/>
      <c r="C3493" s="24"/>
    </row>
    <row r="3494" spans="2:3" x14ac:dyDescent="0.2">
      <c r="B3494" s="24"/>
      <c r="C3494" s="24"/>
    </row>
    <row r="3495" spans="2:3" x14ac:dyDescent="0.2">
      <c r="B3495" s="24"/>
      <c r="C3495" s="24"/>
    </row>
    <row r="3496" spans="2:3" x14ac:dyDescent="0.2">
      <c r="B3496" s="24"/>
      <c r="C3496" s="24"/>
    </row>
    <row r="3497" spans="2:3" x14ac:dyDescent="0.2">
      <c r="B3497" s="24"/>
      <c r="C3497" s="24"/>
    </row>
    <row r="3498" spans="2:3" x14ac:dyDescent="0.2">
      <c r="B3498" s="24"/>
      <c r="C3498" s="24"/>
    </row>
    <row r="3499" spans="2:3" x14ac:dyDescent="0.2">
      <c r="B3499" s="24"/>
      <c r="C3499" s="24"/>
    </row>
    <row r="3500" spans="2:3" x14ac:dyDescent="0.2">
      <c r="B3500" s="24"/>
      <c r="C3500" s="24"/>
    </row>
    <row r="3501" spans="2:3" x14ac:dyDescent="0.2">
      <c r="B3501" s="24"/>
      <c r="C3501" s="24"/>
    </row>
    <row r="3502" spans="2:3" x14ac:dyDescent="0.2">
      <c r="B3502" s="24"/>
      <c r="C3502" s="24"/>
    </row>
    <row r="3503" spans="2:3" x14ac:dyDescent="0.2">
      <c r="B3503" s="24"/>
      <c r="C3503" s="24"/>
    </row>
    <row r="3504" spans="2:3" x14ac:dyDescent="0.2">
      <c r="B3504" s="24"/>
      <c r="C3504" s="24"/>
    </row>
    <row r="3505" spans="2:3" x14ac:dyDescent="0.2">
      <c r="B3505" s="24"/>
      <c r="C3505" s="24"/>
    </row>
    <row r="3506" spans="2:3" x14ac:dyDescent="0.2">
      <c r="B3506" s="24"/>
      <c r="C3506" s="24"/>
    </row>
    <row r="3507" spans="2:3" x14ac:dyDescent="0.2">
      <c r="B3507" s="24"/>
      <c r="C3507" s="24"/>
    </row>
    <row r="3508" spans="2:3" x14ac:dyDescent="0.2">
      <c r="B3508" s="24"/>
      <c r="C3508" s="24"/>
    </row>
    <row r="3509" spans="2:3" x14ac:dyDescent="0.2">
      <c r="B3509" s="24"/>
      <c r="C3509" s="24"/>
    </row>
    <row r="3510" spans="2:3" x14ac:dyDescent="0.2">
      <c r="B3510" s="24"/>
      <c r="C3510" s="24"/>
    </row>
    <row r="3511" spans="2:3" x14ac:dyDescent="0.2">
      <c r="B3511" s="24"/>
      <c r="C3511" s="24"/>
    </row>
    <row r="3512" spans="2:3" x14ac:dyDescent="0.2">
      <c r="B3512" s="24"/>
      <c r="C3512" s="24"/>
    </row>
    <row r="3513" spans="2:3" x14ac:dyDescent="0.2">
      <c r="B3513" s="24"/>
      <c r="C3513" s="24"/>
    </row>
    <row r="3514" spans="2:3" x14ac:dyDescent="0.2">
      <c r="B3514" s="24"/>
      <c r="C3514" s="24"/>
    </row>
    <row r="3515" spans="2:3" x14ac:dyDescent="0.2">
      <c r="B3515" s="24"/>
      <c r="C3515" s="24"/>
    </row>
    <row r="3516" spans="2:3" x14ac:dyDescent="0.2">
      <c r="B3516" s="24"/>
      <c r="C3516" s="24"/>
    </row>
    <row r="3517" spans="2:3" x14ac:dyDescent="0.2">
      <c r="B3517" s="24"/>
      <c r="C3517" s="24"/>
    </row>
    <row r="3518" spans="2:3" x14ac:dyDescent="0.2">
      <c r="B3518" s="24"/>
      <c r="C3518" s="24"/>
    </row>
    <row r="3519" spans="2:3" x14ac:dyDescent="0.2">
      <c r="B3519" s="24"/>
      <c r="C3519" s="24"/>
    </row>
    <row r="3520" spans="2:3" x14ac:dyDescent="0.2">
      <c r="B3520" s="24"/>
      <c r="C3520" s="24"/>
    </row>
    <row r="3521" spans="2:3" x14ac:dyDescent="0.2">
      <c r="B3521" s="24"/>
      <c r="C3521" s="24"/>
    </row>
    <row r="3522" spans="2:3" x14ac:dyDescent="0.2">
      <c r="B3522" s="24"/>
      <c r="C3522" s="24"/>
    </row>
    <row r="3523" spans="2:3" x14ac:dyDescent="0.2">
      <c r="B3523" s="24"/>
      <c r="C3523" s="24"/>
    </row>
    <row r="3524" spans="2:3" x14ac:dyDescent="0.2">
      <c r="B3524" s="24"/>
      <c r="C3524" s="24"/>
    </row>
    <row r="3525" spans="2:3" x14ac:dyDescent="0.2">
      <c r="B3525" s="24"/>
      <c r="C3525" s="24"/>
    </row>
    <row r="3526" spans="2:3" x14ac:dyDescent="0.2">
      <c r="B3526" s="24"/>
      <c r="C3526" s="24"/>
    </row>
    <row r="3527" spans="2:3" x14ac:dyDescent="0.2">
      <c r="B3527" s="24"/>
      <c r="C3527" s="24"/>
    </row>
    <row r="3528" spans="2:3" x14ac:dyDescent="0.2">
      <c r="B3528" s="24"/>
      <c r="C3528" s="24"/>
    </row>
    <row r="3529" spans="2:3" x14ac:dyDescent="0.2">
      <c r="B3529" s="24"/>
      <c r="C3529" s="24"/>
    </row>
    <row r="3530" spans="2:3" x14ac:dyDescent="0.2">
      <c r="B3530" s="24"/>
      <c r="C3530" s="24"/>
    </row>
    <row r="3531" spans="2:3" x14ac:dyDescent="0.2">
      <c r="B3531" s="24"/>
      <c r="C3531" s="24"/>
    </row>
    <row r="3532" spans="2:3" x14ac:dyDescent="0.2">
      <c r="B3532" s="24"/>
      <c r="C3532" s="24"/>
    </row>
    <row r="3533" spans="2:3" x14ac:dyDescent="0.2">
      <c r="B3533" s="24"/>
      <c r="C3533" s="24"/>
    </row>
    <row r="3534" spans="2:3" x14ac:dyDescent="0.2">
      <c r="B3534" s="24"/>
      <c r="C3534" s="24"/>
    </row>
    <row r="3535" spans="2:3" x14ac:dyDescent="0.2">
      <c r="B3535" s="24"/>
      <c r="C3535" s="24"/>
    </row>
    <row r="3536" spans="2:3" x14ac:dyDescent="0.2">
      <c r="B3536" s="24"/>
      <c r="C3536" s="24"/>
    </row>
    <row r="3537" spans="2:3" x14ac:dyDescent="0.2">
      <c r="B3537" s="24"/>
      <c r="C3537" s="24"/>
    </row>
    <row r="3538" spans="2:3" x14ac:dyDescent="0.2">
      <c r="B3538" s="24"/>
      <c r="C3538" s="24"/>
    </row>
    <row r="3539" spans="2:3" x14ac:dyDescent="0.2">
      <c r="B3539" s="24"/>
      <c r="C3539" s="24"/>
    </row>
    <row r="3540" spans="2:3" x14ac:dyDescent="0.2">
      <c r="B3540" s="24"/>
      <c r="C3540" s="24"/>
    </row>
    <row r="3541" spans="2:3" x14ac:dyDescent="0.2">
      <c r="B3541" s="24"/>
      <c r="C3541" s="24"/>
    </row>
    <row r="3542" spans="2:3" x14ac:dyDescent="0.2">
      <c r="B3542" s="24"/>
      <c r="C3542" s="24"/>
    </row>
    <row r="3543" spans="2:3" x14ac:dyDescent="0.2">
      <c r="B3543" s="24"/>
      <c r="C3543" s="24"/>
    </row>
    <row r="3544" spans="2:3" x14ac:dyDescent="0.2">
      <c r="B3544" s="24"/>
      <c r="C3544" s="24"/>
    </row>
    <row r="3545" spans="2:3" x14ac:dyDescent="0.2">
      <c r="B3545" s="24"/>
      <c r="C3545" s="24"/>
    </row>
    <row r="3546" spans="2:3" x14ac:dyDescent="0.2">
      <c r="B3546" s="24"/>
      <c r="C3546" s="24"/>
    </row>
    <row r="3547" spans="2:3" x14ac:dyDescent="0.2">
      <c r="B3547" s="24"/>
      <c r="C3547" s="24"/>
    </row>
    <row r="3548" spans="2:3" x14ac:dyDescent="0.2">
      <c r="B3548" s="24"/>
      <c r="C3548" s="24"/>
    </row>
    <row r="3549" spans="2:3" x14ac:dyDescent="0.2">
      <c r="B3549" s="24"/>
      <c r="C3549" s="24"/>
    </row>
    <row r="3550" spans="2:3" x14ac:dyDescent="0.2">
      <c r="B3550" s="24"/>
      <c r="C3550" s="24"/>
    </row>
    <row r="3551" spans="2:3" x14ac:dyDescent="0.2">
      <c r="B3551" s="24"/>
      <c r="C3551" s="24"/>
    </row>
    <row r="3552" spans="2:3" x14ac:dyDescent="0.2">
      <c r="B3552" s="24"/>
      <c r="C3552" s="24"/>
    </row>
    <row r="3553" spans="2:3" x14ac:dyDescent="0.2">
      <c r="B3553" s="24"/>
      <c r="C3553" s="24"/>
    </row>
    <row r="3554" spans="2:3" x14ac:dyDescent="0.2">
      <c r="B3554" s="24"/>
      <c r="C3554" s="24"/>
    </row>
    <row r="3555" spans="2:3" x14ac:dyDescent="0.2">
      <c r="B3555" s="24"/>
      <c r="C3555" s="24"/>
    </row>
    <row r="3556" spans="2:3" x14ac:dyDescent="0.2">
      <c r="B3556" s="24"/>
      <c r="C3556" s="24"/>
    </row>
    <row r="3557" spans="2:3" x14ac:dyDescent="0.2">
      <c r="B3557" s="24"/>
      <c r="C3557" s="24"/>
    </row>
    <row r="3558" spans="2:3" x14ac:dyDescent="0.2">
      <c r="B3558" s="24"/>
      <c r="C3558" s="24"/>
    </row>
    <row r="3559" spans="2:3" x14ac:dyDescent="0.2">
      <c r="B3559" s="24"/>
      <c r="C3559" s="24"/>
    </row>
    <row r="3560" spans="2:3" x14ac:dyDescent="0.2">
      <c r="B3560" s="24"/>
      <c r="C3560" s="24"/>
    </row>
    <row r="3561" spans="2:3" x14ac:dyDescent="0.2">
      <c r="B3561" s="24"/>
      <c r="C3561" s="24"/>
    </row>
    <row r="3562" spans="2:3" x14ac:dyDescent="0.2">
      <c r="B3562" s="24"/>
      <c r="C3562" s="24"/>
    </row>
    <row r="3563" spans="2:3" x14ac:dyDescent="0.2">
      <c r="B3563" s="24"/>
      <c r="C3563" s="24"/>
    </row>
    <row r="3564" spans="2:3" x14ac:dyDescent="0.2">
      <c r="B3564" s="24"/>
      <c r="C3564" s="24"/>
    </row>
    <row r="3565" spans="2:3" x14ac:dyDescent="0.2">
      <c r="B3565" s="24"/>
      <c r="C3565" s="24"/>
    </row>
    <row r="3566" spans="2:3" x14ac:dyDescent="0.2">
      <c r="B3566" s="24"/>
      <c r="C3566" s="24"/>
    </row>
    <row r="3567" spans="2:3" x14ac:dyDescent="0.2">
      <c r="B3567" s="24"/>
      <c r="C3567" s="24"/>
    </row>
    <row r="3568" spans="2:3" x14ac:dyDescent="0.2">
      <c r="B3568" s="24"/>
      <c r="C3568" s="24"/>
    </row>
    <row r="3569" spans="2:3" x14ac:dyDescent="0.2">
      <c r="B3569" s="24"/>
      <c r="C3569" s="24"/>
    </row>
    <row r="3570" spans="2:3" x14ac:dyDescent="0.2">
      <c r="B3570" s="24"/>
      <c r="C3570" s="24"/>
    </row>
    <row r="3571" spans="2:3" x14ac:dyDescent="0.2">
      <c r="B3571" s="24"/>
      <c r="C3571" s="24"/>
    </row>
    <row r="3572" spans="2:3" x14ac:dyDescent="0.2">
      <c r="B3572" s="24"/>
      <c r="C3572" s="24"/>
    </row>
    <row r="3573" spans="2:3" x14ac:dyDescent="0.2">
      <c r="B3573" s="24"/>
      <c r="C3573" s="24"/>
    </row>
    <row r="3574" spans="2:3" x14ac:dyDescent="0.2">
      <c r="B3574" s="24"/>
      <c r="C3574" s="24"/>
    </row>
    <row r="3575" spans="2:3" x14ac:dyDescent="0.2">
      <c r="B3575" s="24"/>
      <c r="C3575" s="24"/>
    </row>
    <row r="3576" spans="2:3" x14ac:dyDescent="0.2">
      <c r="B3576" s="24"/>
      <c r="C3576" s="24"/>
    </row>
    <row r="3577" spans="2:3" x14ac:dyDescent="0.2">
      <c r="B3577" s="24"/>
      <c r="C3577" s="24"/>
    </row>
    <row r="3578" spans="2:3" x14ac:dyDescent="0.2">
      <c r="B3578" s="24"/>
      <c r="C3578" s="24"/>
    </row>
    <row r="3579" spans="2:3" x14ac:dyDescent="0.2">
      <c r="B3579" s="24"/>
      <c r="C3579" s="24"/>
    </row>
    <row r="3580" spans="2:3" x14ac:dyDescent="0.2">
      <c r="B3580" s="24"/>
      <c r="C3580" s="24"/>
    </row>
    <row r="3581" spans="2:3" x14ac:dyDescent="0.2">
      <c r="B3581" s="24"/>
      <c r="C3581" s="24"/>
    </row>
    <row r="3582" spans="2:3" x14ac:dyDescent="0.2">
      <c r="B3582" s="24"/>
      <c r="C3582" s="24"/>
    </row>
    <row r="3583" spans="2:3" x14ac:dyDescent="0.2">
      <c r="B3583" s="24"/>
      <c r="C3583" s="24"/>
    </row>
    <row r="3584" spans="2:3" x14ac:dyDescent="0.2">
      <c r="B3584" s="24"/>
      <c r="C3584" s="24"/>
    </row>
    <row r="3585" spans="2:3" x14ac:dyDescent="0.2">
      <c r="B3585" s="24"/>
      <c r="C3585" s="24"/>
    </row>
    <row r="3586" spans="2:3" x14ac:dyDescent="0.2">
      <c r="B3586" s="24"/>
      <c r="C3586" s="24"/>
    </row>
    <row r="3587" spans="2:3" x14ac:dyDescent="0.2">
      <c r="B3587" s="24"/>
      <c r="C3587" s="24"/>
    </row>
    <row r="3588" spans="2:3" x14ac:dyDescent="0.2">
      <c r="B3588" s="24"/>
      <c r="C3588" s="24"/>
    </row>
    <row r="3589" spans="2:3" x14ac:dyDescent="0.2">
      <c r="B3589" s="24"/>
      <c r="C3589" s="24"/>
    </row>
    <row r="3590" spans="2:3" x14ac:dyDescent="0.2">
      <c r="B3590" s="24"/>
      <c r="C3590" s="24"/>
    </row>
    <row r="3591" spans="2:3" x14ac:dyDescent="0.2">
      <c r="B3591" s="24"/>
      <c r="C3591" s="24"/>
    </row>
    <row r="3592" spans="2:3" x14ac:dyDescent="0.2">
      <c r="B3592" s="24"/>
      <c r="C3592" s="24"/>
    </row>
    <row r="3593" spans="2:3" x14ac:dyDescent="0.2">
      <c r="B3593" s="24"/>
      <c r="C3593" s="24"/>
    </row>
    <row r="3594" spans="2:3" x14ac:dyDescent="0.2">
      <c r="B3594" s="24"/>
      <c r="C3594" s="24"/>
    </row>
    <row r="3595" spans="2:3" x14ac:dyDescent="0.2">
      <c r="B3595" s="24"/>
      <c r="C3595" s="24"/>
    </row>
    <row r="3596" spans="2:3" x14ac:dyDescent="0.2">
      <c r="B3596" s="24"/>
      <c r="C3596" s="24"/>
    </row>
    <row r="3597" spans="2:3" x14ac:dyDescent="0.2">
      <c r="B3597" s="24"/>
      <c r="C3597" s="24"/>
    </row>
    <row r="3598" spans="2:3" x14ac:dyDescent="0.2">
      <c r="B3598" s="24"/>
      <c r="C3598" s="24"/>
    </row>
    <row r="3599" spans="2:3" x14ac:dyDescent="0.2">
      <c r="B3599" s="24"/>
      <c r="C3599" s="24"/>
    </row>
    <row r="3600" spans="2:3" x14ac:dyDescent="0.2">
      <c r="B3600" s="24"/>
      <c r="C3600" s="24"/>
    </row>
    <row r="3601" spans="2:3" x14ac:dyDescent="0.2">
      <c r="B3601" s="24"/>
      <c r="C3601" s="24"/>
    </row>
    <row r="3602" spans="2:3" x14ac:dyDescent="0.2">
      <c r="B3602" s="24"/>
      <c r="C3602" s="24"/>
    </row>
    <row r="3603" spans="2:3" x14ac:dyDescent="0.2">
      <c r="B3603" s="24"/>
      <c r="C3603" s="24"/>
    </row>
    <row r="3604" spans="2:3" x14ac:dyDescent="0.2">
      <c r="B3604" s="24"/>
      <c r="C3604" s="24"/>
    </row>
    <row r="3605" spans="2:3" x14ac:dyDescent="0.2">
      <c r="B3605" s="24"/>
      <c r="C3605" s="24"/>
    </row>
    <row r="3606" spans="2:3" x14ac:dyDescent="0.2">
      <c r="B3606" s="24"/>
      <c r="C3606" s="24"/>
    </row>
    <row r="3607" spans="2:3" x14ac:dyDescent="0.2">
      <c r="B3607" s="24"/>
      <c r="C3607" s="24"/>
    </row>
    <row r="3608" spans="2:3" x14ac:dyDescent="0.2">
      <c r="B3608" s="24"/>
      <c r="C3608" s="24"/>
    </row>
    <row r="3609" spans="2:3" x14ac:dyDescent="0.2">
      <c r="B3609" s="24"/>
      <c r="C3609" s="24"/>
    </row>
    <row r="3610" spans="2:3" x14ac:dyDescent="0.2">
      <c r="B3610" s="24"/>
      <c r="C3610" s="24"/>
    </row>
    <row r="3611" spans="2:3" x14ac:dyDescent="0.2">
      <c r="B3611" s="24"/>
      <c r="C3611" s="24"/>
    </row>
    <row r="3612" spans="2:3" x14ac:dyDescent="0.2">
      <c r="B3612" s="24"/>
      <c r="C3612" s="24"/>
    </row>
    <row r="3613" spans="2:3" x14ac:dyDescent="0.2">
      <c r="B3613" s="24"/>
      <c r="C3613" s="24"/>
    </row>
    <row r="3614" spans="2:3" x14ac:dyDescent="0.2">
      <c r="B3614" s="24"/>
      <c r="C3614" s="24"/>
    </row>
    <row r="3615" spans="2:3" x14ac:dyDescent="0.2">
      <c r="B3615" s="24"/>
      <c r="C3615" s="24"/>
    </row>
    <row r="3616" spans="2:3" x14ac:dyDescent="0.2">
      <c r="B3616" s="24"/>
      <c r="C3616" s="24"/>
    </row>
    <row r="3617" spans="2:3" x14ac:dyDescent="0.2">
      <c r="B3617" s="24"/>
      <c r="C3617" s="24"/>
    </row>
    <row r="3618" spans="2:3" x14ac:dyDescent="0.2">
      <c r="B3618" s="24"/>
      <c r="C3618" s="24"/>
    </row>
    <row r="3619" spans="2:3" x14ac:dyDescent="0.2">
      <c r="B3619" s="24"/>
      <c r="C3619" s="24"/>
    </row>
    <row r="3620" spans="2:3" x14ac:dyDescent="0.2">
      <c r="B3620" s="24"/>
      <c r="C3620" s="24"/>
    </row>
    <row r="3621" spans="2:3" x14ac:dyDescent="0.2">
      <c r="B3621" s="24"/>
      <c r="C3621" s="24"/>
    </row>
    <row r="3622" spans="2:3" x14ac:dyDescent="0.2">
      <c r="B3622" s="24"/>
      <c r="C3622" s="24"/>
    </row>
    <row r="3623" spans="2:3" x14ac:dyDescent="0.2">
      <c r="B3623" s="24"/>
      <c r="C3623" s="24"/>
    </row>
    <row r="3624" spans="2:3" x14ac:dyDescent="0.2">
      <c r="B3624" s="24"/>
      <c r="C3624" s="24"/>
    </row>
    <row r="3625" spans="2:3" x14ac:dyDescent="0.2">
      <c r="B3625" s="24"/>
      <c r="C3625" s="24"/>
    </row>
    <row r="3626" spans="2:3" x14ac:dyDescent="0.2">
      <c r="B3626" s="24"/>
      <c r="C3626" s="24"/>
    </row>
    <row r="3627" spans="2:3" x14ac:dyDescent="0.2">
      <c r="B3627" s="24"/>
      <c r="C3627" s="24"/>
    </row>
    <row r="3628" spans="2:3" x14ac:dyDescent="0.2">
      <c r="B3628" s="24"/>
      <c r="C3628" s="24"/>
    </row>
    <row r="3629" spans="2:3" x14ac:dyDescent="0.2">
      <c r="B3629" s="24"/>
      <c r="C3629" s="24"/>
    </row>
    <row r="3630" spans="2:3" x14ac:dyDescent="0.2">
      <c r="B3630" s="24"/>
      <c r="C3630" s="24"/>
    </row>
    <row r="3631" spans="2:3" x14ac:dyDescent="0.2">
      <c r="B3631" s="24"/>
      <c r="C3631" s="24"/>
    </row>
    <row r="3632" spans="2:3" x14ac:dyDescent="0.2">
      <c r="B3632" s="24"/>
      <c r="C3632" s="24"/>
    </row>
    <row r="3633" spans="2:3" x14ac:dyDescent="0.2">
      <c r="B3633" s="24"/>
      <c r="C3633" s="24"/>
    </row>
    <row r="3634" spans="2:3" x14ac:dyDescent="0.2">
      <c r="B3634" s="24"/>
      <c r="C3634" s="24"/>
    </row>
    <row r="3635" spans="2:3" x14ac:dyDescent="0.2">
      <c r="B3635" s="24"/>
      <c r="C3635" s="24"/>
    </row>
    <row r="3636" spans="2:3" x14ac:dyDescent="0.2">
      <c r="B3636" s="24"/>
      <c r="C3636" s="24"/>
    </row>
    <row r="3637" spans="2:3" x14ac:dyDescent="0.2">
      <c r="B3637" s="24"/>
      <c r="C3637" s="24"/>
    </row>
    <row r="3638" spans="2:3" x14ac:dyDescent="0.2">
      <c r="B3638" s="24"/>
      <c r="C3638" s="24"/>
    </row>
    <row r="3639" spans="2:3" x14ac:dyDescent="0.2">
      <c r="B3639" s="24"/>
      <c r="C3639" s="24"/>
    </row>
    <row r="3640" spans="2:3" x14ac:dyDescent="0.2">
      <c r="B3640" s="24"/>
      <c r="C3640" s="24"/>
    </row>
    <row r="3641" spans="2:3" x14ac:dyDescent="0.2">
      <c r="B3641" s="24"/>
      <c r="C3641" s="24"/>
    </row>
    <row r="3642" spans="2:3" x14ac:dyDescent="0.2">
      <c r="B3642" s="24"/>
      <c r="C3642" s="24"/>
    </row>
    <row r="3643" spans="2:3" x14ac:dyDescent="0.2">
      <c r="B3643" s="24"/>
      <c r="C3643" s="24"/>
    </row>
    <row r="3644" spans="2:3" x14ac:dyDescent="0.2">
      <c r="B3644" s="24"/>
      <c r="C3644" s="24"/>
    </row>
    <row r="3645" spans="2:3" x14ac:dyDescent="0.2">
      <c r="B3645" s="24"/>
      <c r="C3645" s="24"/>
    </row>
    <row r="3646" spans="2:3" x14ac:dyDescent="0.2">
      <c r="B3646" s="24"/>
      <c r="C3646" s="24"/>
    </row>
    <row r="3647" spans="2:3" x14ac:dyDescent="0.2">
      <c r="B3647" s="24"/>
      <c r="C3647" s="24"/>
    </row>
    <row r="3648" spans="2:3" x14ac:dyDescent="0.2">
      <c r="B3648" s="24"/>
      <c r="C3648" s="24"/>
    </row>
    <row r="3649" spans="2:3" x14ac:dyDescent="0.2">
      <c r="B3649" s="24"/>
      <c r="C3649" s="24"/>
    </row>
    <row r="3650" spans="2:3" x14ac:dyDescent="0.2">
      <c r="B3650" s="24"/>
      <c r="C3650" s="24"/>
    </row>
    <row r="3651" spans="2:3" x14ac:dyDescent="0.2">
      <c r="B3651" s="24"/>
      <c r="C3651" s="24"/>
    </row>
    <row r="3652" spans="2:3" x14ac:dyDescent="0.2">
      <c r="B3652" s="24"/>
      <c r="C3652" s="24"/>
    </row>
    <row r="3653" spans="2:3" x14ac:dyDescent="0.2">
      <c r="B3653" s="24"/>
      <c r="C3653" s="24"/>
    </row>
    <row r="3654" spans="2:3" x14ac:dyDescent="0.2">
      <c r="B3654" s="24"/>
      <c r="C3654" s="24"/>
    </row>
    <row r="3655" spans="2:3" x14ac:dyDescent="0.2">
      <c r="B3655" s="24"/>
      <c r="C3655" s="24"/>
    </row>
    <row r="3656" spans="2:3" x14ac:dyDescent="0.2">
      <c r="B3656" s="24"/>
      <c r="C3656" s="24"/>
    </row>
    <row r="3657" spans="2:3" x14ac:dyDescent="0.2">
      <c r="B3657" s="24"/>
      <c r="C3657" s="24"/>
    </row>
    <row r="3658" spans="2:3" x14ac:dyDescent="0.2">
      <c r="B3658" s="24"/>
      <c r="C3658" s="24"/>
    </row>
    <row r="3659" spans="2:3" x14ac:dyDescent="0.2">
      <c r="B3659" s="24"/>
      <c r="C3659" s="24"/>
    </row>
    <row r="3660" spans="2:3" x14ac:dyDescent="0.2">
      <c r="B3660" s="24"/>
      <c r="C3660" s="24"/>
    </row>
    <row r="3661" spans="2:3" x14ac:dyDescent="0.2">
      <c r="B3661" s="24"/>
      <c r="C3661" s="24"/>
    </row>
    <row r="3662" spans="2:3" x14ac:dyDescent="0.2">
      <c r="B3662" s="24"/>
      <c r="C3662" s="24"/>
    </row>
    <row r="3663" spans="2:3" x14ac:dyDescent="0.2">
      <c r="B3663" s="24"/>
      <c r="C3663" s="24"/>
    </row>
    <row r="3664" spans="2:3" x14ac:dyDescent="0.2">
      <c r="B3664" s="24"/>
      <c r="C3664" s="24"/>
    </row>
    <row r="3665" spans="2:3" x14ac:dyDescent="0.2">
      <c r="B3665" s="24"/>
      <c r="C3665" s="24"/>
    </row>
    <row r="3666" spans="2:3" x14ac:dyDescent="0.2">
      <c r="B3666" s="24"/>
      <c r="C3666" s="24"/>
    </row>
    <row r="3667" spans="2:3" x14ac:dyDescent="0.2">
      <c r="B3667" s="24"/>
      <c r="C3667" s="24"/>
    </row>
    <row r="3668" spans="2:3" x14ac:dyDescent="0.2">
      <c r="B3668" s="24"/>
      <c r="C3668" s="24"/>
    </row>
    <row r="3669" spans="2:3" x14ac:dyDescent="0.2">
      <c r="B3669" s="24"/>
      <c r="C3669" s="24"/>
    </row>
    <row r="3670" spans="2:3" x14ac:dyDescent="0.2">
      <c r="B3670" s="24"/>
      <c r="C3670" s="24"/>
    </row>
    <row r="3671" spans="2:3" x14ac:dyDescent="0.2">
      <c r="B3671" s="24"/>
      <c r="C3671" s="24"/>
    </row>
    <row r="3672" spans="2:3" x14ac:dyDescent="0.2">
      <c r="B3672" s="24"/>
      <c r="C3672" s="24"/>
    </row>
    <row r="3673" spans="2:3" x14ac:dyDescent="0.2">
      <c r="B3673" s="24"/>
      <c r="C3673" s="24"/>
    </row>
    <row r="3674" spans="2:3" x14ac:dyDescent="0.2">
      <c r="B3674" s="24"/>
      <c r="C3674" s="24"/>
    </row>
    <row r="3675" spans="2:3" x14ac:dyDescent="0.2">
      <c r="B3675" s="24"/>
      <c r="C3675" s="24"/>
    </row>
    <row r="3676" spans="2:3" x14ac:dyDescent="0.2">
      <c r="B3676" s="24"/>
      <c r="C3676" s="24"/>
    </row>
    <row r="3677" spans="2:3" x14ac:dyDescent="0.2">
      <c r="B3677" s="24"/>
      <c r="C3677" s="24"/>
    </row>
    <row r="3678" spans="2:3" x14ac:dyDescent="0.2">
      <c r="B3678" s="24"/>
      <c r="C3678" s="24"/>
    </row>
    <row r="3679" spans="2:3" x14ac:dyDescent="0.2">
      <c r="B3679" s="24"/>
      <c r="C3679" s="24"/>
    </row>
    <row r="3680" spans="2:3" x14ac:dyDescent="0.2">
      <c r="B3680" s="24"/>
      <c r="C3680" s="24"/>
    </row>
    <row r="3681" spans="2:3" x14ac:dyDescent="0.2">
      <c r="B3681" s="24"/>
      <c r="C3681" s="24"/>
    </row>
    <row r="3682" spans="2:3" x14ac:dyDescent="0.2">
      <c r="B3682" s="24"/>
      <c r="C3682" s="24"/>
    </row>
    <row r="3683" spans="2:3" x14ac:dyDescent="0.2">
      <c r="B3683" s="24"/>
      <c r="C3683" s="24"/>
    </row>
    <row r="3684" spans="2:3" x14ac:dyDescent="0.2">
      <c r="B3684" s="24"/>
      <c r="C3684" s="24"/>
    </row>
    <row r="3685" spans="2:3" x14ac:dyDescent="0.2">
      <c r="B3685" s="24"/>
      <c r="C3685" s="24"/>
    </row>
    <row r="3686" spans="2:3" x14ac:dyDescent="0.2">
      <c r="B3686" s="24"/>
      <c r="C3686" s="24"/>
    </row>
    <row r="3687" spans="2:3" x14ac:dyDescent="0.2">
      <c r="B3687" s="24"/>
      <c r="C3687" s="24"/>
    </row>
    <row r="3688" spans="2:3" x14ac:dyDescent="0.2">
      <c r="B3688" s="24"/>
      <c r="C3688" s="24"/>
    </row>
    <row r="3689" spans="2:3" x14ac:dyDescent="0.2">
      <c r="B3689" s="24"/>
      <c r="C3689" s="24"/>
    </row>
    <row r="3690" spans="2:3" x14ac:dyDescent="0.2">
      <c r="B3690" s="24"/>
      <c r="C3690" s="24"/>
    </row>
    <row r="3691" spans="2:3" x14ac:dyDescent="0.2">
      <c r="B3691" s="24"/>
      <c r="C3691" s="24"/>
    </row>
    <row r="3692" spans="2:3" x14ac:dyDescent="0.2">
      <c r="B3692" s="24"/>
      <c r="C3692" s="24"/>
    </row>
    <row r="3693" spans="2:3" x14ac:dyDescent="0.2">
      <c r="B3693" s="24"/>
      <c r="C3693" s="24"/>
    </row>
    <row r="3694" spans="2:3" x14ac:dyDescent="0.2">
      <c r="B3694" s="24"/>
      <c r="C3694" s="24"/>
    </row>
    <row r="3695" spans="2:3" x14ac:dyDescent="0.2">
      <c r="B3695" s="24"/>
      <c r="C3695" s="24"/>
    </row>
    <row r="3696" spans="2:3" x14ac:dyDescent="0.2">
      <c r="B3696" s="24"/>
      <c r="C3696" s="24"/>
    </row>
    <row r="3697" spans="2:3" x14ac:dyDescent="0.2">
      <c r="B3697" s="24"/>
      <c r="C3697" s="24"/>
    </row>
    <row r="3698" spans="2:3" x14ac:dyDescent="0.2">
      <c r="B3698" s="24"/>
      <c r="C3698" s="24"/>
    </row>
    <row r="3699" spans="2:3" x14ac:dyDescent="0.2">
      <c r="B3699" s="24"/>
      <c r="C3699" s="24"/>
    </row>
    <row r="3700" spans="2:3" x14ac:dyDescent="0.2">
      <c r="B3700" s="24"/>
      <c r="C3700" s="24"/>
    </row>
    <row r="3701" spans="2:3" x14ac:dyDescent="0.2">
      <c r="B3701" s="24"/>
      <c r="C3701" s="24"/>
    </row>
    <row r="3702" spans="2:3" x14ac:dyDescent="0.2">
      <c r="B3702" s="24"/>
      <c r="C3702" s="24"/>
    </row>
    <row r="3703" spans="2:3" x14ac:dyDescent="0.2">
      <c r="B3703" s="24"/>
      <c r="C3703" s="24"/>
    </row>
    <row r="3704" spans="2:3" x14ac:dyDescent="0.2">
      <c r="B3704" s="24"/>
      <c r="C3704" s="24"/>
    </row>
    <row r="3705" spans="2:3" x14ac:dyDescent="0.2">
      <c r="B3705" s="24"/>
      <c r="C3705" s="24"/>
    </row>
    <row r="3706" spans="2:3" x14ac:dyDescent="0.2">
      <c r="B3706" s="24"/>
      <c r="C3706" s="24"/>
    </row>
    <row r="3707" spans="2:3" x14ac:dyDescent="0.2">
      <c r="B3707" s="24"/>
      <c r="C3707" s="24"/>
    </row>
    <row r="3708" spans="2:3" x14ac:dyDescent="0.2">
      <c r="B3708" s="24"/>
      <c r="C3708" s="24"/>
    </row>
    <row r="3709" spans="2:3" x14ac:dyDescent="0.2">
      <c r="B3709" s="24"/>
      <c r="C3709" s="24"/>
    </row>
    <row r="3710" spans="2:3" x14ac:dyDescent="0.2">
      <c r="B3710" s="24"/>
      <c r="C3710" s="24"/>
    </row>
    <row r="3711" spans="2:3" x14ac:dyDescent="0.2">
      <c r="B3711" s="24"/>
      <c r="C3711" s="24"/>
    </row>
    <row r="3712" spans="2:3" x14ac:dyDescent="0.2">
      <c r="B3712" s="24"/>
      <c r="C3712" s="24"/>
    </row>
    <row r="3713" spans="2:3" x14ac:dyDescent="0.2">
      <c r="B3713" s="24"/>
      <c r="C3713" s="24"/>
    </row>
    <row r="3714" spans="2:3" x14ac:dyDescent="0.2">
      <c r="B3714" s="24"/>
      <c r="C3714" s="24"/>
    </row>
    <row r="3715" spans="2:3" x14ac:dyDescent="0.2">
      <c r="B3715" s="24"/>
      <c r="C3715" s="24"/>
    </row>
    <row r="3716" spans="2:3" x14ac:dyDescent="0.2">
      <c r="B3716" s="24"/>
      <c r="C3716" s="24"/>
    </row>
    <row r="3717" spans="2:3" x14ac:dyDescent="0.2">
      <c r="B3717" s="24"/>
      <c r="C3717" s="24"/>
    </row>
    <row r="3718" spans="2:3" x14ac:dyDescent="0.2">
      <c r="B3718" s="24"/>
      <c r="C3718" s="24"/>
    </row>
    <row r="3719" spans="2:3" x14ac:dyDescent="0.2">
      <c r="B3719" s="24"/>
      <c r="C3719" s="24"/>
    </row>
    <row r="3720" spans="2:3" x14ac:dyDescent="0.2">
      <c r="B3720" s="24"/>
      <c r="C3720" s="24"/>
    </row>
    <row r="3721" spans="2:3" x14ac:dyDescent="0.2">
      <c r="B3721" s="24"/>
      <c r="C3721" s="24"/>
    </row>
    <row r="3722" spans="2:3" x14ac:dyDescent="0.2">
      <c r="B3722" s="24"/>
      <c r="C3722" s="24"/>
    </row>
    <row r="3723" spans="2:3" x14ac:dyDescent="0.2">
      <c r="B3723" s="24"/>
      <c r="C3723" s="24"/>
    </row>
    <row r="3724" spans="2:3" x14ac:dyDescent="0.2">
      <c r="B3724" s="24"/>
      <c r="C3724" s="24"/>
    </row>
    <row r="3725" spans="2:3" x14ac:dyDescent="0.2">
      <c r="B3725" s="24"/>
      <c r="C3725" s="24"/>
    </row>
    <row r="3726" spans="2:3" x14ac:dyDescent="0.2">
      <c r="B3726" s="24"/>
      <c r="C3726" s="24"/>
    </row>
    <row r="3727" spans="2:3" x14ac:dyDescent="0.2">
      <c r="B3727" s="24"/>
      <c r="C3727" s="24"/>
    </row>
    <row r="3728" spans="2:3" x14ac:dyDescent="0.2">
      <c r="B3728" s="24"/>
      <c r="C3728" s="24"/>
    </row>
    <row r="3729" spans="2:3" x14ac:dyDescent="0.2">
      <c r="B3729" s="24"/>
      <c r="C3729" s="24"/>
    </row>
    <row r="3730" spans="2:3" x14ac:dyDescent="0.2">
      <c r="B3730" s="24"/>
      <c r="C3730" s="24"/>
    </row>
    <row r="3731" spans="2:3" x14ac:dyDescent="0.2">
      <c r="B3731" s="24"/>
      <c r="C3731" s="24"/>
    </row>
    <row r="3732" spans="2:3" x14ac:dyDescent="0.2">
      <c r="B3732" s="24"/>
      <c r="C3732" s="24"/>
    </row>
    <row r="3733" spans="2:3" x14ac:dyDescent="0.2">
      <c r="B3733" s="24"/>
      <c r="C3733" s="24"/>
    </row>
    <row r="3734" spans="2:3" x14ac:dyDescent="0.2">
      <c r="B3734" s="24"/>
      <c r="C3734" s="24"/>
    </row>
    <row r="3735" spans="2:3" x14ac:dyDescent="0.2">
      <c r="B3735" s="24"/>
      <c r="C3735" s="24"/>
    </row>
    <row r="3736" spans="2:3" x14ac:dyDescent="0.2">
      <c r="B3736" s="24"/>
      <c r="C3736" s="24"/>
    </row>
    <row r="3737" spans="2:3" x14ac:dyDescent="0.2">
      <c r="B3737" s="24"/>
      <c r="C3737" s="24"/>
    </row>
    <row r="3738" spans="2:3" x14ac:dyDescent="0.2">
      <c r="B3738" s="24"/>
      <c r="C3738" s="24"/>
    </row>
    <row r="3739" spans="2:3" x14ac:dyDescent="0.2">
      <c r="B3739" s="24"/>
      <c r="C3739" s="24"/>
    </row>
    <row r="3740" spans="2:3" x14ac:dyDescent="0.2">
      <c r="B3740" s="24"/>
      <c r="C3740" s="24"/>
    </row>
    <row r="3741" spans="2:3" x14ac:dyDescent="0.2">
      <c r="B3741" s="24"/>
      <c r="C3741" s="24"/>
    </row>
    <row r="3742" spans="2:3" x14ac:dyDescent="0.2">
      <c r="B3742" s="24"/>
      <c r="C3742" s="24"/>
    </row>
    <row r="3743" spans="2:3" x14ac:dyDescent="0.2">
      <c r="B3743" s="24"/>
      <c r="C3743" s="24"/>
    </row>
    <row r="3744" spans="2:3" x14ac:dyDescent="0.2">
      <c r="B3744" s="24"/>
      <c r="C3744" s="24"/>
    </row>
    <row r="3745" spans="2:3" x14ac:dyDescent="0.2">
      <c r="B3745" s="24"/>
      <c r="C3745" s="24"/>
    </row>
    <row r="3746" spans="2:3" x14ac:dyDescent="0.2">
      <c r="B3746" s="24"/>
      <c r="C3746" s="24"/>
    </row>
    <row r="3747" spans="2:3" x14ac:dyDescent="0.2">
      <c r="B3747" s="24"/>
      <c r="C3747" s="24"/>
    </row>
    <row r="3748" spans="2:3" x14ac:dyDescent="0.2">
      <c r="B3748" s="24"/>
      <c r="C3748" s="24"/>
    </row>
    <row r="3749" spans="2:3" x14ac:dyDescent="0.2">
      <c r="B3749" s="24"/>
      <c r="C3749" s="24"/>
    </row>
    <row r="3750" spans="2:3" x14ac:dyDescent="0.2">
      <c r="B3750" s="24"/>
      <c r="C3750" s="24"/>
    </row>
    <row r="3751" spans="2:3" x14ac:dyDescent="0.2">
      <c r="B3751" s="24"/>
      <c r="C3751" s="24"/>
    </row>
    <row r="3752" spans="2:3" x14ac:dyDescent="0.2">
      <c r="B3752" s="24"/>
      <c r="C3752" s="24"/>
    </row>
    <row r="3753" spans="2:3" x14ac:dyDescent="0.2">
      <c r="B3753" s="24"/>
      <c r="C3753" s="24"/>
    </row>
    <row r="3754" spans="2:3" x14ac:dyDescent="0.2">
      <c r="B3754" s="24"/>
      <c r="C3754" s="24"/>
    </row>
    <row r="3755" spans="2:3" x14ac:dyDescent="0.2">
      <c r="B3755" s="24"/>
      <c r="C3755" s="24"/>
    </row>
    <row r="3756" spans="2:3" x14ac:dyDescent="0.2">
      <c r="B3756" s="24"/>
      <c r="C3756" s="24"/>
    </row>
    <row r="3757" spans="2:3" x14ac:dyDescent="0.2">
      <c r="B3757" s="24"/>
      <c r="C3757" s="24"/>
    </row>
    <row r="3758" spans="2:3" x14ac:dyDescent="0.2">
      <c r="B3758" s="24"/>
      <c r="C3758" s="24"/>
    </row>
    <row r="3759" spans="2:3" x14ac:dyDescent="0.2">
      <c r="B3759" s="24"/>
      <c r="C3759" s="24"/>
    </row>
    <row r="3760" spans="2:3" x14ac:dyDescent="0.2">
      <c r="B3760" s="24"/>
      <c r="C3760" s="24"/>
    </row>
    <row r="3761" spans="2:3" x14ac:dyDescent="0.2">
      <c r="B3761" s="24"/>
      <c r="C3761" s="24"/>
    </row>
    <row r="3762" spans="2:3" x14ac:dyDescent="0.2">
      <c r="B3762" s="24"/>
      <c r="C3762" s="24"/>
    </row>
    <row r="3763" spans="2:3" x14ac:dyDescent="0.2">
      <c r="B3763" s="24"/>
      <c r="C3763" s="24"/>
    </row>
    <row r="3764" spans="2:3" x14ac:dyDescent="0.2">
      <c r="B3764" s="24"/>
      <c r="C3764" s="24"/>
    </row>
    <row r="3765" spans="2:3" x14ac:dyDescent="0.2">
      <c r="B3765" s="24"/>
      <c r="C3765" s="24"/>
    </row>
    <row r="3766" spans="2:3" x14ac:dyDescent="0.2">
      <c r="B3766" s="24"/>
      <c r="C3766" s="24"/>
    </row>
    <row r="3767" spans="2:3" x14ac:dyDescent="0.2">
      <c r="B3767" s="24"/>
      <c r="C3767" s="24"/>
    </row>
    <row r="3768" spans="2:3" x14ac:dyDescent="0.2">
      <c r="B3768" s="24"/>
      <c r="C3768" s="24"/>
    </row>
    <row r="3769" spans="2:3" x14ac:dyDescent="0.2">
      <c r="B3769" s="24"/>
      <c r="C3769" s="24"/>
    </row>
    <row r="3770" spans="2:3" x14ac:dyDescent="0.2">
      <c r="B3770" s="24"/>
      <c r="C3770" s="24"/>
    </row>
    <row r="3771" spans="2:3" x14ac:dyDescent="0.2">
      <c r="B3771" s="24"/>
      <c r="C3771" s="24"/>
    </row>
    <row r="3772" spans="2:3" x14ac:dyDescent="0.2">
      <c r="B3772" s="24"/>
      <c r="C3772" s="24"/>
    </row>
    <row r="3773" spans="2:3" x14ac:dyDescent="0.2">
      <c r="B3773" s="24"/>
      <c r="C3773" s="24"/>
    </row>
    <row r="3774" spans="2:3" x14ac:dyDescent="0.2">
      <c r="B3774" s="24"/>
      <c r="C3774" s="24"/>
    </row>
    <row r="3775" spans="2:3" x14ac:dyDescent="0.2">
      <c r="B3775" s="24"/>
      <c r="C3775" s="24"/>
    </row>
    <row r="3776" spans="2:3" x14ac:dyDescent="0.2">
      <c r="B3776" s="24"/>
      <c r="C3776" s="24"/>
    </row>
    <row r="3777" spans="2:3" x14ac:dyDescent="0.2">
      <c r="B3777" s="24"/>
      <c r="C3777" s="24"/>
    </row>
    <row r="3778" spans="2:3" x14ac:dyDescent="0.2">
      <c r="B3778" s="24"/>
      <c r="C3778" s="24"/>
    </row>
    <row r="3779" spans="2:3" x14ac:dyDescent="0.2">
      <c r="B3779" s="24"/>
      <c r="C3779" s="24"/>
    </row>
    <row r="3780" spans="2:3" x14ac:dyDescent="0.2">
      <c r="B3780" s="24"/>
      <c r="C3780" s="24"/>
    </row>
    <row r="3781" spans="2:3" x14ac:dyDescent="0.2">
      <c r="B3781" s="24"/>
      <c r="C3781" s="24"/>
    </row>
    <row r="3782" spans="2:3" x14ac:dyDescent="0.2">
      <c r="B3782" s="24"/>
      <c r="C3782" s="24"/>
    </row>
    <row r="3783" spans="2:3" x14ac:dyDescent="0.2">
      <c r="B3783" s="24"/>
      <c r="C3783" s="24"/>
    </row>
    <row r="3784" spans="2:3" x14ac:dyDescent="0.2">
      <c r="B3784" s="24"/>
      <c r="C3784" s="24"/>
    </row>
    <row r="3785" spans="2:3" x14ac:dyDescent="0.2">
      <c r="B3785" s="24"/>
      <c r="C3785" s="24"/>
    </row>
    <row r="3786" spans="2:3" x14ac:dyDescent="0.2">
      <c r="B3786" s="24"/>
      <c r="C3786" s="24"/>
    </row>
    <row r="3787" spans="2:3" x14ac:dyDescent="0.2">
      <c r="B3787" s="24"/>
      <c r="C3787" s="24"/>
    </row>
    <row r="3788" spans="2:3" x14ac:dyDescent="0.2">
      <c r="B3788" s="24"/>
      <c r="C3788" s="24"/>
    </row>
    <row r="3789" spans="2:3" x14ac:dyDescent="0.2">
      <c r="B3789" s="24"/>
      <c r="C3789" s="24"/>
    </row>
    <row r="3790" spans="2:3" x14ac:dyDescent="0.2">
      <c r="B3790" s="24"/>
      <c r="C3790" s="24"/>
    </row>
    <row r="3791" spans="2:3" x14ac:dyDescent="0.2">
      <c r="B3791" s="24"/>
      <c r="C3791" s="24"/>
    </row>
    <row r="3792" spans="2:3" x14ac:dyDescent="0.2">
      <c r="B3792" s="24"/>
      <c r="C3792" s="24"/>
    </row>
    <row r="3793" spans="2:3" x14ac:dyDescent="0.2">
      <c r="B3793" s="24"/>
      <c r="C3793" s="24"/>
    </row>
    <row r="3794" spans="2:3" x14ac:dyDescent="0.2">
      <c r="B3794" s="24"/>
      <c r="C3794" s="24"/>
    </row>
    <row r="3795" spans="2:3" x14ac:dyDescent="0.2">
      <c r="B3795" s="24"/>
      <c r="C3795" s="24"/>
    </row>
    <row r="3796" spans="2:3" x14ac:dyDescent="0.2">
      <c r="B3796" s="24"/>
      <c r="C3796" s="24"/>
    </row>
    <row r="3797" spans="2:3" x14ac:dyDescent="0.2">
      <c r="B3797" s="24"/>
      <c r="C3797" s="24"/>
    </row>
    <row r="3798" spans="2:3" x14ac:dyDescent="0.2">
      <c r="B3798" s="24"/>
      <c r="C3798" s="24"/>
    </row>
    <row r="3799" spans="2:3" x14ac:dyDescent="0.2">
      <c r="B3799" s="24"/>
      <c r="C3799" s="24"/>
    </row>
    <row r="3800" spans="2:3" x14ac:dyDescent="0.2">
      <c r="B3800" s="24"/>
      <c r="C3800" s="24"/>
    </row>
    <row r="3801" spans="2:3" x14ac:dyDescent="0.2">
      <c r="B3801" s="24"/>
      <c r="C3801" s="24"/>
    </row>
    <row r="3802" spans="2:3" x14ac:dyDescent="0.2">
      <c r="B3802" s="24"/>
      <c r="C3802" s="24"/>
    </row>
    <row r="3803" spans="2:3" x14ac:dyDescent="0.2">
      <c r="B3803" s="24"/>
      <c r="C3803" s="24"/>
    </row>
    <row r="3804" spans="2:3" x14ac:dyDescent="0.2">
      <c r="B3804" s="24"/>
      <c r="C3804" s="24"/>
    </row>
    <row r="3805" spans="2:3" x14ac:dyDescent="0.2">
      <c r="B3805" s="24"/>
      <c r="C3805" s="24"/>
    </row>
    <row r="3806" spans="2:3" x14ac:dyDescent="0.2">
      <c r="B3806" s="24"/>
      <c r="C3806" s="24"/>
    </row>
    <row r="3807" spans="2:3" x14ac:dyDescent="0.2">
      <c r="B3807" s="24"/>
      <c r="C3807" s="24"/>
    </row>
    <row r="3808" spans="2:3" x14ac:dyDescent="0.2">
      <c r="B3808" s="24"/>
      <c r="C3808" s="24"/>
    </row>
    <row r="3809" spans="2:3" x14ac:dyDescent="0.2">
      <c r="B3809" s="24"/>
      <c r="C3809" s="24"/>
    </row>
    <row r="3810" spans="2:3" x14ac:dyDescent="0.2">
      <c r="B3810" s="24"/>
      <c r="C3810" s="24"/>
    </row>
    <row r="3811" spans="2:3" x14ac:dyDescent="0.2">
      <c r="B3811" s="24"/>
      <c r="C3811" s="24"/>
    </row>
    <row r="3812" spans="2:3" x14ac:dyDescent="0.2">
      <c r="B3812" s="24"/>
      <c r="C3812" s="24"/>
    </row>
    <row r="3813" spans="2:3" x14ac:dyDescent="0.2">
      <c r="B3813" s="24"/>
      <c r="C3813" s="24"/>
    </row>
    <row r="3814" spans="2:3" x14ac:dyDescent="0.2">
      <c r="B3814" s="24"/>
      <c r="C3814" s="24"/>
    </row>
    <row r="3815" spans="2:3" x14ac:dyDescent="0.2">
      <c r="B3815" s="24"/>
      <c r="C3815" s="24"/>
    </row>
    <row r="3816" spans="2:3" x14ac:dyDescent="0.2">
      <c r="B3816" s="24"/>
      <c r="C3816" s="24"/>
    </row>
    <row r="3817" spans="2:3" x14ac:dyDescent="0.2">
      <c r="B3817" s="24"/>
      <c r="C3817" s="24"/>
    </row>
    <row r="3818" spans="2:3" x14ac:dyDescent="0.2">
      <c r="B3818" s="24"/>
      <c r="C3818" s="24"/>
    </row>
    <row r="3819" spans="2:3" x14ac:dyDescent="0.2">
      <c r="B3819" s="24"/>
      <c r="C3819" s="24"/>
    </row>
    <row r="3820" spans="2:3" x14ac:dyDescent="0.2">
      <c r="B3820" s="24"/>
      <c r="C3820" s="24"/>
    </row>
    <row r="3821" spans="2:3" x14ac:dyDescent="0.2">
      <c r="B3821" s="24"/>
      <c r="C3821" s="24"/>
    </row>
    <row r="3822" spans="2:3" x14ac:dyDescent="0.2">
      <c r="B3822" s="24"/>
      <c r="C3822" s="24"/>
    </row>
    <row r="3823" spans="2:3" x14ac:dyDescent="0.2">
      <c r="B3823" s="24"/>
      <c r="C3823" s="24"/>
    </row>
    <row r="3824" spans="2:3" x14ac:dyDescent="0.2">
      <c r="B3824" s="24"/>
      <c r="C3824" s="24"/>
    </row>
    <row r="3825" spans="2:3" x14ac:dyDescent="0.2">
      <c r="B3825" s="24"/>
      <c r="C3825" s="24"/>
    </row>
    <row r="3826" spans="2:3" x14ac:dyDescent="0.2">
      <c r="B3826" s="24"/>
      <c r="C3826" s="24"/>
    </row>
    <row r="3827" spans="2:3" x14ac:dyDescent="0.2">
      <c r="B3827" s="24"/>
      <c r="C3827" s="24"/>
    </row>
    <row r="3828" spans="2:3" x14ac:dyDescent="0.2">
      <c r="B3828" s="24"/>
      <c r="C3828" s="24"/>
    </row>
    <row r="3829" spans="2:3" x14ac:dyDescent="0.2">
      <c r="B3829" s="24"/>
      <c r="C3829" s="24"/>
    </row>
    <row r="3830" spans="2:3" x14ac:dyDescent="0.2">
      <c r="B3830" s="24"/>
      <c r="C3830" s="24"/>
    </row>
    <row r="3831" spans="2:3" x14ac:dyDescent="0.2">
      <c r="B3831" s="24"/>
      <c r="C3831" s="24"/>
    </row>
    <row r="3832" spans="2:3" x14ac:dyDescent="0.2">
      <c r="B3832" s="24"/>
      <c r="C3832" s="24"/>
    </row>
    <row r="3833" spans="2:3" x14ac:dyDescent="0.2">
      <c r="B3833" s="24"/>
      <c r="C3833" s="24"/>
    </row>
    <row r="3834" spans="2:3" x14ac:dyDescent="0.2">
      <c r="B3834" s="24"/>
      <c r="C3834" s="24"/>
    </row>
    <row r="3835" spans="2:3" x14ac:dyDescent="0.2">
      <c r="B3835" s="24"/>
      <c r="C3835" s="24"/>
    </row>
    <row r="3836" spans="2:3" x14ac:dyDescent="0.2">
      <c r="B3836" s="24"/>
      <c r="C3836" s="24"/>
    </row>
    <row r="3837" spans="2:3" x14ac:dyDescent="0.2">
      <c r="B3837" s="24"/>
      <c r="C3837" s="24"/>
    </row>
    <row r="3838" spans="2:3" x14ac:dyDescent="0.2">
      <c r="B3838" s="24"/>
      <c r="C3838" s="24"/>
    </row>
    <row r="3839" spans="2:3" x14ac:dyDescent="0.2">
      <c r="B3839" s="24"/>
      <c r="C3839" s="24"/>
    </row>
    <row r="3840" spans="2:3" x14ac:dyDescent="0.2">
      <c r="B3840" s="24"/>
      <c r="C3840" s="24"/>
    </row>
    <row r="3841" spans="2:3" x14ac:dyDescent="0.2">
      <c r="B3841" s="24"/>
      <c r="C3841" s="24"/>
    </row>
    <row r="3842" spans="2:3" x14ac:dyDescent="0.2">
      <c r="B3842" s="24"/>
      <c r="C3842" s="24"/>
    </row>
    <row r="3843" spans="2:3" x14ac:dyDescent="0.2">
      <c r="B3843" s="24"/>
      <c r="C3843" s="24"/>
    </row>
    <row r="3844" spans="2:3" x14ac:dyDescent="0.2">
      <c r="B3844" s="24"/>
      <c r="C3844" s="24"/>
    </row>
    <row r="3845" spans="2:3" x14ac:dyDescent="0.2">
      <c r="B3845" s="24"/>
      <c r="C3845" s="24"/>
    </row>
    <row r="3846" spans="2:3" x14ac:dyDescent="0.2">
      <c r="B3846" s="24"/>
      <c r="C3846" s="24"/>
    </row>
    <row r="3847" spans="2:3" x14ac:dyDescent="0.2">
      <c r="B3847" s="24"/>
      <c r="C3847" s="24"/>
    </row>
    <row r="3848" spans="2:3" x14ac:dyDescent="0.2">
      <c r="B3848" s="24"/>
      <c r="C3848" s="24"/>
    </row>
    <row r="3849" spans="2:3" x14ac:dyDescent="0.2">
      <c r="B3849" s="24"/>
      <c r="C3849" s="24"/>
    </row>
    <row r="3850" spans="2:3" x14ac:dyDescent="0.2">
      <c r="B3850" s="24"/>
      <c r="C3850" s="24"/>
    </row>
    <row r="3851" spans="2:3" x14ac:dyDescent="0.2">
      <c r="B3851" s="24"/>
      <c r="C3851" s="24"/>
    </row>
    <row r="3852" spans="2:3" x14ac:dyDescent="0.2">
      <c r="B3852" s="24"/>
      <c r="C3852" s="24"/>
    </row>
    <row r="3853" spans="2:3" x14ac:dyDescent="0.2">
      <c r="B3853" s="24"/>
      <c r="C3853" s="24"/>
    </row>
    <row r="3854" spans="2:3" x14ac:dyDescent="0.2">
      <c r="B3854" s="24"/>
      <c r="C3854" s="24"/>
    </row>
    <row r="3855" spans="2:3" x14ac:dyDescent="0.2">
      <c r="B3855" s="24"/>
      <c r="C3855" s="24"/>
    </row>
    <row r="3856" spans="2:3" x14ac:dyDescent="0.2">
      <c r="B3856" s="24"/>
      <c r="C3856" s="24"/>
    </row>
    <row r="3857" spans="2:3" x14ac:dyDescent="0.2">
      <c r="B3857" s="24"/>
      <c r="C3857" s="24"/>
    </row>
    <row r="3858" spans="2:3" x14ac:dyDescent="0.2">
      <c r="B3858" s="24"/>
      <c r="C3858" s="24"/>
    </row>
    <row r="3859" spans="2:3" x14ac:dyDescent="0.2">
      <c r="B3859" s="24"/>
      <c r="C3859" s="24"/>
    </row>
    <row r="3860" spans="2:3" x14ac:dyDescent="0.2">
      <c r="B3860" s="24"/>
      <c r="C3860" s="24"/>
    </row>
    <row r="3861" spans="2:3" x14ac:dyDescent="0.2">
      <c r="B3861" s="24"/>
      <c r="C3861" s="24"/>
    </row>
    <row r="3862" spans="2:3" x14ac:dyDescent="0.2">
      <c r="B3862" s="24"/>
      <c r="C3862" s="24"/>
    </row>
    <row r="3863" spans="2:3" x14ac:dyDescent="0.2">
      <c r="B3863" s="24"/>
      <c r="C3863" s="24"/>
    </row>
    <row r="3864" spans="2:3" x14ac:dyDescent="0.2">
      <c r="B3864" s="24"/>
      <c r="C3864" s="24"/>
    </row>
    <row r="3865" spans="2:3" x14ac:dyDescent="0.2">
      <c r="B3865" s="24"/>
      <c r="C3865" s="24"/>
    </row>
    <row r="3866" spans="2:3" x14ac:dyDescent="0.2">
      <c r="B3866" s="24"/>
      <c r="C3866" s="24"/>
    </row>
    <row r="3867" spans="2:3" x14ac:dyDescent="0.2">
      <c r="B3867" s="24"/>
      <c r="C3867" s="24"/>
    </row>
    <row r="3868" spans="2:3" x14ac:dyDescent="0.2">
      <c r="B3868" s="24"/>
      <c r="C3868" s="24"/>
    </row>
    <row r="3869" spans="2:3" x14ac:dyDescent="0.2">
      <c r="B3869" s="24"/>
      <c r="C3869" s="24"/>
    </row>
    <row r="3870" spans="2:3" x14ac:dyDescent="0.2">
      <c r="B3870" s="24"/>
      <c r="C3870" s="24"/>
    </row>
    <row r="3871" spans="2:3" x14ac:dyDescent="0.2">
      <c r="B3871" s="24"/>
      <c r="C3871" s="24"/>
    </row>
    <row r="3872" spans="2:3" x14ac:dyDescent="0.2">
      <c r="B3872" s="24"/>
      <c r="C3872" s="24"/>
    </row>
    <row r="3873" spans="2:3" x14ac:dyDescent="0.2">
      <c r="B3873" s="24"/>
      <c r="C3873" s="24"/>
    </row>
    <row r="3874" spans="2:3" x14ac:dyDescent="0.2">
      <c r="B3874" s="24"/>
      <c r="C3874" s="24"/>
    </row>
    <row r="3875" spans="2:3" x14ac:dyDescent="0.2">
      <c r="B3875" s="24"/>
      <c r="C3875" s="24"/>
    </row>
    <row r="3876" spans="2:3" x14ac:dyDescent="0.2">
      <c r="B3876" s="24"/>
      <c r="C3876" s="24"/>
    </row>
    <row r="3877" spans="2:3" x14ac:dyDescent="0.2">
      <c r="B3877" s="24"/>
      <c r="C3877" s="24"/>
    </row>
    <row r="3878" spans="2:3" x14ac:dyDescent="0.2">
      <c r="B3878" s="24"/>
      <c r="C3878" s="24"/>
    </row>
    <row r="3879" spans="2:3" x14ac:dyDescent="0.2">
      <c r="B3879" s="24"/>
      <c r="C3879" s="24"/>
    </row>
    <row r="3880" spans="2:3" x14ac:dyDescent="0.2">
      <c r="B3880" s="24"/>
      <c r="C3880" s="24"/>
    </row>
    <row r="3881" spans="2:3" x14ac:dyDescent="0.2">
      <c r="B3881" s="24"/>
      <c r="C3881" s="24"/>
    </row>
    <row r="3882" spans="2:3" x14ac:dyDescent="0.2">
      <c r="B3882" s="24"/>
      <c r="C3882" s="24"/>
    </row>
    <row r="3883" spans="2:3" x14ac:dyDescent="0.2">
      <c r="B3883" s="24"/>
      <c r="C3883" s="24"/>
    </row>
    <row r="3884" spans="2:3" x14ac:dyDescent="0.2">
      <c r="B3884" s="24"/>
      <c r="C3884" s="24"/>
    </row>
    <row r="3885" spans="2:3" x14ac:dyDescent="0.2">
      <c r="B3885" s="24"/>
      <c r="C3885" s="24"/>
    </row>
    <row r="3886" spans="2:3" x14ac:dyDescent="0.2">
      <c r="B3886" s="24"/>
      <c r="C3886" s="24"/>
    </row>
    <row r="3887" spans="2:3" x14ac:dyDescent="0.2">
      <c r="B3887" s="24"/>
      <c r="C3887" s="24"/>
    </row>
    <row r="3888" spans="2:3" x14ac:dyDescent="0.2">
      <c r="B3888" s="24"/>
      <c r="C3888" s="24"/>
    </row>
    <row r="3889" spans="2:3" x14ac:dyDescent="0.2">
      <c r="B3889" s="24"/>
      <c r="C3889" s="24"/>
    </row>
    <row r="3890" spans="2:3" x14ac:dyDescent="0.2">
      <c r="B3890" s="24"/>
      <c r="C3890" s="24"/>
    </row>
    <row r="3891" spans="2:3" x14ac:dyDescent="0.2">
      <c r="B3891" s="24"/>
      <c r="C3891" s="24"/>
    </row>
    <row r="3892" spans="2:3" x14ac:dyDescent="0.2">
      <c r="B3892" s="24"/>
      <c r="C3892" s="24"/>
    </row>
    <row r="3893" spans="2:3" x14ac:dyDescent="0.2">
      <c r="B3893" s="24"/>
      <c r="C3893" s="24"/>
    </row>
    <row r="3894" spans="2:3" x14ac:dyDescent="0.2">
      <c r="B3894" s="24"/>
      <c r="C3894" s="24"/>
    </row>
    <row r="3895" spans="2:3" x14ac:dyDescent="0.2">
      <c r="B3895" s="24"/>
      <c r="C3895" s="24"/>
    </row>
    <row r="3896" spans="2:3" x14ac:dyDescent="0.2">
      <c r="B3896" s="24"/>
      <c r="C3896" s="24"/>
    </row>
    <row r="3897" spans="2:3" x14ac:dyDescent="0.2">
      <c r="B3897" s="24"/>
      <c r="C3897" s="24"/>
    </row>
    <row r="3898" spans="2:3" x14ac:dyDescent="0.2">
      <c r="B3898" s="24"/>
      <c r="C3898" s="24"/>
    </row>
    <row r="3899" spans="2:3" x14ac:dyDescent="0.2">
      <c r="B3899" s="24"/>
      <c r="C3899" s="24"/>
    </row>
    <row r="3900" spans="2:3" x14ac:dyDescent="0.2">
      <c r="B3900" s="24"/>
      <c r="C3900" s="24"/>
    </row>
    <row r="3901" spans="2:3" x14ac:dyDescent="0.2">
      <c r="B3901" s="24"/>
      <c r="C3901" s="24"/>
    </row>
    <row r="3902" spans="2:3" x14ac:dyDescent="0.2">
      <c r="B3902" s="24"/>
      <c r="C3902" s="24"/>
    </row>
    <row r="3903" spans="2:3" x14ac:dyDescent="0.2">
      <c r="B3903" s="24"/>
      <c r="C3903" s="24"/>
    </row>
    <row r="3904" spans="2:3" x14ac:dyDescent="0.2">
      <c r="B3904" s="24"/>
      <c r="C3904" s="24"/>
    </row>
    <row r="3905" spans="2:3" x14ac:dyDescent="0.2">
      <c r="B3905" s="24"/>
      <c r="C3905" s="24"/>
    </row>
    <row r="3906" spans="2:3" x14ac:dyDescent="0.2">
      <c r="B3906" s="24"/>
      <c r="C3906" s="24"/>
    </row>
    <row r="3907" spans="2:3" x14ac:dyDescent="0.2">
      <c r="B3907" s="24"/>
      <c r="C3907" s="24"/>
    </row>
    <row r="3908" spans="2:3" x14ac:dyDescent="0.2">
      <c r="B3908" s="24"/>
      <c r="C3908" s="24"/>
    </row>
    <row r="3909" spans="2:3" x14ac:dyDescent="0.2">
      <c r="B3909" s="24"/>
      <c r="C3909" s="24"/>
    </row>
    <row r="3910" spans="2:3" x14ac:dyDescent="0.2">
      <c r="B3910" s="24"/>
      <c r="C3910" s="24"/>
    </row>
    <row r="3911" spans="2:3" x14ac:dyDescent="0.2">
      <c r="B3911" s="24"/>
      <c r="C3911" s="24"/>
    </row>
    <row r="3912" spans="2:3" x14ac:dyDescent="0.2">
      <c r="B3912" s="24"/>
      <c r="C3912" s="24"/>
    </row>
    <row r="3913" spans="2:3" x14ac:dyDescent="0.2">
      <c r="B3913" s="24"/>
      <c r="C3913" s="24"/>
    </row>
    <row r="3914" spans="2:3" x14ac:dyDescent="0.2">
      <c r="B3914" s="24"/>
      <c r="C3914" s="24"/>
    </row>
    <row r="3915" spans="2:3" x14ac:dyDescent="0.2">
      <c r="B3915" s="24"/>
      <c r="C3915" s="24"/>
    </row>
    <row r="3916" spans="2:3" x14ac:dyDescent="0.2">
      <c r="B3916" s="24"/>
      <c r="C3916" s="24"/>
    </row>
    <row r="3917" spans="2:3" x14ac:dyDescent="0.2">
      <c r="B3917" s="24"/>
      <c r="C3917" s="24"/>
    </row>
    <row r="3918" spans="2:3" x14ac:dyDescent="0.2">
      <c r="B3918" s="24"/>
      <c r="C3918" s="24"/>
    </row>
    <row r="3919" spans="2:3" x14ac:dyDescent="0.2">
      <c r="B3919" s="24"/>
      <c r="C3919" s="24"/>
    </row>
    <row r="3920" spans="2:3" x14ac:dyDescent="0.2">
      <c r="B3920" s="24"/>
      <c r="C3920" s="24"/>
    </row>
    <row r="3921" spans="2:3" x14ac:dyDescent="0.2">
      <c r="B3921" s="24"/>
      <c r="C3921" s="24"/>
    </row>
    <row r="3922" spans="2:3" x14ac:dyDescent="0.2">
      <c r="B3922" s="24"/>
      <c r="C3922" s="24"/>
    </row>
    <row r="3923" spans="2:3" x14ac:dyDescent="0.2">
      <c r="B3923" s="24"/>
      <c r="C3923" s="24"/>
    </row>
    <row r="3924" spans="2:3" x14ac:dyDescent="0.2">
      <c r="B3924" s="24"/>
      <c r="C3924" s="24"/>
    </row>
    <row r="3925" spans="2:3" x14ac:dyDescent="0.2">
      <c r="B3925" s="24"/>
      <c r="C3925" s="24"/>
    </row>
    <row r="3926" spans="2:3" x14ac:dyDescent="0.2">
      <c r="B3926" s="24"/>
      <c r="C3926" s="24"/>
    </row>
    <row r="3927" spans="2:3" x14ac:dyDescent="0.2">
      <c r="B3927" s="24"/>
      <c r="C3927" s="24"/>
    </row>
    <row r="3928" spans="2:3" x14ac:dyDescent="0.2">
      <c r="B3928" s="24"/>
      <c r="C3928" s="24"/>
    </row>
    <row r="3929" spans="2:3" x14ac:dyDescent="0.2">
      <c r="B3929" s="24"/>
      <c r="C3929" s="24"/>
    </row>
    <row r="3930" spans="2:3" x14ac:dyDescent="0.2">
      <c r="B3930" s="24"/>
      <c r="C3930" s="24"/>
    </row>
    <row r="3931" spans="2:3" x14ac:dyDescent="0.2">
      <c r="B3931" s="24"/>
      <c r="C3931" s="24"/>
    </row>
    <row r="3932" spans="2:3" x14ac:dyDescent="0.2">
      <c r="B3932" s="24"/>
      <c r="C3932" s="24"/>
    </row>
    <row r="3933" spans="2:3" x14ac:dyDescent="0.2">
      <c r="B3933" s="24"/>
      <c r="C3933" s="24"/>
    </row>
    <row r="3934" spans="2:3" x14ac:dyDescent="0.2">
      <c r="B3934" s="24"/>
      <c r="C3934" s="24"/>
    </row>
    <row r="3935" spans="2:3" x14ac:dyDescent="0.2">
      <c r="B3935" s="24"/>
      <c r="C3935" s="24"/>
    </row>
    <row r="3936" spans="2:3" x14ac:dyDescent="0.2">
      <c r="B3936" s="24"/>
      <c r="C3936" s="24"/>
    </row>
    <row r="3937" spans="2:3" x14ac:dyDescent="0.2">
      <c r="B3937" s="24"/>
      <c r="C3937" s="24"/>
    </row>
    <row r="3938" spans="2:3" x14ac:dyDescent="0.2">
      <c r="B3938" s="24"/>
      <c r="C3938" s="24"/>
    </row>
    <row r="3939" spans="2:3" x14ac:dyDescent="0.2">
      <c r="B3939" s="24"/>
      <c r="C3939" s="24"/>
    </row>
    <row r="3940" spans="2:3" x14ac:dyDescent="0.2">
      <c r="B3940" s="24"/>
      <c r="C3940" s="24"/>
    </row>
    <row r="3941" spans="2:3" x14ac:dyDescent="0.2">
      <c r="B3941" s="24"/>
      <c r="C3941" s="24"/>
    </row>
    <row r="3942" spans="2:3" x14ac:dyDescent="0.2">
      <c r="B3942" s="24"/>
      <c r="C3942" s="24"/>
    </row>
    <row r="3943" spans="2:3" x14ac:dyDescent="0.2">
      <c r="B3943" s="24"/>
      <c r="C3943" s="24"/>
    </row>
    <row r="3944" spans="2:3" x14ac:dyDescent="0.2">
      <c r="B3944" s="24"/>
      <c r="C3944" s="24"/>
    </row>
    <row r="3945" spans="2:3" x14ac:dyDescent="0.2">
      <c r="B3945" s="24"/>
      <c r="C3945" s="24"/>
    </row>
    <row r="3946" spans="2:3" x14ac:dyDescent="0.2">
      <c r="B3946" s="24"/>
      <c r="C3946" s="24"/>
    </row>
    <row r="3947" spans="2:3" x14ac:dyDescent="0.2">
      <c r="B3947" s="24"/>
      <c r="C3947" s="24"/>
    </row>
    <row r="3948" spans="2:3" x14ac:dyDescent="0.2">
      <c r="B3948" s="24"/>
      <c r="C3948" s="24"/>
    </row>
    <row r="3949" spans="2:3" x14ac:dyDescent="0.2">
      <c r="B3949" s="24"/>
      <c r="C3949" s="24"/>
    </row>
    <row r="3950" spans="2:3" x14ac:dyDescent="0.2">
      <c r="B3950" s="24"/>
      <c r="C3950" s="24"/>
    </row>
    <row r="3951" spans="2:3" x14ac:dyDescent="0.2">
      <c r="B3951" s="24"/>
      <c r="C3951" s="24"/>
    </row>
    <row r="3952" spans="2:3" x14ac:dyDescent="0.2">
      <c r="B3952" s="24"/>
      <c r="C3952" s="24"/>
    </row>
    <row r="3953" spans="2:3" x14ac:dyDescent="0.2">
      <c r="B3953" s="24"/>
      <c r="C3953" s="24"/>
    </row>
    <row r="3954" spans="2:3" x14ac:dyDescent="0.2">
      <c r="B3954" s="24"/>
      <c r="C3954" s="24"/>
    </row>
    <row r="3955" spans="2:3" x14ac:dyDescent="0.2">
      <c r="B3955" s="24"/>
      <c r="C3955" s="24"/>
    </row>
    <row r="3956" spans="2:3" x14ac:dyDescent="0.2">
      <c r="B3956" s="24"/>
      <c r="C3956" s="24"/>
    </row>
    <row r="3957" spans="2:3" x14ac:dyDescent="0.2">
      <c r="B3957" s="24"/>
      <c r="C3957" s="24"/>
    </row>
    <row r="3958" spans="2:3" x14ac:dyDescent="0.2">
      <c r="B3958" s="24"/>
      <c r="C3958" s="24"/>
    </row>
    <row r="3959" spans="2:3" x14ac:dyDescent="0.2">
      <c r="B3959" s="24"/>
      <c r="C3959" s="24"/>
    </row>
    <row r="3960" spans="2:3" x14ac:dyDescent="0.2">
      <c r="B3960" s="24"/>
      <c r="C3960" s="24"/>
    </row>
    <row r="3961" spans="2:3" x14ac:dyDescent="0.2">
      <c r="B3961" s="24"/>
      <c r="C3961" s="24"/>
    </row>
    <row r="3962" spans="2:3" x14ac:dyDescent="0.2">
      <c r="B3962" s="24"/>
      <c r="C3962" s="24"/>
    </row>
    <row r="3963" spans="2:3" x14ac:dyDescent="0.2">
      <c r="B3963" s="24"/>
      <c r="C3963" s="24"/>
    </row>
    <row r="3964" spans="2:3" x14ac:dyDescent="0.2">
      <c r="B3964" s="24"/>
      <c r="C3964" s="24"/>
    </row>
    <row r="3965" spans="2:3" x14ac:dyDescent="0.2">
      <c r="B3965" s="24"/>
      <c r="C3965" s="24"/>
    </row>
    <row r="3966" spans="2:3" x14ac:dyDescent="0.2">
      <c r="B3966" s="24"/>
      <c r="C3966" s="24"/>
    </row>
    <row r="3967" spans="2:3" x14ac:dyDescent="0.2">
      <c r="B3967" s="24"/>
      <c r="C3967" s="24"/>
    </row>
    <row r="3968" spans="2:3" x14ac:dyDescent="0.2">
      <c r="B3968" s="24"/>
      <c r="C3968" s="24"/>
    </row>
    <row r="3969" spans="2:3" x14ac:dyDescent="0.2">
      <c r="B3969" s="24"/>
      <c r="C3969" s="24"/>
    </row>
    <row r="3970" spans="2:3" x14ac:dyDescent="0.2">
      <c r="B3970" s="24"/>
      <c r="C3970" s="24"/>
    </row>
    <row r="3971" spans="2:3" x14ac:dyDescent="0.2">
      <c r="B3971" s="24"/>
      <c r="C3971" s="24"/>
    </row>
    <row r="3972" spans="2:3" x14ac:dyDescent="0.2">
      <c r="B3972" s="24"/>
      <c r="C3972" s="24"/>
    </row>
    <row r="3973" spans="2:3" x14ac:dyDescent="0.2">
      <c r="B3973" s="24"/>
      <c r="C3973" s="24"/>
    </row>
    <row r="3974" spans="2:3" x14ac:dyDescent="0.2">
      <c r="B3974" s="24"/>
      <c r="C3974" s="24"/>
    </row>
    <row r="3975" spans="2:3" x14ac:dyDescent="0.2">
      <c r="B3975" s="24"/>
      <c r="C3975" s="24"/>
    </row>
    <row r="3976" spans="2:3" x14ac:dyDescent="0.2">
      <c r="B3976" s="24"/>
      <c r="C3976" s="24"/>
    </row>
    <row r="3977" spans="2:3" x14ac:dyDescent="0.2">
      <c r="B3977" s="24"/>
      <c r="C3977" s="24"/>
    </row>
    <row r="3978" spans="2:3" x14ac:dyDescent="0.2">
      <c r="B3978" s="24"/>
      <c r="C3978" s="24"/>
    </row>
    <row r="3979" spans="2:3" x14ac:dyDescent="0.2">
      <c r="B3979" s="24"/>
      <c r="C3979" s="24"/>
    </row>
    <row r="3980" spans="2:3" x14ac:dyDescent="0.2">
      <c r="B3980" s="24"/>
      <c r="C3980" s="24"/>
    </row>
    <row r="3981" spans="2:3" x14ac:dyDescent="0.2">
      <c r="B3981" s="24"/>
      <c r="C3981" s="24"/>
    </row>
    <row r="3982" spans="2:3" x14ac:dyDescent="0.2">
      <c r="B3982" s="24"/>
      <c r="C3982" s="24"/>
    </row>
    <row r="3983" spans="2:3" x14ac:dyDescent="0.2">
      <c r="B3983" s="24"/>
      <c r="C3983" s="24"/>
    </row>
    <row r="3984" spans="2:3" x14ac:dyDescent="0.2">
      <c r="B3984" s="24"/>
      <c r="C3984" s="24"/>
    </row>
    <row r="3985" spans="2:3" x14ac:dyDescent="0.2">
      <c r="B3985" s="24"/>
      <c r="C3985" s="24"/>
    </row>
    <row r="3986" spans="2:3" x14ac:dyDescent="0.2">
      <c r="B3986" s="24"/>
      <c r="C3986" s="24"/>
    </row>
    <row r="3987" spans="2:3" x14ac:dyDescent="0.2">
      <c r="B3987" s="24"/>
      <c r="C3987" s="24"/>
    </row>
    <row r="3988" spans="2:3" x14ac:dyDescent="0.2">
      <c r="B3988" s="24"/>
      <c r="C3988" s="24"/>
    </row>
    <row r="3989" spans="2:3" x14ac:dyDescent="0.2">
      <c r="B3989" s="24"/>
      <c r="C3989" s="24"/>
    </row>
    <row r="3990" spans="2:3" x14ac:dyDescent="0.2">
      <c r="B3990" s="24"/>
      <c r="C3990" s="24"/>
    </row>
    <row r="3991" spans="2:3" x14ac:dyDescent="0.2">
      <c r="B3991" s="24"/>
      <c r="C3991" s="24"/>
    </row>
    <row r="3992" spans="2:3" x14ac:dyDescent="0.2">
      <c r="B3992" s="24"/>
      <c r="C3992" s="24"/>
    </row>
    <row r="3993" spans="2:3" x14ac:dyDescent="0.2">
      <c r="B3993" s="24"/>
      <c r="C3993" s="24"/>
    </row>
    <row r="3994" spans="2:3" x14ac:dyDescent="0.2">
      <c r="B3994" s="24"/>
      <c r="C3994" s="24"/>
    </row>
    <row r="3995" spans="2:3" x14ac:dyDescent="0.2">
      <c r="B3995" s="24"/>
      <c r="C3995" s="24"/>
    </row>
    <row r="3996" spans="2:3" x14ac:dyDescent="0.2">
      <c r="B3996" s="24"/>
      <c r="C3996" s="24"/>
    </row>
    <row r="3997" spans="2:3" x14ac:dyDescent="0.2">
      <c r="B3997" s="24"/>
      <c r="C3997" s="24"/>
    </row>
    <row r="3998" spans="2:3" x14ac:dyDescent="0.2">
      <c r="B3998" s="24"/>
      <c r="C3998" s="24"/>
    </row>
    <row r="3999" spans="2:3" x14ac:dyDescent="0.2">
      <c r="B3999" s="24"/>
      <c r="C3999" s="24"/>
    </row>
    <row r="4000" spans="2:3" x14ac:dyDescent="0.2">
      <c r="B4000" s="24"/>
      <c r="C4000" s="24"/>
    </row>
    <row r="4001" spans="2:3" x14ac:dyDescent="0.2">
      <c r="B4001" s="24"/>
      <c r="C4001" s="24"/>
    </row>
    <row r="4002" spans="2:3" x14ac:dyDescent="0.2">
      <c r="B4002" s="24"/>
      <c r="C4002" s="24"/>
    </row>
    <row r="4003" spans="2:3" x14ac:dyDescent="0.2">
      <c r="B4003" s="24"/>
      <c r="C4003" s="24"/>
    </row>
    <row r="4004" spans="2:3" x14ac:dyDescent="0.2">
      <c r="B4004" s="24"/>
      <c r="C4004" s="24"/>
    </row>
    <row r="4005" spans="2:3" x14ac:dyDescent="0.2">
      <c r="B4005" s="24"/>
      <c r="C4005" s="24"/>
    </row>
    <row r="4006" spans="2:3" x14ac:dyDescent="0.2">
      <c r="B4006" s="24"/>
      <c r="C4006" s="24"/>
    </row>
    <row r="4007" spans="2:3" x14ac:dyDescent="0.2">
      <c r="B4007" s="24"/>
      <c r="C4007" s="24"/>
    </row>
    <row r="4008" spans="2:3" x14ac:dyDescent="0.2">
      <c r="B4008" s="24"/>
      <c r="C4008" s="24"/>
    </row>
    <row r="4009" spans="2:3" x14ac:dyDescent="0.2">
      <c r="B4009" s="24"/>
      <c r="C4009" s="24"/>
    </row>
    <row r="4010" spans="2:3" x14ac:dyDescent="0.2">
      <c r="B4010" s="24"/>
      <c r="C4010" s="24"/>
    </row>
    <row r="4011" spans="2:3" x14ac:dyDescent="0.2">
      <c r="B4011" s="24"/>
      <c r="C4011" s="24"/>
    </row>
    <row r="4012" spans="2:3" x14ac:dyDescent="0.2">
      <c r="B4012" s="24"/>
      <c r="C4012" s="24"/>
    </row>
    <row r="4013" spans="2:3" x14ac:dyDescent="0.2">
      <c r="B4013" s="24"/>
      <c r="C4013" s="24"/>
    </row>
    <row r="4014" spans="2:3" x14ac:dyDescent="0.2">
      <c r="B4014" s="24"/>
      <c r="C4014" s="24"/>
    </row>
    <row r="4015" spans="2:3" x14ac:dyDescent="0.2">
      <c r="B4015" s="24"/>
      <c r="C4015" s="24"/>
    </row>
    <row r="4016" spans="2:3" x14ac:dyDescent="0.2">
      <c r="B4016" s="24"/>
      <c r="C4016" s="24"/>
    </row>
    <row r="4017" spans="2:3" x14ac:dyDescent="0.2">
      <c r="B4017" s="24"/>
      <c r="C4017" s="24"/>
    </row>
    <row r="4018" spans="2:3" x14ac:dyDescent="0.2">
      <c r="B4018" s="24"/>
      <c r="C4018" s="24"/>
    </row>
    <row r="4019" spans="2:3" x14ac:dyDescent="0.2">
      <c r="B4019" s="24"/>
      <c r="C4019" s="24"/>
    </row>
    <row r="4020" spans="2:3" x14ac:dyDescent="0.2">
      <c r="B4020" s="24"/>
      <c r="C4020" s="24"/>
    </row>
    <row r="4021" spans="2:3" x14ac:dyDescent="0.2">
      <c r="B4021" s="24"/>
      <c r="C4021" s="24"/>
    </row>
    <row r="4022" spans="2:3" x14ac:dyDescent="0.2">
      <c r="B4022" s="24"/>
      <c r="C4022" s="24"/>
    </row>
    <row r="4023" spans="2:3" x14ac:dyDescent="0.2">
      <c r="B4023" s="24"/>
      <c r="C4023" s="24"/>
    </row>
    <row r="4024" spans="2:3" x14ac:dyDescent="0.2">
      <c r="B4024" s="24"/>
      <c r="C4024" s="24"/>
    </row>
    <row r="4025" spans="2:3" x14ac:dyDescent="0.2">
      <c r="B4025" s="24"/>
      <c r="C4025" s="24"/>
    </row>
    <row r="4026" spans="2:3" x14ac:dyDescent="0.2">
      <c r="B4026" s="24"/>
      <c r="C4026" s="24"/>
    </row>
    <row r="4027" spans="2:3" x14ac:dyDescent="0.2">
      <c r="B4027" s="24"/>
      <c r="C4027" s="24"/>
    </row>
    <row r="4028" spans="2:3" x14ac:dyDescent="0.2">
      <c r="B4028" s="24"/>
      <c r="C4028" s="24"/>
    </row>
    <row r="4029" spans="2:3" x14ac:dyDescent="0.2">
      <c r="B4029" s="24"/>
      <c r="C4029" s="24"/>
    </row>
    <row r="4030" spans="2:3" x14ac:dyDescent="0.2">
      <c r="B4030" s="24"/>
      <c r="C4030" s="24"/>
    </row>
    <row r="4031" spans="2:3" x14ac:dyDescent="0.2">
      <c r="B4031" s="24"/>
      <c r="C4031" s="24"/>
    </row>
    <row r="4032" spans="2:3" x14ac:dyDescent="0.2">
      <c r="B4032" s="24"/>
      <c r="C4032" s="24"/>
    </row>
    <row r="4033" spans="2:3" x14ac:dyDescent="0.2">
      <c r="B4033" s="24"/>
      <c r="C4033" s="24"/>
    </row>
    <row r="4034" spans="2:3" x14ac:dyDescent="0.2">
      <c r="B4034" s="24"/>
      <c r="C4034" s="24"/>
    </row>
    <row r="4035" spans="2:3" x14ac:dyDescent="0.2">
      <c r="B4035" s="24"/>
      <c r="C4035" s="24"/>
    </row>
    <row r="4036" spans="2:3" x14ac:dyDescent="0.2">
      <c r="B4036" s="24"/>
      <c r="C4036" s="24"/>
    </row>
    <row r="4037" spans="2:3" x14ac:dyDescent="0.2">
      <c r="B4037" s="24"/>
      <c r="C4037" s="24"/>
    </row>
    <row r="4038" spans="2:3" x14ac:dyDescent="0.2">
      <c r="B4038" s="24"/>
      <c r="C4038" s="24"/>
    </row>
    <row r="4039" spans="2:3" x14ac:dyDescent="0.2">
      <c r="B4039" s="24"/>
      <c r="C4039" s="24"/>
    </row>
    <row r="4040" spans="2:3" x14ac:dyDescent="0.2">
      <c r="B4040" s="24"/>
      <c r="C4040" s="24"/>
    </row>
    <row r="4041" spans="2:3" x14ac:dyDescent="0.2">
      <c r="B4041" s="24"/>
      <c r="C4041" s="24"/>
    </row>
    <row r="4042" spans="2:3" x14ac:dyDescent="0.2">
      <c r="B4042" s="24"/>
      <c r="C4042" s="24"/>
    </row>
    <row r="4043" spans="2:3" x14ac:dyDescent="0.2">
      <c r="B4043" s="24"/>
      <c r="C4043" s="24"/>
    </row>
    <row r="4044" spans="2:3" x14ac:dyDescent="0.2">
      <c r="B4044" s="24"/>
      <c r="C4044" s="24"/>
    </row>
    <row r="4045" spans="2:3" x14ac:dyDescent="0.2">
      <c r="B4045" s="24"/>
      <c r="C4045" s="24"/>
    </row>
    <row r="4046" spans="2:3" x14ac:dyDescent="0.2">
      <c r="B4046" s="24"/>
      <c r="C4046" s="24"/>
    </row>
    <row r="4047" spans="2:3" x14ac:dyDescent="0.2">
      <c r="B4047" s="24"/>
      <c r="C4047" s="24"/>
    </row>
    <row r="4048" spans="2:3" x14ac:dyDescent="0.2">
      <c r="B4048" s="24"/>
      <c r="C4048" s="24"/>
    </row>
    <row r="4049" spans="2:3" x14ac:dyDescent="0.2">
      <c r="B4049" s="24"/>
      <c r="C4049" s="24"/>
    </row>
    <row r="4050" spans="2:3" x14ac:dyDescent="0.2">
      <c r="B4050" s="24"/>
      <c r="C4050" s="24"/>
    </row>
    <row r="4051" spans="2:3" x14ac:dyDescent="0.2">
      <c r="B4051" s="24"/>
      <c r="C4051" s="24"/>
    </row>
    <row r="4052" spans="2:3" x14ac:dyDescent="0.2">
      <c r="B4052" s="24"/>
      <c r="C4052" s="24"/>
    </row>
    <row r="4053" spans="2:3" x14ac:dyDescent="0.2">
      <c r="B4053" s="24"/>
      <c r="C4053" s="24"/>
    </row>
    <row r="4054" spans="2:3" x14ac:dyDescent="0.2">
      <c r="B4054" s="24"/>
      <c r="C4054" s="24"/>
    </row>
    <row r="4055" spans="2:3" x14ac:dyDescent="0.2">
      <c r="B4055" s="24"/>
      <c r="C4055" s="24"/>
    </row>
    <row r="4056" spans="2:3" x14ac:dyDescent="0.2">
      <c r="B4056" s="24"/>
      <c r="C4056" s="24"/>
    </row>
    <row r="4057" spans="2:3" x14ac:dyDescent="0.2">
      <c r="B4057" s="24"/>
      <c r="C4057" s="24"/>
    </row>
    <row r="4058" spans="2:3" x14ac:dyDescent="0.2">
      <c r="B4058" s="24"/>
      <c r="C4058" s="24"/>
    </row>
    <row r="4059" spans="2:3" x14ac:dyDescent="0.2">
      <c r="B4059" s="24"/>
      <c r="C4059" s="24"/>
    </row>
    <row r="4060" spans="2:3" x14ac:dyDescent="0.2">
      <c r="B4060" s="24"/>
      <c r="C4060" s="24"/>
    </row>
    <row r="4061" spans="2:3" x14ac:dyDescent="0.2">
      <c r="B4061" s="24"/>
      <c r="C4061" s="24"/>
    </row>
    <row r="4062" spans="2:3" x14ac:dyDescent="0.2">
      <c r="B4062" s="24"/>
      <c r="C4062" s="24"/>
    </row>
    <row r="4063" spans="2:3" x14ac:dyDescent="0.2">
      <c r="B4063" s="24"/>
      <c r="C4063" s="24"/>
    </row>
    <row r="4064" spans="2:3" x14ac:dyDescent="0.2">
      <c r="B4064" s="24"/>
      <c r="C4064" s="24"/>
    </row>
    <row r="4065" spans="2:3" x14ac:dyDescent="0.2">
      <c r="B4065" s="24"/>
      <c r="C4065" s="24"/>
    </row>
    <row r="4066" spans="2:3" x14ac:dyDescent="0.2">
      <c r="B4066" s="24"/>
      <c r="C4066" s="24"/>
    </row>
    <row r="4067" spans="2:3" x14ac:dyDescent="0.2">
      <c r="B4067" s="24"/>
      <c r="C4067" s="24"/>
    </row>
    <row r="4068" spans="2:3" x14ac:dyDescent="0.2">
      <c r="B4068" s="24"/>
      <c r="C4068" s="24"/>
    </row>
    <row r="4069" spans="2:3" x14ac:dyDescent="0.2">
      <c r="B4069" s="24"/>
      <c r="C4069" s="24"/>
    </row>
    <row r="4070" spans="2:3" x14ac:dyDescent="0.2">
      <c r="B4070" s="24"/>
      <c r="C4070" s="24"/>
    </row>
    <row r="4071" spans="2:3" x14ac:dyDescent="0.2">
      <c r="B4071" s="24"/>
      <c r="C4071" s="24"/>
    </row>
    <row r="4072" spans="2:3" x14ac:dyDescent="0.2">
      <c r="B4072" s="24"/>
      <c r="C4072" s="24"/>
    </row>
    <row r="4073" spans="2:3" x14ac:dyDescent="0.2">
      <c r="B4073" s="24"/>
      <c r="C4073" s="24"/>
    </row>
    <row r="4074" spans="2:3" x14ac:dyDescent="0.2">
      <c r="B4074" s="24"/>
      <c r="C4074" s="24"/>
    </row>
    <row r="4075" spans="2:3" x14ac:dyDescent="0.2">
      <c r="B4075" s="24"/>
      <c r="C4075" s="24"/>
    </row>
    <row r="4076" spans="2:3" x14ac:dyDescent="0.2">
      <c r="B4076" s="24"/>
      <c r="C4076" s="24"/>
    </row>
    <row r="4077" spans="2:3" x14ac:dyDescent="0.2">
      <c r="B4077" s="24"/>
      <c r="C4077" s="24"/>
    </row>
    <row r="4078" spans="2:3" x14ac:dyDescent="0.2">
      <c r="B4078" s="24"/>
      <c r="C4078" s="24"/>
    </row>
    <row r="4079" spans="2:3" x14ac:dyDescent="0.2">
      <c r="B4079" s="24"/>
      <c r="C4079" s="24"/>
    </row>
    <row r="4080" spans="2:3" x14ac:dyDescent="0.2">
      <c r="B4080" s="24"/>
      <c r="C4080" s="24"/>
    </row>
    <row r="4081" spans="2:3" x14ac:dyDescent="0.2">
      <c r="B4081" s="24"/>
      <c r="C4081" s="24"/>
    </row>
    <row r="4082" spans="2:3" x14ac:dyDescent="0.2">
      <c r="B4082" s="24"/>
      <c r="C4082" s="24"/>
    </row>
    <row r="4083" spans="2:3" x14ac:dyDescent="0.2">
      <c r="B4083" s="24"/>
      <c r="C4083" s="24"/>
    </row>
    <row r="4084" spans="2:3" x14ac:dyDescent="0.2">
      <c r="B4084" s="24"/>
      <c r="C4084" s="24"/>
    </row>
    <row r="4085" spans="2:3" x14ac:dyDescent="0.2">
      <c r="B4085" s="24"/>
      <c r="C4085" s="24"/>
    </row>
    <row r="4086" spans="2:3" x14ac:dyDescent="0.2">
      <c r="B4086" s="24"/>
      <c r="C4086" s="24"/>
    </row>
    <row r="4087" spans="2:3" x14ac:dyDescent="0.2">
      <c r="B4087" s="24"/>
      <c r="C4087" s="24"/>
    </row>
    <row r="4088" spans="2:3" x14ac:dyDescent="0.2">
      <c r="B4088" s="24"/>
      <c r="C4088" s="24"/>
    </row>
    <row r="4089" spans="2:3" x14ac:dyDescent="0.2">
      <c r="B4089" s="24"/>
      <c r="C4089" s="24"/>
    </row>
    <row r="4090" spans="2:3" x14ac:dyDescent="0.2">
      <c r="B4090" s="24"/>
      <c r="C4090" s="24"/>
    </row>
    <row r="4091" spans="2:3" x14ac:dyDescent="0.2">
      <c r="B4091" s="24"/>
      <c r="C4091" s="24"/>
    </row>
    <row r="4092" spans="2:3" x14ac:dyDescent="0.2">
      <c r="B4092" s="24"/>
      <c r="C4092" s="24"/>
    </row>
    <row r="4093" spans="2:3" x14ac:dyDescent="0.2">
      <c r="B4093" s="24"/>
      <c r="C4093" s="24"/>
    </row>
    <row r="4094" spans="2:3" x14ac:dyDescent="0.2">
      <c r="B4094" s="24"/>
      <c r="C4094" s="24"/>
    </row>
    <row r="4095" spans="2:3" x14ac:dyDescent="0.2">
      <c r="B4095" s="24"/>
      <c r="C4095" s="24"/>
    </row>
    <row r="4096" spans="2:3" x14ac:dyDescent="0.2">
      <c r="B4096" s="24"/>
      <c r="C4096" s="24"/>
    </row>
    <row r="4097" spans="2:3" x14ac:dyDescent="0.2">
      <c r="B4097" s="24"/>
      <c r="C4097" s="24"/>
    </row>
    <row r="4098" spans="2:3" x14ac:dyDescent="0.2">
      <c r="B4098" s="24"/>
      <c r="C4098" s="24"/>
    </row>
    <row r="4099" spans="2:3" x14ac:dyDescent="0.2">
      <c r="B4099" s="24"/>
      <c r="C4099" s="24"/>
    </row>
    <row r="4100" spans="2:3" x14ac:dyDescent="0.2">
      <c r="B4100" s="24"/>
      <c r="C4100" s="24"/>
    </row>
    <row r="4101" spans="2:3" x14ac:dyDescent="0.2">
      <c r="B4101" s="24"/>
      <c r="C4101" s="24"/>
    </row>
    <row r="4102" spans="2:3" x14ac:dyDescent="0.2">
      <c r="B4102" s="24"/>
      <c r="C4102" s="24"/>
    </row>
    <row r="4103" spans="2:3" x14ac:dyDescent="0.2">
      <c r="B4103" s="24"/>
      <c r="C4103" s="24"/>
    </row>
    <row r="4104" spans="2:3" x14ac:dyDescent="0.2">
      <c r="B4104" s="24"/>
      <c r="C4104" s="24"/>
    </row>
    <row r="4105" spans="2:3" x14ac:dyDescent="0.2">
      <c r="B4105" s="24"/>
      <c r="C4105" s="24"/>
    </row>
    <row r="4106" spans="2:3" x14ac:dyDescent="0.2">
      <c r="B4106" s="24"/>
      <c r="C4106" s="24"/>
    </row>
    <row r="4107" spans="2:3" x14ac:dyDescent="0.2">
      <c r="B4107" s="24"/>
      <c r="C4107" s="24"/>
    </row>
    <row r="4108" spans="2:3" x14ac:dyDescent="0.2">
      <c r="B4108" s="24"/>
      <c r="C4108" s="24"/>
    </row>
    <row r="4109" spans="2:3" x14ac:dyDescent="0.2">
      <c r="B4109" s="24"/>
      <c r="C4109" s="24"/>
    </row>
    <row r="4110" spans="2:3" x14ac:dyDescent="0.2">
      <c r="B4110" s="24"/>
      <c r="C4110" s="24"/>
    </row>
    <row r="4111" spans="2:3" x14ac:dyDescent="0.2">
      <c r="B4111" s="24"/>
      <c r="C4111" s="24"/>
    </row>
    <row r="4112" spans="2:3" x14ac:dyDescent="0.2">
      <c r="B4112" s="24"/>
      <c r="C4112" s="24"/>
    </row>
    <row r="4113" spans="2:3" x14ac:dyDescent="0.2">
      <c r="B4113" s="24"/>
      <c r="C4113" s="24"/>
    </row>
    <row r="4114" spans="2:3" x14ac:dyDescent="0.2">
      <c r="B4114" s="24"/>
      <c r="C4114" s="24"/>
    </row>
    <row r="4115" spans="2:3" x14ac:dyDescent="0.2">
      <c r="B4115" s="24"/>
      <c r="C4115" s="24"/>
    </row>
    <row r="4116" spans="2:3" x14ac:dyDescent="0.2">
      <c r="B4116" s="24"/>
      <c r="C4116" s="24"/>
    </row>
    <row r="4117" spans="2:3" x14ac:dyDescent="0.2">
      <c r="B4117" s="24"/>
      <c r="C4117" s="24"/>
    </row>
    <row r="4118" spans="2:3" x14ac:dyDescent="0.2">
      <c r="B4118" s="24"/>
      <c r="C4118" s="24"/>
    </row>
    <row r="4119" spans="2:3" x14ac:dyDescent="0.2">
      <c r="B4119" s="24"/>
      <c r="C4119" s="24"/>
    </row>
    <row r="4120" spans="2:3" x14ac:dyDescent="0.2">
      <c r="B4120" s="24"/>
      <c r="C4120" s="24"/>
    </row>
    <row r="4121" spans="2:3" x14ac:dyDescent="0.2">
      <c r="B4121" s="24"/>
      <c r="C4121" s="24"/>
    </row>
    <row r="4122" spans="2:3" x14ac:dyDescent="0.2">
      <c r="B4122" s="24"/>
      <c r="C4122" s="24"/>
    </row>
    <row r="4123" spans="2:3" x14ac:dyDescent="0.2">
      <c r="B4123" s="24"/>
      <c r="C4123" s="24"/>
    </row>
    <row r="4124" spans="2:3" x14ac:dyDescent="0.2">
      <c r="B4124" s="24"/>
      <c r="C4124" s="24"/>
    </row>
    <row r="4125" spans="2:3" x14ac:dyDescent="0.2">
      <c r="B4125" s="24"/>
      <c r="C4125" s="24"/>
    </row>
    <row r="4126" spans="2:3" x14ac:dyDescent="0.2">
      <c r="B4126" s="24"/>
      <c r="C4126" s="24"/>
    </row>
    <row r="4127" spans="2:3" x14ac:dyDescent="0.2">
      <c r="B4127" s="24"/>
      <c r="C4127" s="24"/>
    </row>
    <row r="4128" spans="2:3" x14ac:dyDescent="0.2">
      <c r="B4128" s="24"/>
      <c r="C4128" s="24"/>
    </row>
    <row r="4129" spans="2:3" x14ac:dyDescent="0.2">
      <c r="B4129" s="24"/>
      <c r="C4129" s="24"/>
    </row>
    <row r="4130" spans="2:3" x14ac:dyDescent="0.2">
      <c r="B4130" s="24"/>
      <c r="C4130" s="24"/>
    </row>
    <row r="4131" spans="2:3" x14ac:dyDescent="0.2">
      <c r="B4131" s="24"/>
      <c r="C4131" s="24"/>
    </row>
    <row r="4132" spans="2:3" x14ac:dyDescent="0.2">
      <c r="B4132" s="24"/>
      <c r="C4132" s="24"/>
    </row>
    <row r="4133" spans="2:3" x14ac:dyDescent="0.2">
      <c r="B4133" s="24"/>
      <c r="C4133" s="24"/>
    </row>
    <row r="4134" spans="2:3" x14ac:dyDescent="0.2">
      <c r="B4134" s="24"/>
      <c r="C4134" s="24"/>
    </row>
    <row r="4135" spans="2:3" x14ac:dyDescent="0.2">
      <c r="B4135" s="24"/>
      <c r="C4135" s="24"/>
    </row>
    <row r="4136" spans="2:3" x14ac:dyDescent="0.2">
      <c r="B4136" s="24"/>
      <c r="C4136" s="24"/>
    </row>
    <row r="4137" spans="2:3" x14ac:dyDescent="0.2">
      <c r="B4137" s="24"/>
      <c r="C4137" s="24"/>
    </row>
    <row r="4138" spans="2:3" x14ac:dyDescent="0.2">
      <c r="B4138" s="24"/>
      <c r="C4138" s="24"/>
    </row>
    <row r="4139" spans="2:3" x14ac:dyDescent="0.2">
      <c r="B4139" s="24"/>
      <c r="C4139" s="24"/>
    </row>
    <row r="4140" spans="2:3" x14ac:dyDescent="0.2">
      <c r="B4140" s="24"/>
      <c r="C4140" s="24"/>
    </row>
    <row r="4141" spans="2:3" x14ac:dyDescent="0.2">
      <c r="B4141" s="24"/>
      <c r="C4141" s="24"/>
    </row>
    <row r="4142" spans="2:3" x14ac:dyDescent="0.2">
      <c r="B4142" s="24"/>
      <c r="C4142" s="24"/>
    </row>
    <row r="4143" spans="2:3" x14ac:dyDescent="0.2">
      <c r="B4143" s="24"/>
      <c r="C4143" s="24"/>
    </row>
    <row r="4144" spans="2:3" x14ac:dyDescent="0.2">
      <c r="B4144" s="24"/>
      <c r="C4144" s="24"/>
    </row>
    <row r="4145" spans="2:3" x14ac:dyDescent="0.2">
      <c r="B4145" s="24"/>
      <c r="C4145" s="24"/>
    </row>
    <row r="4146" spans="2:3" x14ac:dyDescent="0.2">
      <c r="B4146" s="24"/>
      <c r="C4146" s="24"/>
    </row>
    <row r="4147" spans="2:3" x14ac:dyDescent="0.2">
      <c r="B4147" s="24"/>
      <c r="C4147" s="24"/>
    </row>
    <row r="4148" spans="2:3" x14ac:dyDescent="0.2">
      <c r="B4148" s="24"/>
      <c r="C4148" s="24"/>
    </row>
    <row r="4149" spans="2:3" x14ac:dyDescent="0.2">
      <c r="B4149" s="24"/>
      <c r="C4149" s="24"/>
    </row>
    <row r="4150" spans="2:3" x14ac:dyDescent="0.2">
      <c r="B4150" s="24"/>
      <c r="C4150" s="24"/>
    </row>
    <row r="4151" spans="2:3" x14ac:dyDescent="0.2">
      <c r="B4151" s="24"/>
      <c r="C4151" s="24"/>
    </row>
    <row r="4152" spans="2:3" x14ac:dyDescent="0.2">
      <c r="B4152" s="24"/>
      <c r="C4152" s="24"/>
    </row>
    <row r="4153" spans="2:3" x14ac:dyDescent="0.2">
      <c r="B4153" s="24"/>
      <c r="C4153" s="24"/>
    </row>
    <row r="4154" spans="2:3" x14ac:dyDescent="0.2">
      <c r="B4154" s="24"/>
      <c r="C4154" s="24"/>
    </row>
    <row r="4155" spans="2:3" x14ac:dyDescent="0.2">
      <c r="B4155" s="24"/>
      <c r="C4155" s="24"/>
    </row>
    <row r="4156" spans="2:3" x14ac:dyDescent="0.2">
      <c r="B4156" s="24"/>
      <c r="C4156" s="24"/>
    </row>
    <row r="4157" spans="2:3" x14ac:dyDescent="0.2">
      <c r="B4157" s="24"/>
      <c r="C4157" s="24"/>
    </row>
    <row r="4158" spans="2:3" x14ac:dyDescent="0.2">
      <c r="B4158" s="24"/>
      <c r="C4158" s="24"/>
    </row>
    <row r="4159" spans="2:3" x14ac:dyDescent="0.2">
      <c r="B4159" s="24"/>
      <c r="C4159" s="24"/>
    </row>
    <row r="4160" spans="2:3" x14ac:dyDescent="0.2">
      <c r="B4160" s="24"/>
      <c r="C4160" s="24"/>
    </row>
    <row r="4161" spans="2:3" x14ac:dyDescent="0.2">
      <c r="B4161" s="24"/>
      <c r="C4161" s="24"/>
    </row>
    <row r="4162" spans="2:3" x14ac:dyDescent="0.2">
      <c r="B4162" s="24"/>
      <c r="C4162" s="24"/>
    </row>
    <row r="4163" spans="2:3" x14ac:dyDescent="0.2">
      <c r="B4163" s="24"/>
      <c r="C4163" s="24"/>
    </row>
    <row r="4164" spans="2:3" x14ac:dyDescent="0.2">
      <c r="B4164" s="24"/>
      <c r="C4164" s="24"/>
    </row>
    <row r="4165" spans="2:3" x14ac:dyDescent="0.2">
      <c r="B4165" s="24"/>
      <c r="C4165" s="24"/>
    </row>
    <row r="4166" spans="2:3" x14ac:dyDescent="0.2">
      <c r="B4166" s="24"/>
      <c r="C4166" s="24"/>
    </row>
    <row r="4167" spans="2:3" x14ac:dyDescent="0.2">
      <c r="B4167" s="24"/>
      <c r="C4167" s="24"/>
    </row>
    <row r="4168" spans="2:3" x14ac:dyDescent="0.2">
      <c r="B4168" s="24"/>
      <c r="C4168" s="24"/>
    </row>
    <row r="4169" spans="2:3" x14ac:dyDescent="0.2">
      <c r="B4169" s="24"/>
      <c r="C4169" s="24"/>
    </row>
    <row r="4170" spans="2:3" x14ac:dyDescent="0.2">
      <c r="B4170" s="24"/>
      <c r="C4170" s="24"/>
    </row>
    <row r="4171" spans="2:3" x14ac:dyDescent="0.2">
      <c r="B4171" s="24"/>
      <c r="C4171" s="24"/>
    </row>
    <row r="4172" spans="2:3" x14ac:dyDescent="0.2">
      <c r="B4172" s="24"/>
      <c r="C4172" s="24"/>
    </row>
    <row r="4173" spans="2:3" x14ac:dyDescent="0.2">
      <c r="B4173" s="24"/>
      <c r="C4173" s="24"/>
    </row>
    <row r="4174" spans="2:3" x14ac:dyDescent="0.2">
      <c r="B4174" s="24"/>
      <c r="C4174" s="24"/>
    </row>
    <row r="4175" spans="2:3" x14ac:dyDescent="0.2">
      <c r="B4175" s="24"/>
      <c r="C4175" s="24"/>
    </row>
    <row r="4176" spans="2:3" x14ac:dyDescent="0.2">
      <c r="B4176" s="24"/>
      <c r="C4176" s="24"/>
    </row>
    <row r="4177" spans="2:3" x14ac:dyDescent="0.2">
      <c r="B4177" s="24"/>
      <c r="C4177" s="24"/>
    </row>
    <row r="4178" spans="2:3" x14ac:dyDescent="0.2">
      <c r="B4178" s="24"/>
      <c r="C4178" s="24"/>
    </row>
    <row r="4179" spans="2:3" x14ac:dyDescent="0.2">
      <c r="B4179" s="24"/>
      <c r="C4179" s="24"/>
    </row>
    <row r="4180" spans="2:3" x14ac:dyDescent="0.2">
      <c r="B4180" s="24"/>
      <c r="C4180" s="24"/>
    </row>
    <row r="4181" spans="2:3" x14ac:dyDescent="0.2">
      <c r="B4181" s="24"/>
      <c r="C4181" s="24"/>
    </row>
    <row r="4182" spans="2:3" x14ac:dyDescent="0.2">
      <c r="B4182" s="24"/>
      <c r="C4182" s="24"/>
    </row>
    <row r="4183" spans="2:3" x14ac:dyDescent="0.2">
      <c r="B4183" s="24"/>
      <c r="C4183" s="24"/>
    </row>
    <row r="4184" spans="2:3" x14ac:dyDescent="0.2">
      <c r="B4184" s="24"/>
      <c r="C4184" s="24"/>
    </row>
    <row r="4185" spans="2:3" x14ac:dyDescent="0.2">
      <c r="B4185" s="24"/>
      <c r="C4185" s="24"/>
    </row>
    <row r="4186" spans="2:3" x14ac:dyDescent="0.2">
      <c r="B4186" s="24"/>
      <c r="C4186" s="24"/>
    </row>
    <row r="4187" spans="2:3" x14ac:dyDescent="0.2">
      <c r="B4187" s="24"/>
      <c r="C4187" s="24"/>
    </row>
    <row r="4188" spans="2:3" x14ac:dyDescent="0.2">
      <c r="B4188" s="24"/>
      <c r="C4188" s="24"/>
    </row>
    <row r="4189" spans="2:3" x14ac:dyDescent="0.2">
      <c r="B4189" s="24"/>
      <c r="C4189" s="24"/>
    </row>
    <row r="4190" spans="2:3" x14ac:dyDescent="0.2">
      <c r="B4190" s="24"/>
      <c r="C4190" s="24"/>
    </row>
    <row r="4191" spans="2:3" x14ac:dyDescent="0.2">
      <c r="B4191" s="24"/>
      <c r="C4191" s="24"/>
    </row>
    <row r="4192" spans="2:3" x14ac:dyDescent="0.2">
      <c r="B4192" s="24"/>
      <c r="C4192" s="24"/>
    </row>
    <row r="4193" spans="2:3" x14ac:dyDescent="0.2">
      <c r="B4193" s="24"/>
      <c r="C4193" s="24"/>
    </row>
    <row r="4194" spans="2:3" x14ac:dyDescent="0.2">
      <c r="B4194" s="24"/>
      <c r="C4194" s="24"/>
    </row>
    <row r="4195" spans="2:3" x14ac:dyDescent="0.2">
      <c r="B4195" s="24"/>
      <c r="C4195" s="24"/>
    </row>
    <row r="4196" spans="2:3" x14ac:dyDescent="0.2">
      <c r="B4196" s="24"/>
      <c r="C4196" s="24"/>
    </row>
    <row r="4197" spans="2:3" x14ac:dyDescent="0.2">
      <c r="B4197" s="24"/>
      <c r="C4197" s="24"/>
    </row>
    <row r="4198" spans="2:3" x14ac:dyDescent="0.2">
      <c r="B4198" s="24"/>
      <c r="C4198" s="24"/>
    </row>
    <row r="4199" spans="2:3" x14ac:dyDescent="0.2">
      <c r="B4199" s="24"/>
      <c r="C4199" s="24"/>
    </row>
    <row r="4200" spans="2:3" x14ac:dyDescent="0.2">
      <c r="B4200" s="24"/>
      <c r="C4200" s="24"/>
    </row>
    <row r="4201" spans="2:3" x14ac:dyDescent="0.2">
      <c r="B4201" s="24"/>
      <c r="C4201" s="24"/>
    </row>
    <row r="4202" spans="2:3" x14ac:dyDescent="0.2">
      <c r="B4202" s="24"/>
      <c r="C4202" s="24"/>
    </row>
    <row r="4203" spans="2:3" x14ac:dyDescent="0.2">
      <c r="B4203" s="24"/>
      <c r="C4203" s="24"/>
    </row>
    <row r="4204" spans="2:3" x14ac:dyDescent="0.2">
      <c r="B4204" s="24"/>
      <c r="C4204" s="24"/>
    </row>
    <row r="4205" spans="2:3" x14ac:dyDescent="0.2">
      <c r="B4205" s="24"/>
      <c r="C4205" s="24"/>
    </row>
    <row r="4206" spans="2:3" x14ac:dyDescent="0.2">
      <c r="B4206" s="24"/>
      <c r="C4206" s="24"/>
    </row>
    <row r="4207" spans="2:3" x14ac:dyDescent="0.2">
      <c r="B4207" s="24"/>
      <c r="C4207" s="24"/>
    </row>
    <row r="4208" spans="2:3" x14ac:dyDescent="0.2">
      <c r="B4208" s="24"/>
      <c r="C4208" s="24"/>
    </row>
    <row r="4209" spans="2:3" x14ac:dyDescent="0.2">
      <c r="B4209" s="24"/>
      <c r="C4209" s="24"/>
    </row>
    <row r="4210" spans="2:3" x14ac:dyDescent="0.2">
      <c r="B4210" s="24"/>
      <c r="C4210" s="24"/>
    </row>
    <row r="4211" spans="2:3" x14ac:dyDescent="0.2">
      <c r="B4211" s="24"/>
      <c r="C4211" s="24"/>
    </row>
    <row r="4212" spans="2:3" x14ac:dyDescent="0.2">
      <c r="B4212" s="24"/>
      <c r="C4212" s="24"/>
    </row>
    <row r="4213" spans="2:3" x14ac:dyDescent="0.2">
      <c r="B4213" s="24"/>
      <c r="C4213" s="24"/>
    </row>
    <row r="4214" spans="2:3" x14ac:dyDescent="0.2">
      <c r="B4214" s="24"/>
      <c r="C4214" s="24"/>
    </row>
    <row r="4215" spans="2:3" x14ac:dyDescent="0.2">
      <c r="B4215" s="24"/>
      <c r="C4215" s="24"/>
    </row>
    <row r="4216" spans="2:3" x14ac:dyDescent="0.2">
      <c r="B4216" s="24"/>
      <c r="C4216" s="24"/>
    </row>
    <row r="4217" spans="2:3" x14ac:dyDescent="0.2">
      <c r="B4217" s="24"/>
      <c r="C4217" s="24"/>
    </row>
    <row r="4218" spans="2:3" x14ac:dyDescent="0.2">
      <c r="B4218" s="24"/>
      <c r="C4218" s="24"/>
    </row>
    <row r="4219" spans="2:3" x14ac:dyDescent="0.2">
      <c r="B4219" s="24"/>
      <c r="C4219" s="24"/>
    </row>
    <row r="4220" spans="2:3" x14ac:dyDescent="0.2">
      <c r="B4220" s="24"/>
      <c r="C4220" s="24"/>
    </row>
    <row r="4221" spans="2:3" x14ac:dyDescent="0.2">
      <c r="B4221" s="24"/>
      <c r="C4221" s="24"/>
    </row>
    <row r="4222" spans="2:3" x14ac:dyDescent="0.2">
      <c r="B4222" s="24"/>
      <c r="C4222" s="24"/>
    </row>
    <row r="4223" spans="2:3" x14ac:dyDescent="0.2">
      <c r="B4223" s="24"/>
      <c r="C4223" s="24"/>
    </row>
    <row r="4224" spans="2:3" x14ac:dyDescent="0.2">
      <c r="B4224" s="24"/>
      <c r="C4224" s="24"/>
    </row>
    <row r="4225" spans="2:3" x14ac:dyDescent="0.2">
      <c r="B4225" s="24"/>
      <c r="C4225" s="24"/>
    </row>
    <row r="4226" spans="2:3" x14ac:dyDescent="0.2">
      <c r="B4226" s="24"/>
      <c r="C4226" s="24"/>
    </row>
    <row r="4227" spans="2:3" x14ac:dyDescent="0.2">
      <c r="B4227" s="24"/>
      <c r="C4227" s="24"/>
    </row>
    <row r="4228" spans="2:3" x14ac:dyDescent="0.2">
      <c r="B4228" s="24"/>
      <c r="C4228" s="24"/>
    </row>
    <row r="4229" spans="2:3" x14ac:dyDescent="0.2">
      <c r="B4229" s="24"/>
      <c r="C4229" s="24"/>
    </row>
    <row r="4230" spans="2:3" x14ac:dyDescent="0.2">
      <c r="B4230" s="24"/>
      <c r="C4230" s="24"/>
    </row>
    <row r="4231" spans="2:3" x14ac:dyDescent="0.2">
      <c r="B4231" s="24"/>
      <c r="C4231" s="24"/>
    </row>
    <row r="4232" spans="2:3" x14ac:dyDescent="0.2">
      <c r="B4232" s="24"/>
      <c r="C4232" s="24"/>
    </row>
    <row r="4233" spans="2:3" x14ac:dyDescent="0.2">
      <c r="B4233" s="24"/>
      <c r="C4233" s="24"/>
    </row>
    <row r="4234" spans="2:3" x14ac:dyDescent="0.2">
      <c r="B4234" s="24"/>
      <c r="C4234" s="24"/>
    </row>
    <row r="4235" spans="2:3" x14ac:dyDescent="0.2">
      <c r="B4235" s="24"/>
      <c r="C4235" s="24"/>
    </row>
    <row r="4236" spans="2:3" x14ac:dyDescent="0.2">
      <c r="B4236" s="24"/>
      <c r="C4236" s="24"/>
    </row>
    <row r="4237" spans="2:3" x14ac:dyDescent="0.2">
      <c r="B4237" s="24"/>
      <c r="C4237" s="24"/>
    </row>
    <row r="4238" spans="2:3" x14ac:dyDescent="0.2">
      <c r="B4238" s="24"/>
      <c r="C4238" s="24"/>
    </row>
    <row r="4239" spans="2:3" x14ac:dyDescent="0.2">
      <c r="B4239" s="24"/>
      <c r="C4239" s="24"/>
    </row>
    <row r="4240" spans="2:3" x14ac:dyDescent="0.2">
      <c r="B4240" s="24"/>
      <c r="C4240" s="24"/>
    </row>
    <row r="4241" spans="2:3" x14ac:dyDescent="0.2">
      <c r="B4241" s="24"/>
      <c r="C4241" s="24"/>
    </row>
    <row r="4242" spans="2:3" x14ac:dyDescent="0.2">
      <c r="B4242" s="24"/>
      <c r="C4242" s="24"/>
    </row>
    <row r="4243" spans="2:3" x14ac:dyDescent="0.2">
      <c r="B4243" s="24"/>
      <c r="C4243" s="24"/>
    </row>
    <row r="4244" spans="2:3" x14ac:dyDescent="0.2">
      <c r="B4244" s="24"/>
      <c r="C4244" s="24"/>
    </row>
    <row r="4245" spans="2:3" x14ac:dyDescent="0.2">
      <c r="B4245" s="24"/>
      <c r="C4245" s="24"/>
    </row>
    <row r="4246" spans="2:3" x14ac:dyDescent="0.2">
      <c r="B4246" s="24"/>
      <c r="C4246" s="24"/>
    </row>
    <row r="4247" spans="2:3" x14ac:dyDescent="0.2">
      <c r="B4247" s="24"/>
      <c r="C4247" s="24"/>
    </row>
    <row r="4248" spans="2:3" x14ac:dyDescent="0.2">
      <c r="B4248" s="24"/>
      <c r="C4248" s="24"/>
    </row>
    <row r="4249" spans="2:3" x14ac:dyDescent="0.2">
      <c r="B4249" s="24"/>
      <c r="C4249" s="24"/>
    </row>
    <row r="4250" spans="2:3" x14ac:dyDescent="0.2">
      <c r="B4250" s="24"/>
      <c r="C4250" s="24"/>
    </row>
    <row r="4251" spans="2:3" x14ac:dyDescent="0.2">
      <c r="B4251" s="24"/>
      <c r="C4251" s="24"/>
    </row>
    <row r="4252" spans="2:3" x14ac:dyDescent="0.2">
      <c r="B4252" s="24"/>
      <c r="C4252" s="24"/>
    </row>
    <row r="4253" spans="2:3" x14ac:dyDescent="0.2">
      <c r="B4253" s="24"/>
      <c r="C4253" s="24"/>
    </row>
    <row r="4254" spans="2:3" x14ac:dyDescent="0.2">
      <c r="B4254" s="24"/>
      <c r="C4254" s="24"/>
    </row>
    <row r="4255" spans="2:3" x14ac:dyDescent="0.2">
      <c r="B4255" s="24"/>
      <c r="C4255" s="24"/>
    </row>
    <row r="4256" spans="2:3" x14ac:dyDescent="0.2">
      <c r="B4256" s="24"/>
      <c r="C4256" s="24"/>
    </row>
    <row r="4257" spans="2:3" x14ac:dyDescent="0.2">
      <c r="B4257" s="24"/>
      <c r="C4257" s="24"/>
    </row>
    <row r="4258" spans="2:3" x14ac:dyDescent="0.2">
      <c r="B4258" s="24"/>
      <c r="C4258" s="24"/>
    </row>
    <row r="4259" spans="2:3" x14ac:dyDescent="0.2">
      <c r="B4259" s="24"/>
      <c r="C4259" s="24"/>
    </row>
    <row r="4260" spans="2:3" x14ac:dyDescent="0.2">
      <c r="B4260" s="24"/>
      <c r="C4260" s="24"/>
    </row>
    <row r="4261" spans="2:3" x14ac:dyDescent="0.2">
      <c r="B4261" s="24"/>
      <c r="C4261" s="24"/>
    </row>
    <row r="4262" spans="2:3" x14ac:dyDescent="0.2">
      <c r="B4262" s="24"/>
      <c r="C4262" s="24"/>
    </row>
    <row r="4263" spans="2:3" x14ac:dyDescent="0.2">
      <c r="B4263" s="24"/>
      <c r="C4263" s="24"/>
    </row>
    <row r="4264" spans="2:3" x14ac:dyDescent="0.2">
      <c r="B4264" s="24"/>
      <c r="C4264" s="24"/>
    </row>
    <row r="4265" spans="2:3" x14ac:dyDescent="0.2">
      <c r="B4265" s="24"/>
      <c r="C4265" s="24"/>
    </row>
    <row r="4266" spans="2:3" x14ac:dyDescent="0.2">
      <c r="B4266" s="24"/>
      <c r="C4266" s="24"/>
    </row>
    <row r="4267" spans="2:3" x14ac:dyDescent="0.2">
      <c r="B4267" s="24"/>
      <c r="C4267" s="24"/>
    </row>
    <row r="4268" spans="2:3" x14ac:dyDescent="0.2">
      <c r="B4268" s="24"/>
      <c r="C4268" s="24"/>
    </row>
    <row r="4269" spans="2:3" x14ac:dyDescent="0.2">
      <c r="B4269" s="24"/>
      <c r="C4269" s="24"/>
    </row>
    <row r="4270" spans="2:3" x14ac:dyDescent="0.2">
      <c r="B4270" s="24"/>
      <c r="C4270" s="24"/>
    </row>
    <row r="4271" spans="2:3" x14ac:dyDescent="0.2">
      <c r="B4271" s="24"/>
      <c r="C4271" s="24"/>
    </row>
    <row r="4272" spans="2:3" x14ac:dyDescent="0.2">
      <c r="B4272" s="24"/>
      <c r="C4272" s="24"/>
    </row>
    <row r="4273" spans="2:3" x14ac:dyDescent="0.2">
      <c r="B4273" s="24"/>
      <c r="C4273" s="24"/>
    </row>
    <row r="4274" spans="2:3" x14ac:dyDescent="0.2">
      <c r="B4274" s="24"/>
      <c r="C4274" s="24"/>
    </row>
    <row r="4275" spans="2:3" x14ac:dyDescent="0.2">
      <c r="B4275" s="24"/>
      <c r="C4275" s="24"/>
    </row>
    <row r="4276" spans="2:3" x14ac:dyDescent="0.2">
      <c r="B4276" s="24"/>
      <c r="C4276" s="24"/>
    </row>
    <row r="4277" spans="2:3" x14ac:dyDescent="0.2">
      <c r="B4277" s="24"/>
      <c r="C4277" s="24"/>
    </row>
    <row r="4278" spans="2:3" x14ac:dyDescent="0.2">
      <c r="B4278" s="24"/>
      <c r="C4278" s="24"/>
    </row>
    <row r="4279" spans="2:3" x14ac:dyDescent="0.2">
      <c r="B4279" s="24"/>
      <c r="C4279" s="24"/>
    </row>
    <row r="4280" spans="2:3" x14ac:dyDescent="0.2">
      <c r="B4280" s="24"/>
      <c r="C4280" s="24"/>
    </row>
    <row r="4281" spans="2:3" x14ac:dyDescent="0.2">
      <c r="B4281" s="24"/>
      <c r="C4281" s="24"/>
    </row>
    <row r="4282" spans="2:3" x14ac:dyDescent="0.2">
      <c r="B4282" s="24"/>
      <c r="C4282" s="24"/>
    </row>
    <row r="4283" spans="2:3" x14ac:dyDescent="0.2">
      <c r="B4283" s="24"/>
      <c r="C4283" s="24"/>
    </row>
    <row r="4284" spans="2:3" x14ac:dyDescent="0.2">
      <c r="B4284" s="24"/>
      <c r="C4284" s="24"/>
    </row>
    <row r="4285" spans="2:3" x14ac:dyDescent="0.2">
      <c r="B4285" s="24"/>
      <c r="C4285" s="24"/>
    </row>
    <row r="4286" spans="2:3" x14ac:dyDescent="0.2">
      <c r="B4286" s="24"/>
      <c r="C4286" s="24"/>
    </row>
    <row r="4287" spans="2:3" x14ac:dyDescent="0.2">
      <c r="B4287" s="24"/>
      <c r="C4287" s="24"/>
    </row>
    <row r="4288" spans="2:3" x14ac:dyDescent="0.2">
      <c r="B4288" s="24"/>
      <c r="C4288" s="24"/>
    </row>
    <row r="4289" spans="2:3" x14ac:dyDescent="0.2">
      <c r="B4289" s="24"/>
      <c r="C4289" s="24"/>
    </row>
    <row r="4290" spans="2:3" x14ac:dyDescent="0.2">
      <c r="B4290" s="24"/>
      <c r="C4290" s="24"/>
    </row>
    <row r="4291" spans="2:3" x14ac:dyDescent="0.2">
      <c r="B4291" s="24"/>
      <c r="C4291" s="24"/>
    </row>
    <row r="4292" spans="2:3" x14ac:dyDescent="0.2">
      <c r="B4292" s="24"/>
      <c r="C4292" s="24"/>
    </row>
    <row r="4293" spans="2:3" x14ac:dyDescent="0.2">
      <c r="B4293" s="24"/>
      <c r="C4293" s="24"/>
    </row>
    <row r="4294" spans="2:3" x14ac:dyDescent="0.2">
      <c r="B4294" s="24"/>
      <c r="C4294" s="24"/>
    </row>
    <row r="4295" spans="2:3" x14ac:dyDescent="0.2">
      <c r="B4295" s="24"/>
      <c r="C4295" s="24"/>
    </row>
    <row r="4296" spans="2:3" x14ac:dyDescent="0.2">
      <c r="B4296" s="24"/>
      <c r="C4296" s="24"/>
    </row>
    <row r="4297" spans="2:3" x14ac:dyDescent="0.2">
      <c r="B4297" s="24"/>
      <c r="C4297" s="24"/>
    </row>
    <row r="4298" spans="2:3" x14ac:dyDescent="0.2">
      <c r="B4298" s="24"/>
      <c r="C4298" s="24"/>
    </row>
    <row r="4299" spans="2:3" x14ac:dyDescent="0.2">
      <c r="B4299" s="24"/>
      <c r="C4299" s="24"/>
    </row>
    <row r="4300" spans="2:3" x14ac:dyDescent="0.2">
      <c r="B4300" s="24"/>
      <c r="C4300" s="24"/>
    </row>
    <row r="4301" spans="2:3" x14ac:dyDescent="0.2">
      <c r="B4301" s="24"/>
      <c r="C4301" s="24"/>
    </row>
    <row r="4302" spans="2:3" x14ac:dyDescent="0.2">
      <c r="B4302" s="24"/>
      <c r="C4302" s="24"/>
    </row>
    <row r="4303" spans="2:3" x14ac:dyDescent="0.2">
      <c r="B4303" s="24"/>
      <c r="C4303" s="24"/>
    </row>
    <row r="4304" spans="2:3" x14ac:dyDescent="0.2">
      <c r="B4304" s="24"/>
      <c r="C4304" s="24"/>
    </row>
    <row r="4305" spans="2:3" x14ac:dyDescent="0.2">
      <c r="B4305" s="24"/>
      <c r="C4305" s="24"/>
    </row>
    <row r="4306" spans="2:3" x14ac:dyDescent="0.2">
      <c r="B4306" s="24"/>
      <c r="C4306" s="24"/>
    </row>
    <row r="4307" spans="2:3" x14ac:dyDescent="0.2">
      <c r="B4307" s="24"/>
      <c r="C4307" s="24"/>
    </row>
    <row r="4308" spans="2:3" x14ac:dyDescent="0.2">
      <c r="B4308" s="24"/>
      <c r="C4308" s="24"/>
    </row>
    <row r="4309" spans="2:3" x14ac:dyDescent="0.2">
      <c r="B4309" s="24"/>
      <c r="C4309" s="24"/>
    </row>
    <row r="4310" spans="2:3" x14ac:dyDescent="0.2">
      <c r="B4310" s="24"/>
      <c r="C4310" s="24"/>
    </row>
    <row r="4311" spans="2:3" x14ac:dyDescent="0.2">
      <c r="B4311" s="24"/>
      <c r="C4311" s="24"/>
    </row>
    <row r="4312" spans="2:3" x14ac:dyDescent="0.2">
      <c r="B4312" s="24"/>
      <c r="C4312" s="24"/>
    </row>
    <row r="4313" spans="2:3" x14ac:dyDescent="0.2">
      <c r="B4313" s="24"/>
      <c r="C4313" s="24"/>
    </row>
    <row r="4314" spans="2:3" x14ac:dyDescent="0.2">
      <c r="B4314" s="24"/>
      <c r="C4314" s="24"/>
    </row>
    <row r="4315" spans="2:3" x14ac:dyDescent="0.2">
      <c r="B4315" s="24"/>
      <c r="C4315" s="24"/>
    </row>
    <row r="4316" spans="2:3" x14ac:dyDescent="0.2">
      <c r="B4316" s="24"/>
      <c r="C4316" s="24"/>
    </row>
    <row r="4317" spans="2:3" x14ac:dyDescent="0.2">
      <c r="B4317" s="24"/>
      <c r="C4317" s="24"/>
    </row>
    <row r="4318" spans="2:3" x14ac:dyDescent="0.2">
      <c r="B4318" s="24"/>
      <c r="C4318" s="24"/>
    </row>
    <row r="4319" spans="2:3" x14ac:dyDescent="0.2">
      <c r="B4319" s="24"/>
      <c r="C4319" s="24"/>
    </row>
    <row r="4320" spans="2:3" x14ac:dyDescent="0.2">
      <c r="B4320" s="24"/>
      <c r="C4320" s="24"/>
    </row>
    <row r="4321" spans="2:3" x14ac:dyDescent="0.2">
      <c r="B4321" s="24"/>
      <c r="C4321" s="24"/>
    </row>
    <row r="4322" spans="2:3" x14ac:dyDescent="0.2">
      <c r="B4322" s="24"/>
      <c r="C4322" s="24"/>
    </row>
    <row r="4323" spans="2:3" x14ac:dyDescent="0.2">
      <c r="B4323" s="24"/>
      <c r="C4323" s="24"/>
    </row>
    <row r="4324" spans="2:3" x14ac:dyDescent="0.2">
      <c r="B4324" s="24"/>
      <c r="C4324" s="24"/>
    </row>
    <row r="4325" spans="2:3" x14ac:dyDescent="0.2">
      <c r="B4325" s="24"/>
      <c r="C4325" s="24"/>
    </row>
    <row r="4326" spans="2:3" x14ac:dyDescent="0.2">
      <c r="B4326" s="24"/>
      <c r="C4326" s="24"/>
    </row>
    <row r="4327" spans="2:3" x14ac:dyDescent="0.2">
      <c r="B4327" s="24"/>
      <c r="C4327" s="24"/>
    </row>
    <row r="4328" spans="2:3" x14ac:dyDescent="0.2">
      <c r="B4328" s="24"/>
      <c r="C4328" s="24"/>
    </row>
    <row r="4329" spans="2:3" x14ac:dyDescent="0.2">
      <c r="B4329" s="24"/>
      <c r="C4329" s="24"/>
    </row>
    <row r="4330" spans="2:3" x14ac:dyDescent="0.2">
      <c r="B4330" s="24"/>
      <c r="C4330" s="24"/>
    </row>
    <row r="4331" spans="2:3" x14ac:dyDescent="0.2">
      <c r="B4331" s="24"/>
      <c r="C4331" s="24"/>
    </row>
    <row r="4332" spans="2:3" x14ac:dyDescent="0.2">
      <c r="B4332" s="24"/>
      <c r="C4332" s="24"/>
    </row>
    <row r="4333" spans="2:3" x14ac:dyDescent="0.2">
      <c r="B4333" s="24"/>
      <c r="C4333" s="24"/>
    </row>
    <row r="4334" spans="2:3" x14ac:dyDescent="0.2">
      <c r="B4334" s="24"/>
      <c r="C4334" s="24"/>
    </row>
    <row r="4335" spans="2:3" x14ac:dyDescent="0.2">
      <c r="B4335" s="24"/>
      <c r="C4335" s="24"/>
    </row>
    <row r="4336" spans="2:3" x14ac:dyDescent="0.2">
      <c r="B4336" s="24"/>
      <c r="C4336" s="24"/>
    </row>
    <row r="4337" spans="2:3" x14ac:dyDescent="0.2">
      <c r="B4337" s="24"/>
      <c r="C4337" s="24"/>
    </row>
    <row r="4338" spans="2:3" x14ac:dyDescent="0.2">
      <c r="B4338" s="24"/>
      <c r="C4338" s="24"/>
    </row>
    <row r="4339" spans="2:3" x14ac:dyDescent="0.2">
      <c r="B4339" s="24"/>
      <c r="C4339" s="24"/>
    </row>
    <row r="4340" spans="2:3" x14ac:dyDescent="0.2">
      <c r="B4340" s="24"/>
      <c r="C4340" s="24"/>
    </row>
    <row r="4341" spans="2:3" x14ac:dyDescent="0.2">
      <c r="B4341" s="24"/>
      <c r="C4341" s="24"/>
    </row>
    <row r="4342" spans="2:3" x14ac:dyDescent="0.2">
      <c r="B4342" s="24"/>
      <c r="C4342" s="24"/>
    </row>
    <row r="4343" spans="2:3" x14ac:dyDescent="0.2">
      <c r="B4343" s="24"/>
      <c r="C4343" s="24"/>
    </row>
    <row r="4344" spans="2:3" x14ac:dyDescent="0.2">
      <c r="B4344" s="24"/>
      <c r="C4344" s="24"/>
    </row>
    <row r="4345" spans="2:3" x14ac:dyDescent="0.2">
      <c r="B4345" s="24"/>
      <c r="C4345" s="24"/>
    </row>
    <row r="4346" spans="2:3" x14ac:dyDescent="0.2">
      <c r="B4346" s="24"/>
      <c r="C4346" s="24"/>
    </row>
    <row r="4347" spans="2:3" x14ac:dyDescent="0.2">
      <c r="B4347" s="24"/>
      <c r="C4347" s="24"/>
    </row>
    <row r="4348" spans="2:3" x14ac:dyDescent="0.2">
      <c r="B4348" s="24"/>
      <c r="C4348" s="24"/>
    </row>
    <row r="4349" spans="2:3" x14ac:dyDescent="0.2">
      <c r="B4349" s="24"/>
      <c r="C4349" s="24"/>
    </row>
    <row r="4350" spans="2:3" x14ac:dyDescent="0.2">
      <c r="B4350" s="24"/>
      <c r="C4350" s="24"/>
    </row>
    <row r="4351" spans="2:3" x14ac:dyDescent="0.2">
      <c r="B4351" s="24"/>
      <c r="C4351" s="24"/>
    </row>
    <row r="4352" spans="2:3" x14ac:dyDescent="0.2">
      <c r="B4352" s="24"/>
      <c r="C4352" s="24"/>
    </row>
    <row r="4353" spans="2:3" x14ac:dyDescent="0.2">
      <c r="B4353" s="24"/>
      <c r="C4353" s="24"/>
    </row>
    <row r="4354" spans="2:3" x14ac:dyDescent="0.2">
      <c r="B4354" s="24"/>
      <c r="C4354" s="24"/>
    </row>
    <row r="4355" spans="2:3" x14ac:dyDescent="0.2">
      <c r="B4355" s="24"/>
      <c r="C4355" s="24"/>
    </row>
    <row r="4356" spans="2:3" x14ac:dyDescent="0.2">
      <c r="B4356" s="24"/>
      <c r="C4356" s="24"/>
    </row>
    <row r="4357" spans="2:3" x14ac:dyDescent="0.2">
      <c r="B4357" s="24"/>
      <c r="C4357" s="24"/>
    </row>
    <row r="4358" spans="2:3" x14ac:dyDescent="0.2">
      <c r="B4358" s="24"/>
      <c r="C4358" s="24"/>
    </row>
    <row r="4359" spans="2:3" x14ac:dyDescent="0.2">
      <c r="B4359" s="24"/>
      <c r="C4359" s="24"/>
    </row>
    <row r="4360" spans="2:3" x14ac:dyDescent="0.2">
      <c r="B4360" s="24"/>
      <c r="C4360" s="24"/>
    </row>
    <row r="4361" spans="2:3" x14ac:dyDescent="0.2">
      <c r="B4361" s="24"/>
      <c r="C4361" s="24"/>
    </row>
    <row r="4362" spans="2:3" x14ac:dyDescent="0.2">
      <c r="B4362" s="24"/>
      <c r="C4362" s="24"/>
    </row>
    <row r="4363" spans="2:3" x14ac:dyDescent="0.2">
      <c r="B4363" s="24"/>
      <c r="C4363" s="24"/>
    </row>
    <row r="4364" spans="2:3" x14ac:dyDescent="0.2">
      <c r="B4364" s="24"/>
      <c r="C4364" s="24"/>
    </row>
    <row r="4365" spans="2:3" x14ac:dyDescent="0.2">
      <c r="B4365" s="24"/>
      <c r="C4365" s="24"/>
    </row>
    <row r="4366" spans="2:3" x14ac:dyDescent="0.2">
      <c r="B4366" s="24"/>
      <c r="C4366" s="24"/>
    </row>
    <row r="4367" spans="2:3" x14ac:dyDescent="0.2">
      <c r="B4367" s="24"/>
      <c r="C4367" s="24"/>
    </row>
    <row r="4368" spans="2:3" x14ac:dyDescent="0.2">
      <c r="B4368" s="24"/>
      <c r="C4368" s="24"/>
    </row>
    <row r="4369" spans="2:3" x14ac:dyDescent="0.2">
      <c r="B4369" s="24"/>
      <c r="C4369" s="24"/>
    </row>
    <row r="4370" spans="2:3" x14ac:dyDescent="0.2">
      <c r="B4370" s="24"/>
      <c r="C4370" s="24"/>
    </row>
    <row r="4371" spans="2:3" x14ac:dyDescent="0.2">
      <c r="B4371" s="24"/>
      <c r="C4371" s="24"/>
    </row>
    <row r="4372" spans="2:3" x14ac:dyDescent="0.2">
      <c r="B4372" s="24"/>
      <c r="C4372" s="24"/>
    </row>
    <row r="4373" spans="2:3" x14ac:dyDescent="0.2">
      <c r="B4373" s="24"/>
      <c r="C4373" s="24"/>
    </row>
    <row r="4374" spans="2:3" x14ac:dyDescent="0.2">
      <c r="B4374" s="24"/>
      <c r="C4374" s="24"/>
    </row>
    <row r="4375" spans="2:3" x14ac:dyDescent="0.2">
      <c r="B4375" s="24"/>
      <c r="C4375" s="24"/>
    </row>
    <row r="4376" spans="2:3" x14ac:dyDescent="0.2">
      <c r="B4376" s="24"/>
      <c r="C4376" s="24"/>
    </row>
    <row r="4377" spans="2:3" x14ac:dyDescent="0.2">
      <c r="B4377" s="24"/>
      <c r="C4377" s="24"/>
    </row>
    <row r="4378" spans="2:3" x14ac:dyDescent="0.2">
      <c r="B4378" s="24"/>
      <c r="C4378" s="24"/>
    </row>
    <row r="4379" spans="2:3" x14ac:dyDescent="0.2">
      <c r="B4379" s="24"/>
      <c r="C4379" s="24"/>
    </row>
    <row r="4380" spans="2:3" x14ac:dyDescent="0.2">
      <c r="B4380" s="24"/>
      <c r="C4380" s="24"/>
    </row>
    <row r="4381" spans="2:3" x14ac:dyDescent="0.2">
      <c r="B4381" s="24"/>
      <c r="C4381" s="24"/>
    </row>
    <row r="4382" spans="2:3" x14ac:dyDescent="0.2">
      <c r="B4382" s="24"/>
      <c r="C4382" s="24"/>
    </row>
    <row r="4383" spans="2:3" x14ac:dyDescent="0.2">
      <c r="B4383" s="24"/>
      <c r="C4383" s="24"/>
    </row>
    <row r="4384" spans="2:3" x14ac:dyDescent="0.2">
      <c r="B4384" s="24"/>
      <c r="C4384" s="24"/>
    </row>
    <row r="4385" spans="2:3" x14ac:dyDescent="0.2">
      <c r="B4385" s="24"/>
      <c r="C4385" s="24"/>
    </row>
    <row r="4386" spans="2:3" x14ac:dyDescent="0.2">
      <c r="B4386" s="24"/>
      <c r="C4386" s="24"/>
    </row>
    <row r="4387" spans="2:3" x14ac:dyDescent="0.2">
      <c r="B4387" s="24"/>
      <c r="C4387" s="24"/>
    </row>
    <row r="4388" spans="2:3" x14ac:dyDescent="0.2">
      <c r="B4388" s="24"/>
      <c r="C4388" s="24"/>
    </row>
    <row r="4389" spans="2:3" x14ac:dyDescent="0.2">
      <c r="B4389" s="24"/>
      <c r="C4389" s="24"/>
    </row>
    <row r="4390" spans="2:3" x14ac:dyDescent="0.2">
      <c r="B4390" s="24"/>
      <c r="C4390" s="24"/>
    </row>
    <row r="4391" spans="2:3" x14ac:dyDescent="0.2">
      <c r="B4391" s="24"/>
      <c r="C4391" s="24"/>
    </row>
    <row r="4392" spans="2:3" x14ac:dyDescent="0.2">
      <c r="B4392" s="24"/>
      <c r="C4392" s="24"/>
    </row>
    <row r="4393" spans="2:3" x14ac:dyDescent="0.2">
      <c r="B4393" s="24"/>
      <c r="C4393" s="24"/>
    </row>
    <row r="4394" spans="2:3" x14ac:dyDescent="0.2">
      <c r="B4394" s="24"/>
      <c r="C4394" s="24"/>
    </row>
    <row r="4395" spans="2:3" x14ac:dyDescent="0.2">
      <c r="B4395" s="24"/>
      <c r="C4395" s="24"/>
    </row>
    <row r="4396" spans="2:3" x14ac:dyDescent="0.2">
      <c r="B4396" s="24"/>
      <c r="C4396" s="24"/>
    </row>
    <row r="4397" spans="2:3" x14ac:dyDescent="0.2">
      <c r="B4397" s="24"/>
      <c r="C4397" s="24"/>
    </row>
    <row r="4398" spans="2:3" x14ac:dyDescent="0.2">
      <c r="B4398" s="24"/>
      <c r="C4398" s="24"/>
    </row>
    <row r="4399" spans="2:3" x14ac:dyDescent="0.2">
      <c r="B4399" s="24"/>
      <c r="C4399" s="24"/>
    </row>
    <row r="4400" spans="2:3" x14ac:dyDescent="0.2">
      <c r="B4400" s="24"/>
      <c r="C4400" s="24"/>
    </row>
    <row r="4401" spans="2:3" x14ac:dyDescent="0.2">
      <c r="B4401" s="24"/>
      <c r="C4401" s="24"/>
    </row>
    <row r="4402" spans="2:3" x14ac:dyDescent="0.2">
      <c r="B4402" s="24"/>
      <c r="C4402" s="24"/>
    </row>
    <row r="4403" spans="2:3" x14ac:dyDescent="0.2">
      <c r="B4403" s="24"/>
      <c r="C4403" s="24"/>
    </row>
    <row r="4404" spans="2:3" x14ac:dyDescent="0.2">
      <c r="B4404" s="24"/>
      <c r="C4404" s="24"/>
    </row>
    <row r="4405" spans="2:3" x14ac:dyDescent="0.2">
      <c r="B4405" s="24"/>
      <c r="C4405" s="24"/>
    </row>
    <row r="4406" spans="2:3" x14ac:dyDescent="0.2">
      <c r="B4406" s="24"/>
      <c r="C4406" s="24"/>
    </row>
    <row r="4407" spans="2:3" x14ac:dyDescent="0.2">
      <c r="B4407" s="24"/>
      <c r="C4407" s="24"/>
    </row>
    <row r="4408" spans="2:3" x14ac:dyDescent="0.2">
      <c r="B4408" s="24"/>
      <c r="C4408" s="24"/>
    </row>
    <row r="4409" spans="2:3" x14ac:dyDescent="0.2">
      <c r="B4409" s="24"/>
      <c r="C4409" s="24"/>
    </row>
    <row r="4410" spans="2:3" x14ac:dyDescent="0.2">
      <c r="B4410" s="24"/>
      <c r="C4410" s="24"/>
    </row>
    <row r="4411" spans="2:3" x14ac:dyDescent="0.2">
      <c r="B4411" s="24"/>
      <c r="C4411" s="24"/>
    </row>
    <row r="4412" spans="2:3" x14ac:dyDescent="0.2">
      <c r="B4412" s="24"/>
      <c r="C4412" s="24"/>
    </row>
    <row r="4413" spans="2:3" x14ac:dyDescent="0.2">
      <c r="B4413" s="24"/>
      <c r="C4413" s="24"/>
    </row>
    <row r="4414" spans="2:3" x14ac:dyDescent="0.2">
      <c r="B4414" s="24"/>
      <c r="C4414" s="24"/>
    </row>
    <row r="4415" spans="2:3" x14ac:dyDescent="0.2">
      <c r="B4415" s="24"/>
      <c r="C4415" s="24"/>
    </row>
    <row r="4416" spans="2:3" x14ac:dyDescent="0.2">
      <c r="B4416" s="24"/>
      <c r="C4416" s="24"/>
    </row>
    <row r="4417" spans="2:3" x14ac:dyDescent="0.2">
      <c r="B4417" s="24"/>
      <c r="C4417" s="24"/>
    </row>
    <row r="4418" spans="2:3" x14ac:dyDescent="0.2">
      <c r="B4418" s="24"/>
      <c r="C4418" s="24"/>
    </row>
    <row r="4419" spans="2:3" x14ac:dyDescent="0.2">
      <c r="B4419" s="24"/>
      <c r="C4419" s="24"/>
    </row>
    <row r="4420" spans="2:3" x14ac:dyDescent="0.2">
      <c r="B4420" s="24"/>
      <c r="C4420" s="24"/>
    </row>
    <row r="4421" spans="2:3" x14ac:dyDescent="0.2">
      <c r="B4421" s="24"/>
      <c r="C4421" s="24"/>
    </row>
    <row r="4422" spans="2:3" x14ac:dyDescent="0.2">
      <c r="B4422" s="24"/>
      <c r="C4422" s="24"/>
    </row>
    <row r="4423" spans="2:3" x14ac:dyDescent="0.2">
      <c r="B4423" s="24"/>
      <c r="C4423" s="24"/>
    </row>
    <row r="4424" spans="2:3" x14ac:dyDescent="0.2">
      <c r="B4424" s="24"/>
      <c r="C4424" s="24"/>
    </row>
    <row r="4425" spans="2:3" x14ac:dyDescent="0.2">
      <c r="B4425" s="24"/>
      <c r="C4425" s="24"/>
    </row>
    <row r="4426" spans="2:3" x14ac:dyDescent="0.2">
      <c r="B4426" s="24"/>
      <c r="C4426" s="24"/>
    </row>
    <row r="4427" spans="2:3" x14ac:dyDescent="0.2">
      <c r="B4427" s="24"/>
      <c r="C4427" s="24"/>
    </row>
    <row r="4428" spans="2:3" x14ac:dyDescent="0.2">
      <c r="B4428" s="24"/>
      <c r="C4428" s="24"/>
    </row>
    <row r="4429" spans="2:3" x14ac:dyDescent="0.2">
      <c r="B4429" s="24"/>
      <c r="C4429" s="24"/>
    </row>
    <row r="4430" spans="2:3" x14ac:dyDescent="0.2">
      <c r="B4430" s="24"/>
      <c r="C4430" s="24"/>
    </row>
    <row r="4431" spans="2:3" x14ac:dyDescent="0.2">
      <c r="B4431" s="24"/>
      <c r="C4431" s="24"/>
    </row>
    <row r="4432" spans="2:3" x14ac:dyDescent="0.2">
      <c r="B4432" s="24"/>
      <c r="C4432" s="24"/>
    </row>
    <row r="4433" spans="2:3" x14ac:dyDescent="0.2">
      <c r="B4433" s="24"/>
      <c r="C4433" s="24"/>
    </row>
    <row r="4434" spans="2:3" x14ac:dyDescent="0.2">
      <c r="B4434" s="24"/>
      <c r="C4434" s="24"/>
    </row>
    <row r="4435" spans="2:3" x14ac:dyDescent="0.2">
      <c r="B4435" s="24"/>
      <c r="C4435" s="24"/>
    </row>
    <row r="4436" spans="2:3" x14ac:dyDescent="0.2">
      <c r="B4436" s="24"/>
      <c r="C4436" s="24"/>
    </row>
    <row r="4437" spans="2:3" x14ac:dyDescent="0.2">
      <c r="B4437" s="24"/>
      <c r="C4437" s="24"/>
    </row>
    <row r="4438" spans="2:3" x14ac:dyDescent="0.2">
      <c r="B4438" s="24"/>
      <c r="C4438" s="24"/>
    </row>
    <row r="4439" spans="2:3" x14ac:dyDescent="0.2">
      <c r="B4439" s="24"/>
      <c r="C4439" s="24"/>
    </row>
    <row r="4440" spans="2:3" x14ac:dyDescent="0.2">
      <c r="B4440" s="24"/>
      <c r="C4440" s="24"/>
    </row>
    <row r="4441" spans="2:3" x14ac:dyDescent="0.2">
      <c r="B4441" s="24"/>
      <c r="C4441" s="24"/>
    </row>
    <row r="4442" spans="2:3" x14ac:dyDescent="0.2">
      <c r="B4442" s="24"/>
      <c r="C4442" s="24"/>
    </row>
    <row r="4443" spans="2:3" x14ac:dyDescent="0.2">
      <c r="B4443" s="24"/>
      <c r="C4443" s="24"/>
    </row>
    <row r="4444" spans="2:3" x14ac:dyDescent="0.2">
      <c r="B4444" s="24"/>
      <c r="C4444" s="24"/>
    </row>
    <row r="4445" spans="2:3" x14ac:dyDescent="0.2">
      <c r="B4445" s="24"/>
      <c r="C4445" s="24"/>
    </row>
    <row r="4446" spans="2:3" x14ac:dyDescent="0.2">
      <c r="B4446" s="24"/>
      <c r="C4446" s="24"/>
    </row>
    <row r="4447" spans="2:3" x14ac:dyDescent="0.2">
      <c r="B4447" s="24"/>
      <c r="C4447" s="24"/>
    </row>
    <row r="4448" spans="2:3" x14ac:dyDescent="0.2">
      <c r="B4448" s="24"/>
      <c r="C4448" s="24"/>
    </row>
    <row r="4449" spans="2:3" x14ac:dyDescent="0.2">
      <c r="B4449" s="24"/>
      <c r="C4449" s="24"/>
    </row>
    <row r="4450" spans="2:3" x14ac:dyDescent="0.2">
      <c r="B4450" s="24"/>
      <c r="C4450" s="24"/>
    </row>
    <row r="4451" spans="2:3" x14ac:dyDescent="0.2">
      <c r="B4451" s="24"/>
      <c r="C4451" s="24"/>
    </row>
    <row r="4452" spans="2:3" x14ac:dyDescent="0.2">
      <c r="B4452" s="24"/>
      <c r="C4452" s="24"/>
    </row>
    <row r="4453" spans="2:3" x14ac:dyDescent="0.2">
      <c r="B4453" s="24"/>
      <c r="C4453" s="24"/>
    </row>
    <row r="4454" spans="2:3" x14ac:dyDescent="0.2">
      <c r="B4454" s="24"/>
      <c r="C4454" s="24"/>
    </row>
    <row r="4455" spans="2:3" x14ac:dyDescent="0.2">
      <c r="B4455" s="24"/>
      <c r="C4455" s="24"/>
    </row>
    <row r="4456" spans="2:3" x14ac:dyDescent="0.2">
      <c r="B4456" s="24"/>
      <c r="C4456" s="24"/>
    </row>
    <row r="4457" spans="2:3" x14ac:dyDescent="0.2">
      <c r="B4457" s="24"/>
      <c r="C4457" s="24"/>
    </row>
    <row r="4458" spans="2:3" x14ac:dyDescent="0.2">
      <c r="B4458" s="24"/>
      <c r="C4458" s="24"/>
    </row>
    <row r="4459" spans="2:3" x14ac:dyDescent="0.2">
      <c r="B4459" s="24"/>
      <c r="C4459" s="24"/>
    </row>
    <row r="4460" spans="2:3" x14ac:dyDescent="0.2">
      <c r="B4460" s="24"/>
      <c r="C4460" s="24"/>
    </row>
    <row r="4461" spans="2:3" x14ac:dyDescent="0.2">
      <c r="B4461" s="24"/>
      <c r="C4461" s="24"/>
    </row>
    <row r="4462" spans="2:3" x14ac:dyDescent="0.2">
      <c r="B4462" s="24"/>
      <c r="C4462" s="24"/>
    </row>
    <row r="4463" spans="2:3" x14ac:dyDescent="0.2">
      <c r="B4463" s="24"/>
      <c r="C4463" s="24"/>
    </row>
    <row r="4464" spans="2:3" x14ac:dyDescent="0.2">
      <c r="B4464" s="24"/>
      <c r="C4464" s="24"/>
    </row>
    <row r="4465" spans="2:3" x14ac:dyDescent="0.2">
      <c r="B4465" s="24"/>
      <c r="C4465" s="24"/>
    </row>
    <row r="4466" spans="2:3" x14ac:dyDescent="0.2">
      <c r="B4466" s="24"/>
      <c r="C4466" s="24"/>
    </row>
    <row r="4467" spans="2:3" x14ac:dyDescent="0.2">
      <c r="B4467" s="24"/>
      <c r="C4467" s="24"/>
    </row>
    <row r="4468" spans="2:3" x14ac:dyDescent="0.2">
      <c r="B4468" s="24"/>
      <c r="C4468" s="24"/>
    </row>
    <row r="4469" spans="2:3" x14ac:dyDescent="0.2">
      <c r="B4469" s="24"/>
      <c r="C4469" s="24"/>
    </row>
    <row r="4470" spans="2:3" x14ac:dyDescent="0.2">
      <c r="B4470" s="24"/>
      <c r="C4470" s="24"/>
    </row>
    <row r="4471" spans="2:3" x14ac:dyDescent="0.2">
      <c r="B4471" s="24"/>
      <c r="C4471" s="24"/>
    </row>
    <row r="4472" spans="2:3" x14ac:dyDescent="0.2">
      <c r="B4472" s="24"/>
      <c r="C4472" s="24"/>
    </row>
    <row r="4473" spans="2:3" x14ac:dyDescent="0.2">
      <c r="B4473" s="24"/>
      <c r="C4473" s="24"/>
    </row>
    <row r="4474" spans="2:3" x14ac:dyDescent="0.2">
      <c r="B4474" s="24"/>
      <c r="C4474" s="24"/>
    </row>
    <row r="4475" spans="2:3" x14ac:dyDescent="0.2">
      <c r="B4475" s="24"/>
      <c r="C4475" s="24"/>
    </row>
    <row r="4476" spans="2:3" x14ac:dyDescent="0.2">
      <c r="B4476" s="24"/>
      <c r="C4476" s="24"/>
    </row>
    <row r="4477" spans="2:3" x14ac:dyDescent="0.2">
      <c r="B4477" s="24"/>
      <c r="C4477" s="24"/>
    </row>
    <row r="4478" spans="2:3" x14ac:dyDescent="0.2">
      <c r="B4478" s="24"/>
      <c r="C4478" s="24"/>
    </row>
    <row r="4479" spans="2:3" x14ac:dyDescent="0.2">
      <c r="B4479" s="24"/>
      <c r="C4479" s="24"/>
    </row>
    <row r="4480" spans="2:3" x14ac:dyDescent="0.2">
      <c r="B4480" s="24"/>
      <c r="C4480" s="24"/>
    </row>
    <row r="4481" spans="2:3" x14ac:dyDescent="0.2">
      <c r="B4481" s="24"/>
      <c r="C4481" s="24"/>
    </row>
    <row r="4482" spans="2:3" x14ac:dyDescent="0.2">
      <c r="B4482" s="24"/>
      <c r="C4482" s="24"/>
    </row>
    <row r="4483" spans="2:3" x14ac:dyDescent="0.2">
      <c r="B4483" s="24"/>
      <c r="C4483" s="24"/>
    </row>
    <row r="4484" spans="2:3" x14ac:dyDescent="0.2">
      <c r="B4484" s="24"/>
      <c r="C4484" s="24"/>
    </row>
    <row r="4485" spans="2:3" x14ac:dyDescent="0.2">
      <c r="B4485" s="24"/>
      <c r="C4485" s="24"/>
    </row>
    <row r="4486" spans="2:3" x14ac:dyDescent="0.2">
      <c r="B4486" s="24"/>
      <c r="C4486" s="24"/>
    </row>
    <row r="4487" spans="2:3" x14ac:dyDescent="0.2">
      <c r="B4487" s="24"/>
      <c r="C4487" s="24"/>
    </row>
    <row r="4488" spans="2:3" x14ac:dyDescent="0.2">
      <c r="B4488" s="24"/>
      <c r="C4488" s="24"/>
    </row>
    <row r="4489" spans="2:3" x14ac:dyDescent="0.2">
      <c r="B4489" s="24"/>
      <c r="C4489" s="24"/>
    </row>
    <row r="4490" spans="2:3" x14ac:dyDescent="0.2">
      <c r="B4490" s="24"/>
      <c r="C4490" s="24"/>
    </row>
    <row r="4491" spans="2:3" x14ac:dyDescent="0.2">
      <c r="B4491" s="24"/>
      <c r="C4491" s="24"/>
    </row>
    <row r="4492" spans="2:3" x14ac:dyDescent="0.2">
      <c r="B4492" s="24"/>
      <c r="C4492" s="24"/>
    </row>
    <row r="4493" spans="2:3" x14ac:dyDescent="0.2">
      <c r="B4493" s="24"/>
      <c r="C4493" s="24"/>
    </row>
    <row r="4494" spans="2:3" x14ac:dyDescent="0.2">
      <c r="B4494" s="24"/>
      <c r="C4494" s="24"/>
    </row>
    <row r="4495" spans="2:3" x14ac:dyDescent="0.2">
      <c r="B4495" s="24"/>
      <c r="C4495" s="24"/>
    </row>
    <row r="4496" spans="2:3" x14ac:dyDescent="0.2">
      <c r="B4496" s="24"/>
      <c r="C4496" s="24"/>
    </row>
    <row r="4497" spans="2:3" x14ac:dyDescent="0.2">
      <c r="B4497" s="24"/>
      <c r="C4497" s="24"/>
    </row>
    <row r="4498" spans="2:3" x14ac:dyDescent="0.2">
      <c r="B4498" s="24"/>
      <c r="C4498" s="24"/>
    </row>
    <row r="4499" spans="2:3" x14ac:dyDescent="0.2">
      <c r="B4499" s="24"/>
      <c r="C4499" s="24"/>
    </row>
    <row r="4500" spans="2:3" x14ac:dyDescent="0.2">
      <c r="B4500" s="24"/>
      <c r="C4500" s="24"/>
    </row>
    <row r="4501" spans="2:3" x14ac:dyDescent="0.2">
      <c r="B4501" s="24"/>
      <c r="C4501" s="24"/>
    </row>
    <row r="4502" spans="2:3" x14ac:dyDescent="0.2">
      <c r="B4502" s="24"/>
      <c r="C4502" s="24"/>
    </row>
    <row r="4503" spans="2:3" x14ac:dyDescent="0.2">
      <c r="B4503" s="24"/>
      <c r="C4503" s="24"/>
    </row>
    <row r="4504" spans="2:3" x14ac:dyDescent="0.2">
      <c r="B4504" s="24"/>
      <c r="C4504" s="24"/>
    </row>
    <row r="4505" spans="2:3" x14ac:dyDescent="0.2">
      <c r="B4505" s="24"/>
      <c r="C4505" s="24"/>
    </row>
    <row r="4506" spans="2:3" x14ac:dyDescent="0.2">
      <c r="B4506" s="24"/>
      <c r="C4506" s="24"/>
    </row>
    <row r="4507" spans="2:3" x14ac:dyDescent="0.2">
      <c r="B4507" s="24"/>
      <c r="C4507" s="24"/>
    </row>
    <row r="4508" spans="2:3" x14ac:dyDescent="0.2">
      <c r="B4508" s="24"/>
      <c r="C4508" s="24"/>
    </row>
    <row r="4509" spans="2:3" x14ac:dyDescent="0.2">
      <c r="B4509" s="24"/>
      <c r="C4509" s="24"/>
    </row>
    <row r="4510" spans="2:3" x14ac:dyDescent="0.2">
      <c r="B4510" s="24"/>
      <c r="C4510" s="24"/>
    </row>
    <row r="4511" spans="2:3" x14ac:dyDescent="0.2">
      <c r="B4511" s="24"/>
      <c r="C4511" s="24"/>
    </row>
    <row r="4512" spans="2:3" x14ac:dyDescent="0.2">
      <c r="B4512" s="24"/>
      <c r="C4512" s="24"/>
    </row>
    <row r="4513" spans="2:3" x14ac:dyDescent="0.2">
      <c r="B4513" s="24"/>
      <c r="C4513" s="24"/>
    </row>
    <row r="4514" spans="2:3" x14ac:dyDescent="0.2">
      <c r="B4514" s="24"/>
      <c r="C4514" s="24"/>
    </row>
    <row r="4515" spans="2:3" x14ac:dyDescent="0.2">
      <c r="B4515" s="24"/>
      <c r="C4515" s="24"/>
    </row>
    <row r="4516" spans="2:3" x14ac:dyDescent="0.2">
      <c r="B4516" s="24"/>
      <c r="C4516" s="24"/>
    </row>
    <row r="4517" spans="2:3" x14ac:dyDescent="0.2">
      <c r="B4517" s="24"/>
      <c r="C4517" s="24"/>
    </row>
    <row r="4518" spans="2:3" x14ac:dyDescent="0.2">
      <c r="B4518" s="24"/>
      <c r="C4518" s="24"/>
    </row>
    <row r="4519" spans="2:3" x14ac:dyDescent="0.2">
      <c r="B4519" s="24"/>
      <c r="C4519" s="24"/>
    </row>
    <row r="4520" spans="2:3" x14ac:dyDescent="0.2">
      <c r="B4520" s="24"/>
      <c r="C4520" s="24"/>
    </row>
    <row r="4521" spans="2:3" x14ac:dyDescent="0.2">
      <c r="B4521" s="24"/>
      <c r="C4521" s="24"/>
    </row>
    <row r="4522" spans="2:3" x14ac:dyDescent="0.2">
      <c r="B4522" s="24"/>
      <c r="C4522" s="24"/>
    </row>
    <row r="4523" spans="2:3" x14ac:dyDescent="0.2">
      <c r="B4523" s="24"/>
      <c r="C4523" s="24"/>
    </row>
    <row r="4524" spans="2:3" x14ac:dyDescent="0.2">
      <c r="B4524" s="24"/>
      <c r="C4524" s="24"/>
    </row>
    <row r="4525" spans="2:3" x14ac:dyDescent="0.2">
      <c r="B4525" s="24"/>
      <c r="C4525" s="24"/>
    </row>
    <row r="4526" spans="2:3" x14ac:dyDescent="0.2">
      <c r="B4526" s="24"/>
      <c r="C4526" s="24"/>
    </row>
    <row r="4527" spans="2:3" x14ac:dyDescent="0.2">
      <c r="B4527" s="24"/>
      <c r="C4527" s="24"/>
    </row>
    <row r="4528" spans="2:3" x14ac:dyDescent="0.2">
      <c r="B4528" s="24"/>
      <c r="C4528" s="24"/>
    </row>
    <row r="4529" spans="2:3" x14ac:dyDescent="0.2">
      <c r="B4529" s="24"/>
      <c r="C4529" s="24"/>
    </row>
    <row r="4530" spans="2:3" x14ac:dyDescent="0.2">
      <c r="B4530" s="24"/>
      <c r="C4530" s="24"/>
    </row>
    <row r="4531" spans="2:3" x14ac:dyDescent="0.2">
      <c r="B4531" s="24"/>
      <c r="C4531" s="24"/>
    </row>
    <row r="4532" spans="2:3" x14ac:dyDescent="0.2">
      <c r="B4532" s="24"/>
      <c r="C4532" s="24"/>
    </row>
    <row r="4533" spans="2:3" x14ac:dyDescent="0.2">
      <c r="B4533" s="24"/>
      <c r="C4533" s="24"/>
    </row>
    <row r="4534" spans="2:3" x14ac:dyDescent="0.2">
      <c r="B4534" s="24"/>
      <c r="C4534" s="24"/>
    </row>
    <row r="4535" spans="2:3" x14ac:dyDescent="0.2">
      <c r="B4535" s="24"/>
      <c r="C4535" s="24"/>
    </row>
    <row r="4536" spans="2:3" x14ac:dyDescent="0.2">
      <c r="B4536" s="24"/>
      <c r="C4536" s="24"/>
    </row>
    <row r="4537" spans="2:3" x14ac:dyDescent="0.2">
      <c r="B4537" s="24"/>
      <c r="C4537" s="24"/>
    </row>
    <row r="4538" spans="2:3" x14ac:dyDescent="0.2">
      <c r="B4538" s="24"/>
      <c r="C4538" s="24"/>
    </row>
    <row r="4539" spans="2:3" x14ac:dyDescent="0.2">
      <c r="B4539" s="24"/>
      <c r="C4539" s="24"/>
    </row>
    <row r="4540" spans="2:3" x14ac:dyDescent="0.2">
      <c r="B4540" s="24"/>
      <c r="C4540" s="24"/>
    </row>
    <row r="4541" spans="2:3" x14ac:dyDescent="0.2">
      <c r="B4541" s="24"/>
      <c r="C4541" s="24"/>
    </row>
    <row r="4542" spans="2:3" x14ac:dyDescent="0.2">
      <c r="B4542" s="24"/>
      <c r="C4542" s="24"/>
    </row>
    <row r="4543" spans="2:3" x14ac:dyDescent="0.2">
      <c r="B4543" s="24"/>
      <c r="C4543" s="24"/>
    </row>
    <row r="4544" spans="2:3" x14ac:dyDescent="0.2">
      <c r="B4544" s="24"/>
      <c r="C4544" s="24"/>
    </row>
    <row r="4545" spans="2:3" x14ac:dyDescent="0.2">
      <c r="B4545" s="24"/>
      <c r="C4545" s="24"/>
    </row>
    <row r="4546" spans="2:3" x14ac:dyDescent="0.2">
      <c r="B4546" s="24"/>
      <c r="C4546" s="24"/>
    </row>
    <row r="4547" spans="2:3" x14ac:dyDescent="0.2">
      <c r="B4547" s="24"/>
      <c r="C4547" s="24"/>
    </row>
    <row r="4548" spans="2:3" x14ac:dyDescent="0.2">
      <c r="B4548" s="24"/>
      <c r="C4548" s="24"/>
    </row>
    <row r="4549" spans="2:3" x14ac:dyDescent="0.2">
      <c r="B4549" s="24"/>
      <c r="C4549" s="24"/>
    </row>
    <row r="4550" spans="2:3" x14ac:dyDescent="0.2">
      <c r="B4550" s="24"/>
      <c r="C4550" s="24"/>
    </row>
    <row r="4551" spans="2:3" x14ac:dyDescent="0.2">
      <c r="B4551" s="24"/>
      <c r="C4551" s="24"/>
    </row>
    <row r="4552" spans="2:3" x14ac:dyDescent="0.2">
      <c r="B4552" s="24"/>
      <c r="C4552" s="24"/>
    </row>
    <row r="4553" spans="2:3" x14ac:dyDescent="0.2">
      <c r="B4553" s="24"/>
      <c r="C4553" s="24"/>
    </row>
    <row r="4554" spans="2:3" x14ac:dyDescent="0.2">
      <c r="B4554" s="24"/>
      <c r="C4554" s="24"/>
    </row>
    <row r="4555" spans="2:3" x14ac:dyDescent="0.2">
      <c r="B4555" s="24"/>
      <c r="C4555" s="24"/>
    </row>
    <row r="4556" spans="2:3" x14ac:dyDescent="0.2">
      <c r="B4556" s="24"/>
      <c r="C4556" s="24"/>
    </row>
    <row r="4557" spans="2:3" x14ac:dyDescent="0.2">
      <c r="B4557" s="24"/>
      <c r="C4557" s="24"/>
    </row>
    <row r="4558" spans="2:3" x14ac:dyDescent="0.2">
      <c r="B4558" s="24"/>
      <c r="C4558" s="24"/>
    </row>
    <row r="4559" spans="2:3" x14ac:dyDescent="0.2">
      <c r="B4559" s="24"/>
      <c r="C4559" s="24"/>
    </row>
    <row r="4560" spans="2:3" x14ac:dyDescent="0.2">
      <c r="B4560" s="24"/>
      <c r="C4560" s="24"/>
    </row>
    <row r="4561" spans="2:3" x14ac:dyDescent="0.2">
      <c r="B4561" s="24"/>
      <c r="C4561" s="24"/>
    </row>
    <row r="4562" spans="2:3" x14ac:dyDescent="0.2">
      <c r="B4562" s="24"/>
      <c r="C4562" s="24"/>
    </row>
    <row r="4563" spans="2:3" x14ac:dyDescent="0.2">
      <c r="B4563" s="24"/>
      <c r="C4563" s="24"/>
    </row>
    <row r="4564" spans="2:3" x14ac:dyDescent="0.2">
      <c r="B4564" s="24"/>
      <c r="C4564" s="24"/>
    </row>
    <row r="4565" spans="2:3" x14ac:dyDescent="0.2">
      <c r="B4565" s="24"/>
      <c r="C4565" s="24"/>
    </row>
    <row r="4566" spans="2:3" x14ac:dyDescent="0.2">
      <c r="B4566" s="24"/>
      <c r="C4566" s="24"/>
    </row>
    <row r="4567" spans="2:3" x14ac:dyDescent="0.2">
      <c r="B4567" s="24"/>
      <c r="C4567" s="24"/>
    </row>
    <row r="4568" spans="2:3" x14ac:dyDescent="0.2">
      <c r="B4568" s="24"/>
      <c r="C4568" s="24"/>
    </row>
    <row r="4569" spans="2:3" x14ac:dyDescent="0.2">
      <c r="B4569" s="24"/>
      <c r="C4569" s="24"/>
    </row>
    <row r="4570" spans="2:3" x14ac:dyDescent="0.2">
      <c r="B4570" s="24"/>
      <c r="C4570" s="24"/>
    </row>
    <row r="4571" spans="2:3" x14ac:dyDescent="0.2">
      <c r="B4571" s="24"/>
      <c r="C4571" s="24"/>
    </row>
    <row r="4572" spans="2:3" x14ac:dyDescent="0.2">
      <c r="B4572" s="24"/>
      <c r="C4572" s="24"/>
    </row>
    <row r="4573" spans="2:3" x14ac:dyDescent="0.2">
      <c r="B4573" s="24"/>
      <c r="C4573" s="24"/>
    </row>
    <row r="4574" spans="2:3" x14ac:dyDescent="0.2">
      <c r="B4574" s="24"/>
      <c r="C4574" s="24"/>
    </row>
    <row r="4575" spans="2:3" x14ac:dyDescent="0.2">
      <c r="B4575" s="24"/>
      <c r="C4575" s="24"/>
    </row>
    <row r="4576" spans="2:3" x14ac:dyDescent="0.2">
      <c r="B4576" s="24"/>
      <c r="C4576" s="24"/>
    </row>
    <row r="4577" spans="2:3" x14ac:dyDescent="0.2">
      <c r="B4577" s="24"/>
      <c r="C4577" s="24"/>
    </row>
    <row r="4578" spans="2:3" x14ac:dyDescent="0.2">
      <c r="B4578" s="24"/>
      <c r="C4578" s="24"/>
    </row>
    <row r="4579" spans="2:3" x14ac:dyDescent="0.2">
      <c r="B4579" s="24"/>
      <c r="C4579" s="24"/>
    </row>
    <row r="4580" spans="2:3" x14ac:dyDescent="0.2">
      <c r="B4580" s="24"/>
      <c r="C4580" s="24"/>
    </row>
    <row r="4581" spans="2:3" x14ac:dyDescent="0.2">
      <c r="B4581" s="24"/>
      <c r="C4581" s="24"/>
    </row>
    <row r="4582" spans="2:3" x14ac:dyDescent="0.2">
      <c r="B4582" s="24"/>
      <c r="C4582" s="24"/>
    </row>
    <row r="4583" spans="2:3" x14ac:dyDescent="0.2">
      <c r="B4583" s="24"/>
      <c r="C4583" s="24"/>
    </row>
    <row r="4584" spans="2:3" x14ac:dyDescent="0.2">
      <c r="B4584" s="24"/>
      <c r="C4584" s="24"/>
    </row>
    <row r="4585" spans="2:3" x14ac:dyDescent="0.2">
      <c r="B4585" s="24"/>
      <c r="C4585" s="24"/>
    </row>
    <row r="4586" spans="2:3" x14ac:dyDescent="0.2">
      <c r="B4586" s="24"/>
      <c r="C4586" s="24"/>
    </row>
    <row r="4587" spans="2:3" x14ac:dyDescent="0.2">
      <c r="B4587" s="24"/>
      <c r="C4587" s="24"/>
    </row>
    <row r="4588" spans="2:3" x14ac:dyDescent="0.2">
      <c r="B4588" s="24"/>
      <c r="C4588" s="24"/>
    </row>
    <row r="4589" spans="2:3" x14ac:dyDescent="0.2">
      <c r="B4589" s="24"/>
      <c r="C4589" s="24"/>
    </row>
    <row r="4590" spans="2:3" x14ac:dyDescent="0.2">
      <c r="B4590" s="24"/>
      <c r="C4590" s="24"/>
    </row>
    <row r="4591" spans="2:3" x14ac:dyDescent="0.2">
      <c r="B4591" s="24"/>
      <c r="C4591" s="24"/>
    </row>
    <row r="4592" spans="2:3" x14ac:dyDescent="0.2">
      <c r="B4592" s="24"/>
      <c r="C4592" s="24"/>
    </row>
    <row r="4593" spans="2:3" x14ac:dyDescent="0.2">
      <c r="B4593" s="24"/>
      <c r="C4593" s="24"/>
    </row>
    <row r="4594" spans="2:3" x14ac:dyDescent="0.2">
      <c r="B4594" s="24"/>
      <c r="C4594" s="24"/>
    </row>
    <row r="4595" spans="2:3" x14ac:dyDescent="0.2">
      <c r="B4595" s="24"/>
      <c r="C4595" s="24"/>
    </row>
    <row r="4596" spans="2:3" x14ac:dyDescent="0.2">
      <c r="B4596" s="24"/>
      <c r="C4596" s="24"/>
    </row>
    <row r="4597" spans="2:3" x14ac:dyDescent="0.2">
      <c r="B4597" s="24"/>
      <c r="C4597" s="24"/>
    </row>
    <row r="4598" spans="2:3" x14ac:dyDescent="0.2">
      <c r="B4598" s="24"/>
      <c r="C4598" s="24"/>
    </row>
    <row r="4599" spans="2:3" x14ac:dyDescent="0.2">
      <c r="B4599" s="24"/>
      <c r="C4599" s="24"/>
    </row>
    <row r="4600" spans="2:3" x14ac:dyDescent="0.2">
      <c r="B4600" s="24"/>
      <c r="C4600" s="24"/>
    </row>
    <row r="4601" spans="2:3" x14ac:dyDescent="0.2">
      <c r="B4601" s="24"/>
      <c r="C4601" s="24"/>
    </row>
    <row r="4602" spans="2:3" x14ac:dyDescent="0.2">
      <c r="B4602" s="24"/>
      <c r="C4602" s="24"/>
    </row>
    <row r="4603" spans="2:3" x14ac:dyDescent="0.2">
      <c r="B4603" s="24"/>
      <c r="C4603" s="24"/>
    </row>
    <row r="4604" spans="2:3" x14ac:dyDescent="0.2">
      <c r="B4604" s="24"/>
      <c r="C4604" s="24"/>
    </row>
    <row r="4605" spans="2:3" x14ac:dyDescent="0.2">
      <c r="B4605" s="24"/>
      <c r="C4605" s="24"/>
    </row>
    <row r="4606" spans="2:3" x14ac:dyDescent="0.2">
      <c r="B4606" s="24"/>
      <c r="C4606" s="24"/>
    </row>
    <row r="4607" spans="2:3" x14ac:dyDescent="0.2">
      <c r="B4607" s="24"/>
      <c r="C4607" s="24"/>
    </row>
    <row r="4608" spans="2:3" x14ac:dyDescent="0.2">
      <c r="B4608" s="24"/>
      <c r="C4608" s="24"/>
    </row>
    <row r="4609" spans="2:3" x14ac:dyDescent="0.2">
      <c r="B4609" s="24"/>
      <c r="C4609" s="24"/>
    </row>
    <row r="4610" spans="2:3" x14ac:dyDescent="0.2">
      <c r="B4610" s="24"/>
      <c r="C4610" s="24"/>
    </row>
    <row r="4611" spans="2:3" x14ac:dyDescent="0.2">
      <c r="B4611" s="24"/>
      <c r="C4611" s="24"/>
    </row>
    <row r="4612" spans="2:3" x14ac:dyDescent="0.2">
      <c r="B4612" s="24"/>
      <c r="C4612" s="24"/>
    </row>
    <row r="4613" spans="2:3" x14ac:dyDescent="0.2">
      <c r="B4613" s="24"/>
      <c r="C4613" s="24"/>
    </row>
    <row r="4614" spans="2:3" x14ac:dyDescent="0.2">
      <c r="B4614" s="24"/>
      <c r="C4614" s="24"/>
    </row>
    <row r="4615" spans="2:3" x14ac:dyDescent="0.2">
      <c r="B4615" s="24"/>
      <c r="C4615" s="24"/>
    </row>
    <row r="4616" spans="2:3" x14ac:dyDescent="0.2">
      <c r="B4616" s="24"/>
      <c r="C4616" s="24"/>
    </row>
    <row r="4617" spans="2:3" x14ac:dyDescent="0.2">
      <c r="B4617" s="24"/>
      <c r="C4617" s="24"/>
    </row>
    <row r="4618" spans="2:3" x14ac:dyDescent="0.2">
      <c r="B4618" s="24"/>
      <c r="C4618" s="24"/>
    </row>
    <row r="4619" spans="2:3" x14ac:dyDescent="0.2">
      <c r="B4619" s="24"/>
      <c r="C4619" s="24"/>
    </row>
    <row r="4620" spans="2:3" x14ac:dyDescent="0.2">
      <c r="B4620" s="24"/>
      <c r="C4620" s="24"/>
    </row>
    <row r="4621" spans="2:3" x14ac:dyDescent="0.2">
      <c r="B4621" s="24"/>
      <c r="C4621" s="24"/>
    </row>
    <row r="4622" spans="2:3" x14ac:dyDescent="0.2">
      <c r="B4622" s="24"/>
      <c r="C4622" s="24"/>
    </row>
    <row r="4623" spans="2:3" x14ac:dyDescent="0.2">
      <c r="B4623" s="24"/>
      <c r="C4623" s="24"/>
    </row>
    <row r="4624" spans="2:3" x14ac:dyDescent="0.2">
      <c r="B4624" s="24"/>
      <c r="C4624" s="24"/>
    </row>
    <row r="4625" spans="2:3" x14ac:dyDescent="0.2">
      <c r="B4625" s="24"/>
      <c r="C4625" s="24"/>
    </row>
    <row r="4626" spans="2:3" x14ac:dyDescent="0.2">
      <c r="B4626" s="24"/>
      <c r="C4626" s="24"/>
    </row>
    <row r="4627" spans="2:3" x14ac:dyDescent="0.2">
      <c r="B4627" s="24"/>
      <c r="C4627" s="24"/>
    </row>
    <row r="4628" spans="2:3" x14ac:dyDescent="0.2">
      <c r="B4628" s="24"/>
      <c r="C4628" s="24"/>
    </row>
    <row r="4629" spans="2:3" x14ac:dyDescent="0.2">
      <c r="B4629" s="24"/>
      <c r="C4629" s="24"/>
    </row>
    <row r="4630" spans="2:3" x14ac:dyDescent="0.2">
      <c r="B4630" s="24"/>
      <c r="C4630" s="24"/>
    </row>
    <row r="4631" spans="2:3" x14ac:dyDescent="0.2">
      <c r="B4631" s="24"/>
      <c r="C4631" s="24"/>
    </row>
    <row r="4632" spans="2:3" x14ac:dyDescent="0.2">
      <c r="B4632" s="24"/>
      <c r="C4632" s="24"/>
    </row>
    <row r="4633" spans="2:3" x14ac:dyDescent="0.2">
      <c r="B4633" s="24"/>
      <c r="C4633" s="24"/>
    </row>
    <row r="4634" spans="2:3" x14ac:dyDescent="0.2">
      <c r="B4634" s="24"/>
      <c r="C4634" s="24"/>
    </row>
    <row r="4635" spans="2:3" x14ac:dyDescent="0.2">
      <c r="B4635" s="24"/>
      <c r="C4635" s="24"/>
    </row>
    <row r="4636" spans="2:3" x14ac:dyDescent="0.2">
      <c r="B4636" s="24"/>
      <c r="C4636" s="24"/>
    </row>
    <row r="4637" spans="2:3" x14ac:dyDescent="0.2">
      <c r="B4637" s="24"/>
      <c r="C4637" s="24"/>
    </row>
    <row r="4638" spans="2:3" x14ac:dyDescent="0.2">
      <c r="B4638" s="24"/>
      <c r="C4638" s="24"/>
    </row>
    <row r="4639" spans="2:3" x14ac:dyDescent="0.2">
      <c r="B4639" s="24"/>
      <c r="C4639" s="24"/>
    </row>
    <row r="4640" spans="2:3" x14ac:dyDescent="0.2">
      <c r="B4640" s="24"/>
      <c r="C4640" s="24"/>
    </row>
    <row r="4641" spans="2:3" x14ac:dyDescent="0.2">
      <c r="B4641" s="24"/>
      <c r="C4641" s="24"/>
    </row>
    <row r="4642" spans="2:3" x14ac:dyDescent="0.2">
      <c r="B4642" s="24"/>
      <c r="C4642" s="24"/>
    </row>
    <row r="4643" spans="2:3" x14ac:dyDescent="0.2">
      <c r="B4643" s="24"/>
      <c r="C4643" s="24"/>
    </row>
    <row r="4644" spans="2:3" x14ac:dyDescent="0.2">
      <c r="B4644" s="24"/>
      <c r="C4644" s="24"/>
    </row>
    <row r="4645" spans="2:3" x14ac:dyDescent="0.2">
      <c r="B4645" s="24"/>
      <c r="C4645" s="24"/>
    </row>
    <row r="4646" spans="2:3" x14ac:dyDescent="0.2">
      <c r="B4646" s="24"/>
      <c r="C4646" s="24"/>
    </row>
    <row r="4647" spans="2:3" x14ac:dyDescent="0.2">
      <c r="B4647" s="24"/>
      <c r="C4647" s="24"/>
    </row>
    <row r="4648" spans="2:3" x14ac:dyDescent="0.2">
      <c r="B4648" s="24"/>
      <c r="C4648" s="24"/>
    </row>
    <row r="4649" spans="2:3" x14ac:dyDescent="0.2">
      <c r="B4649" s="24"/>
      <c r="C4649" s="24"/>
    </row>
    <row r="4650" spans="2:3" x14ac:dyDescent="0.2">
      <c r="B4650" s="24"/>
      <c r="C4650" s="24"/>
    </row>
    <row r="4651" spans="2:3" x14ac:dyDescent="0.2">
      <c r="B4651" s="24"/>
      <c r="C4651" s="24"/>
    </row>
    <row r="4652" spans="2:3" x14ac:dyDescent="0.2">
      <c r="B4652" s="24"/>
      <c r="C4652" s="24"/>
    </row>
    <row r="4653" spans="2:3" x14ac:dyDescent="0.2">
      <c r="B4653" s="24"/>
      <c r="C4653" s="24"/>
    </row>
    <row r="4654" spans="2:3" x14ac:dyDescent="0.2">
      <c r="B4654" s="24"/>
      <c r="C4654" s="24"/>
    </row>
    <row r="4655" spans="2:3" x14ac:dyDescent="0.2">
      <c r="B4655" s="24"/>
      <c r="C4655" s="24"/>
    </row>
    <row r="4656" spans="2:3" x14ac:dyDescent="0.2">
      <c r="B4656" s="24"/>
      <c r="C4656" s="24"/>
    </row>
    <row r="4657" spans="2:3" x14ac:dyDescent="0.2">
      <c r="B4657" s="24"/>
      <c r="C4657" s="24"/>
    </row>
    <row r="4658" spans="2:3" x14ac:dyDescent="0.2">
      <c r="B4658" s="24"/>
      <c r="C4658" s="24"/>
    </row>
    <row r="4659" spans="2:3" x14ac:dyDescent="0.2">
      <c r="B4659" s="24"/>
      <c r="C4659" s="24"/>
    </row>
    <row r="4660" spans="2:3" x14ac:dyDescent="0.2">
      <c r="B4660" s="24"/>
      <c r="C4660" s="24"/>
    </row>
    <row r="4661" spans="2:3" x14ac:dyDescent="0.2">
      <c r="B4661" s="24"/>
      <c r="C4661" s="24"/>
    </row>
    <row r="4662" spans="2:3" x14ac:dyDescent="0.2">
      <c r="B4662" s="24"/>
      <c r="C4662" s="24"/>
    </row>
    <row r="4663" spans="2:3" x14ac:dyDescent="0.2">
      <c r="B4663" s="24"/>
      <c r="C4663" s="24"/>
    </row>
    <row r="4664" spans="2:3" x14ac:dyDescent="0.2">
      <c r="B4664" s="24"/>
      <c r="C4664" s="24"/>
    </row>
    <row r="4665" spans="2:3" x14ac:dyDescent="0.2">
      <c r="B4665" s="24"/>
      <c r="C4665" s="24"/>
    </row>
    <row r="4666" spans="2:3" x14ac:dyDescent="0.2">
      <c r="B4666" s="24"/>
      <c r="C4666" s="24"/>
    </row>
    <row r="4667" spans="2:3" x14ac:dyDescent="0.2">
      <c r="B4667" s="24"/>
      <c r="C4667" s="24"/>
    </row>
    <row r="4668" spans="2:3" x14ac:dyDescent="0.2">
      <c r="B4668" s="24"/>
      <c r="C4668" s="24"/>
    </row>
    <row r="4669" spans="2:3" x14ac:dyDescent="0.2">
      <c r="B4669" s="24"/>
      <c r="C4669" s="24"/>
    </row>
    <row r="4670" spans="2:3" x14ac:dyDescent="0.2">
      <c r="B4670" s="24"/>
      <c r="C4670" s="24"/>
    </row>
    <row r="4671" spans="2:3" x14ac:dyDescent="0.2">
      <c r="B4671" s="24"/>
      <c r="C4671" s="24"/>
    </row>
    <row r="4672" spans="2:3" x14ac:dyDescent="0.2">
      <c r="B4672" s="24"/>
      <c r="C4672" s="24"/>
    </row>
    <row r="4673" spans="2:3" x14ac:dyDescent="0.2">
      <c r="B4673" s="24"/>
      <c r="C4673" s="24"/>
    </row>
    <row r="4674" spans="2:3" x14ac:dyDescent="0.2">
      <c r="B4674" s="24"/>
      <c r="C4674" s="24"/>
    </row>
    <row r="4675" spans="2:3" x14ac:dyDescent="0.2">
      <c r="B4675" s="24"/>
      <c r="C4675" s="24"/>
    </row>
    <row r="4676" spans="2:3" x14ac:dyDescent="0.2">
      <c r="B4676" s="24"/>
      <c r="C4676" s="24"/>
    </row>
    <row r="4677" spans="2:3" x14ac:dyDescent="0.2">
      <c r="B4677" s="24"/>
      <c r="C4677" s="24"/>
    </row>
    <row r="4678" spans="2:3" x14ac:dyDescent="0.2">
      <c r="B4678" s="24"/>
      <c r="C4678" s="24"/>
    </row>
    <row r="4679" spans="2:3" x14ac:dyDescent="0.2">
      <c r="B4679" s="24"/>
      <c r="C4679" s="24"/>
    </row>
    <row r="4680" spans="2:3" x14ac:dyDescent="0.2">
      <c r="B4680" s="24"/>
      <c r="C4680" s="24"/>
    </row>
    <row r="4681" spans="2:3" x14ac:dyDescent="0.2">
      <c r="B4681" s="24"/>
      <c r="C4681" s="24"/>
    </row>
    <row r="4682" spans="2:3" x14ac:dyDescent="0.2">
      <c r="B4682" s="24"/>
      <c r="C4682" s="24"/>
    </row>
    <row r="4683" spans="2:3" x14ac:dyDescent="0.2">
      <c r="B4683" s="24"/>
      <c r="C4683" s="24"/>
    </row>
    <row r="4684" spans="2:3" x14ac:dyDescent="0.2">
      <c r="B4684" s="24"/>
      <c r="C4684" s="24"/>
    </row>
    <row r="4685" spans="2:3" x14ac:dyDescent="0.2">
      <c r="B4685" s="24"/>
      <c r="C4685" s="24"/>
    </row>
    <row r="4686" spans="2:3" x14ac:dyDescent="0.2">
      <c r="B4686" s="24"/>
      <c r="C4686" s="24"/>
    </row>
    <row r="4687" spans="2:3" x14ac:dyDescent="0.2">
      <c r="B4687" s="24"/>
      <c r="C4687" s="24"/>
    </row>
    <row r="4688" spans="2:3" x14ac:dyDescent="0.2">
      <c r="B4688" s="24"/>
      <c r="C4688" s="24"/>
    </row>
    <row r="4689" spans="2:3" x14ac:dyDescent="0.2">
      <c r="B4689" s="24"/>
      <c r="C4689" s="24"/>
    </row>
    <row r="4690" spans="2:3" x14ac:dyDescent="0.2">
      <c r="B4690" s="24"/>
      <c r="C4690" s="24"/>
    </row>
    <row r="4691" spans="2:3" x14ac:dyDescent="0.2">
      <c r="B4691" s="24"/>
      <c r="C4691" s="24"/>
    </row>
    <row r="4692" spans="2:3" x14ac:dyDescent="0.2">
      <c r="B4692" s="24"/>
      <c r="C4692" s="24"/>
    </row>
    <row r="4693" spans="2:3" x14ac:dyDescent="0.2">
      <c r="B4693" s="24"/>
      <c r="C4693" s="24"/>
    </row>
    <row r="4694" spans="2:3" x14ac:dyDescent="0.2">
      <c r="B4694" s="24"/>
      <c r="C4694" s="24"/>
    </row>
    <row r="4695" spans="2:3" x14ac:dyDescent="0.2">
      <c r="B4695" s="24"/>
      <c r="C4695" s="24"/>
    </row>
    <row r="4696" spans="2:3" x14ac:dyDescent="0.2">
      <c r="B4696" s="24"/>
      <c r="C4696" s="24"/>
    </row>
    <row r="4697" spans="2:3" x14ac:dyDescent="0.2">
      <c r="B4697" s="24"/>
      <c r="C4697" s="24"/>
    </row>
    <row r="4698" spans="2:3" x14ac:dyDescent="0.2">
      <c r="B4698" s="24"/>
      <c r="C4698" s="24"/>
    </row>
    <row r="4699" spans="2:3" x14ac:dyDescent="0.2">
      <c r="B4699" s="24"/>
      <c r="C4699" s="24"/>
    </row>
    <row r="4700" spans="2:3" x14ac:dyDescent="0.2">
      <c r="B4700" s="24"/>
      <c r="C4700" s="24"/>
    </row>
    <row r="4701" spans="2:3" x14ac:dyDescent="0.2">
      <c r="B4701" s="24"/>
      <c r="C4701" s="24"/>
    </row>
    <row r="4702" spans="2:3" x14ac:dyDescent="0.2">
      <c r="B4702" s="24"/>
      <c r="C4702" s="24"/>
    </row>
    <row r="4703" spans="2:3" x14ac:dyDescent="0.2">
      <c r="B4703" s="24"/>
      <c r="C4703" s="24"/>
    </row>
    <row r="4704" spans="2:3" x14ac:dyDescent="0.2">
      <c r="B4704" s="24"/>
      <c r="C4704" s="24"/>
    </row>
    <row r="4705" spans="2:3" x14ac:dyDescent="0.2">
      <c r="B4705" s="24"/>
      <c r="C4705" s="24"/>
    </row>
    <row r="4706" spans="2:3" x14ac:dyDescent="0.2">
      <c r="B4706" s="24"/>
      <c r="C4706" s="24"/>
    </row>
    <row r="4707" spans="2:3" x14ac:dyDescent="0.2">
      <c r="B4707" s="24"/>
      <c r="C4707" s="24"/>
    </row>
    <row r="4708" spans="2:3" x14ac:dyDescent="0.2">
      <c r="B4708" s="24"/>
      <c r="C4708" s="24"/>
    </row>
    <row r="4709" spans="2:3" x14ac:dyDescent="0.2">
      <c r="B4709" s="24"/>
      <c r="C4709" s="24"/>
    </row>
    <row r="4710" spans="2:3" x14ac:dyDescent="0.2">
      <c r="B4710" s="24"/>
      <c r="C4710" s="24"/>
    </row>
    <row r="4711" spans="2:3" x14ac:dyDescent="0.2">
      <c r="B4711" s="24"/>
      <c r="C4711" s="24"/>
    </row>
    <row r="4712" spans="2:3" x14ac:dyDescent="0.2">
      <c r="B4712" s="24"/>
      <c r="C4712" s="24"/>
    </row>
    <row r="4713" spans="2:3" x14ac:dyDescent="0.2">
      <c r="B4713" s="24"/>
      <c r="C4713" s="24"/>
    </row>
    <row r="4714" spans="2:3" x14ac:dyDescent="0.2">
      <c r="B4714" s="24"/>
      <c r="C4714" s="24"/>
    </row>
    <row r="4715" spans="2:3" x14ac:dyDescent="0.2">
      <c r="B4715" s="24"/>
      <c r="C4715" s="24"/>
    </row>
    <row r="4716" spans="2:3" x14ac:dyDescent="0.2">
      <c r="B4716" s="24"/>
      <c r="C4716" s="24"/>
    </row>
    <row r="4717" spans="2:3" x14ac:dyDescent="0.2">
      <c r="B4717" s="24"/>
      <c r="C4717" s="24"/>
    </row>
    <row r="4718" spans="2:3" x14ac:dyDescent="0.2">
      <c r="B4718" s="24"/>
      <c r="C4718" s="24"/>
    </row>
    <row r="4719" spans="2:3" x14ac:dyDescent="0.2">
      <c r="B4719" s="24"/>
      <c r="C4719" s="24"/>
    </row>
    <row r="4720" spans="2:3" x14ac:dyDescent="0.2">
      <c r="B4720" s="24"/>
      <c r="C4720" s="24"/>
    </row>
    <row r="4721" spans="2:3" x14ac:dyDescent="0.2">
      <c r="B4721" s="24"/>
      <c r="C4721" s="24"/>
    </row>
    <row r="4722" spans="2:3" x14ac:dyDescent="0.2">
      <c r="B4722" s="24"/>
      <c r="C4722" s="24"/>
    </row>
    <row r="4723" spans="2:3" x14ac:dyDescent="0.2">
      <c r="B4723" s="24"/>
      <c r="C4723" s="24"/>
    </row>
    <row r="4724" spans="2:3" x14ac:dyDescent="0.2">
      <c r="B4724" s="24"/>
      <c r="C4724" s="24"/>
    </row>
    <row r="4725" spans="2:3" x14ac:dyDescent="0.2">
      <c r="B4725" s="24"/>
      <c r="C4725" s="24"/>
    </row>
    <row r="4726" spans="2:3" x14ac:dyDescent="0.2">
      <c r="B4726" s="24"/>
      <c r="C4726" s="24"/>
    </row>
    <row r="4727" spans="2:3" x14ac:dyDescent="0.2">
      <c r="B4727" s="24"/>
      <c r="C4727" s="24"/>
    </row>
    <row r="4728" spans="2:3" x14ac:dyDescent="0.2">
      <c r="B4728" s="24"/>
      <c r="C4728" s="24"/>
    </row>
    <row r="4729" spans="2:3" x14ac:dyDescent="0.2">
      <c r="B4729" s="24"/>
      <c r="C4729" s="24"/>
    </row>
    <row r="4730" spans="2:3" x14ac:dyDescent="0.2">
      <c r="B4730" s="24"/>
      <c r="C4730" s="24"/>
    </row>
    <row r="4731" spans="2:3" x14ac:dyDescent="0.2">
      <c r="B4731" s="24"/>
      <c r="C4731" s="24"/>
    </row>
    <row r="4732" spans="2:3" x14ac:dyDescent="0.2">
      <c r="B4732" s="24"/>
      <c r="C4732" s="24"/>
    </row>
    <row r="4733" spans="2:3" x14ac:dyDescent="0.2">
      <c r="B4733" s="24"/>
      <c r="C4733" s="24"/>
    </row>
    <row r="4734" spans="2:3" x14ac:dyDescent="0.2">
      <c r="B4734" s="24"/>
      <c r="C4734" s="24"/>
    </row>
    <row r="4735" spans="2:3" x14ac:dyDescent="0.2">
      <c r="B4735" s="24"/>
      <c r="C4735" s="24"/>
    </row>
    <row r="4736" spans="2:3" x14ac:dyDescent="0.2">
      <c r="B4736" s="24"/>
      <c r="C4736" s="24"/>
    </row>
    <row r="4737" spans="2:3" x14ac:dyDescent="0.2">
      <c r="B4737" s="24"/>
      <c r="C4737" s="24"/>
    </row>
    <row r="4738" spans="2:3" x14ac:dyDescent="0.2">
      <c r="B4738" s="24"/>
      <c r="C4738" s="24"/>
    </row>
    <row r="4739" spans="2:3" x14ac:dyDescent="0.2">
      <c r="B4739" s="24"/>
      <c r="C4739" s="24"/>
    </row>
    <row r="4740" spans="2:3" x14ac:dyDescent="0.2">
      <c r="B4740" s="24"/>
      <c r="C4740" s="24"/>
    </row>
    <row r="4741" spans="2:3" x14ac:dyDescent="0.2">
      <c r="B4741" s="24"/>
      <c r="C4741" s="24"/>
    </row>
    <row r="4742" spans="2:3" x14ac:dyDescent="0.2">
      <c r="B4742" s="24"/>
      <c r="C4742" s="24"/>
    </row>
    <row r="4743" spans="2:3" x14ac:dyDescent="0.2">
      <c r="B4743" s="24"/>
      <c r="C4743" s="24"/>
    </row>
    <row r="4744" spans="2:3" x14ac:dyDescent="0.2">
      <c r="B4744" s="24"/>
      <c r="C4744" s="24"/>
    </row>
    <row r="4745" spans="2:3" x14ac:dyDescent="0.2">
      <c r="B4745" s="24"/>
      <c r="C4745" s="24"/>
    </row>
    <row r="4746" spans="2:3" x14ac:dyDescent="0.2">
      <c r="B4746" s="24"/>
      <c r="C4746" s="24"/>
    </row>
    <row r="4747" spans="2:3" x14ac:dyDescent="0.2">
      <c r="B4747" s="24"/>
      <c r="C4747" s="24"/>
    </row>
    <row r="4748" spans="2:3" x14ac:dyDescent="0.2">
      <c r="B4748" s="24"/>
      <c r="C4748" s="24"/>
    </row>
    <row r="4749" spans="2:3" x14ac:dyDescent="0.2">
      <c r="B4749" s="24"/>
      <c r="C4749" s="24"/>
    </row>
    <row r="4750" spans="2:3" x14ac:dyDescent="0.2">
      <c r="B4750" s="24"/>
      <c r="C4750" s="24"/>
    </row>
    <row r="4751" spans="2:3" x14ac:dyDescent="0.2">
      <c r="B4751" s="24"/>
      <c r="C4751" s="24"/>
    </row>
    <row r="4752" spans="2:3" x14ac:dyDescent="0.2">
      <c r="B4752" s="24"/>
      <c r="C4752" s="24"/>
    </row>
    <row r="4753" spans="2:3" x14ac:dyDescent="0.2">
      <c r="B4753" s="24"/>
      <c r="C4753" s="24"/>
    </row>
    <row r="4754" spans="2:3" x14ac:dyDescent="0.2">
      <c r="B4754" s="24"/>
      <c r="C4754" s="24"/>
    </row>
    <row r="4755" spans="2:3" x14ac:dyDescent="0.2">
      <c r="B4755" s="24"/>
      <c r="C4755" s="24"/>
    </row>
    <row r="4756" spans="2:3" x14ac:dyDescent="0.2">
      <c r="B4756" s="24"/>
      <c r="C4756" s="24"/>
    </row>
    <row r="4757" spans="2:3" x14ac:dyDescent="0.2">
      <c r="B4757" s="24"/>
      <c r="C4757" s="24"/>
    </row>
    <row r="4758" spans="2:3" x14ac:dyDescent="0.2">
      <c r="B4758" s="24"/>
      <c r="C4758" s="24"/>
    </row>
    <row r="4759" spans="2:3" x14ac:dyDescent="0.2">
      <c r="B4759" s="24"/>
      <c r="C4759" s="24"/>
    </row>
    <row r="4760" spans="2:3" x14ac:dyDescent="0.2">
      <c r="B4760" s="24"/>
      <c r="C4760" s="24"/>
    </row>
    <row r="4761" spans="2:3" x14ac:dyDescent="0.2">
      <c r="B4761" s="24"/>
      <c r="C4761" s="24"/>
    </row>
    <row r="4762" spans="2:3" x14ac:dyDescent="0.2">
      <c r="B4762" s="24"/>
      <c r="C4762" s="24"/>
    </row>
    <row r="4763" spans="2:3" x14ac:dyDescent="0.2">
      <c r="B4763" s="24"/>
      <c r="C4763" s="24"/>
    </row>
    <row r="4764" spans="2:3" x14ac:dyDescent="0.2">
      <c r="B4764" s="24"/>
      <c r="C4764" s="24"/>
    </row>
    <row r="4765" spans="2:3" x14ac:dyDescent="0.2">
      <c r="B4765" s="24"/>
      <c r="C4765" s="24"/>
    </row>
    <row r="4766" spans="2:3" x14ac:dyDescent="0.2">
      <c r="B4766" s="24"/>
      <c r="C4766" s="24"/>
    </row>
    <row r="4767" spans="2:3" x14ac:dyDescent="0.2">
      <c r="B4767" s="24"/>
      <c r="C4767" s="24"/>
    </row>
    <row r="4768" spans="2:3" x14ac:dyDescent="0.2">
      <c r="B4768" s="24"/>
      <c r="C4768" s="24"/>
    </row>
    <row r="4769" spans="2:3" x14ac:dyDescent="0.2">
      <c r="B4769" s="24"/>
      <c r="C4769" s="24"/>
    </row>
    <row r="4770" spans="2:3" x14ac:dyDescent="0.2">
      <c r="B4770" s="24"/>
      <c r="C4770" s="24"/>
    </row>
    <row r="4771" spans="2:3" x14ac:dyDescent="0.2">
      <c r="B4771" s="24"/>
      <c r="C4771" s="24"/>
    </row>
    <row r="4772" spans="2:3" x14ac:dyDescent="0.2">
      <c r="B4772" s="24"/>
      <c r="C4772" s="24"/>
    </row>
    <row r="4773" spans="2:3" x14ac:dyDescent="0.2">
      <c r="B4773" s="24"/>
      <c r="C4773" s="24"/>
    </row>
    <row r="4774" spans="2:3" x14ac:dyDescent="0.2">
      <c r="B4774" s="24"/>
      <c r="C4774" s="24"/>
    </row>
    <row r="4775" spans="2:3" x14ac:dyDescent="0.2">
      <c r="B4775" s="24"/>
      <c r="C4775" s="24"/>
    </row>
    <row r="4776" spans="2:3" x14ac:dyDescent="0.2">
      <c r="B4776" s="24"/>
      <c r="C4776" s="24"/>
    </row>
    <row r="4777" spans="2:3" x14ac:dyDescent="0.2">
      <c r="B4777" s="24"/>
      <c r="C4777" s="24"/>
    </row>
    <row r="4778" spans="2:3" x14ac:dyDescent="0.2">
      <c r="B4778" s="24"/>
      <c r="C4778" s="24"/>
    </row>
    <row r="4779" spans="2:3" x14ac:dyDescent="0.2">
      <c r="B4779" s="24"/>
      <c r="C4779" s="24"/>
    </row>
    <row r="4780" spans="2:3" x14ac:dyDescent="0.2">
      <c r="B4780" s="24"/>
      <c r="C4780" s="24"/>
    </row>
    <row r="4781" spans="2:3" x14ac:dyDescent="0.2">
      <c r="B4781" s="24"/>
      <c r="C4781" s="24"/>
    </row>
    <row r="4782" spans="2:3" x14ac:dyDescent="0.2">
      <c r="B4782" s="24"/>
      <c r="C4782" s="24"/>
    </row>
    <row r="4783" spans="2:3" x14ac:dyDescent="0.2">
      <c r="B4783" s="24"/>
      <c r="C4783" s="24"/>
    </row>
    <row r="4784" spans="2:3" x14ac:dyDescent="0.2">
      <c r="B4784" s="24"/>
      <c r="C4784" s="24"/>
    </row>
    <row r="4785" spans="2:3" x14ac:dyDescent="0.2">
      <c r="B4785" s="24"/>
      <c r="C4785" s="24"/>
    </row>
    <row r="4786" spans="2:3" x14ac:dyDescent="0.2">
      <c r="B4786" s="24"/>
      <c r="C4786" s="24"/>
    </row>
    <row r="4787" spans="2:3" x14ac:dyDescent="0.2">
      <c r="B4787" s="24"/>
      <c r="C4787" s="24"/>
    </row>
    <row r="4788" spans="2:3" x14ac:dyDescent="0.2">
      <c r="B4788" s="24"/>
      <c r="C4788" s="24"/>
    </row>
    <row r="4789" spans="2:3" x14ac:dyDescent="0.2">
      <c r="B4789" s="24"/>
      <c r="C4789" s="24"/>
    </row>
    <row r="4790" spans="2:3" x14ac:dyDescent="0.2">
      <c r="B4790" s="24"/>
      <c r="C4790" s="24"/>
    </row>
    <row r="4791" spans="2:3" x14ac:dyDescent="0.2">
      <c r="B4791" s="24"/>
      <c r="C4791" s="24"/>
    </row>
    <row r="4792" spans="2:3" x14ac:dyDescent="0.2">
      <c r="B4792" s="24"/>
      <c r="C4792" s="24"/>
    </row>
    <row r="4793" spans="2:3" x14ac:dyDescent="0.2">
      <c r="B4793" s="24"/>
      <c r="C4793" s="24"/>
    </row>
    <row r="4794" spans="2:3" x14ac:dyDescent="0.2">
      <c r="B4794" s="24"/>
      <c r="C4794" s="24"/>
    </row>
    <row r="4795" spans="2:3" x14ac:dyDescent="0.2">
      <c r="B4795" s="24"/>
      <c r="C4795" s="24"/>
    </row>
    <row r="4796" spans="2:3" x14ac:dyDescent="0.2">
      <c r="B4796" s="24"/>
      <c r="C4796" s="24"/>
    </row>
    <row r="4797" spans="2:3" x14ac:dyDescent="0.2">
      <c r="B4797" s="24"/>
      <c r="C4797" s="24"/>
    </row>
    <row r="4798" spans="2:3" x14ac:dyDescent="0.2">
      <c r="B4798" s="24"/>
      <c r="C4798" s="24"/>
    </row>
    <row r="4799" spans="2:3" x14ac:dyDescent="0.2">
      <c r="B4799" s="24"/>
      <c r="C4799" s="24"/>
    </row>
    <row r="4800" spans="2:3" x14ac:dyDescent="0.2">
      <c r="B4800" s="24"/>
      <c r="C4800" s="24"/>
    </row>
    <row r="4801" spans="2:3" x14ac:dyDescent="0.2">
      <c r="B4801" s="24"/>
      <c r="C4801" s="24"/>
    </row>
    <row r="4802" spans="2:3" x14ac:dyDescent="0.2">
      <c r="B4802" s="24"/>
      <c r="C4802" s="24"/>
    </row>
    <row r="4803" spans="2:3" x14ac:dyDescent="0.2">
      <c r="B4803" s="24"/>
      <c r="C4803" s="24"/>
    </row>
    <row r="4804" spans="2:3" x14ac:dyDescent="0.2">
      <c r="B4804" s="24"/>
      <c r="C4804" s="24"/>
    </row>
    <row r="4805" spans="2:3" x14ac:dyDescent="0.2">
      <c r="B4805" s="24"/>
      <c r="C4805" s="24"/>
    </row>
    <row r="4806" spans="2:3" x14ac:dyDescent="0.2">
      <c r="B4806" s="24"/>
      <c r="C4806" s="24"/>
    </row>
    <row r="4807" spans="2:3" x14ac:dyDescent="0.2">
      <c r="B4807" s="24"/>
      <c r="C4807" s="24"/>
    </row>
    <row r="4808" spans="2:3" x14ac:dyDescent="0.2">
      <c r="B4808" s="24"/>
      <c r="C4808" s="24"/>
    </row>
    <row r="4809" spans="2:3" x14ac:dyDescent="0.2">
      <c r="B4809" s="24"/>
      <c r="C4809" s="24"/>
    </row>
    <row r="4810" spans="2:3" x14ac:dyDescent="0.2">
      <c r="B4810" s="24"/>
      <c r="C4810" s="24"/>
    </row>
    <row r="4811" spans="2:3" x14ac:dyDescent="0.2">
      <c r="B4811" s="24"/>
      <c r="C4811" s="24"/>
    </row>
    <row r="4812" spans="2:3" x14ac:dyDescent="0.2">
      <c r="B4812" s="24"/>
      <c r="C4812" s="24"/>
    </row>
    <row r="4813" spans="2:3" x14ac:dyDescent="0.2">
      <c r="B4813" s="24"/>
      <c r="C4813" s="24"/>
    </row>
    <row r="4814" spans="2:3" x14ac:dyDescent="0.2">
      <c r="B4814" s="24"/>
      <c r="C4814" s="24"/>
    </row>
    <row r="4815" spans="2:3" x14ac:dyDescent="0.2">
      <c r="B4815" s="24"/>
      <c r="C4815" s="24"/>
    </row>
    <row r="4816" spans="2:3" x14ac:dyDescent="0.2">
      <c r="B4816" s="24"/>
      <c r="C4816" s="24"/>
    </row>
    <row r="4817" spans="2:3" x14ac:dyDescent="0.2">
      <c r="B4817" s="24"/>
      <c r="C4817" s="24"/>
    </row>
    <row r="4818" spans="2:3" x14ac:dyDescent="0.2">
      <c r="B4818" s="24"/>
      <c r="C4818" s="24"/>
    </row>
    <row r="4819" spans="2:3" x14ac:dyDescent="0.2">
      <c r="B4819" s="24"/>
      <c r="C4819" s="24"/>
    </row>
    <row r="4820" spans="2:3" x14ac:dyDescent="0.2">
      <c r="B4820" s="24"/>
      <c r="C4820" s="24"/>
    </row>
    <row r="4821" spans="2:3" x14ac:dyDescent="0.2">
      <c r="B4821" s="24"/>
      <c r="C4821" s="24"/>
    </row>
    <row r="4822" spans="2:3" x14ac:dyDescent="0.2">
      <c r="B4822" s="24"/>
      <c r="C4822" s="24"/>
    </row>
    <row r="4823" spans="2:3" x14ac:dyDescent="0.2">
      <c r="B4823" s="24"/>
      <c r="C4823" s="24"/>
    </row>
    <row r="4824" spans="2:3" x14ac:dyDescent="0.2">
      <c r="B4824" s="24"/>
      <c r="C4824" s="24"/>
    </row>
    <row r="4825" spans="2:3" x14ac:dyDescent="0.2">
      <c r="B4825" s="24"/>
      <c r="C4825" s="24"/>
    </row>
    <row r="4826" spans="2:3" x14ac:dyDescent="0.2">
      <c r="B4826" s="24"/>
      <c r="C4826" s="24"/>
    </row>
    <row r="4827" spans="2:3" x14ac:dyDescent="0.2">
      <c r="B4827" s="24"/>
      <c r="C4827" s="24"/>
    </row>
    <row r="4828" spans="2:3" x14ac:dyDescent="0.2">
      <c r="B4828" s="24"/>
      <c r="C4828" s="24"/>
    </row>
    <row r="4829" spans="2:3" x14ac:dyDescent="0.2">
      <c r="B4829" s="24"/>
      <c r="C4829" s="24"/>
    </row>
    <row r="4830" spans="2:3" x14ac:dyDescent="0.2">
      <c r="B4830" s="24"/>
      <c r="C4830" s="24"/>
    </row>
    <row r="4831" spans="2:3" x14ac:dyDescent="0.2">
      <c r="B4831" s="24"/>
      <c r="C4831" s="24"/>
    </row>
    <row r="4832" spans="2:3" x14ac:dyDescent="0.2">
      <c r="B4832" s="24"/>
      <c r="C4832" s="24"/>
    </row>
    <row r="4833" spans="2:3" x14ac:dyDescent="0.2">
      <c r="B4833" s="24"/>
      <c r="C4833" s="24"/>
    </row>
    <row r="4834" spans="2:3" x14ac:dyDescent="0.2">
      <c r="B4834" s="24"/>
      <c r="C4834" s="24"/>
    </row>
    <row r="4835" spans="2:3" x14ac:dyDescent="0.2">
      <c r="B4835" s="24"/>
      <c r="C4835" s="24"/>
    </row>
    <row r="4836" spans="2:3" x14ac:dyDescent="0.2">
      <c r="B4836" s="24"/>
      <c r="C4836" s="24"/>
    </row>
    <row r="4837" spans="2:3" x14ac:dyDescent="0.2">
      <c r="B4837" s="24"/>
      <c r="C4837" s="24"/>
    </row>
    <row r="4838" spans="2:3" x14ac:dyDescent="0.2">
      <c r="B4838" s="24"/>
      <c r="C4838" s="24"/>
    </row>
    <row r="4839" spans="2:3" x14ac:dyDescent="0.2">
      <c r="B4839" s="24"/>
      <c r="C4839" s="24"/>
    </row>
    <row r="4840" spans="2:3" x14ac:dyDescent="0.2">
      <c r="B4840" s="24"/>
      <c r="C4840" s="24"/>
    </row>
    <row r="4841" spans="2:3" x14ac:dyDescent="0.2">
      <c r="B4841" s="24"/>
      <c r="C4841" s="24"/>
    </row>
    <row r="4842" spans="2:3" x14ac:dyDescent="0.2">
      <c r="B4842" s="24"/>
      <c r="C4842" s="24"/>
    </row>
    <row r="4843" spans="2:3" x14ac:dyDescent="0.2">
      <c r="B4843" s="24"/>
      <c r="C4843" s="24"/>
    </row>
    <row r="4844" spans="2:3" x14ac:dyDescent="0.2">
      <c r="B4844" s="24"/>
      <c r="C4844" s="24"/>
    </row>
    <row r="4845" spans="2:3" x14ac:dyDescent="0.2">
      <c r="B4845" s="24"/>
      <c r="C4845" s="24"/>
    </row>
    <row r="4846" spans="2:3" x14ac:dyDescent="0.2">
      <c r="B4846" s="24"/>
      <c r="C4846" s="24"/>
    </row>
    <row r="4847" spans="2:3" x14ac:dyDescent="0.2">
      <c r="B4847" s="24"/>
      <c r="C4847" s="24"/>
    </row>
    <row r="4848" spans="2:3" x14ac:dyDescent="0.2">
      <c r="B4848" s="24"/>
      <c r="C4848" s="24"/>
    </row>
    <row r="4849" spans="2:3" x14ac:dyDescent="0.2">
      <c r="B4849" s="24"/>
      <c r="C4849" s="24"/>
    </row>
    <row r="4850" spans="2:3" x14ac:dyDescent="0.2">
      <c r="B4850" s="24"/>
      <c r="C4850" s="24"/>
    </row>
    <row r="4851" spans="2:3" x14ac:dyDescent="0.2">
      <c r="B4851" s="24"/>
      <c r="C4851" s="24"/>
    </row>
    <row r="4852" spans="2:3" x14ac:dyDescent="0.2">
      <c r="B4852" s="24"/>
      <c r="C4852" s="24"/>
    </row>
    <row r="4853" spans="2:3" x14ac:dyDescent="0.2">
      <c r="B4853" s="24"/>
      <c r="C4853" s="24"/>
    </row>
    <row r="4854" spans="2:3" x14ac:dyDescent="0.2">
      <c r="B4854" s="24"/>
      <c r="C4854" s="24"/>
    </row>
    <row r="4855" spans="2:3" x14ac:dyDescent="0.2">
      <c r="B4855" s="24"/>
      <c r="C4855" s="24"/>
    </row>
    <row r="4856" spans="2:3" x14ac:dyDescent="0.2">
      <c r="B4856" s="24"/>
      <c r="C4856" s="24"/>
    </row>
    <row r="4857" spans="2:3" x14ac:dyDescent="0.2">
      <c r="B4857" s="24"/>
      <c r="C4857" s="24"/>
    </row>
    <row r="4858" spans="2:3" x14ac:dyDescent="0.2">
      <c r="B4858" s="24"/>
      <c r="C4858" s="24"/>
    </row>
    <row r="4859" spans="2:3" x14ac:dyDescent="0.2">
      <c r="B4859" s="24"/>
      <c r="C4859" s="24"/>
    </row>
    <row r="4860" spans="2:3" x14ac:dyDescent="0.2">
      <c r="B4860" s="24"/>
      <c r="C4860" s="24"/>
    </row>
    <row r="4861" spans="2:3" x14ac:dyDescent="0.2">
      <c r="B4861" s="24"/>
      <c r="C4861" s="24"/>
    </row>
    <row r="4862" spans="2:3" x14ac:dyDescent="0.2">
      <c r="B4862" s="24"/>
      <c r="C4862" s="24"/>
    </row>
    <row r="4863" spans="2:3" x14ac:dyDescent="0.2">
      <c r="B4863" s="24"/>
      <c r="C4863" s="24"/>
    </row>
    <row r="4864" spans="2:3" x14ac:dyDescent="0.2">
      <c r="B4864" s="24"/>
      <c r="C4864" s="24"/>
    </row>
    <row r="4865" spans="2:3" x14ac:dyDescent="0.2">
      <c r="B4865" s="24"/>
      <c r="C4865" s="24"/>
    </row>
    <row r="4866" spans="2:3" x14ac:dyDescent="0.2">
      <c r="B4866" s="24"/>
      <c r="C4866" s="24"/>
    </row>
    <row r="4867" spans="2:3" x14ac:dyDescent="0.2">
      <c r="B4867" s="24"/>
      <c r="C4867" s="24"/>
    </row>
    <row r="4868" spans="2:3" x14ac:dyDescent="0.2">
      <c r="B4868" s="24"/>
      <c r="C4868" s="24"/>
    </row>
    <row r="4869" spans="2:3" x14ac:dyDescent="0.2">
      <c r="B4869" s="24"/>
      <c r="C4869" s="24"/>
    </row>
    <row r="4870" spans="2:3" x14ac:dyDescent="0.2">
      <c r="B4870" s="24"/>
      <c r="C4870" s="24"/>
    </row>
    <row r="4871" spans="2:3" x14ac:dyDescent="0.2">
      <c r="B4871" s="24"/>
      <c r="C4871" s="24"/>
    </row>
    <row r="4872" spans="2:3" x14ac:dyDescent="0.2">
      <c r="B4872" s="24"/>
      <c r="C4872" s="24"/>
    </row>
    <row r="4873" spans="2:3" x14ac:dyDescent="0.2">
      <c r="B4873" s="24"/>
      <c r="C4873" s="24"/>
    </row>
    <row r="4874" spans="2:3" x14ac:dyDescent="0.2">
      <c r="B4874" s="24"/>
      <c r="C4874" s="24"/>
    </row>
    <row r="4875" spans="2:3" x14ac:dyDescent="0.2">
      <c r="B4875" s="24"/>
      <c r="C4875" s="24"/>
    </row>
    <row r="4876" spans="2:3" x14ac:dyDescent="0.2">
      <c r="B4876" s="24"/>
      <c r="C4876" s="24"/>
    </row>
    <row r="4877" spans="2:3" x14ac:dyDescent="0.2">
      <c r="B4877" s="24"/>
      <c r="C4877" s="24"/>
    </row>
    <row r="4878" spans="2:3" x14ac:dyDescent="0.2">
      <c r="B4878" s="24"/>
      <c r="C4878" s="24"/>
    </row>
    <row r="4879" spans="2:3" x14ac:dyDescent="0.2">
      <c r="B4879" s="24"/>
      <c r="C4879" s="24"/>
    </row>
    <row r="4880" spans="2:3" x14ac:dyDescent="0.2">
      <c r="B4880" s="24"/>
      <c r="C4880" s="24"/>
    </row>
    <row r="4881" spans="2:3" x14ac:dyDescent="0.2">
      <c r="B4881" s="24"/>
      <c r="C4881" s="24"/>
    </row>
    <row r="4882" spans="2:3" x14ac:dyDescent="0.2">
      <c r="B4882" s="24"/>
      <c r="C4882" s="24"/>
    </row>
    <row r="4883" spans="2:3" x14ac:dyDescent="0.2">
      <c r="B4883" s="24"/>
      <c r="C4883" s="24"/>
    </row>
    <row r="4884" spans="2:3" x14ac:dyDescent="0.2">
      <c r="B4884" s="24"/>
      <c r="C4884" s="24"/>
    </row>
    <row r="4885" spans="2:3" x14ac:dyDescent="0.2">
      <c r="B4885" s="24"/>
      <c r="C4885" s="24"/>
    </row>
    <row r="4886" spans="2:3" x14ac:dyDescent="0.2">
      <c r="B4886" s="24"/>
      <c r="C4886" s="24"/>
    </row>
    <row r="4887" spans="2:3" x14ac:dyDescent="0.2">
      <c r="B4887" s="24"/>
      <c r="C4887" s="24"/>
    </row>
    <row r="4888" spans="2:3" x14ac:dyDescent="0.2">
      <c r="B4888" s="24"/>
      <c r="C4888" s="24"/>
    </row>
    <row r="4889" spans="2:3" x14ac:dyDescent="0.2">
      <c r="B4889" s="24"/>
      <c r="C4889" s="24"/>
    </row>
    <row r="4890" spans="2:3" x14ac:dyDescent="0.2">
      <c r="B4890" s="24"/>
      <c r="C4890" s="24"/>
    </row>
    <row r="4891" spans="2:3" x14ac:dyDescent="0.2">
      <c r="B4891" s="24"/>
      <c r="C4891" s="24"/>
    </row>
    <row r="4892" spans="2:3" x14ac:dyDescent="0.2">
      <c r="B4892" s="24"/>
      <c r="C4892" s="24"/>
    </row>
    <row r="4893" spans="2:3" x14ac:dyDescent="0.2">
      <c r="B4893" s="24"/>
      <c r="C4893" s="24"/>
    </row>
    <row r="4894" spans="2:3" x14ac:dyDescent="0.2">
      <c r="B4894" s="24"/>
      <c r="C4894" s="24"/>
    </row>
    <row r="4895" spans="2:3" x14ac:dyDescent="0.2">
      <c r="B4895" s="24"/>
      <c r="C4895" s="24"/>
    </row>
    <row r="4896" spans="2:3" x14ac:dyDescent="0.2">
      <c r="B4896" s="24"/>
      <c r="C4896" s="24"/>
    </row>
    <row r="4897" spans="2:3" x14ac:dyDescent="0.2">
      <c r="B4897" s="24"/>
      <c r="C4897" s="24"/>
    </row>
    <row r="4898" spans="2:3" x14ac:dyDescent="0.2">
      <c r="B4898" s="24"/>
      <c r="C4898" s="24"/>
    </row>
    <row r="4899" spans="2:3" x14ac:dyDescent="0.2">
      <c r="B4899" s="24"/>
      <c r="C4899" s="24"/>
    </row>
    <row r="4900" spans="2:3" x14ac:dyDescent="0.2">
      <c r="B4900" s="24"/>
      <c r="C4900" s="24"/>
    </row>
    <row r="4901" spans="2:3" x14ac:dyDescent="0.2">
      <c r="B4901" s="24"/>
      <c r="C4901" s="24"/>
    </row>
    <row r="4902" spans="2:3" x14ac:dyDescent="0.2">
      <c r="B4902" s="24"/>
      <c r="C4902" s="24"/>
    </row>
    <row r="4903" spans="2:3" x14ac:dyDescent="0.2">
      <c r="B4903" s="24"/>
      <c r="C4903" s="24"/>
    </row>
    <row r="4904" spans="2:3" x14ac:dyDescent="0.2">
      <c r="B4904" s="24"/>
      <c r="C4904" s="24"/>
    </row>
    <row r="4905" spans="2:3" x14ac:dyDescent="0.2">
      <c r="B4905" s="24"/>
      <c r="C4905" s="24"/>
    </row>
    <row r="4906" spans="2:3" x14ac:dyDescent="0.2">
      <c r="B4906" s="24"/>
      <c r="C4906" s="24"/>
    </row>
    <row r="4907" spans="2:3" x14ac:dyDescent="0.2">
      <c r="B4907" s="24"/>
      <c r="C4907" s="24"/>
    </row>
    <row r="4908" spans="2:3" x14ac:dyDescent="0.2">
      <c r="B4908" s="24"/>
      <c r="C4908" s="24"/>
    </row>
    <row r="4909" spans="2:3" x14ac:dyDescent="0.2">
      <c r="B4909" s="24"/>
      <c r="C4909" s="24"/>
    </row>
    <row r="4910" spans="2:3" x14ac:dyDescent="0.2">
      <c r="B4910" s="24"/>
      <c r="C4910" s="24"/>
    </row>
    <row r="4911" spans="2:3" x14ac:dyDescent="0.2">
      <c r="B4911" s="24"/>
      <c r="C4911" s="24"/>
    </row>
    <row r="4912" spans="2:3" x14ac:dyDescent="0.2">
      <c r="B4912" s="24"/>
      <c r="C4912" s="24"/>
    </row>
    <row r="4913" spans="2:3" x14ac:dyDescent="0.2">
      <c r="B4913" s="24"/>
      <c r="C4913" s="24"/>
    </row>
    <row r="4914" spans="2:3" x14ac:dyDescent="0.2">
      <c r="B4914" s="24"/>
      <c r="C4914" s="24"/>
    </row>
    <row r="4915" spans="2:3" x14ac:dyDescent="0.2">
      <c r="B4915" s="24"/>
      <c r="C4915" s="24"/>
    </row>
    <row r="4916" spans="2:3" x14ac:dyDescent="0.2">
      <c r="B4916" s="24"/>
      <c r="C4916" s="24"/>
    </row>
    <row r="4917" spans="2:3" x14ac:dyDescent="0.2">
      <c r="B4917" s="24"/>
      <c r="C4917" s="24"/>
    </row>
    <row r="4918" spans="2:3" x14ac:dyDescent="0.2">
      <c r="B4918" s="24"/>
      <c r="C4918" s="24"/>
    </row>
    <row r="4919" spans="2:3" x14ac:dyDescent="0.2">
      <c r="B4919" s="24"/>
      <c r="C4919" s="24"/>
    </row>
    <row r="4920" spans="2:3" x14ac:dyDescent="0.2">
      <c r="B4920" s="24"/>
      <c r="C4920" s="24"/>
    </row>
    <row r="4921" spans="2:3" x14ac:dyDescent="0.2">
      <c r="B4921" s="24"/>
      <c r="C4921" s="24"/>
    </row>
    <row r="4922" spans="2:3" x14ac:dyDescent="0.2">
      <c r="B4922" s="24"/>
      <c r="C4922" s="24"/>
    </row>
    <row r="4923" spans="2:3" x14ac:dyDescent="0.2">
      <c r="B4923" s="24"/>
      <c r="C4923" s="24"/>
    </row>
    <row r="4924" spans="2:3" x14ac:dyDescent="0.2">
      <c r="B4924" s="24"/>
      <c r="C4924" s="24"/>
    </row>
    <row r="4925" spans="2:3" x14ac:dyDescent="0.2">
      <c r="B4925" s="24"/>
      <c r="C4925" s="24"/>
    </row>
    <row r="4926" spans="2:3" x14ac:dyDescent="0.2">
      <c r="B4926" s="24"/>
      <c r="C4926" s="24"/>
    </row>
    <row r="4927" spans="2:3" x14ac:dyDescent="0.2">
      <c r="B4927" s="24"/>
      <c r="C4927" s="24"/>
    </row>
    <row r="4928" spans="2:3" x14ac:dyDescent="0.2">
      <c r="B4928" s="24"/>
      <c r="C4928" s="24"/>
    </row>
    <row r="4929" spans="2:3" x14ac:dyDescent="0.2">
      <c r="B4929" s="24"/>
      <c r="C4929" s="24"/>
    </row>
    <row r="4930" spans="2:3" x14ac:dyDescent="0.2">
      <c r="B4930" s="24"/>
      <c r="C4930" s="24"/>
    </row>
    <row r="4931" spans="2:3" x14ac:dyDescent="0.2">
      <c r="B4931" s="24"/>
      <c r="C4931" s="24"/>
    </row>
    <row r="4932" spans="2:3" x14ac:dyDescent="0.2">
      <c r="B4932" s="24"/>
      <c r="C4932" s="24"/>
    </row>
    <row r="4933" spans="2:3" x14ac:dyDescent="0.2">
      <c r="B4933" s="24"/>
      <c r="C4933" s="24"/>
    </row>
    <row r="4934" spans="2:3" x14ac:dyDescent="0.2">
      <c r="B4934" s="24"/>
      <c r="C4934" s="24"/>
    </row>
    <row r="4935" spans="2:3" x14ac:dyDescent="0.2">
      <c r="B4935" s="24"/>
      <c r="C4935" s="24"/>
    </row>
    <row r="4936" spans="2:3" x14ac:dyDescent="0.2">
      <c r="B4936" s="24"/>
      <c r="C4936" s="24"/>
    </row>
    <row r="4937" spans="2:3" x14ac:dyDescent="0.2">
      <c r="B4937" s="24"/>
      <c r="C4937" s="24"/>
    </row>
    <row r="4938" spans="2:3" x14ac:dyDescent="0.2">
      <c r="B4938" s="24"/>
      <c r="C4938" s="24"/>
    </row>
    <row r="4939" spans="2:3" x14ac:dyDescent="0.2">
      <c r="B4939" s="24"/>
      <c r="C4939" s="24"/>
    </row>
    <row r="4940" spans="2:3" x14ac:dyDescent="0.2">
      <c r="B4940" s="24"/>
      <c r="C4940" s="24"/>
    </row>
    <row r="4941" spans="2:3" x14ac:dyDescent="0.2">
      <c r="B4941" s="24"/>
      <c r="C4941" s="24"/>
    </row>
    <row r="4942" spans="2:3" x14ac:dyDescent="0.2">
      <c r="B4942" s="24"/>
      <c r="C4942" s="24"/>
    </row>
    <row r="4943" spans="2:3" x14ac:dyDescent="0.2">
      <c r="B4943" s="24"/>
      <c r="C4943" s="24"/>
    </row>
    <row r="4944" spans="2:3" x14ac:dyDescent="0.2">
      <c r="B4944" s="24"/>
      <c r="C4944" s="24"/>
    </row>
    <row r="4945" spans="2:3" x14ac:dyDescent="0.2">
      <c r="B4945" s="24"/>
      <c r="C4945" s="24"/>
    </row>
    <row r="4946" spans="2:3" x14ac:dyDescent="0.2">
      <c r="B4946" s="24"/>
      <c r="C4946" s="24"/>
    </row>
    <row r="4947" spans="2:3" x14ac:dyDescent="0.2">
      <c r="B4947" s="24"/>
      <c r="C4947" s="24"/>
    </row>
    <row r="4948" spans="2:3" x14ac:dyDescent="0.2">
      <c r="B4948" s="24"/>
      <c r="C4948" s="24"/>
    </row>
    <row r="4949" spans="2:3" x14ac:dyDescent="0.2">
      <c r="B4949" s="24"/>
      <c r="C4949" s="24"/>
    </row>
    <row r="4950" spans="2:3" x14ac:dyDescent="0.2">
      <c r="B4950" s="24"/>
      <c r="C4950" s="24"/>
    </row>
    <row r="4951" spans="2:3" x14ac:dyDescent="0.2">
      <c r="B4951" s="24"/>
      <c r="C4951" s="24"/>
    </row>
    <row r="4952" spans="2:3" x14ac:dyDescent="0.2">
      <c r="B4952" s="24"/>
      <c r="C4952" s="24"/>
    </row>
    <row r="4953" spans="2:3" x14ac:dyDescent="0.2">
      <c r="B4953" s="24"/>
      <c r="C4953" s="24"/>
    </row>
    <row r="4954" spans="2:3" x14ac:dyDescent="0.2">
      <c r="B4954" s="24"/>
      <c r="C4954" s="24"/>
    </row>
    <row r="4955" spans="2:3" x14ac:dyDescent="0.2">
      <c r="B4955" s="24"/>
      <c r="C4955" s="24"/>
    </row>
    <row r="4956" spans="2:3" x14ac:dyDescent="0.2">
      <c r="B4956" s="24"/>
      <c r="C4956" s="24"/>
    </row>
    <row r="4957" spans="2:3" x14ac:dyDescent="0.2">
      <c r="B4957" s="24"/>
      <c r="C4957" s="24"/>
    </row>
    <row r="4958" spans="2:3" x14ac:dyDescent="0.2">
      <c r="B4958" s="24"/>
      <c r="C4958" s="24"/>
    </row>
    <row r="4959" spans="2:3" x14ac:dyDescent="0.2">
      <c r="B4959" s="24"/>
      <c r="C4959" s="24"/>
    </row>
    <row r="4960" spans="2:3" x14ac:dyDescent="0.2">
      <c r="B4960" s="24"/>
      <c r="C4960" s="24"/>
    </row>
    <row r="4961" spans="2:3" x14ac:dyDescent="0.2">
      <c r="B4961" s="24"/>
      <c r="C4961" s="24"/>
    </row>
    <row r="4962" spans="2:3" x14ac:dyDescent="0.2">
      <c r="B4962" s="24"/>
      <c r="C4962" s="24"/>
    </row>
    <row r="4963" spans="2:3" x14ac:dyDescent="0.2">
      <c r="B4963" s="24"/>
      <c r="C4963" s="24"/>
    </row>
    <row r="4964" spans="2:3" x14ac:dyDescent="0.2">
      <c r="B4964" s="24"/>
      <c r="C4964" s="24"/>
    </row>
    <row r="4965" spans="2:3" x14ac:dyDescent="0.2">
      <c r="B4965" s="24"/>
      <c r="C4965" s="24"/>
    </row>
    <row r="4966" spans="2:3" x14ac:dyDescent="0.2">
      <c r="B4966" s="24"/>
      <c r="C4966" s="24"/>
    </row>
    <row r="4967" spans="2:3" x14ac:dyDescent="0.2">
      <c r="B4967" s="24"/>
      <c r="C4967" s="24"/>
    </row>
    <row r="4968" spans="2:3" x14ac:dyDescent="0.2">
      <c r="B4968" s="24"/>
      <c r="C4968" s="24"/>
    </row>
    <row r="4969" spans="2:3" x14ac:dyDescent="0.2">
      <c r="B4969" s="24"/>
      <c r="C4969" s="24"/>
    </row>
    <row r="4970" spans="2:3" x14ac:dyDescent="0.2">
      <c r="B4970" s="24"/>
      <c r="C4970" s="24"/>
    </row>
    <row r="4971" spans="2:3" x14ac:dyDescent="0.2">
      <c r="B4971" s="24"/>
      <c r="C4971" s="24"/>
    </row>
    <row r="4972" spans="2:3" x14ac:dyDescent="0.2">
      <c r="B4972" s="24"/>
      <c r="C4972" s="24"/>
    </row>
    <row r="4973" spans="2:3" x14ac:dyDescent="0.2">
      <c r="B4973" s="24"/>
      <c r="C4973" s="24"/>
    </row>
    <row r="4974" spans="2:3" x14ac:dyDescent="0.2">
      <c r="B4974" s="24"/>
      <c r="C4974" s="24"/>
    </row>
    <row r="4975" spans="2:3" x14ac:dyDescent="0.2">
      <c r="B4975" s="24"/>
      <c r="C4975" s="24"/>
    </row>
    <row r="4976" spans="2:3" x14ac:dyDescent="0.2">
      <c r="B4976" s="24"/>
      <c r="C4976" s="24"/>
    </row>
    <row r="4977" spans="2:3" x14ac:dyDescent="0.2">
      <c r="B4977" s="24"/>
      <c r="C4977" s="24"/>
    </row>
    <row r="4978" spans="2:3" x14ac:dyDescent="0.2">
      <c r="B4978" s="24"/>
      <c r="C4978" s="24"/>
    </row>
    <row r="4979" spans="2:3" x14ac:dyDescent="0.2">
      <c r="B4979" s="24"/>
      <c r="C4979" s="24"/>
    </row>
    <row r="4980" spans="2:3" x14ac:dyDescent="0.2">
      <c r="B4980" s="24"/>
      <c r="C4980" s="24"/>
    </row>
    <row r="4981" spans="2:3" x14ac:dyDescent="0.2">
      <c r="B4981" s="24"/>
      <c r="C4981" s="24"/>
    </row>
    <row r="4982" spans="2:3" x14ac:dyDescent="0.2">
      <c r="B4982" s="24"/>
      <c r="C4982" s="24"/>
    </row>
    <row r="4983" spans="2:3" x14ac:dyDescent="0.2">
      <c r="B4983" s="24"/>
      <c r="C4983" s="24"/>
    </row>
    <row r="4984" spans="2:3" x14ac:dyDescent="0.2">
      <c r="B4984" s="24"/>
      <c r="C4984" s="24"/>
    </row>
    <row r="4985" spans="2:3" x14ac:dyDescent="0.2">
      <c r="B4985" s="24"/>
      <c r="C4985" s="24"/>
    </row>
    <row r="4986" spans="2:3" x14ac:dyDescent="0.2">
      <c r="B4986" s="24"/>
      <c r="C4986" s="24"/>
    </row>
    <row r="4987" spans="2:3" x14ac:dyDescent="0.2">
      <c r="B4987" s="24"/>
      <c r="C4987" s="24"/>
    </row>
    <row r="4988" spans="2:3" x14ac:dyDescent="0.2">
      <c r="B4988" s="24"/>
      <c r="C4988" s="24"/>
    </row>
    <row r="4989" spans="2:3" x14ac:dyDescent="0.2">
      <c r="B4989" s="24"/>
      <c r="C4989" s="24"/>
    </row>
    <row r="4990" spans="2:3" x14ac:dyDescent="0.2">
      <c r="B4990" s="24"/>
      <c r="C4990" s="24"/>
    </row>
    <row r="4991" spans="2:3" x14ac:dyDescent="0.2">
      <c r="B4991" s="24"/>
      <c r="C4991" s="24"/>
    </row>
    <row r="4992" spans="2:3" x14ac:dyDescent="0.2">
      <c r="B4992" s="24"/>
      <c r="C4992" s="24"/>
    </row>
    <row r="4993" spans="2:3" x14ac:dyDescent="0.2">
      <c r="B4993" s="24"/>
      <c r="C4993" s="24"/>
    </row>
    <row r="4994" spans="2:3" x14ac:dyDescent="0.2">
      <c r="B4994" s="24"/>
      <c r="C4994" s="24"/>
    </row>
    <row r="4995" spans="2:3" x14ac:dyDescent="0.2">
      <c r="B4995" s="24"/>
      <c r="C4995" s="24"/>
    </row>
    <row r="4996" spans="2:3" x14ac:dyDescent="0.2">
      <c r="B4996" s="24"/>
      <c r="C4996" s="24"/>
    </row>
    <row r="4997" spans="2:3" x14ac:dyDescent="0.2">
      <c r="B4997" s="24"/>
      <c r="C4997" s="24"/>
    </row>
    <row r="4998" spans="2:3" x14ac:dyDescent="0.2">
      <c r="B4998" s="24"/>
      <c r="C4998" s="24"/>
    </row>
    <row r="4999" spans="2:3" x14ac:dyDescent="0.2">
      <c r="B4999" s="24"/>
      <c r="C4999" s="24"/>
    </row>
    <row r="5000" spans="2:3" x14ac:dyDescent="0.2">
      <c r="B5000" s="24"/>
      <c r="C5000" s="24"/>
    </row>
    <row r="5001" spans="2:3" x14ac:dyDescent="0.2">
      <c r="B5001" s="24"/>
      <c r="C5001" s="24"/>
    </row>
    <row r="5002" spans="2:3" x14ac:dyDescent="0.2">
      <c r="B5002" s="24"/>
      <c r="C5002" s="24"/>
    </row>
    <row r="5003" spans="2:3" x14ac:dyDescent="0.2">
      <c r="B5003" s="24"/>
      <c r="C5003" s="24"/>
    </row>
    <row r="5004" spans="2:3" x14ac:dyDescent="0.2">
      <c r="B5004" s="24"/>
      <c r="C5004" s="24"/>
    </row>
    <row r="5005" spans="2:3" x14ac:dyDescent="0.2">
      <c r="B5005" s="24"/>
      <c r="C5005" s="24"/>
    </row>
    <row r="5006" spans="2:3" x14ac:dyDescent="0.2">
      <c r="B5006" s="24"/>
      <c r="C5006" s="24"/>
    </row>
    <row r="5007" spans="2:3" x14ac:dyDescent="0.2">
      <c r="B5007" s="24"/>
      <c r="C5007" s="24"/>
    </row>
    <row r="5008" spans="2:3" x14ac:dyDescent="0.2">
      <c r="B5008" s="24"/>
      <c r="C5008" s="24"/>
    </row>
    <row r="5009" spans="2:3" x14ac:dyDescent="0.2">
      <c r="B5009" s="24"/>
      <c r="C5009" s="24"/>
    </row>
    <row r="5010" spans="2:3" x14ac:dyDescent="0.2">
      <c r="B5010" s="24"/>
      <c r="C5010" s="24"/>
    </row>
    <row r="5011" spans="2:3" x14ac:dyDescent="0.2">
      <c r="B5011" s="24"/>
      <c r="C5011" s="24"/>
    </row>
    <row r="5012" spans="2:3" x14ac:dyDescent="0.2">
      <c r="B5012" s="24"/>
      <c r="C5012" s="24"/>
    </row>
    <row r="5013" spans="2:3" x14ac:dyDescent="0.2">
      <c r="B5013" s="24"/>
      <c r="C5013" s="24"/>
    </row>
    <row r="5014" spans="2:3" x14ac:dyDescent="0.2">
      <c r="B5014" s="24"/>
      <c r="C5014" s="24"/>
    </row>
    <row r="5015" spans="2:3" x14ac:dyDescent="0.2">
      <c r="B5015" s="24"/>
      <c r="C5015" s="24"/>
    </row>
    <row r="5016" spans="2:3" x14ac:dyDescent="0.2">
      <c r="B5016" s="24"/>
      <c r="C5016" s="24"/>
    </row>
    <row r="5017" spans="2:3" x14ac:dyDescent="0.2">
      <c r="B5017" s="24"/>
      <c r="C5017" s="24"/>
    </row>
    <row r="5018" spans="2:3" x14ac:dyDescent="0.2">
      <c r="B5018" s="24"/>
      <c r="C5018" s="24"/>
    </row>
    <row r="5019" spans="2:3" x14ac:dyDescent="0.2">
      <c r="B5019" s="24"/>
      <c r="C5019" s="24"/>
    </row>
    <row r="5020" spans="2:3" x14ac:dyDescent="0.2">
      <c r="B5020" s="24"/>
      <c r="C5020" s="24"/>
    </row>
    <row r="5021" spans="2:3" x14ac:dyDescent="0.2">
      <c r="B5021" s="24"/>
      <c r="C5021" s="24"/>
    </row>
    <row r="5022" spans="2:3" x14ac:dyDescent="0.2">
      <c r="B5022" s="24"/>
      <c r="C5022" s="24"/>
    </row>
    <row r="5023" spans="2:3" x14ac:dyDescent="0.2">
      <c r="B5023" s="24"/>
      <c r="C5023" s="24"/>
    </row>
    <row r="5024" spans="2:3" x14ac:dyDescent="0.2">
      <c r="B5024" s="24"/>
      <c r="C5024" s="24"/>
    </row>
    <row r="5025" spans="2:3" x14ac:dyDescent="0.2">
      <c r="B5025" s="24"/>
      <c r="C5025" s="24"/>
    </row>
    <row r="5026" spans="2:3" x14ac:dyDescent="0.2">
      <c r="B5026" s="24"/>
      <c r="C5026" s="24"/>
    </row>
    <row r="5027" spans="2:3" x14ac:dyDescent="0.2">
      <c r="B5027" s="24"/>
      <c r="C5027" s="24"/>
    </row>
    <row r="5028" spans="2:3" x14ac:dyDescent="0.2">
      <c r="B5028" s="24"/>
      <c r="C5028" s="24"/>
    </row>
    <row r="5029" spans="2:3" x14ac:dyDescent="0.2">
      <c r="B5029" s="24"/>
      <c r="C5029" s="24"/>
    </row>
    <row r="5030" spans="2:3" x14ac:dyDescent="0.2">
      <c r="B5030" s="24"/>
      <c r="C5030" s="24"/>
    </row>
    <row r="5031" spans="2:3" x14ac:dyDescent="0.2">
      <c r="B5031" s="24"/>
      <c r="C5031" s="24"/>
    </row>
    <row r="5032" spans="2:3" x14ac:dyDescent="0.2">
      <c r="B5032" s="24"/>
      <c r="C5032" s="24"/>
    </row>
    <row r="5033" spans="2:3" x14ac:dyDescent="0.2">
      <c r="B5033" s="24"/>
      <c r="C5033" s="24"/>
    </row>
    <row r="5034" spans="2:3" x14ac:dyDescent="0.2">
      <c r="B5034" s="24"/>
      <c r="C5034" s="24"/>
    </row>
    <row r="5035" spans="2:3" x14ac:dyDescent="0.2">
      <c r="B5035" s="24"/>
      <c r="C5035" s="24"/>
    </row>
    <row r="5036" spans="2:3" x14ac:dyDescent="0.2">
      <c r="B5036" s="24"/>
      <c r="C5036" s="24"/>
    </row>
    <row r="5037" spans="2:3" x14ac:dyDescent="0.2">
      <c r="B5037" s="24"/>
      <c r="C5037" s="24"/>
    </row>
    <row r="5038" spans="2:3" x14ac:dyDescent="0.2">
      <c r="B5038" s="24"/>
      <c r="C5038" s="24"/>
    </row>
    <row r="5039" spans="2:3" x14ac:dyDescent="0.2">
      <c r="B5039" s="24"/>
      <c r="C5039" s="24"/>
    </row>
    <row r="5040" spans="2:3" x14ac:dyDescent="0.2">
      <c r="B5040" s="24"/>
      <c r="C5040" s="24"/>
    </row>
    <row r="5041" spans="2:3" x14ac:dyDescent="0.2">
      <c r="B5041" s="24"/>
      <c r="C5041" s="24"/>
    </row>
    <row r="5042" spans="2:3" x14ac:dyDescent="0.2">
      <c r="B5042" s="24"/>
      <c r="C5042" s="24"/>
    </row>
    <row r="5043" spans="2:3" x14ac:dyDescent="0.2">
      <c r="B5043" s="24"/>
      <c r="C5043" s="24"/>
    </row>
    <row r="5044" spans="2:3" x14ac:dyDescent="0.2">
      <c r="B5044" s="24"/>
      <c r="C5044" s="24"/>
    </row>
    <row r="5045" spans="2:3" x14ac:dyDescent="0.2">
      <c r="B5045" s="24"/>
      <c r="C5045" s="24"/>
    </row>
    <row r="5046" spans="2:3" x14ac:dyDescent="0.2">
      <c r="B5046" s="24"/>
      <c r="C5046" s="24"/>
    </row>
    <row r="5047" spans="2:3" x14ac:dyDescent="0.2">
      <c r="B5047" s="24"/>
      <c r="C5047" s="24"/>
    </row>
    <row r="5048" spans="2:3" x14ac:dyDescent="0.2">
      <c r="B5048" s="24"/>
      <c r="C5048" s="24"/>
    </row>
    <row r="5049" spans="2:3" x14ac:dyDescent="0.2">
      <c r="B5049" s="24"/>
      <c r="C5049" s="24"/>
    </row>
    <row r="5050" spans="2:3" x14ac:dyDescent="0.2">
      <c r="B5050" s="24"/>
      <c r="C5050" s="24"/>
    </row>
    <row r="5051" spans="2:3" x14ac:dyDescent="0.2">
      <c r="B5051" s="24"/>
      <c r="C5051" s="24"/>
    </row>
    <row r="5052" spans="2:3" x14ac:dyDescent="0.2">
      <c r="B5052" s="24"/>
      <c r="C5052" s="24"/>
    </row>
    <row r="5053" spans="2:3" x14ac:dyDescent="0.2">
      <c r="B5053" s="24"/>
      <c r="C5053" s="24"/>
    </row>
    <row r="5054" spans="2:3" x14ac:dyDescent="0.2">
      <c r="B5054" s="24"/>
      <c r="C5054" s="24"/>
    </row>
    <row r="5055" spans="2:3" x14ac:dyDescent="0.2">
      <c r="B5055" s="24"/>
      <c r="C5055" s="24"/>
    </row>
    <row r="5056" spans="2:3" x14ac:dyDescent="0.2">
      <c r="B5056" s="24"/>
      <c r="C5056" s="24"/>
    </row>
    <row r="5057" spans="2:3" x14ac:dyDescent="0.2">
      <c r="B5057" s="24"/>
      <c r="C5057" s="24"/>
    </row>
    <row r="5058" spans="2:3" x14ac:dyDescent="0.2">
      <c r="B5058" s="24"/>
      <c r="C5058" s="24"/>
    </row>
    <row r="5059" spans="2:3" x14ac:dyDescent="0.2">
      <c r="B5059" s="24"/>
      <c r="C5059" s="24"/>
    </row>
    <row r="5060" spans="2:3" x14ac:dyDescent="0.2">
      <c r="B5060" s="24"/>
      <c r="C5060" s="24"/>
    </row>
    <row r="5061" spans="2:3" x14ac:dyDescent="0.2">
      <c r="B5061" s="24"/>
      <c r="C5061" s="24"/>
    </row>
    <row r="5062" spans="2:3" x14ac:dyDescent="0.2">
      <c r="B5062" s="24"/>
      <c r="C5062" s="24"/>
    </row>
    <row r="5063" spans="2:3" x14ac:dyDescent="0.2">
      <c r="B5063" s="24"/>
      <c r="C5063" s="24"/>
    </row>
    <row r="5064" spans="2:3" x14ac:dyDescent="0.2">
      <c r="B5064" s="24"/>
      <c r="C5064" s="24"/>
    </row>
    <row r="5065" spans="2:3" x14ac:dyDescent="0.2">
      <c r="B5065" s="24"/>
      <c r="C5065" s="24"/>
    </row>
    <row r="5066" spans="2:3" x14ac:dyDescent="0.2">
      <c r="B5066" s="24"/>
      <c r="C5066" s="24"/>
    </row>
    <row r="5067" spans="2:3" x14ac:dyDescent="0.2">
      <c r="B5067" s="24"/>
      <c r="C5067" s="24"/>
    </row>
    <row r="5068" spans="2:3" x14ac:dyDescent="0.2">
      <c r="B5068" s="24"/>
      <c r="C5068" s="24"/>
    </row>
    <row r="5069" spans="2:3" x14ac:dyDescent="0.2">
      <c r="B5069" s="24"/>
      <c r="C5069" s="24"/>
    </row>
    <row r="5070" spans="2:3" x14ac:dyDescent="0.2">
      <c r="B5070" s="24"/>
      <c r="C5070" s="24"/>
    </row>
    <row r="5071" spans="2:3" x14ac:dyDescent="0.2">
      <c r="B5071" s="24"/>
      <c r="C5071" s="24"/>
    </row>
    <row r="5072" spans="2:3" x14ac:dyDescent="0.2">
      <c r="B5072" s="24"/>
      <c r="C5072" s="24"/>
    </row>
    <row r="5073" spans="2:3" x14ac:dyDescent="0.2">
      <c r="B5073" s="24"/>
      <c r="C5073" s="24"/>
    </row>
    <row r="5074" spans="2:3" x14ac:dyDescent="0.2">
      <c r="B5074" s="24"/>
      <c r="C5074" s="24"/>
    </row>
    <row r="5075" spans="2:3" x14ac:dyDescent="0.2">
      <c r="B5075" s="24"/>
      <c r="C5075" s="24"/>
    </row>
    <row r="5076" spans="2:3" x14ac:dyDescent="0.2">
      <c r="B5076" s="24"/>
      <c r="C5076" s="24"/>
    </row>
    <row r="5077" spans="2:3" x14ac:dyDescent="0.2">
      <c r="B5077" s="24"/>
      <c r="C5077" s="24"/>
    </row>
    <row r="5078" spans="2:3" x14ac:dyDescent="0.2">
      <c r="B5078" s="24"/>
      <c r="C5078" s="24"/>
    </row>
    <row r="5079" spans="2:3" x14ac:dyDescent="0.2">
      <c r="B5079" s="24"/>
      <c r="C5079" s="24"/>
    </row>
    <row r="5080" spans="2:3" x14ac:dyDescent="0.2">
      <c r="B5080" s="24"/>
      <c r="C5080" s="24"/>
    </row>
    <row r="5081" spans="2:3" x14ac:dyDescent="0.2">
      <c r="B5081" s="24"/>
      <c r="C5081" s="24"/>
    </row>
    <row r="5082" spans="2:3" x14ac:dyDescent="0.2">
      <c r="B5082" s="24"/>
      <c r="C5082" s="24"/>
    </row>
    <row r="5083" spans="2:3" x14ac:dyDescent="0.2">
      <c r="B5083" s="24"/>
      <c r="C5083" s="24"/>
    </row>
    <row r="5084" spans="2:3" x14ac:dyDescent="0.2">
      <c r="B5084" s="24"/>
      <c r="C5084" s="24"/>
    </row>
    <row r="5085" spans="2:3" x14ac:dyDescent="0.2">
      <c r="B5085" s="24"/>
      <c r="C5085" s="24"/>
    </row>
    <row r="5086" spans="2:3" x14ac:dyDescent="0.2">
      <c r="B5086" s="24"/>
      <c r="C5086" s="24"/>
    </row>
    <row r="5087" spans="2:3" x14ac:dyDescent="0.2">
      <c r="B5087" s="24"/>
      <c r="C5087" s="24"/>
    </row>
    <row r="5088" spans="2:3" x14ac:dyDescent="0.2">
      <c r="B5088" s="24"/>
      <c r="C5088" s="24"/>
    </row>
    <row r="5089" spans="2:3" x14ac:dyDescent="0.2">
      <c r="B5089" s="24"/>
      <c r="C5089" s="24"/>
    </row>
    <row r="5090" spans="2:3" x14ac:dyDescent="0.2">
      <c r="B5090" s="24"/>
      <c r="C5090" s="24"/>
    </row>
    <row r="5091" spans="2:3" x14ac:dyDescent="0.2">
      <c r="B5091" s="24"/>
      <c r="C5091" s="24"/>
    </row>
    <row r="5092" spans="2:3" x14ac:dyDescent="0.2">
      <c r="B5092" s="24"/>
      <c r="C5092" s="24"/>
    </row>
    <row r="5093" spans="2:3" x14ac:dyDescent="0.2">
      <c r="B5093" s="24"/>
      <c r="C5093" s="24"/>
    </row>
    <row r="5094" spans="2:3" x14ac:dyDescent="0.2">
      <c r="B5094" s="24"/>
      <c r="C5094" s="24"/>
    </row>
    <row r="5095" spans="2:3" x14ac:dyDescent="0.2">
      <c r="B5095" s="24"/>
      <c r="C5095" s="24"/>
    </row>
    <row r="5096" spans="2:3" x14ac:dyDescent="0.2">
      <c r="B5096" s="24"/>
      <c r="C5096" s="24"/>
    </row>
    <row r="5097" spans="2:3" x14ac:dyDescent="0.2">
      <c r="B5097" s="24"/>
      <c r="C5097" s="24"/>
    </row>
    <row r="5098" spans="2:3" x14ac:dyDescent="0.2">
      <c r="B5098" s="24"/>
      <c r="C5098" s="24"/>
    </row>
    <row r="5099" spans="2:3" x14ac:dyDescent="0.2">
      <c r="B5099" s="24"/>
      <c r="C5099" s="24"/>
    </row>
    <row r="5100" spans="2:3" x14ac:dyDescent="0.2">
      <c r="B5100" s="24"/>
      <c r="C5100" s="24"/>
    </row>
    <row r="5101" spans="2:3" x14ac:dyDescent="0.2">
      <c r="B5101" s="24"/>
      <c r="C5101" s="24"/>
    </row>
    <row r="5102" spans="2:3" x14ac:dyDescent="0.2">
      <c r="B5102" s="24"/>
      <c r="C5102" s="24"/>
    </row>
    <row r="5103" spans="2:3" x14ac:dyDescent="0.2">
      <c r="B5103" s="24"/>
      <c r="C5103" s="24"/>
    </row>
    <row r="5104" spans="2:3" x14ac:dyDescent="0.2">
      <c r="B5104" s="24"/>
      <c r="C5104" s="24"/>
    </row>
    <row r="5105" spans="2:3" x14ac:dyDescent="0.2">
      <c r="B5105" s="24"/>
      <c r="C5105" s="24"/>
    </row>
    <row r="5106" spans="2:3" x14ac:dyDescent="0.2">
      <c r="B5106" s="24"/>
      <c r="C5106" s="24"/>
    </row>
    <row r="5107" spans="2:3" x14ac:dyDescent="0.2">
      <c r="B5107" s="24"/>
      <c r="C5107" s="24"/>
    </row>
    <row r="5108" spans="2:3" x14ac:dyDescent="0.2">
      <c r="B5108" s="24"/>
      <c r="C5108" s="24"/>
    </row>
    <row r="5109" spans="2:3" x14ac:dyDescent="0.2">
      <c r="B5109" s="24"/>
      <c r="C5109" s="24"/>
    </row>
    <row r="5110" spans="2:3" x14ac:dyDescent="0.2">
      <c r="B5110" s="24"/>
      <c r="C5110" s="24"/>
    </row>
    <row r="5111" spans="2:3" x14ac:dyDescent="0.2">
      <c r="B5111" s="24"/>
      <c r="C5111" s="24"/>
    </row>
    <row r="5112" spans="2:3" x14ac:dyDescent="0.2">
      <c r="B5112" s="24"/>
      <c r="C5112" s="24"/>
    </row>
    <row r="5113" spans="2:3" x14ac:dyDescent="0.2">
      <c r="B5113" s="24"/>
      <c r="C5113" s="24"/>
    </row>
    <row r="5114" spans="2:3" x14ac:dyDescent="0.2">
      <c r="B5114" s="24"/>
      <c r="C5114" s="24"/>
    </row>
    <row r="5115" spans="2:3" x14ac:dyDescent="0.2">
      <c r="B5115" s="24"/>
      <c r="C5115" s="24"/>
    </row>
    <row r="5116" spans="2:3" x14ac:dyDescent="0.2">
      <c r="B5116" s="24"/>
      <c r="C5116" s="24"/>
    </row>
    <row r="5117" spans="2:3" x14ac:dyDescent="0.2">
      <c r="B5117" s="24"/>
      <c r="C5117" s="24"/>
    </row>
    <row r="5118" spans="2:3" x14ac:dyDescent="0.2">
      <c r="B5118" s="24"/>
      <c r="C5118" s="24"/>
    </row>
    <row r="5119" spans="2:3" x14ac:dyDescent="0.2">
      <c r="B5119" s="24"/>
      <c r="C5119" s="24"/>
    </row>
    <row r="5120" spans="2:3" x14ac:dyDescent="0.2">
      <c r="B5120" s="24"/>
      <c r="C5120" s="24"/>
    </row>
    <row r="5121" spans="2:3" x14ac:dyDescent="0.2">
      <c r="B5121" s="24"/>
      <c r="C5121" s="24"/>
    </row>
    <row r="5122" spans="2:3" x14ac:dyDescent="0.2">
      <c r="B5122" s="24"/>
      <c r="C5122" s="24"/>
    </row>
    <row r="5123" spans="2:3" x14ac:dyDescent="0.2">
      <c r="B5123" s="24"/>
      <c r="C5123" s="24"/>
    </row>
    <row r="5124" spans="2:3" x14ac:dyDescent="0.2">
      <c r="B5124" s="24"/>
      <c r="C5124" s="24"/>
    </row>
    <row r="5125" spans="2:3" x14ac:dyDescent="0.2">
      <c r="B5125" s="24"/>
      <c r="C5125" s="24"/>
    </row>
    <row r="5126" spans="2:3" x14ac:dyDescent="0.2">
      <c r="B5126" s="24"/>
      <c r="C5126" s="24"/>
    </row>
    <row r="5127" spans="2:3" x14ac:dyDescent="0.2">
      <c r="B5127" s="24"/>
      <c r="C5127" s="24"/>
    </row>
    <row r="5128" spans="2:3" x14ac:dyDescent="0.2">
      <c r="B5128" s="24"/>
      <c r="C5128" s="24"/>
    </row>
    <row r="5129" spans="2:3" x14ac:dyDescent="0.2">
      <c r="B5129" s="24"/>
      <c r="C5129" s="24"/>
    </row>
    <row r="5130" spans="2:3" x14ac:dyDescent="0.2">
      <c r="B5130" s="24"/>
      <c r="C5130" s="24"/>
    </row>
    <row r="5131" spans="2:3" x14ac:dyDescent="0.2">
      <c r="B5131" s="24"/>
      <c r="C5131" s="24"/>
    </row>
    <row r="5132" spans="2:3" x14ac:dyDescent="0.2">
      <c r="B5132" s="24"/>
      <c r="C5132" s="24"/>
    </row>
    <row r="5133" spans="2:3" x14ac:dyDescent="0.2">
      <c r="B5133" s="24"/>
      <c r="C5133" s="24"/>
    </row>
    <row r="5134" spans="2:3" x14ac:dyDescent="0.2">
      <c r="B5134" s="24"/>
      <c r="C5134" s="24"/>
    </row>
    <row r="5135" spans="2:3" x14ac:dyDescent="0.2">
      <c r="B5135" s="24"/>
      <c r="C5135" s="24"/>
    </row>
    <row r="5136" spans="2:3" x14ac:dyDescent="0.2">
      <c r="B5136" s="24"/>
      <c r="C5136" s="24"/>
    </row>
    <row r="5137" spans="2:3" x14ac:dyDescent="0.2">
      <c r="B5137" s="24"/>
      <c r="C5137" s="24"/>
    </row>
    <row r="5138" spans="2:3" x14ac:dyDescent="0.2">
      <c r="B5138" s="24"/>
      <c r="C5138" s="24"/>
    </row>
    <row r="5139" spans="2:3" x14ac:dyDescent="0.2">
      <c r="B5139" s="24"/>
      <c r="C5139" s="24"/>
    </row>
    <row r="5140" spans="2:3" x14ac:dyDescent="0.2">
      <c r="B5140" s="24"/>
      <c r="C5140" s="24"/>
    </row>
    <row r="5141" spans="2:3" x14ac:dyDescent="0.2">
      <c r="B5141" s="24"/>
      <c r="C5141" s="24"/>
    </row>
    <row r="5142" spans="2:3" x14ac:dyDescent="0.2">
      <c r="B5142" s="24"/>
      <c r="C5142" s="24"/>
    </row>
    <row r="5143" spans="2:3" x14ac:dyDescent="0.2">
      <c r="B5143" s="24"/>
      <c r="C5143" s="24"/>
    </row>
    <row r="5144" spans="2:3" x14ac:dyDescent="0.2">
      <c r="B5144" s="24"/>
      <c r="C5144" s="24"/>
    </row>
    <row r="5145" spans="2:3" x14ac:dyDescent="0.2">
      <c r="B5145" s="24"/>
      <c r="C5145" s="24"/>
    </row>
    <row r="5146" spans="2:3" x14ac:dyDescent="0.2">
      <c r="B5146" s="24"/>
      <c r="C5146" s="24"/>
    </row>
    <row r="5147" spans="2:3" x14ac:dyDescent="0.2">
      <c r="B5147" s="24"/>
      <c r="C5147" s="24"/>
    </row>
    <row r="5148" spans="2:3" x14ac:dyDescent="0.2">
      <c r="B5148" s="24"/>
      <c r="C5148" s="24"/>
    </row>
    <row r="5149" spans="2:3" x14ac:dyDescent="0.2">
      <c r="B5149" s="24"/>
      <c r="C5149" s="24"/>
    </row>
    <row r="5150" spans="2:3" x14ac:dyDescent="0.2">
      <c r="B5150" s="24"/>
      <c r="C5150" s="24"/>
    </row>
    <row r="5151" spans="2:3" x14ac:dyDescent="0.2">
      <c r="B5151" s="24"/>
      <c r="C5151" s="24"/>
    </row>
    <row r="5152" spans="2:3" x14ac:dyDescent="0.2">
      <c r="B5152" s="24"/>
      <c r="C5152" s="24"/>
    </row>
    <row r="5153" spans="2:3" x14ac:dyDescent="0.2">
      <c r="B5153" s="24"/>
      <c r="C5153" s="24"/>
    </row>
    <row r="5154" spans="2:3" x14ac:dyDescent="0.2">
      <c r="B5154" s="24"/>
      <c r="C5154" s="24"/>
    </row>
    <row r="5155" spans="2:3" x14ac:dyDescent="0.2">
      <c r="B5155" s="24"/>
      <c r="C5155" s="24"/>
    </row>
    <row r="5156" spans="2:3" x14ac:dyDescent="0.2">
      <c r="B5156" s="24"/>
      <c r="C5156" s="24"/>
    </row>
    <row r="5157" spans="2:3" x14ac:dyDescent="0.2">
      <c r="B5157" s="24"/>
      <c r="C5157" s="24"/>
    </row>
    <row r="5158" spans="2:3" x14ac:dyDescent="0.2">
      <c r="B5158" s="24"/>
      <c r="C5158" s="24"/>
    </row>
    <row r="5159" spans="2:3" x14ac:dyDescent="0.2">
      <c r="B5159" s="24"/>
      <c r="C5159" s="24"/>
    </row>
    <row r="5160" spans="2:3" x14ac:dyDescent="0.2">
      <c r="B5160" s="24"/>
      <c r="C5160" s="24"/>
    </row>
    <row r="5161" spans="2:3" x14ac:dyDescent="0.2">
      <c r="B5161" s="24"/>
      <c r="C5161" s="24"/>
    </row>
    <row r="5162" spans="2:3" x14ac:dyDescent="0.2">
      <c r="B5162" s="24"/>
      <c r="C5162" s="24"/>
    </row>
    <row r="5163" spans="2:3" x14ac:dyDescent="0.2">
      <c r="B5163" s="24"/>
      <c r="C5163" s="24"/>
    </row>
    <row r="5164" spans="2:3" x14ac:dyDescent="0.2">
      <c r="B5164" s="24"/>
      <c r="C5164" s="24"/>
    </row>
    <row r="5165" spans="2:3" x14ac:dyDescent="0.2">
      <c r="B5165" s="24"/>
      <c r="C5165" s="24"/>
    </row>
    <row r="5166" spans="2:3" x14ac:dyDescent="0.2">
      <c r="B5166" s="24"/>
      <c r="C5166" s="24"/>
    </row>
    <row r="5167" spans="2:3" x14ac:dyDescent="0.2">
      <c r="B5167" s="24"/>
      <c r="C5167" s="24"/>
    </row>
    <row r="5168" spans="2:3" x14ac:dyDescent="0.2">
      <c r="B5168" s="24"/>
      <c r="C5168" s="24"/>
    </row>
    <row r="5169" spans="2:3" x14ac:dyDescent="0.2">
      <c r="B5169" s="24"/>
      <c r="C5169" s="24"/>
    </row>
    <row r="5170" spans="2:3" x14ac:dyDescent="0.2">
      <c r="B5170" s="24"/>
      <c r="C5170" s="24"/>
    </row>
    <row r="5171" spans="2:3" x14ac:dyDescent="0.2">
      <c r="B5171" s="24"/>
      <c r="C5171" s="24"/>
    </row>
    <row r="5172" spans="2:3" x14ac:dyDescent="0.2">
      <c r="B5172" s="24"/>
      <c r="C5172" s="24"/>
    </row>
    <row r="5173" spans="2:3" x14ac:dyDescent="0.2">
      <c r="B5173" s="24"/>
      <c r="C5173" s="24"/>
    </row>
    <row r="5174" spans="2:3" x14ac:dyDescent="0.2">
      <c r="B5174" s="24"/>
      <c r="C5174" s="24"/>
    </row>
    <row r="5175" spans="2:3" x14ac:dyDescent="0.2">
      <c r="B5175" s="24"/>
      <c r="C5175" s="24"/>
    </row>
    <row r="5176" spans="2:3" x14ac:dyDescent="0.2">
      <c r="B5176" s="24"/>
      <c r="C5176" s="24"/>
    </row>
    <row r="5177" spans="2:3" x14ac:dyDescent="0.2">
      <c r="B5177" s="24"/>
      <c r="C5177" s="24"/>
    </row>
    <row r="5178" spans="2:3" x14ac:dyDescent="0.2">
      <c r="B5178" s="24"/>
      <c r="C5178" s="24"/>
    </row>
    <row r="5179" spans="2:3" x14ac:dyDescent="0.2">
      <c r="B5179" s="24"/>
      <c r="C5179" s="24"/>
    </row>
    <row r="5180" spans="2:3" x14ac:dyDescent="0.2">
      <c r="B5180" s="24"/>
      <c r="C5180" s="24"/>
    </row>
    <row r="5181" spans="2:3" x14ac:dyDescent="0.2">
      <c r="B5181" s="24"/>
      <c r="C5181" s="24"/>
    </row>
    <row r="5182" spans="2:3" x14ac:dyDescent="0.2">
      <c r="B5182" s="24"/>
      <c r="C5182" s="24"/>
    </row>
    <row r="5183" spans="2:3" x14ac:dyDescent="0.2">
      <c r="B5183" s="24"/>
      <c r="C5183" s="24"/>
    </row>
    <row r="5184" spans="2:3" x14ac:dyDescent="0.2">
      <c r="B5184" s="24"/>
      <c r="C5184" s="24"/>
    </row>
    <row r="5185" spans="2:3" x14ac:dyDescent="0.2">
      <c r="B5185" s="24"/>
      <c r="C5185" s="24"/>
    </row>
    <row r="5186" spans="2:3" x14ac:dyDescent="0.2">
      <c r="B5186" s="24"/>
      <c r="C5186" s="24"/>
    </row>
    <row r="5187" spans="2:3" x14ac:dyDescent="0.2">
      <c r="B5187" s="24"/>
      <c r="C5187" s="24"/>
    </row>
    <row r="5188" spans="2:3" x14ac:dyDescent="0.2">
      <c r="B5188" s="24"/>
      <c r="C5188" s="24"/>
    </row>
    <row r="5189" spans="2:3" x14ac:dyDescent="0.2">
      <c r="B5189" s="24"/>
      <c r="C5189" s="24"/>
    </row>
    <row r="5190" spans="2:3" x14ac:dyDescent="0.2">
      <c r="B5190" s="24"/>
      <c r="C5190" s="24"/>
    </row>
    <row r="5191" spans="2:3" x14ac:dyDescent="0.2">
      <c r="B5191" s="24"/>
      <c r="C5191" s="24"/>
    </row>
    <row r="5192" spans="2:3" x14ac:dyDescent="0.2">
      <c r="B5192" s="24"/>
      <c r="C5192" s="24"/>
    </row>
    <row r="5193" spans="2:3" x14ac:dyDescent="0.2">
      <c r="B5193" s="24"/>
      <c r="C5193" s="24"/>
    </row>
    <row r="5194" spans="2:3" x14ac:dyDescent="0.2">
      <c r="B5194" s="24"/>
      <c r="C5194" s="24"/>
    </row>
    <row r="5195" spans="2:3" x14ac:dyDescent="0.2">
      <c r="B5195" s="24"/>
      <c r="C5195" s="24"/>
    </row>
    <row r="5196" spans="2:3" x14ac:dyDescent="0.2">
      <c r="B5196" s="24"/>
      <c r="C5196" s="24"/>
    </row>
    <row r="5197" spans="2:3" x14ac:dyDescent="0.2">
      <c r="B5197" s="24"/>
      <c r="C5197" s="24"/>
    </row>
    <row r="5198" spans="2:3" x14ac:dyDescent="0.2">
      <c r="B5198" s="24"/>
      <c r="C5198" s="24"/>
    </row>
    <row r="5199" spans="2:3" x14ac:dyDescent="0.2">
      <c r="B5199" s="24"/>
      <c r="C5199" s="24"/>
    </row>
    <row r="5200" spans="2:3" x14ac:dyDescent="0.2">
      <c r="B5200" s="24"/>
      <c r="C5200" s="24"/>
    </row>
    <row r="5201" spans="2:3" x14ac:dyDescent="0.2">
      <c r="B5201" s="24"/>
      <c r="C5201" s="24"/>
    </row>
    <row r="5202" spans="2:3" x14ac:dyDescent="0.2">
      <c r="B5202" s="24"/>
      <c r="C5202" s="24"/>
    </row>
    <row r="5203" spans="2:3" x14ac:dyDescent="0.2">
      <c r="B5203" s="24"/>
      <c r="C5203" s="24"/>
    </row>
    <row r="5204" spans="2:3" x14ac:dyDescent="0.2">
      <c r="B5204" s="24"/>
      <c r="C5204" s="24"/>
    </row>
    <row r="5205" spans="2:3" x14ac:dyDescent="0.2">
      <c r="B5205" s="24"/>
      <c r="C5205" s="24"/>
    </row>
    <row r="5206" spans="2:3" x14ac:dyDescent="0.2">
      <c r="B5206" s="24"/>
      <c r="C5206" s="24"/>
    </row>
    <row r="5207" spans="2:3" x14ac:dyDescent="0.2">
      <c r="B5207" s="24"/>
      <c r="C5207" s="24"/>
    </row>
    <row r="5208" spans="2:3" x14ac:dyDescent="0.2">
      <c r="B5208" s="24"/>
      <c r="C5208" s="24"/>
    </row>
    <row r="5209" spans="2:3" x14ac:dyDescent="0.2">
      <c r="B5209" s="24"/>
      <c r="C5209" s="24"/>
    </row>
    <row r="5210" spans="2:3" x14ac:dyDescent="0.2">
      <c r="B5210" s="24"/>
      <c r="C5210" s="24"/>
    </row>
    <row r="5211" spans="2:3" x14ac:dyDescent="0.2">
      <c r="B5211" s="24"/>
      <c r="C5211" s="24"/>
    </row>
    <row r="5212" spans="2:3" x14ac:dyDescent="0.2">
      <c r="B5212" s="24"/>
      <c r="C5212" s="24"/>
    </row>
    <row r="5213" spans="2:3" x14ac:dyDescent="0.2">
      <c r="B5213" s="24"/>
      <c r="C5213" s="24"/>
    </row>
    <row r="5214" spans="2:3" x14ac:dyDescent="0.2">
      <c r="B5214" s="24"/>
      <c r="C5214" s="24"/>
    </row>
    <row r="5215" spans="2:3" x14ac:dyDescent="0.2">
      <c r="B5215" s="24"/>
      <c r="C5215" s="24"/>
    </row>
    <row r="5216" spans="2:3" x14ac:dyDescent="0.2">
      <c r="B5216" s="24"/>
      <c r="C5216" s="24"/>
    </row>
    <row r="5217" spans="2:3" x14ac:dyDescent="0.2">
      <c r="B5217" s="24"/>
      <c r="C5217" s="24"/>
    </row>
    <row r="5218" spans="2:3" x14ac:dyDescent="0.2">
      <c r="B5218" s="24"/>
      <c r="C5218" s="24"/>
    </row>
    <row r="5219" spans="2:3" x14ac:dyDescent="0.2">
      <c r="B5219" s="24"/>
      <c r="C5219" s="24"/>
    </row>
    <row r="5220" spans="2:3" x14ac:dyDescent="0.2">
      <c r="B5220" s="24"/>
      <c r="C5220" s="24"/>
    </row>
    <row r="5221" spans="2:3" x14ac:dyDescent="0.2">
      <c r="B5221" s="24"/>
      <c r="C5221" s="24"/>
    </row>
    <row r="5222" spans="2:3" x14ac:dyDescent="0.2">
      <c r="B5222" s="24"/>
      <c r="C5222" s="24"/>
    </row>
    <row r="5223" spans="2:3" x14ac:dyDescent="0.2">
      <c r="B5223" s="24"/>
      <c r="C5223" s="24"/>
    </row>
    <row r="5224" spans="2:3" x14ac:dyDescent="0.2">
      <c r="B5224" s="24"/>
      <c r="C5224" s="24"/>
    </row>
    <row r="5225" spans="2:3" x14ac:dyDescent="0.2">
      <c r="B5225" s="24"/>
      <c r="C5225" s="24"/>
    </row>
    <row r="5226" spans="2:3" x14ac:dyDescent="0.2">
      <c r="B5226" s="24"/>
      <c r="C5226" s="24"/>
    </row>
    <row r="5227" spans="2:3" x14ac:dyDescent="0.2">
      <c r="B5227" s="24"/>
      <c r="C5227" s="24"/>
    </row>
    <row r="5228" spans="2:3" x14ac:dyDescent="0.2">
      <c r="B5228" s="24"/>
      <c r="C5228" s="24"/>
    </row>
    <row r="5229" spans="2:3" x14ac:dyDescent="0.2">
      <c r="B5229" s="24"/>
      <c r="C5229" s="24"/>
    </row>
    <row r="5230" spans="2:3" x14ac:dyDescent="0.2">
      <c r="B5230" s="24"/>
      <c r="C5230" s="24"/>
    </row>
    <row r="5231" spans="2:3" x14ac:dyDescent="0.2">
      <c r="B5231" s="24"/>
      <c r="C5231" s="24"/>
    </row>
    <row r="5232" spans="2:3" x14ac:dyDescent="0.2">
      <c r="B5232" s="24"/>
      <c r="C5232" s="24"/>
    </row>
    <row r="5233" spans="2:3" x14ac:dyDescent="0.2">
      <c r="B5233" s="24"/>
      <c r="C5233" s="24"/>
    </row>
    <row r="5234" spans="2:3" x14ac:dyDescent="0.2">
      <c r="B5234" s="24"/>
      <c r="C5234" s="24"/>
    </row>
    <row r="5235" spans="2:3" x14ac:dyDescent="0.2">
      <c r="B5235" s="24"/>
      <c r="C5235" s="24"/>
    </row>
    <row r="5236" spans="2:3" x14ac:dyDescent="0.2">
      <c r="B5236" s="24"/>
      <c r="C5236" s="24"/>
    </row>
    <row r="5237" spans="2:3" x14ac:dyDescent="0.2">
      <c r="B5237" s="24"/>
      <c r="C5237" s="24"/>
    </row>
    <row r="5238" spans="2:3" x14ac:dyDescent="0.2">
      <c r="B5238" s="24"/>
      <c r="C5238" s="24"/>
    </row>
    <row r="5239" spans="2:3" x14ac:dyDescent="0.2">
      <c r="B5239" s="24"/>
      <c r="C5239" s="24"/>
    </row>
    <row r="5240" spans="2:3" x14ac:dyDescent="0.2">
      <c r="B5240" s="24"/>
      <c r="C5240" s="24"/>
    </row>
    <row r="5241" spans="2:3" x14ac:dyDescent="0.2">
      <c r="B5241" s="24"/>
      <c r="C5241" s="24"/>
    </row>
    <row r="5242" spans="2:3" x14ac:dyDescent="0.2">
      <c r="B5242" s="24"/>
      <c r="C5242" s="24"/>
    </row>
    <row r="5243" spans="2:3" x14ac:dyDescent="0.2">
      <c r="B5243" s="24"/>
      <c r="C5243" s="24"/>
    </row>
    <row r="5244" spans="2:3" x14ac:dyDescent="0.2">
      <c r="B5244" s="24"/>
      <c r="C5244" s="24"/>
    </row>
    <row r="5245" spans="2:3" x14ac:dyDescent="0.2">
      <c r="B5245" s="24"/>
      <c r="C5245" s="24"/>
    </row>
    <row r="5246" spans="2:3" x14ac:dyDescent="0.2">
      <c r="B5246" s="24"/>
      <c r="C5246" s="24"/>
    </row>
    <row r="5247" spans="2:3" x14ac:dyDescent="0.2">
      <c r="B5247" s="24"/>
      <c r="C5247" s="24"/>
    </row>
    <row r="5248" spans="2:3" x14ac:dyDescent="0.2">
      <c r="B5248" s="24"/>
      <c r="C5248" s="24"/>
    </row>
    <row r="5249" spans="2:3" x14ac:dyDescent="0.2">
      <c r="B5249" s="24"/>
      <c r="C5249" s="24"/>
    </row>
    <row r="5250" spans="2:3" x14ac:dyDescent="0.2">
      <c r="B5250" s="24"/>
      <c r="C5250" s="24"/>
    </row>
    <row r="5251" spans="2:3" x14ac:dyDescent="0.2">
      <c r="B5251" s="24"/>
      <c r="C5251" s="24"/>
    </row>
    <row r="5252" spans="2:3" x14ac:dyDescent="0.2">
      <c r="B5252" s="24"/>
      <c r="C5252" s="24"/>
    </row>
    <row r="5253" spans="2:3" x14ac:dyDescent="0.2">
      <c r="B5253" s="24"/>
      <c r="C5253" s="24"/>
    </row>
    <row r="5254" spans="2:3" x14ac:dyDescent="0.2">
      <c r="B5254" s="24"/>
      <c r="C5254" s="24"/>
    </row>
    <row r="5255" spans="2:3" x14ac:dyDescent="0.2">
      <c r="B5255" s="24"/>
      <c r="C5255" s="24"/>
    </row>
    <row r="5256" spans="2:3" x14ac:dyDescent="0.2">
      <c r="B5256" s="24"/>
      <c r="C5256" s="24"/>
    </row>
    <row r="5257" spans="2:3" x14ac:dyDescent="0.2">
      <c r="B5257" s="24"/>
      <c r="C5257" s="24"/>
    </row>
    <row r="5258" spans="2:3" x14ac:dyDescent="0.2">
      <c r="B5258" s="24"/>
      <c r="C5258" s="24"/>
    </row>
    <row r="5259" spans="2:3" x14ac:dyDescent="0.2">
      <c r="B5259" s="24"/>
      <c r="C5259" s="24"/>
    </row>
    <row r="5260" spans="2:3" x14ac:dyDescent="0.2">
      <c r="B5260" s="24"/>
      <c r="C5260" s="24"/>
    </row>
    <row r="5261" spans="2:3" x14ac:dyDescent="0.2">
      <c r="B5261" s="24"/>
      <c r="C5261" s="24"/>
    </row>
    <row r="5262" spans="2:3" x14ac:dyDescent="0.2">
      <c r="B5262" s="24"/>
      <c r="C5262" s="24"/>
    </row>
    <row r="5263" spans="2:3" x14ac:dyDescent="0.2">
      <c r="B5263" s="24"/>
      <c r="C5263" s="24"/>
    </row>
    <row r="5264" spans="2:3" x14ac:dyDescent="0.2">
      <c r="B5264" s="24"/>
      <c r="C5264" s="24"/>
    </row>
    <row r="5265" spans="2:3" x14ac:dyDescent="0.2">
      <c r="B5265" s="24"/>
      <c r="C5265" s="24"/>
    </row>
    <row r="5266" spans="2:3" x14ac:dyDescent="0.2">
      <c r="B5266" s="24"/>
      <c r="C5266" s="24"/>
    </row>
    <row r="5267" spans="2:3" x14ac:dyDescent="0.2">
      <c r="B5267" s="24"/>
      <c r="C5267" s="24"/>
    </row>
    <row r="5268" spans="2:3" x14ac:dyDescent="0.2">
      <c r="B5268" s="24"/>
      <c r="C5268" s="24"/>
    </row>
    <row r="5269" spans="2:3" x14ac:dyDescent="0.2">
      <c r="B5269" s="24"/>
      <c r="C5269" s="24"/>
    </row>
    <row r="5270" spans="2:3" x14ac:dyDescent="0.2">
      <c r="B5270" s="24"/>
      <c r="C5270" s="24"/>
    </row>
    <row r="5271" spans="2:3" x14ac:dyDescent="0.2">
      <c r="B5271" s="24"/>
      <c r="C5271" s="24"/>
    </row>
    <row r="5272" spans="2:3" x14ac:dyDescent="0.2">
      <c r="B5272" s="24"/>
      <c r="C5272" s="24"/>
    </row>
    <row r="5273" spans="2:3" x14ac:dyDescent="0.2">
      <c r="B5273" s="24"/>
      <c r="C5273" s="24"/>
    </row>
    <row r="5274" spans="2:3" x14ac:dyDescent="0.2">
      <c r="B5274" s="24"/>
      <c r="C5274" s="24"/>
    </row>
    <row r="5275" spans="2:3" x14ac:dyDescent="0.2">
      <c r="B5275" s="24"/>
      <c r="C5275" s="24"/>
    </row>
    <row r="5276" spans="2:3" x14ac:dyDescent="0.2">
      <c r="B5276" s="24"/>
      <c r="C5276" s="24"/>
    </row>
    <row r="5277" spans="2:3" x14ac:dyDescent="0.2">
      <c r="B5277" s="24"/>
      <c r="C5277" s="24"/>
    </row>
    <row r="5278" spans="2:3" x14ac:dyDescent="0.2">
      <c r="B5278" s="24"/>
      <c r="C5278" s="24"/>
    </row>
    <row r="5279" spans="2:3" x14ac:dyDescent="0.2">
      <c r="B5279" s="24"/>
      <c r="C5279" s="24"/>
    </row>
    <row r="5280" spans="2:3" x14ac:dyDescent="0.2">
      <c r="B5280" s="24"/>
      <c r="C5280" s="24"/>
    </row>
    <row r="5281" spans="2:3" x14ac:dyDescent="0.2">
      <c r="B5281" s="24"/>
      <c r="C5281" s="24"/>
    </row>
    <row r="5282" spans="2:3" x14ac:dyDescent="0.2">
      <c r="B5282" s="24"/>
      <c r="C5282" s="24"/>
    </row>
    <row r="5283" spans="2:3" x14ac:dyDescent="0.2">
      <c r="B5283" s="24"/>
      <c r="C5283" s="24"/>
    </row>
    <row r="5284" spans="2:3" x14ac:dyDescent="0.2">
      <c r="B5284" s="24"/>
      <c r="C5284" s="24"/>
    </row>
    <row r="5285" spans="2:3" x14ac:dyDescent="0.2">
      <c r="B5285" s="24"/>
      <c r="C5285" s="24"/>
    </row>
    <row r="5286" spans="2:3" x14ac:dyDescent="0.2">
      <c r="B5286" s="24"/>
      <c r="C5286" s="24"/>
    </row>
    <row r="5287" spans="2:3" x14ac:dyDescent="0.2">
      <c r="B5287" s="24"/>
      <c r="C5287" s="24"/>
    </row>
    <row r="5288" spans="2:3" x14ac:dyDescent="0.2">
      <c r="B5288" s="24"/>
      <c r="C5288" s="24"/>
    </row>
    <row r="5289" spans="2:3" x14ac:dyDescent="0.2">
      <c r="B5289" s="24"/>
      <c r="C5289" s="24"/>
    </row>
    <row r="5290" spans="2:3" x14ac:dyDescent="0.2">
      <c r="B5290" s="24"/>
      <c r="C5290" s="24"/>
    </row>
    <row r="5291" spans="2:3" x14ac:dyDescent="0.2">
      <c r="B5291" s="24"/>
      <c r="C5291" s="24"/>
    </row>
    <row r="5292" spans="2:3" x14ac:dyDescent="0.2">
      <c r="B5292" s="24"/>
      <c r="C5292" s="24"/>
    </row>
    <row r="5293" spans="2:3" x14ac:dyDescent="0.2">
      <c r="B5293" s="24"/>
      <c r="C5293" s="24"/>
    </row>
    <row r="5294" spans="2:3" x14ac:dyDescent="0.2">
      <c r="B5294" s="24"/>
      <c r="C5294" s="24"/>
    </row>
    <row r="5295" spans="2:3" x14ac:dyDescent="0.2">
      <c r="B5295" s="24"/>
      <c r="C5295" s="24"/>
    </row>
    <row r="5296" spans="2:3" x14ac:dyDescent="0.2">
      <c r="B5296" s="24"/>
      <c r="C5296" s="24"/>
    </row>
    <row r="5297" spans="2:3" x14ac:dyDescent="0.2">
      <c r="B5297" s="24"/>
      <c r="C5297" s="24"/>
    </row>
    <row r="5298" spans="2:3" x14ac:dyDescent="0.2">
      <c r="B5298" s="24"/>
      <c r="C5298" s="24"/>
    </row>
    <row r="5299" spans="2:3" x14ac:dyDescent="0.2">
      <c r="B5299" s="24"/>
      <c r="C5299" s="24"/>
    </row>
    <row r="5300" spans="2:3" x14ac:dyDescent="0.2">
      <c r="B5300" s="24"/>
      <c r="C5300" s="24"/>
    </row>
    <row r="5301" spans="2:3" x14ac:dyDescent="0.2">
      <c r="B5301" s="24"/>
      <c r="C5301" s="24"/>
    </row>
    <row r="5302" spans="2:3" x14ac:dyDescent="0.2">
      <c r="B5302" s="24"/>
      <c r="C5302" s="24"/>
    </row>
    <row r="5303" spans="2:3" x14ac:dyDescent="0.2">
      <c r="B5303" s="24"/>
      <c r="C5303" s="24"/>
    </row>
    <row r="5304" spans="2:3" x14ac:dyDescent="0.2">
      <c r="B5304" s="24"/>
      <c r="C5304" s="24"/>
    </row>
    <row r="5305" spans="2:3" x14ac:dyDescent="0.2">
      <c r="B5305" s="24"/>
      <c r="C5305" s="24"/>
    </row>
    <row r="5306" spans="2:3" x14ac:dyDescent="0.2">
      <c r="B5306" s="24"/>
      <c r="C5306" s="24"/>
    </row>
    <row r="5307" spans="2:3" x14ac:dyDescent="0.2">
      <c r="B5307" s="24"/>
      <c r="C5307" s="24"/>
    </row>
    <row r="5308" spans="2:3" x14ac:dyDescent="0.2">
      <c r="B5308" s="24"/>
      <c r="C5308" s="24"/>
    </row>
    <row r="5309" spans="2:3" x14ac:dyDescent="0.2">
      <c r="B5309" s="24"/>
      <c r="C5309" s="24"/>
    </row>
    <row r="5310" spans="2:3" x14ac:dyDescent="0.2">
      <c r="B5310" s="24"/>
      <c r="C5310" s="24"/>
    </row>
    <row r="5311" spans="2:3" x14ac:dyDescent="0.2">
      <c r="B5311" s="24"/>
      <c r="C5311" s="24"/>
    </row>
    <row r="5312" spans="2:3" x14ac:dyDescent="0.2">
      <c r="B5312" s="24"/>
      <c r="C5312" s="24"/>
    </row>
    <row r="5313" spans="2:3" x14ac:dyDescent="0.2">
      <c r="B5313" s="24"/>
      <c r="C5313" s="24"/>
    </row>
    <row r="5314" spans="2:3" x14ac:dyDescent="0.2">
      <c r="B5314" s="24"/>
      <c r="C5314" s="24"/>
    </row>
    <row r="5315" spans="2:3" x14ac:dyDescent="0.2">
      <c r="B5315" s="24"/>
      <c r="C5315" s="24"/>
    </row>
    <row r="5316" spans="2:3" x14ac:dyDescent="0.2">
      <c r="B5316" s="24"/>
      <c r="C5316" s="24"/>
    </row>
    <row r="5317" spans="2:3" x14ac:dyDescent="0.2">
      <c r="B5317" s="24"/>
      <c r="C5317" s="24"/>
    </row>
    <row r="5318" spans="2:3" x14ac:dyDescent="0.2">
      <c r="B5318" s="24"/>
      <c r="C5318" s="24"/>
    </row>
    <row r="5319" spans="2:3" x14ac:dyDescent="0.2">
      <c r="B5319" s="24"/>
      <c r="C5319" s="24"/>
    </row>
    <row r="5320" spans="2:3" x14ac:dyDescent="0.2">
      <c r="B5320" s="24"/>
      <c r="C5320" s="24"/>
    </row>
    <row r="5321" spans="2:3" x14ac:dyDescent="0.2">
      <c r="B5321" s="24"/>
      <c r="C5321" s="24"/>
    </row>
    <row r="5322" spans="2:3" x14ac:dyDescent="0.2">
      <c r="B5322" s="24"/>
      <c r="C5322" s="24"/>
    </row>
    <row r="5323" spans="2:3" x14ac:dyDescent="0.2">
      <c r="B5323" s="24"/>
      <c r="C5323" s="24"/>
    </row>
    <row r="5324" spans="2:3" x14ac:dyDescent="0.2">
      <c r="B5324" s="24"/>
      <c r="C5324" s="24"/>
    </row>
    <row r="5325" spans="2:3" x14ac:dyDescent="0.2">
      <c r="B5325" s="24"/>
      <c r="C5325" s="24"/>
    </row>
    <row r="5326" spans="2:3" x14ac:dyDescent="0.2">
      <c r="B5326" s="24"/>
      <c r="C5326" s="24"/>
    </row>
    <row r="5327" spans="2:3" x14ac:dyDescent="0.2">
      <c r="B5327" s="24"/>
      <c r="C5327" s="24"/>
    </row>
    <row r="5328" spans="2:3" x14ac:dyDescent="0.2">
      <c r="B5328" s="24"/>
      <c r="C5328" s="24"/>
    </row>
    <row r="5329" spans="2:3" x14ac:dyDescent="0.2">
      <c r="B5329" s="24"/>
      <c r="C5329" s="24"/>
    </row>
    <row r="5330" spans="2:3" x14ac:dyDescent="0.2">
      <c r="B5330" s="24"/>
      <c r="C5330" s="24"/>
    </row>
    <row r="5331" spans="2:3" x14ac:dyDescent="0.2">
      <c r="B5331" s="24"/>
      <c r="C5331" s="24"/>
    </row>
    <row r="5332" spans="2:3" x14ac:dyDescent="0.2">
      <c r="B5332" s="24"/>
      <c r="C5332" s="24"/>
    </row>
    <row r="5333" spans="2:3" x14ac:dyDescent="0.2">
      <c r="B5333" s="24"/>
      <c r="C5333" s="24"/>
    </row>
    <row r="5334" spans="2:3" x14ac:dyDescent="0.2">
      <c r="B5334" s="24"/>
      <c r="C5334" s="24"/>
    </row>
    <row r="5335" spans="2:3" x14ac:dyDescent="0.2">
      <c r="B5335" s="24"/>
      <c r="C5335" s="24"/>
    </row>
    <row r="5336" spans="2:3" x14ac:dyDescent="0.2">
      <c r="B5336" s="24"/>
      <c r="C5336" s="24"/>
    </row>
    <row r="5337" spans="2:3" x14ac:dyDescent="0.2">
      <c r="B5337" s="24"/>
      <c r="C5337" s="24"/>
    </row>
    <row r="5338" spans="2:3" x14ac:dyDescent="0.2">
      <c r="B5338" s="24"/>
      <c r="C5338" s="24"/>
    </row>
    <row r="5339" spans="2:3" x14ac:dyDescent="0.2">
      <c r="B5339" s="24"/>
      <c r="C5339" s="24"/>
    </row>
    <row r="5340" spans="2:3" x14ac:dyDescent="0.2">
      <c r="B5340" s="24"/>
      <c r="C5340" s="24"/>
    </row>
    <row r="5341" spans="2:3" x14ac:dyDescent="0.2">
      <c r="B5341" s="24"/>
      <c r="C5341" s="24"/>
    </row>
    <row r="5342" spans="2:3" x14ac:dyDescent="0.2">
      <c r="B5342" s="24"/>
      <c r="C5342" s="24"/>
    </row>
    <row r="5343" spans="2:3" x14ac:dyDescent="0.2">
      <c r="B5343" s="24"/>
      <c r="C5343" s="24"/>
    </row>
    <row r="5344" spans="2:3" x14ac:dyDescent="0.2">
      <c r="B5344" s="24"/>
      <c r="C5344" s="24"/>
    </row>
    <row r="5345" spans="2:3" x14ac:dyDescent="0.2">
      <c r="B5345" s="24"/>
      <c r="C5345" s="24"/>
    </row>
    <row r="5346" spans="2:3" x14ac:dyDescent="0.2">
      <c r="B5346" s="24"/>
      <c r="C5346" s="24"/>
    </row>
    <row r="5347" spans="2:3" x14ac:dyDescent="0.2">
      <c r="B5347" s="24"/>
      <c r="C5347" s="24"/>
    </row>
    <row r="5348" spans="2:3" x14ac:dyDescent="0.2">
      <c r="B5348" s="24"/>
      <c r="C5348" s="24"/>
    </row>
    <row r="5349" spans="2:3" x14ac:dyDescent="0.2">
      <c r="B5349" s="24"/>
      <c r="C5349" s="24"/>
    </row>
    <row r="5350" spans="2:3" x14ac:dyDescent="0.2">
      <c r="B5350" s="24"/>
      <c r="C5350" s="24"/>
    </row>
    <row r="5351" spans="2:3" x14ac:dyDescent="0.2">
      <c r="B5351" s="24"/>
      <c r="C5351" s="24"/>
    </row>
    <row r="5352" spans="2:3" x14ac:dyDescent="0.2">
      <c r="B5352" s="24"/>
      <c r="C5352" s="24"/>
    </row>
    <row r="5353" spans="2:3" x14ac:dyDescent="0.2">
      <c r="B5353" s="24"/>
      <c r="C5353" s="24"/>
    </row>
    <row r="5354" spans="2:3" x14ac:dyDescent="0.2">
      <c r="B5354" s="24"/>
      <c r="C5354" s="24"/>
    </row>
    <row r="5355" spans="2:3" x14ac:dyDescent="0.2">
      <c r="B5355" s="24"/>
      <c r="C5355" s="24"/>
    </row>
    <row r="5356" spans="2:3" x14ac:dyDescent="0.2">
      <c r="B5356" s="24"/>
      <c r="C5356" s="24"/>
    </row>
    <row r="5357" spans="2:3" x14ac:dyDescent="0.2">
      <c r="B5357" s="24"/>
      <c r="C5357" s="24"/>
    </row>
    <row r="5358" spans="2:3" x14ac:dyDescent="0.2">
      <c r="B5358" s="24"/>
      <c r="C5358" s="24"/>
    </row>
    <row r="5359" spans="2:3" x14ac:dyDescent="0.2">
      <c r="B5359" s="24"/>
      <c r="C5359" s="24"/>
    </row>
    <row r="5360" spans="2:3" x14ac:dyDescent="0.2">
      <c r="B5360" s="24"/>
      <c r="C5360" s="24"/>
    </row>
    <row r="5361" spans="2:3" x14ac:dyDescent="0.2">
      <c r="B5361" s="24"/>
      <c r="C5361" s="24"/>
    </row>
    <row r="5362" spans="2:3" x14ac:dyDescent="0.2">
      <c r="B5362" s="24"/>
      <c r="C5362" s="24"/>
    </row>
    <row r="5363" spans="2:3" x14ac:dyDescent="0.2">
      <c r="B5363" s="24"/>
      <c r="C5363" s="24"/>
    </row>
    <row r="5364" spans="2:3" x14ac:dyDescent="0.2">
      <c r="B5364" s="24"/>
      <c r="C5364" s="24"/>
    </row>
    <row r="5365" spans="2:3" x14ac:dyDescent="0.2">
      <c r="B5365" s="24"/>
      <c r="C5365" s="24"/>
    </row>
    <row r="5366" spans="2:3" x14ac:dyDescent="0.2">
      <c r="B5366" s="24"/>
      <c r="C5366" s="24"/>
    </row>
    <row r="5367" spans="2:3" x14ac:dyDescent="0.2">
      <c r="B5367" s="24"/>
      <c r="C5367" s="24"/>
    </row>
    <row r="5368" spans="2:3" x14ac:dyDescent="0.2">
      <c r="B5368" s="24"/>
      <c r="C5368" s="24"/>
    </row>
    <row r="5369" spans="2:3" x14ac:dyDescent="0.2">
      <c r="B5369" s="24"/>
      <c r="C5369" s="24"/>
    </row>
    <row r="5370" spans="2:3" x14ac:dyDescent="0.2">
      <c r="B5370" s="24"/>
      <c r="C5370" s="24"/>
    </row>
    <row r="5371" spans="2:3" x14ac:dyDescent="0.2">
      <c r="B5371" s="24"/>
      <c r="C5371" s="24"/>
    </row>
    <row r="5372" spans="2:3" x14ac:dyDescent="0.2">
      <c r="B5372" s="24"/>
      <c r="C5372" s="24"/>
    </row>
    <row r="5373" spans="2:3" x14ac:dyDescent="0.2">
      <c r="B5373" s="24"/>
      <c r="C5373" s="24"/>
    </row>
    <row r="5374" spans="2:3" x14ac:dyDescent="0.2">
      <c r="B5374" s="24"/>
      <c r="C5374" s="24"/>
    </row>
    <row r="5375" spans="2:3" x14ac:dyDescent="0.2">
      <c r="B5375" s="24"/>
      <c r="C5375" s="24"/>
    </row>
    <row r="5376" spans="2:3" x14ac:dyDescent="0.2">
      <c r="B5376" s="24"/>
      <c r="C5376" s="24"/>
    </row>
    <row r="5377" spans="2:3" x14ac:dyDescent="0.2">
      <c r="B5377" s="24"/>
      <c r="C5377" s="24"/>
    </row>
    <row r="5378" spans="2:3" x14ac:dyDescent="0.2">
      <c r="B5378" s="24"/>
      <c r="C5378" s="24"/>
    </row>
    <row r="5379" spans="2:3" x14ac:dyDescent="0.2">
      <c r="B5379" s="24"/>
      <c r="C5379" s="24"/>
    </row>
    <row r="5380" spans="2:3" x14ac:dyDescent="0.2">
      <c r="B5380" s="24"/>
      <c r="C5380" s="24"/>
    </row>
    <row r="5381" spans="2:3" x14ac:dyDescent="0.2">
      <c r="B5381" s="24"/>
      <c r="C5381" s="24"/>
    </row>
    <row r="5382" spans="2:3" x14ac:dyDescent="0.2">
      <c r="B5382" s="24"/>
      <c r="C5382" s="24"/>
    </row>
    <row r="5383" spans="2:3" x14ac:dyDescent="0.2">
      <c r="B5383" s="24"/>
      <c r="C5383" s="24"/>
    </row>
    <row r="5384" spans="2:3" x14ac:dyDescent="0.2">
      <c r="B5384" s="24"/>
      <c r="C5384" s="24"/>
    </row>
    <row r="5385" spans="2:3" x14ac:dyDescent="0.2">
      <c r="B5385" s="24"/>
      <c r="C5385" s="24"/>
    </row>
    <row r="5386" spans="2:3" x14ac:dyDescent="0.2">
      <c r="B5386" s="24"/>
      <c r="C5386" s="24"/>
    </row>
    <row r="5387" spans="2:3" x14ac:dyDescent="0.2">
      <c r="B5387" s="24"/>
      <c r="C5387" s="24"/>
    </row>
    <row r="5388" spans="2:3" x14ac:dyDescent="0.2">
      <c r="B5388" s="24"/>
      <c r="C5388" s="24"/>
    </row>
    <row r="5389" spans="2:3" x14ac:dyDescent="0.2">
      <c r="B5389" s="24"/>
      <c r="C5389" s="24"/>
    </row>
    <row r="5390" spans="2:3" x14ac:dyDescent="0.2">
      <c r="B5390" s="24"/>
      <c r="C5390" s="24"/>
    </row>
    <row r="5391" spans="2:3" x14ac:dyDescent="0.2">
      <c r="B5391" s="24"/>
      <c r="C5391" s="24"/>
    </row>
    <row r="5392" spans="2:3" x14ac:dyDescent="0.2">
      <c r="B5392" s="24"/>
      <c r="C5392" s="24"/>
    </row>
    <row r="5393" spans="2:3" x14ac:dyDescent="0.2">
      <c r="B5393" s="24"/>
      <c r="C5393" s="24"/>
    </row>
    <row r="5394" spans="2:3" x14ac:dyDescent="0.2">
      <c r="B5394" s="24"/>
      <c r="C5394" s="24"/>
    </row>
    <row r="5395" spans="2:3" x14ac:dyDescent="0.2">
      <c r="B5395" s="24"/>
      <c r="C5395" s="24"/>
    </row>
    <row r="5396" spans="2:3" x14ac:dyDescent="0.2">
      <c r="B5396" s="24"/>
      <c r="C5396" s="24"/>
    </row>
    <row r="5397" spans="2:3" x14ac:dyDescent="0.2">
      <c r="B5397" s="24"/>
      <c r="C5397" s="24"/>
    </row>
    <row r="5398" spans="2:3" x14ac:dyDescent="0.2">
      <c r="B5398" s="24"/>
      <c r="C5398" s="24"/>
    </row>
    <row r="5399" spans="2:3" x14ac:dyDescent="0.2">
      <c r="B5399" s="24"/>
      <c r="C5399" s="24"/>
    </row>
    <row r="5400" spans="2:3" x14ac:dyDescent="0.2">
      <c r="B5400" s="24"/>
      <c r="C5400" s="24"/>
    </row>
    <row r="5401" spans="2:3" x14ac:dyDescent="0.2">
      <c r="B5401" s="24"/>
      <c r="C5401" s="24"/>
    </row>
    <row r="5402" spans="2:3" x14ac:dyDescent="0.2">
      <c r="B5402" s="24"/>
      <c r="C5402" s="24"/>
    </row>
    <row r="5403" spans="2:3" x14ac:dyDescent="0.2">
      <c r="B5403" s="24"/>
      <c r="C5403" s="24"/>
    </row>
    <row r="5404" spans="2:3" x14ac:dyDescent="0.2">
      <c r="B5404" s="24"/>
      <c r="C5404" s="24"/>
    </row>
    <row r="5405" spans="2:3" x14ac:dyDescent="0.2">
      <c r="B5405" s="24"/>
      <c r="C5405" s="24"/>
    </row>
    <row r="5406" spans="2:3" x14ac:dyDescent="0.2">
      <c r="B5406" s="24"/>
      <c r="C5406" s="24"/>
    </row>
    <row r="5407" spans="2:3" x14ac:dyDescent="0.2">
      <c r="B5407" s="24"/>
      <c r="C5407" s="24"/>
    </row>
    <row r="5408" spans="2:3" x14ac:dyDescent="0.2">
      <c r="B5408" s="24"/>
      <c r="C5408" s="24"/>
    </row>
    <row r="5409" spans="2:3" x14ac:dyDescent="0.2">
      <c r="B5409" s="24"/>
      <c r="C5409" s="24"/>
    </row>
    <row r="5410" spans="2:3" x14ac:dyDescent="0.2">
      <c r="B5410" s="24"/>
      <c r="C5410" s="24"/>
    </row>
    <row r="5411" spans="2:3" x14ac:dyDescent="0.2">
      <c r="B5411" s="24"/>
      <c r="C5411" s="24"/>
    </row>
    <row r="5412" spans="2:3" x14ac:dyDescent="0.2">
      <c r="B5412" s="24"/>
      <c r="C5412" s="24"/>
    </row>
    <row r="5413" spans="2:3" x14ac:dyDescent="0.2">
      <c r="B5413" s="24"/>
      <c r="C5413" s="24"/>
    </row>
    <row r="5414" spans="2:3" x14ac:dyDescent="0.2">
      <c r="B5414" s="24"/>
      <c r="C5414" s="24"/>
    </row>
    <row r="5415" spans="2:3" x14ac:dyDescent="0.2">
      <c r="B5415" s="24"/>
      <c r="C5415" s="24"/>
    </row>
    <row r="5416" spans="2:3" x14ac:dyDescent="0.2">
      <c r="B5416" s="24"/>
      <c r="C5416" s="24"/>
    </row>
    <row r="5417" spans="2:3" x14ac:dyDescent="0.2">
      <c r="B5417" s="24"/>
      <c r="C5417" s="24"/>
    </row>
    <row r="5418" spans="2:3" x14ac:dyDescent="0.2">
      <c r="B5418" s="24"/>
      <c r="C5418" s="24"/>
    </row>
    <row r="5419" spans="2:3" x14ac:dyDescent="0.2">
      <c r="B5419" s="24"/>
      <c r="C5419" s="24"/>
    </row>
    <row r="5420" spans="2:3" x14ac:dyDescent="0.2">
      <c r="B5420" s="24"/>
      <c r="C5420" s="24"/>
    </row>
    <row r="5421" spans="2:3" x14ac:dyDescent="0.2">
      <c r="B5421" s="24"/>
      <c r="C5421" s="24"/>
    </row>
    <row r="5422" spans="2:3" x14ac:dyDescent="0.2">
      <c r="B5422" s="24"/>
      <c r="C5422" s="24"/>
    </row>
    <row r="5423" spans="2:3" x14ac:dyDescent="0.2">
      <c r="B5423" s="24"/>
      <c r="C5423" s="24"/>
    </row>
    <row r="5424" spans="2:3" x14ac:dyDescent="0.2">
      <c r="B5424" s="24"/>
      <c r="C5424" s="24"/>
    </row>
    <row r="5425" spans="2:3" x14ac:dyDescent="0.2">
      <c r="B5425" s="24"/>
      <c r="C5425" s="24"/>
    </row>
    <row r="5426" spans="2:3" x14ac:dyDescent="0.2">
      <c r="B5426" s="24"/>
      <c r="C5426" s="24"/>
    </row>
    <row r="5427" spans="2:3" x14ac:dyDescent="0.2">
      <c r="B5427" s="24"/>
      <c r="C5427" s="24"/>
    </row>
    <row r="5428" spans="2:3" x14ac:dyDescent="0.2">
      <c r="B5428" s="24"/>
      <c r="C5428" s="24"/>
    </row>
    <row r="5429" spans="2:3" x14ac:dyDescent="0.2">
      <c r="B5429" s="24"/>
      <c r="C5429" s="24"/>
    </row>
    <row r="5430" spans="2:3" x14ac:dyDescent="0.2">
      <c r="B5430" s="24"/>
      <c r="C5430" s="24"/>
    </row>
    <row r="5431" spans="2:3" x14ac:dyDescent="0.2">
      <c r="B5431" s="24"/>
      <c r="C5431" s="24"/>
    </row>
    <row r="5432" spans="2:3" x14ac:dyDescent="0.2">
      <c r="B5432" s="24"/>
      <c r="C5432" s="24"/>
    </row>
    <row r="5433" spans="2:3" x14ac:dyDescent="0.2">
      <c r="B5433" s="24"/>
      <c r="C5433" s="24"/>
    </row>
    <row r="5434" spans="2:3" x14ac:dyDescent="0.2">
      <c r="B5434" s="24"/>
      <c r="C5434" s="24"/>
    </row>
    <row r="5435" spans="2:3" x14ac:dyDescent="0.2">
      <c r="B5435" s="24"/>
      <c r="C5435" s="24"/>
    </row>
    <row r="5436" spans="2:3" x14ac:dyDescent="0.2">
      <c r="B5436" s="24"/>
      <c r="C5436" s="24"/>
    </row>
    <row r="5437" spans="2:3" x14ac:dyDescent="0.2">
      <c r="B5437" s="24"/>
      <c r="C5437" s="24"/>
    </row>
    <row r="5438" spans="2:3" x14ac:dyDescent="0.2">
      <c r="B5438" s="24"/>
      <c r="C5438" s="24"/>
    </row>
    <row r="5439" spans="2:3" x14ac:dyDescent="0.2">
      <c r="B5439" s="24"/>
      <c r="C5439" s="24"/>
    </row>
    <row r="5440" spans="2:3" x14ac:dyDescent="0.2">
      <c r="B5440" s="24"/>
      <c r="C5440" s="24"/>
    </row>
    <row r="5441" spans="2:3" x14ac:dyDescent="0.2">
      <c r="B5441" s="24"/>
      <c r="C5441" s="24"/>
    </row>
    <row r="5442" spans="2:3" x14ac:dyDescent="0.2">
      <c r="B5442" s="24"/>
      <c r="C5442" s="24"/>
    </row>
    <row r="5443" spans="2:3" x14ac:dyDescent="0.2">
      <c r="B5443" s="24"/>
      <c r="C5443" s="24"/>
    </row>
    <row r="5444" spans="2:3" x14ac:dyDescent="0.2">
      <c r="B5444" s="24"/>
      <c r="C5444" s="24"/>
    </row>
    <row r="5445" spans="2:3" x14ac:dyDescent="0.2">
      <c r="B5445" s="24"/>
      <c r="C5445" s="24"/>
    </row>
    <row r="5446" spans="2:3" x14ac:dyDescent="0.2">
      <c r="B5446" s="24"/>
      <c r="C5446" s="24"/>
    </row>
    <row r="5447" spans="2:3" x14ac:dyDescent="0.2">
      <c r="B5447" s="24"/>
      <c r="C5447" s="24"/>
    </row>
    <row r="5448" spans="2:3" x14ac:dyDescent="0.2">
      <c r="B5448" s="24"/>
      <c r="C5448" s="24"/>
    </row>
    <row r="5449" spans="2:3" x14ac:dyDescent="0.2">
      <c r="B5449" s="24"/>
      <c r="C5449" s="24"/>
    </row>
    <row r="5450" spans="2:3" x14ac:dyDescent="0.2">
      <c r="B5450" s="24"/>
      <c r="C5450" s="24"/>
    </row>
    <row r="5451" spans="2:3" x14ac:dyDescent="0.2">
      <c r="B5451" s="24"/>
      <c r="C5451" s="24"/>
    </row>
    <row r="5452" spans="2:3" x14ac:dyDescent="0.2">
      <c r="B5452" s="24"/>
      <c r="C5452" s="24"/>
    </row>
    <row r="5453" spans="2:3" x14ac:dyDescent="0.2">
      <c r="B5453" s="24"/>
      <c r="C5453" s="24"/>
    </row>
    <row r="5454" spans="2:3" x14ac:dyDescent="0.2">
      <c r="B5454" s="24"/>
      <c r="C5454" s="24"/>
    </row>
    <row r="5455" spans="2:3" x14ac:dyDescent="0.2">
      <c r="B5455" s="24"/>
      <c r="C5455" s="24"/>
    </row>
    <row r="5456" spans="2:3" x14ac:dyDescent="0.2">
      <c r="B5456" s="24"/>
      <c r="C5456" s="24"/>
    </row>
    <row r="5457" spans="2:3" x14ac:dyDescent="0.2">
      <c r="B5457" s="24"/>
      <c r="C5457" s="24"/>
    </row>
    <row r="5458" spans="2:3" x14ac:dyDescent="0.2">
      <c r="B5458" s="24"/>
      <c r="C5458" s="24"/>
    </row>
    <row r="5459" spans="2:3" x14ac:dyDescent="0.2">
      <c r="B5459" s="24"/>
      <c r="C5459" s="24"/>
    </row>
    <row r="5460" spans="2:3" x14ac:dyDescent="0.2">
      <c r="B5460" s="24"/>
      <c r="C5460" s="24"/>
    </row>
    <row r="5461" spans="2:3" x14ac:dyDescent="0.2">
      <c r="B5461" s="24"/>
      <c r="C5461" s="24"/>
    </row>
    <row r="5462" spans="2:3" x14ac:dyDescent="0.2">
      <c r="B5462" s="24"/>
      <c r="C5462" s="24"/>
    </row>
    <row r="5463" spans="2:3" x14ac:dyDescent="0.2">
      <c r="B5463" s="24"/>
      <c r="C5463" s="24"/>
    </row>
    <row r="5464" spans="2:3" x14ac:dyDescent="0.2">
      <c r="B5464" s="24"/>
      <c r="C5464" s="24"/>
    </row>
    <row r="5465" spans="2:3" x14ac:dyDescent="0.2">
      <c r="B5465" s="24"/>
      <c r="C5465" s="24"/>
    </row>
    <row r="5466" spans="2:3" x14ac:dyDescent="0.2">
      <c r="B5466" s="24"/>
      <c r="C5466" s="24"/>
    </row>
    <row r="5467" spans="2:3" x14ac:dyDescent="0.2">
      <c r="B5467" s="24"/>
      <c r="C5467" s="24"/>
    </row>
    <row r="5468" spans="2:3" x14ac:dyDescent="0.2">
      <c r="B5468" s="24"/>
      <c r="C5468" s="24"/>
    </row>
    <row r="5469" spans="2:3" x14ac:dyDescent="0.2">
      <c r="B5469" s="24"/>
      <c r="C5469" s="24"/>
    </row>
    <row r="5470" spans="2:3" x14ac:dyDescent="0.2">
      <c r="B5470" s="24"/>
      <c r="C5470" s="24"/>
    </row>
    <row r="5471" spans="2:3" x14ac:dyDescent="0.2">
      <c r="B5471" s="24"/>
      <c r="C5471" s="24"/>
    </row>
    <row r="5472" spans="2:3" x14ac:dyDescent="0.2">
      <c r="B5472" s="24"/>
      <c r="C5472" s="24"/>
    </row>
    <row r="5473" spans="2:3" x14ac:dyDescent="0.2">
      <c r="B5473" s="24"/>
      <c r="C5473" s="24"/>
    </row>
    <row r="5474" spans="2:3" x14ac:dyDescent="0.2">
      <c r="B5474" s="24"/>
      <c r="C5474" s="24"/>
    </row>
    <row r="5475" spans="2:3" x14ac:dyDescent="0.2">
      <c r="B5475" s="24"/>
      <c r="C5475" s="24"/>
    </row>
    <row r="5476" spans="2:3" x14ac:dyDescent="0.2">
      <c r="B5476" s="24"/>
      <c r="C5476" s="24"/>
    </row>
    <row r="5477" spans="2:3" x14ac:dyDescent="0.2">
      <c r="B5477" s="24"/>
      <c r="C5477" s="24"/>
    </row>
    <row r="5478" spans="2:3" x14ac:dyDescent="0.2">
      <c r="B5478" s="24"/>
      <c r="C5478" s="24"/>
    </row>
    <row r="5479" spans="2:3" x14ac:dyDescent="0.2">
      <c r="B5479" s="24"/>
      <c r="C5479" s="24"/>
    </row>
    <row r="5480" spans="2:3" x14ac:dyDescent="0.2">
      <c r="B5480" s="24"/>
      <c r="C5480" s="24"/>
    </row>
    <row r="5481" spans="2:3" x14ac:dyDescent="0.2">
      <c r="B5481" s="24"/>
      <c r="C5481" s="24"/>
    </row>
    <row r="5482" spans="2:3" x14ac:dyDescent="0.2">
      <c r="B5482" s="24"/>
      <c r="C5482" s="24"/>
    </row>
    <row r="5483" spans="2:3" x14ac:dyDescent="0.2">
      <c r="B5483" s="24"/>
      <c r="C5483" s="24"/>
    </row>
    <row r="5484" spans="2:3" x14ac:dyDescent="0.2">
      <c r="B5484" s="24"/>
      <c r="C5484" s="24"/>
    </row>
    <row r="5485" spans="2:3" x14ac:dyDescent="0.2">
      <c r="B5485" s="24"/>
      <c r="C5485" s="24"/>
    </row>
    <row r="5486" spans="2:3" x14ac:dyDescent="0.2">
      <c r="B5486" s="24"/>
      <c r="C5486" s="24"/>
    </row>
    <row r="5487" spans="2:3" x14ac:dyDescent="0.2">
      <c r="B5487" s="24"/>
      <c r="C5487" s="24"/>
    </row>
    <row r="5488" spans="2:3" x14ac:dyDescent="0.2">
      <c r="B5488" s="24"/>
      <c r="C5488" s="24"/>
    </row>
    <row r="5489" spans="2:3" x14ac:dyDescent="0.2">
      <c r="B5489" s="24"/>
      <c r="C5489" s="24"/>
    </row>
    <row r="5490" spans="2:3" x14ac:dyDescent="0.2">
      <c r="B5490" s="24"/>
      <c r="C5490" s="24"/>
    </row>
    <row r="5491" spans="2:3" x14ac:dyDescent="0.2">
      <c r="B5491" s="24"/>
      <c r="C5491" s="24"/>
    </row>
    <row r="5492" spans="2:3" x14ac:dyDescent="0.2">
      <c r="B5492" s="24"/>
      <c r="C5492" s="24"/>
    </row>
    <row r="5493" spans="2:3" x14ac:dyDescent="0.2">
      <c r="B5493" s="24"/>
      <c r="C5493" s="24"/>
    </row>
    <row r="5494" spans="2:3" x14ac:dyDescent="0.2">
      <c r="B5494" s="24"/>
      <c r="C5494" s="24"/>
    </row>
    <row r="5495" spans="2:3" x14ac:dyDescent="0.2">
      <c r="B5495" s="24"/>
      <c r="C5495" s="24"/>
    </row>
    <row r="5496" spans="2:3" x14ac:dyDescent="0.2">
      <c r="B5496" s="24"/>
      <c r="C5496" s="24"/>
    </row>
    <row r="5497" spans="2:3" x14ac:dyDescent="0.2">
      <c r="B5497" s="24"/>
      <c r="C5497" s="24"/>
    </row>
    <row r="5498" spans="2:3" x14ac:dyDescent="0.2">
      <c r="B5498" s="24"/>
      <c r="C5498" s="24"/>
    </row>
    <row r="5499" spans="2:3" x14ac:dyDescent="0.2">
      <c r="B5499" s="24"/>
      <c r="C5499" s="24"/>
    </row>
    <row r="5500" spans="2:3" x14ac:dyDescent="0.2">
      <c r="B5500" s="24"/>
      <c r="C5500" s="24"/>
    </row>
    <row r="5501" spans="2:3" x14ac:dyDescent="0.2">
      <c r="B5501" s="24"/>
      <c r="C5501" s="24"/>
    </row>
    <row r="5502" spans="2:3" x14ac:dyDescent="0.2">
      <c r="B5502" s="24"/>
      <c r="C5502" s="24"/>
    </row>
    <row r="5503" spans="2:3" x14ac:dyDescent="0.2">
      <c r="B5503" s="24"/>
      <c r="C5503" s="24"/>
    </row>
    <row r="5504" spans="2:3" x14ac:dyDescent="0.2">
      <c r="B5504" s="24"/>
      <c r="C5504" s="24"/>
    </row>
    <row r="5505" spans="2:3" x14ac:dyDescent="0.2">
      <c r="B5505" s="24"/>
      <c r="C5505" s="24"/>
    </row>
    <row r="5506" spans="2:3" x14ac:dyDescent="0.2">
      <c r="B5506" s="24"/>
      <c r="C5506" s="24"/>
    </row>
    <row r="5507" spans="2:3" x14ac:dyDescent="0.2">
      <c r="B5507" s="24"/>
      <c r="C5507" s="24"/>
    </row>
    <row r="5508" spans="2:3" x14ac:dyDescent="0.2">
      <c r="B5508" s="24"/>
      <c r="C5508" s="24"/>
    </row>
    <row r="5509" spans="2:3" x14ac:dyDescent="0.2">
      <c r="B5509" s="24"/>
      <c r="C5509" s="24"/>
    </row>
    <row r="5510" spans="2:3" x14ac:dyDescent="0.2">
      <c r="B5510" s="24"/>
      <c r="C5510" s="24"/>
    </row>
    <row r="5511" spans="2:3" x14ac:dyDescent="0.2">
      <c r="B5511" s="24"/>
      <c r="C5511" s="24"/>
    </row>
    <row r="5512" spans="2:3" x14ac:dyDescent="0.2">
      <c r="B5512" s="24"/>
      <c r="C5512" s="24"/>
    </row>
    <row r="5513" spans="2:3" x14ac:dyDescent="0.2">
      <c r="B5513" s="24"/>
      <c r="C5513" s="24"/>
    </row>
    <row r="5514" spans="2:3" x14ac:dyDescent="0.2">
      <c r="B5514" s="24"/>
      <c r="C5514" s="24"/>
    </row>
    <row r="5515" spans="2:3" x14ac:dyDescent="0.2">
      <c r="B5515" s="24"/>
      <c r="C5515" s="24"/>
    </row>
    <row r="5516" spans="2:3" x14ac:dyDescent="0.2">
      <c r="B5516" s="24"/>
      <c r="C5516" s="24"/>
    </row>
    <row r="5517" spans="2:3" x14ac:dyDescent="0.2">
      <c r="B5517" s="24"/>
      <c r="C5517" s="24"/>
    </row>
    <row r="5518" spans="2:3" x14ac:dyDescent="0.2">
      <c r="B5518" s="24"/>
      <c r="C5518" s="24"/>
    </row>
    <row r="5519" spans="2:3" x14ac:dyDescent="0.2">
      <c r="B5519" s="24"/>
      <c r="C5519" s="24"/>
    </row>
    <row r="5520" spans="2:3" x14ac:dyDescent="0.2">
      <c r="B5520" s="24"/>
      <c r="C5520" s="24"/>
    </row>
    <row r="5521" spans="2:3" x14ac:dyDescent="0.2">
      <c r="B5521" s="24"/>
      <c r="C5521" s="24"/>
    </row>
    <row r="5522" spans="2:3" x14ac:dyDescent="0.2">
      <c r="B5522" s="24"/>
      <c r="C5522" s="24"/>
    </row>
    <row r="5523" spans="2:3" x14ac:dyDescent="0.2">
      <c r="B5523" s="24"/>
      <c r="C5523" s="24"/>
    </row>
    <row r="5524" spans="2:3" x14ac:dyDescent="0.2">
      <c r="B5524" s="24"/>
      <c r="C5524" s="24"/>
    </row>
    <row r="5525" spans="2:3" x14ac:dyDescent="0.2">
      <c r="B5525" s="24"/>
      <c r="C5525" s="24"/>
    </row>
    <row r="5526" spans="2:3" x14ac:dyDescent="0.2">
      <c r="B5526" s="24"/>
      <c r="C5526" s="24"/>
    </row>
    <row r="5527" spans="2:3" x14ac:dyDescent="0.2">
      <c r="B5527" s="24"/>
      <c r="C5527" s="24"/>
    </row>
    <row r="5528" spans="2:3" x14ac:dyDescent="0.2">
      <c r="B5528" s="24"/>
      <c r="C5528" s="24"/>
    </row>
    <row r="5529" spans="2:3" x14ac:dyDescent="0.2">
      <c r="B5529" s="24"/>
      <c r="C5529" s="24"/>
    </row>
    <row r="5530" spans="2:3" x14ac:dyDescent="0.2">
      <c r="B5530" s="24"/>
      <c r="C5530" s="24"/>
    </row>
    <row r="5531" spans="2:3" x14ac:dyDescent="0.2">
      <c r="B5531" s="24"/>
      <c r="C5531" s="24"/>
    </row>
    <row r="5532" spans="2:3" x14ac:dyDescent="0.2">
      <c r="B5532" s="24"/>
      <c r="C5532" s="24"/>
    </row>
    <row r="5533" spans="2:3" x14ac:dyDescent="0.2">
      <c r="B5533" s="24"/>
      <c r="C5533" s="24"/>
    </row>
    <row r="5534" spans="2:3" x14ac:dyDescent="0.2">
      <c r="B5534" s="24"/>
      <c r="C5534" s="24"/>
    </row>
    <row r="5535" spans="2:3" x14ac:dyDescent="0.2">
      <c r="B5535" s="24"/>
      <c r="C5535" s="24"/>
    </row>
    <row r="5536" spans="2:3" x14ac:dyDescent="0.2">
      <c r="B5536" s="24"/>
      <c r="C5536" s="24"/>
    </row>
    <row r="5537" spans="2:3" x14ac:dyDescent="0.2">
      <c r="B5537" s="24"/>
      <c r="C5537" s="24"/>
    </row>
    <row r="5538" spans="2:3" x14ac:dyDescent="0.2">
      <c r="B5538" s="24"/>
      <c r="C5538" s="24"/>
    </row>
    <row r="5539" spans="2:3" x14ac:dyDescent="0.2">
      <c r="B5539" s="24"/>
      <c r="C5539" s="24"/>
    </row>
    <row r="5540" spans="2:3" x14ac:dyDescent="0.2">
      <c r="B5540" s="24"/>
      <c r="C5540" s="24"/>
    </row>
    <row r="5541" spans="2:3" x14ac:dyDescent="0.2">
      <c r="B5541" s="24"/>
      <c r="C5541" s="24"/>
    </row>
    <row r="5542" spans="2:3" x14ac:dyDescent="0.2">
      <c r="B5542" s="24"/>
      <c r="C5542" s="24"/>
    </row>
    <row r="5543" spans="2:3" x14ac:dyDescent="0.2">
      <c r="B5543" s="24"/>
      <c r="C5543" s="24"/>
    </row>
    <row r="5544" spans="2:3" x14ac:dyDescent="0.2">
      <c r="B5544" s="24"/>
      <c r="C5544" s="24"/>
    </row>
    <row r="5545" spans="2:3" x14ac:dyDescent="0.2">
      <c r="B5545" s="24"/>
      <c r="C5545" s="24"/>
    </row>
    <row r="5546" spans="2:3" x14ac:dyDescent="0.2">
      <c r="B5546" s="24"/>
      <c r="C5546" s="24"/>
    </row>
    <row r="5547" spans="2:3" x14ac:dyDescent="0.2">
      <c r="B5547" s="24"/>
      <c r="C5547" s="24"/>
    </row>
    <row r="5548" spans="2:3" x14ac:dyDescent="0.2">
      <c r="B5548" s="24"/>
      <c r="C5548" s="24"/>
    </row>
    <row r="5549" spans="2:3" x14ac:dyDescent="0.2">
      <c r="B5549" s="24"/>
      <c r="C5549" s="24"/>
    </row>
    <row r="5550" spans="2:3" x14ac:dyDescent="0.2">
      <c r="B5550" s="24"/>
      <c r="C5550" s="24"/>
    </row>
    <row r="5551" spans="2:3" x14ac:dyDescent="0.2">
      <c r="B5551" s="24"/>
      <c r="C5551" s="24"/>
    </row>
    <row r="5552" spans="2:3" x14ac:dyDescent="0.2">
      <c r="B5552" s="24"/>
      <c r="C5552" s="24"/>
    </row>
    <row r="5553" spans="2:3" x14ac:dyDescent="0.2">
      <c r="B5553" s="24"/>
      <c r="C5553" s="24"/>
    </row>
    <row r="5554" spans="2:3" x14ac:dyDescent="0.2">
      <c r="B5554" s="24"/>
      <c r="C5554" s="24"/>
    </row>
    <row r="5555" spans="2:3" x14ac:dyDescent="0.2">
      <c r="B5555" s="24"/>
      <c r="C5555" s="24"/>
    </row>
    <row r="5556" spans="2:3" x14ac:dyDescent="0.2">
      <c r="B5556" s="24"/>
      <c r="C5556" s="24"/>
    </row>
    <row r="5557" spans="2:3" x14ac:dyDescent="0.2">
      <c r="B5557" s="24"/>
      <c r="C5557" s="24"/>
    </row>
    <row r="5558" spans="2:3" x14ac:dyDescent="0.2">
      <c r="B5558" s="24"/>
      <c r="C5558" s="24"/>
    </row>
    <row r="5559" spans="2:3" x14ac:dyDescent="0.2">
      <c r="B5559" s="24"/>
      <c r="C5559" s="24"/>
    </row>
    <row r="5560" spans="2:3" x14ac:dyDescent="0.2">
      <c r="B5560" s="24"/>
      <c r="C5560" s="24"/>
    </row>
    <row r="5561" spans="2:3" x14ac:dyDescent="0.2">
      <c r="B5561" s="24"/>
      <c r="C5561" s="24"/>
    </row>
    <row r="5562" spans="2:3" x14ac:dyDescent="0.2">
      <c r="B5562" s="24"/>
      <c r="C5562" s="24"/>
    </row>
    <row r="5563" spans="2:3" x14ac:dyDescent="0.2">
      <c r="B5563" s="24"/>
      <c r="C5563" s="24"/>
    </row>
    <row r="5564" spans="2:3" x14ac:dyDescent="0.2">
      <c r="B5564" s="24"/>
      <c r="C5564" s="24"/>
    </row>
    <row r="5565" spans="2:3" x14ac:dyDescent="0.2">
      <c r="B5565" s="24"/>
      <c r="C5565" s="24"/>
    </row>
    <row r="5566" spans="2:3" x14ac:dyDescent="0.2">
      <c r="B5566" s="24"/>
      <c r="C5566" s="24"/>
    </row>
    <row r="5567" spans="2:3" x14ac:dyDescent="0.2">
      <c r="B5567" s="24"/>
      <c r="C5567" s="24"/>
    </row>
    <row r="5568" spans="2:3" x14ac:dyDescent="0.2">
      <c r="B5568" s="24"/>
      <c r="C5568" s="24"/>
    </row>
    <row r="5569" spans="2:3" x14ac:dyDescent="0.2">
      <c r="B5569" s="24"/>
      <c r="C5569" s="24"/>
    </row>
    <row r="5570" spans="2:3" x14ac:dyDescent="0.2">
      <c r="B5570" s="24"/>
      <c r="C5570" s="24"/>
    </row>
    <row r="5571" spans="2:3" x14ac:dyDescent="0.2">
      <c r="B5571" s="24"/>
      <c r="C5571" s="24"/>
    </row>
    <row r="5572" spans="2:3" x14ac:dyDescent="0.2">
      <c r="B5572" s="24"/>
      <c r="C5572" s="24"/>
    </row>
    <row r="5573" spans="2:3" x14ac:dyDescent="0.2">
      <c r="B5573" s="24"/>
      <c r="C5573" s="24"/>
    </row>
    <row r="5574" spans="2:3" x14ac:dyDescent="0.2">
      <c r="B5574" s="24"/>
      <c r="C5574" s="24"/>
    </row>
    <row r="5575" spans="2:3" x14ac:dyDescent="0.2">
      <c r="B5575" s="24"/>
      <c r="C5575" s="24"/>
    </row>
    <row r="5576" spans="2:3" x14ac:dyDescent="0.2">
      <c r="B5576" s="24"/>
      <c r="C5576" s="24"/>
    </row>
    <row r="5577" spans="2:3" x14ac:dyDescent="0.2">
      <c r="B5577" s="24"/>
      <c r="C5577" s="24"/>
    </row>
    <row r="5578" spans="2:3" x14ac:dyDescent="0.2">
      <c r="B5578" s="24"/>
      <c r="C5578" s="24"/>
    </row>
    <row r="5579" spans="2:3" x14ac:dyDescent="0.2">
      <c r="B5579" s="24"/>
      <c r="C5579" s="24"/>
    </row>
    <row r="5580" spans="2:3" x14ac:dyDescent="0.2">
      <c r="B5580" s="24"/>
      <c r="C5580" s="24"/>
    </row>
    <row r="5581" spans="2:3" x14ac:dyDescent="0.2">
      <c r="B5581" s="24"/>
      <c r="C5581" s="24"/>
    </row>
    <row r="5582" spans="2:3" x14ac:dyDescent="0.2">
      <c r="B5582" s="24"/>
      <c r="C5582" s="24"/>
    </row>
    <row r="5583" spans="2:3" x14ac:dyDescent="0.2">
      <c r="B5583" s="24"/>
      <c r="C5583" s="24"/>
    </row>
    <row r="5584" spans="2:3" x14ac:dyDescent="0.2">
      <c r="B5584" s="24"/>
      <c r="C5584" s="24"/>
    </row>
    <row r="5585" spans="2:3" x14ac:dyDescent="0.2">
      <c r="B5585" s="24"/>
      <c r="C5585" s="24"/>
    </row>
    <row r="5586" spans="2:3" x14ac:dyDescent="0.2">
      <c r="B5586" s="24"/>
      <c r="C5586" s="24"/>
    </row>
    <row r="5587" spans="2:3" x14ac:dyDescent="0.2">
      <c r="B5587" s="24"/>
      <c r="C5587" s="24"/>
    </row>
    <row r="5588" spans="2:3" x14ac:dyDescent="0.2">
      <c r="B5588" s="24"/>
      <c r="C5588" s="24"/>
    </row>
    <row r="5589" spans="2:3" x14ac:dyDescent="0.2">
      <c r="B5589" s="24"/>
      <c r="C5589" s="24"/>
    </row>
    <row r="5590" spans="2:3" x14ac:dyDescent="0.2">
      <c r="B5590" s="24"/>
      <c r="C5590" s="24"/>
    </row>
    <row r="5591" spans="2:3" x14ac:dyDescent="0.2">
      <c r="B5591" s="24"/>
      <c r="C5591" s="24"/>
    </row>
    <row r="5592" spans="2:3" x14ac:dyDescent="0.2">
      <c r="B5592" s="24"/>
      <c r="C5592" s="24"/>
    </row>
    <row r="5593" spans="2:3" x14ac:dyDescent="0.2">
      <c r="B5593" s="24"/>
      <c r="C5593" s="24"/>
    </row>
    <row r="5594" spans="2:3" x14ac:dyDescent="0.2">
      <c r="B5594" s="24"/>
      <c r="C5594" s="24"/>
    </row>
    <row r="5595" spans="2:3" x14ac:dyDescent="0.2">
      <c r="B5595" s="24"/>
      <c r="C5595" s="24"/>
    </row>
    <row r="5596" spans="2:3" x14ac:dyDescent="0.2">
      <c r="B5596" s="24"/>
      <c r="C5596" s="24"/>
    </row>
    <row r="5597" spans="2:3" x14ac:dyDescent="0.2">
      <c r="B5597" s="24"/>
      <c r="C5597" s="24"/>
    </row>
    <row r="5598" spans="2:3" x14ac:dyDescent="0.2">
      <c r="B5598" s="24"/>
      <c r="C5598" s="24"/>
    </row>
    <row r="5599" spans="2:3" x14ac:dyDescent="0.2">
      <c r="B5599" s="24"/>
      <c r="C5599" s="24"/>
    </row>
    <row r="5600" spans="2:3" x14ac:dyDescent="0.2">
      <c r="B5600" s="24"/>
      <c r="C5600" s="24"/>
    </row>
    <row r="5601" spans="2:3" x14ac:dyDescent="0.2">
      <c r="B5601" s="24"/>
      <c r="C5601" s="24"/>
    </row>
    <row r="5602" spans="2:3" x14ac:dyDescent="0.2">
      <c r="B5602" s="24"/>
      <c r="C5602" s="24"/>
    </row>
    <row r="5603" spans="2:3" x14ac:dyDescent="0.2">
      <c r="B5603" s="24"/>
      <c r="C5603" s="24"/>
    </row>
    <row r="5604" spans="2:3" x14ac:dyDescent="0.2">
      <c r="B5604" s="24"/>
      <c r="C5604" s="24"/>
    </row>
    <row r="5605" spans="2:3" x14ac:dyDescent="0.2">
      <c r="B5605" s="24"/>
      <c r="C5605" s="24"/>
    </row>
    <row r="5606" spans="2:3" x14ac:dyDescent="0.2">
      <c r="B5606" s="24"/>
      <c r="C5606" s="24"/>
    </row>
    <row r="5607" spans="2:3" x14ac:dyDescent="0.2">
      <c r="B5607" s="24"/>
      <c r="C5607" s="24"/>
    </row>
    <row r="5608" spans="2:3" x14ac:dyDescent="0.2">
      <c r="B5608" s="24"/>
      <c r="C5608" s="24"/>
    </row>
    <row r="5609" spans="2:3" x14ac:dyDescent="0.2">
      <c r="B5609" s="24"/>
      <c r="C5609" s="24"/>
    </row>
    <row r="5610" spans="2:3" x14ac:dyDescent="0.2">
      <c r="B5610" s="24"/>
      <c r="C5610" s="24"/>
    </row>
    <row r="5611" spans="2:3" x14ac:dyDescent="0.2">
      <c r="B5611" s="24"/>
      <c r="C5611" s="24"/>
    </row>
    <row r="5612" spans="2:3" x14ac:dyDescent="0.2">
      <c r="B5612" s="24"/>
      <c r="C5612" s="24"/>
    </row>
    <row r="5613" spans="2:3" x14ac:dyDescent="0.2">
      <c r="B5613" s="24"/>
      <c r="C5613" s="24"/>
    </row>
    <row r="5614" spans="2:3" x14ac:dyDescent="0.2">
      <c r="B5614" s="24"/>
      <c r="C5614" s="24"/>
    </row>
    <row r="5615" spans="2:3" x14ac:dyDescent="0.2">
      <c r="B5615" s="24"/>
      <c r="C5615" s="24"/>
    </row>
    <row r="5616" spans="2:3" x14ac:dyDescent="0.2">
      <c r="B5616" s="24"/>
      <c r="C5616" s="24"/>
    </row>
    <row r="5617" spans="2:3" x14ac:dyDescent="0.2">
      <c r="B5617" s="24"/>
      <c r="C5617" s="24"/>
    </row>
    <row r="5618" spans="2:3" x14ac:dyDescent="0.2">
      <c r="B5618" s="24"/>
      <c r="C5618" s="24"/>
    </row>
    <row r="5619" spans="2:3" x14ac:dyDescent="0.2">
      <c r="B5619" s="24"/>
      <c r="C5619" s="24"/>
    </row>
    <row r="5620" spans="2:3" x14ac:dyDescent="0.2">
      <c r="B5620" s="24"/>
      <c r="C5620" s="24"/>
    </row>
    <row r="5621" spans="2:3" x14ac:dyDescent="0.2">
      <c r="B5621" s="24"/>
      <c r="C5621" s="24"/>
    </row>
    <row r="5622" spans="2:3" x14ac:dyDescent="0.2">
      <c r="B5622" s="24"/>
      <c r="C5622" s="24"/>
    </row>
    <row r="5623" spans="2:3" x14ac:dyDescent="0.2">
      <c r="B5623" s="24"/>
      <c r="C5623" s="24"/>
    </row>
    <row r="5624" spans="2:3" x14ac:dyDescent="0.2">
      <c r="B5624" s="24"/>
      <c r="C5624" s="24"/>
    </row>
    <row r="5625" spans="2:3" x14ac:dyDescent="0.2">
      <c r="B5625" s="24"/>
      <c r="C5625" s="24"/>
    </row>
    <row r="5626" spans="2:3" x14ac:dyDescent="0.2">
      <c r="B5626" s="24"/>
      <c r="C5626" s="24"/>
    </row>
    <row r="5627" spans="2:3" x14ac:dyDescent="0.2">
      <c r="B5627" s="24"/>
      <c r="C5627" s="24"/>
    </row>
    <row r="5628" spans="2:3" x14ac:dyDescent="0.2">
      <c r="B5628" s="24"/>
      <c r="C5628" s="24"/>
    </row>
    <row r="5629" spans="2:3" x14ac:dyDescent="0.2">
      <c r="B5629" s="24"/>
      <c r="C5629" s="24"/>
    </row>
    <row r="5630" spans="2:3" x14ac:dyDescent="0.2">
      <c r="B5630" s="24"/>
      <c r="C5630" s="24"/>
    </row>
    <row r="5631" spans="2:3" x14ac:dyDescent="0.2">
      <c r="B5631" s="24"/>
      <c r="C5631" s="24"/>
    </row>
    <row r="5632" spans="2:3" x14ac:dyDescent="0.2">
      <c r="B5632" s="24"/>
      <c r="C5632" s="24"/>
    </row>
    <row r="5633" spans="2:3" x14ac:dyDescent="0.2">
      <c r="B5633" s="24"/>
      <c r="C5633" s="24"/>
    </row>
    <row r="5634" spans="2:3" x14ac:dyDescent="0.2">
      <c r="B5634" s="24"/>
      <c r="C5634" s="24"/>
    </row>
    <row r="5635" spans="2:3" x14ac:dyDescent="0.2">
      <c r="B5635" s="24"/>
      <c r="C5635" s="24"/>
    </row>
    <row r="5636" spans="2:3" x14ac:dyDescent="0.2">
      <c r="B5636" s="24"/>
      <c r="C5636" s="24"/>
    </row>
    <row r="5637" spans="2:3" x14ac:dyDescent="0.2">
      <c r="B5637" s="24"/>
      <c r="C5637" s="24"/>
    </row>
    <row r="5638" spans="2:3" x14ac:dyDescent="0.2">
      <c r="B5638" s="24"/>
      <c r="C5638" s="24"/>
    </row>
    <row r="5639" spans="2:3" x14ac:dyDescent="0.2">
      <c r="B5639" s="24"/>
      <c r="C5639" s="24"/>
    </row>
    <row r="5640" spans="2:3" x14ac:dyDescent="0.2">
      <c r="B5640" s="24"/>
      <c r="C5640" s="24"/>
    </row>
    <row r="5641" spans="2:3" x14ac:dyDescent="0.2">
      <c r="B5641" s="24"/>
      <c r="C5641" s="24"/>
    </row>
    <row r="5642" spans="2:3" x14ac:dyDescent="0.2">
      <c r="B5642" s="24"/>
      <c r="C5642" s="24"/>
    </row>
    <row r="5643" spans="2:3" x14ac:dyDescent="0.2">
      <c r="B5643" s="24"/>
      <c r="C5643" s="24"/>
    </row>
    <row r="5644" spans="2:3" x14ac:dyDescent="0.2">
      <c r="B5644" s="24"/>
      <c r="C5644" s="24"/>
    </row>
    <row r="5645" spans="2:3" x14ac:dyDescent="0.2">
      <c r="B5645" s="24"/>
      <c r="C5645" s="24"/>
    </row>
    <row r="5646" spans="2:3" x14ac:dyDescent="0.2">
      <c r="B5646" s="24"/>
      <c r="C5646" s="24"/>
    </row>
    <row r="5647" spans="2:3" x14ac:dyDescent="0.2">
      <c r="B5647" s="24"/>
      <c r="C5647" s="24"/>
    </row>
    <row r="5648" spans="2:3" x14ac:dyDescent="0.2">
      <c r="B5648" s="24"/>
      <c r="C5648" s="24"/>
    </row>
    <row r="5649" spans="2:3" x14ac:dyDescent="0.2">
      <c r="B5649" s="24"/>
      <c r="C5649" s="24"/>
    </row>
    <row r="5650" spans="2:3" x14ac:dyDescent="0.2">
      <c r="B5650" s="24"/>
      <c r="C5650" s="24"/>
    </row>
    <row r="5651" spans="2:3" x14ac:dyDescent="0.2">
      <c r="B5651" s="24"/>
      <c r="C5651" s="24"/>
    </row>
    <row r="5652" spans="2:3" x14ac:dyDescent="0.2">
      <c r="B5652" s="24"/>
      <c r="C5652" s="24"/>
    </row>
    <row r="5653" spans="2:3" x14ac:dyDescent="0.2">
      <c r="B5653" s="24"/>
      <c r="C5653" s="24"/>
    </row>
    <row r="5654" spans="2:3" x14ac:dyDescent="0.2">
      <c r="B5654" s="24"/>
      <c r="C5654" s="24"/>
    </row>
    <row r="5655" spans="2:3" x14ac:dyDescent="0.2">
      <c r="B5655" s="24"/>
      <c r="C5655" s="24"/>
    </row>
    <row r="5656" spans="2:3" x14ac:dyDescent="0.2">
      <c r="B5656" s="24"/>
      <c r="C5656" s="24"/>
    </row>
    <row r="5657" spans="2:3" x14ac:dyDescent="0.2">
      <c r="B5657" s="24"/>
      <c r="C5657" s="24"/>
    </row>
    <row r="5658" spans="2:3" x14ac:dyDescent="0.2">
      <c r="B5658" s="24"/>
      <c r="C5658" s="24"/>
    </row>
    <row r="5659" spans="2:3" x14ac:dyDescent="0.2">
      <c r="B5659" s="24"/>
      <c r="C5659" s="24"/>
    </row>
    <row r="5660" spans="2:3" x14ac:dyDescent="0.2">
      <c r="B5660" s="24"/>
      <c r="C5660" s="24"/>
    </row>
    <row r="5661" spans="2:3" x14ac:dyDescent="0.2">
      <c r="B5661" s="24"/>
      <c r="C5661" s="24"/>
    </row>
    <row r="5662" spans="2:3" x14ac:dyDescent="0.2">
      <c r="B5662" s="24"/>
      <c r="C5662" s="24"/>
    </row>
    <row r="5663" spans="2:3" x14ac:dyDescent="0.2">
      <c r="B5663" s="24"/>
      <c r="C5663" s="24"/>
    </row>
    <row r="5664" spans="2:3" x14ac:dyDescent="0.2">
      <c r="B5664" s="24"/>
      <c r="C5664" s="24"/>
    </row>
    <row r="5665" spans="2:3" x14ac:dyDescent="0.2">
      <c r="B5665" s="24"/>
      <c r="C5665" s="24"/>
    </row>
    <row r="5666" spans="2:3" x14ac:dyDescent="0.2">
      <c r="B5666" s="24"/>
      <c r="C5666" s="24"/>
    </row>
    <row r="5667" spans="2:3" x14ac:dyDescent="0.2">
      <c r="B5667" s="24"/>
      <c r="C5667" s="24"/>
    </row>
    <row r="5668" spans="2:3" x14ac:dyDescent="0.2">
      <c r="B5668" s="24"/>
      <c r="C5668" s="24"/>
    </row>
    <row r="5669" spans="2:3" x14ac:dyDescent="0.2">
      <c r="B5669" s="24"/>
      <c r="C5669" s="24"/>
    </row>
    <row r="5670" spans="2:3" x14ac:dyDescent="0.2">
      <c r="B5670" s="24"/>
      <c r="C5670" s="24"/>
    </row>
    <row r="5671" spans="2:3" x14ac:dyDescent="0.2">
      <c r="B5671" s="24"/>
      <c r="C5671" s="24"/>
    </row>
    <row r="5672" spans="2:3" x14ac:dyDescent="0.2">
      <c r="B5672" s="24"/>
      <c r="C5672" s="24"/>
    </row>
    <row r="5673" spans="2:3" x14ac:dyDescent="0.2">
      <c r="B5673" s="24"/>
      <c r="C5673" s="24"/>
    </row>
    <row r="5674" spans="2:3" x14ac:dyDescent="0.2">
      <c r="B5674" s="24"/>
      <c r="C5674" s="24"/>
    </row>
    <row r="5675" spans="2:3" x14ac:dyDescent="0.2">
      <c r="B5675" s="24"/>
      <c r="C5675" s="24"/>
    </row>
    <row r="5676" spans="2:3" x14ac:dyDescent="0.2">
      <c r="B5676" s="24"/>
      <c r="C5676" s="24"/>
    </row>
    <row r="5677" spans="2:3" x14ac:dyDescent="0.2">
      <c r="B5677" s="24"/>
      <c r="C5677" s="24"/>
    </row>
    <row r="5678" spans="2:3" x14ac:dyDescent="0.2">
      <c r="B5678" s="24"/>
      <c r="C5678" s="24"/>
    </row>
    <row r="5679" spans="2:3" x14ac:dyDescent="0.2">
      <c r="B5679" s="24"/>
      <c r="C5679" s="24"/>
    </row>
    <row r="5680" spans="2:3" x14ac:dyDescent="0.2">
      <c r="B5680" s="24"/>
      <c r="C5680" s="24"/>
    </row>
    <row r="5681" spans="2:3" x14ac:dyDescent="0.2">
      <c r="B5681" s="24"/>
      <c r="C5681" s="24"/>
    </row>
    <row r="5682" spans="2:3" x14ac:dyDescent="0.2">
      <c r="B5682" s="24"/>
      <c r="C5682" s="24"/>
    </row>
    <row r="5683" spans="2:3" x14ac:dyDescent="0.2">
      <c r="B5683" s="24"/>
      <c r="C5683" s="24"/>
    </row>
    <row r="5684" spans="2:3" x14ac:dyDescent="0.2">
      <c r="B5684" s="24"/>
      <c r="C5684" s="24"/>
    </row>
    <row r="5685" spans="2:3" x14ac:dyDescent="0.2">
      <c r="B5685" s="24"/>
      <c r="C5685" s="24"/>
    </row>
    <row r="5686" spans="2:3" x14ac:dyDescent="0.2">
      <c r="B5686" s="24"/>
      <c r="C5686" s="24"/>
    </row>
    <row r="5687" spans="2:3" x14ac:dyDescent="0.2">
      <c r="B5687" s="24"/>
      <c r="C5687" s="24"/>
    </row>
    <row r="5688" spans="2:3" x14ac:dyDescent="0.2">
      <c r="B5688" s="24"/>
      <c r="C5688" s="24"/>
    </row>
    <row r="5689" spans="2:3" x14ac:dyDescent="0.2">
      <c r="B5689" s="24"/>
      <c r="C5689" s="24"/>
    </row>
    <row r="5690" spans="2:3" x14ac:dyDescent="0.2">
      <c r="B5690" s="24"/>
      <c r="C5690" s="24"/>
    </row>
    <row r="5691" spans="2:3" x14ac:dyDescent="0.2">
      <c r="B5691" s="24"/>
      <c r="C5691" s="24"/>
    </row>
    <row r="5692" spans="2:3" x14ac:dyDescent="0.2">
      <c r="B5692" s="24"/>
      <c r="C5692" s="24"/>
    </row>
    <row r="5693" spans="2:3" x14ac:dyDescent="0.2">
      <c r="B5693" s="24"/>
      <c r="C5693" s="24"/>
    </row>
    <row r="5694" spans="2:3" x14ac:dyDescent="0.2">
      <c r="B5694" s="24"/>
      <c r="C5694" s="24"/>
    </row>
    <row r="5695" spans="2:3" x14ac:dyDescent="0.2">
      <c r="B5695" s="24"/>
      <c r="C5695" s="24"/>
    </row>
    <row r="5696" spans="2:3" x14ac:dyDescent="0.2">
      <c r="B5696" s="24"/>
      <c r="C5696" s="24"/>
    </row>
    <row r="5697" spans="2:3" x14ac:dyDescent="0.2">
      <c r="B5697" s="24"/>
      <c r="C5697" s="24"/>
    </row>
    <row r="5698" spans="2:3" x14ac:dyDescent="0.2">
      <c r="B5698" s="24"/>
      <c r="C5698" s="24"/>
    </row>
    <row r="5699" spans="2:3" x14ac:dyDescent="0.2">
      <c r="B5699" s="24"/>
      <c r="C5699" s="24"/>
    </row>
    <row r="5700" spans="2:3" x14ac:dyDescent="0.2">
      <c r="B5700" s="24"/>
      <c r="C5700" s="24"/>
    </row>
    <row r="5701" spans="2:3" x14ac:dyDescent="0.2">
      <c r="B5701" s="24"/>
      <c r="C5701" s="24"/>
    </row>
    <row r="5702" spans="2:3" x14ac:dyDescent="0.2">
      <c r="B5702" s="24"/>
      <c r="C5702" s="24"/>
    </row>
    <row r="5703" spans="2:3" x14ac:dyDescent="0.2">
      <c r="B5703" s="24"/>
      <c r="C5703" s="24"/>
    </row>
    <row r="5704" spans="2:3" x14ac:dyDescent="0.2">
      <c r="B5704" s="24"/>
      <c r="C5704" s="24"/>
    </row>
    <row r="5705" spans="2:3" x14ac:dyDescent="0.2">
      <c r="B5705" s="24"/>
      <c r="C5705" s="24"/>
    </row>
    <row r="5706" spans="2:3" x14ac:dyDescent="0.2">
      <c r="B5706" s="24"/>
      <c r="C5706" s="24"/>
    </row>
    <row r="5707" spans="2:3" x14ac:dyDescent="0.2">
      <c r="B5707" s="24"/>
      <c r="C5707" s="24"/>
    </row>
    <row r="5708" spans="2:3" x14ac:dyDescent="0.2">
      <c r="B5708" s="24"/>
      <c r="C5708" s="24"/>
    </row>
    <row r="5709" spans="2:3" x14ac:dyDescent="0.2">
      <c r="B5709" s="24"/>
      <c r="C5709" s="24"/>
    </row>
    <row r="5710" spans="2:3" x14ac:dyDescent="0.2">
      <c r="B5710" s="24"/>
      <c r="C5710" s="24"/>
    </row>
    <row r="5711" spans="2:3" x14ac:dyDescent="0.2">
      <c r="B5711" s="24"/>
      <c r="C5711" s="24"/>
    </row>
    <row r="5712" spans="2:3" x14ac:dyDescent="0.2">
      <c r="B5712" s="24"/>
      <c r="C5712" s="24"/>
    </row>
    <row r="5713" spans="2:3" x14ac:dyDescent="0.2">
      <c r="B5713" s="24"/>
      <c r="C5713" s="24"/>
    </row>
    <row r="5714" spans="2:3" x14ac:dyDescent="0.2">
      <c r="B5714" s="24"/>
      <c r="C5714" s="24"/>
    </row>
    <row r="5715" spans="2:3" x14ac:dyDescent="0.2">
      <c r="B5715" s="24"/>
      <c r="C5715" s="24"/>
    </row>
    <row r="5716" spans="2:3" x14ac:dyDescent="0.2">
      <c r="B5716" s="24"/>
      <c r="C5716" s="24"/>
    </row>
    <row r="5717" spans="2:3" x14ac:dyDescent="0.2">
      <c r="B5717" s="24"/>
      <c r="C5717" s="24"/>
    </row>
    <row r="5718" spans="2:3" x14ac:dyDescent="0.2">
      <c r="B5718" s="24"/>
      <c r="C5718" s="24"/>
    </row>
    <row r="5719" spans="2:3" x14ac:dyDescent="0.2">
      <c r="B5719" s="24"/>
      <c r="C5719" s="24"/>
    </row>
    <row r="5720" spans="2:3" x14ac:dyDescent="0.2">
      <c r="B5720" s="24"/>
      <c r="C5720" s="24"/>
    </row>
    <row r="5721" spans="2:3" x14ac:dyDescent="0.2">
      <c r="B5721" s="24"/>
      <c r="C5721" s="24"/>
    </row>
    <row r="5722" spans="2:3" x14ac:dyDescent="0.2">
      <c r="B5722" s="24"/>
      <c r="C5722" s="24"/>
    </row>
    <row r="5723" spans="2:3" x14ac:dyDescent="0.2">
      <c r="B5723" s="24"/>
      <c r="C5723" s="24"/>
    </row>
    <row r="5724" spans="2:3" x14ac:dyDescent="0.2">
      <c r="B5724" s="24"/>
      <c r="C5724" s="24"/>
    </row>
    <row r="5725" spans="2:3" x14ac:dyDescent="0.2">
      <c r="B5725" s="24"/>
      <c r="C5725" s="24"/>
    </row>
    <row r="5726" spans="2:3" x14ac:dyDescent="0.2">
      <c r="B5726" s="24"/>
      <c r="C5726" s="24"/>
    </row>
    <row r="5727" spans="2:3" x14ac:dyDescent="0.2">
      <c r="B5727" s="24"/>
      <c r="C5727" s="24"/>
    </row>
    <row r="5728" spans="2:3" x14ac:dyDescent="0.2">
      <c r="B5728" s="24"/>
      <c r="C5728" s="24"/>
    </row>
    <row r="5729" spans="2:3" x14ac:dyDescent="0.2">
      <c r="B5729" s="24"/>
      <c r="C5729" s="24"/>
    </row>
    <row r="5730" spans="2:3" x14ac:dyDescent="0.2">
      <c r="B5730" s="24"/>
      <c r="C5730" s="24"/>
    </row>
    <row r="5731" spans="2:3" x14ac:dyDescent="0.2">
      <c r="B5731" s="24"/>
      <c r="C5731" s="24"/>
    </row>
    <row r="5732" spans="2:3" x14ac:dyDescent="0.2">
      <c r="B5732" s="24"/>
      <c r="C5732" s="24"/>
    </row>
    <row r="5733" spans="2:3" x14ac:dyDescent="0.2">
      <c r="B5733" s="24"/>
      <c r="C5733" s="24"/>
    </row>
    <row r="5734" spans="2:3" x14ac:dyDescent="0.2">
      <c r="B5734" s="24"/>
      <c r="C5734" s="24"/>
    </row>
    <row r="5735" spans="2:3" x14ac:dyDescent="0.2">
      <c r="B5735" s="24"/>
      <c r="C5735" s="24"/>
    </row>
    <row r="5736" spans="2:3" x14ac:dyDescent="0.2">
      <c r="B5736" s="24"/>
      <c r="C5736" s="24"/>
    </row>
    <row r="5737" spans="2:3" x14ac:dyDescent="0.2">
      <c r="B5737" s="24"/>
      <c r="C5737" s="24"/>
    </row>
    <row r="5738" spans="2:3" x14ac:dyDescent="0.2">
      <c r="B5738" s="24"/>
      <c r="C5738" s="24"/>
    </row>
    <row r="5739" spans="2:3" x14ac:dyDescent="0.2">
      <c r="B5739" s="24"/>
      <c r="C5739" s="24"/>
    </row>
    <row r="5740" spans="2:3" x14ac:dyDescent="0.2">
      <c r="B5740" s="24"/>
      <c r="C5740" s="24"/>
    </row>
    <row r="5741" spans="2:3" x14ac:dyDescent="0.2">
      <c r="B5741" s="24"/>
      <c r="C5741" s="24"/>
    </row>
    <row r="5742" spans="2:3" x14ac:dyDescent="0.2">
      <c r="B5742" s="24"/>
      <c r="C5742" s="24"/>
    </row>
    <row r="5743" spans="2:3" x14ac:dyDescent="0.2">
      <c r="B5743" s="24"/>
      <c r="C5743" s="24"/>
    </row>
    <row r="5744" spans="2:3" x14ac:dyDescent="0.2">
      <c r="B5744" s="24"/>
      <c r="C5744" s="24"/>
    </row>
    <row r="5745" spans="2:3" x14ac:dyDescent="0.2">
      <c r="B5745" s="24"/>
      <c r="C5745" s="24"/>
    </row>
    <row r="5746" spans="2:3" x14ac:dyDescent="0.2">
      <c r="B5746" s="24"/>
      <c r="C5746" s="24"/>
    </row>
    <row r="5747" spans="2:3" x14ac:dyDescent="0.2">
      <c r="B5747" s="24"/>
      <c r="C5747" s="24"/>
    </row>
    <row r="5748" spans="2:3" x14ac:dyDescent="0.2">
      <c r="B5748" s="24"/>
      <c r="C5748" s="24"/>
    </row>
    <row r="5749" spans="2:3" x14ac:dyDescent="0.2">
      <c r="B5749" s="24"/>
      <c r="C5749" s="24"/>
    </row>
    <row r="5750" spans="2:3" x14ac:dyDescent="0.2">
      <c r="B5750" s="24"/>
      <c r="C5750" s="24"/>
    </row>
    <row r="5751" spans="2:3" x14ac:dyDescent="0.2">
      <c r="B5751" s="24"/>
      <c r="C5751" s="24"/>
    </row>
    <row r="5752" spans="2:3" x14ac:dyDescent="0.2">
      <c r="B5752" s="24"/>
      <c r="C5752" s="24"/>
    </row>
    <row r="5753" spans="2:3" x14ac:dyDescent="0.2">
      <c r="B5753" s="24"/>
      <c r="C5753" s="24"/>
    </row>
    <row r="5754" spans="2:3" x14ac:dyDescent="0.2">
      <c r="B5754" s="24"/>
      <c r="C5754" s="24"/>
    </row>
    <row r="5755" spans="2:3" x14ac:dyDescent="0.2">
      <c r="B5755" s="24"/>
      <c r="C5755" s="24"/>
    </row>
    <row r="5756" spans="2:3" x14ac:dyDescent="0.2">
      <c r="B5756" s="24"/>
      <c r="C5756" s="24"/>
    </row>
    <row r="5757" spans="2:3" x14ac:dyDescent="0.2">
      <c r="B5757" s="24"/>
      <c r="C5757" s="24"/>
    </row>
    <row r="5758" spans="2:3" x14ac:dyDescent="0.2">
      <c r="B5758" s="24"/>
      <c r="C5758" s="24"/>
    </row>
    <row r="5759" spans="2:3" x14ac:dyDescent="0.2">
      <c r="B5759" s="24"/>
      <c r="C5759" s="24"/>
    </row>
    <row r="5760" spans="2:3" x14ac:dyDescent="0.2">
      <c r="B5760" s="24"/>
      <c r="C5760" s="24"/>
    </row>
    <row r="5761" spans="2:3" x14ac:dyDescent="0.2">
      <c r="B5761" s="24"/>
      <c r="C5761" s="24"/>
    </row>
    <row r="5762" spans="2:3" x14ac:dyDescent="0.2">
      <c r="B5762" s="24"/>
      <c r="C5762" s="24"/>
    </row>
    <row r="5763" spans="2:3" x14ac:dyDescent="0.2">
      <c r="B5763" s="24"/>
      <c r="C5763" s="24"/>
    </row>
    <row r="5764" spans="2:3" x14ac:dyDescent="0.2">
      <c r="B5764" s="24"/>
      <c r="C5764" s="24"/>
    </row>
    <row r="5765" spans="2:3" x14ac:dyDescent="0.2">
      <c r="B5765" s="24"/>
      <c r="C5765" s="24"/>
    </row>
    <row r="5766" spans="2:3" x14ac:dyDescent="0.2">
      <c r="B5766" s="24"/>
      <c r="C5766" s="24"/>
    </row>
    <row r="5767" spans="2:3" x14ac:dyDescent="0.2">
      <c r="B5767" s="24"/>
      <c r="C5767" s="24"/>
    </row>
    <row r="5768" spans="2:3" x14ac:dyDescent="0.2">
      <c r="B5768" s="24"/>
      <c r="C5768" s="24"/>
    </row>
    <row r="5769" spans="2:3" x14ac:dyDescent="0.2">
      <c r="B5769" s="24"/>
      <c r="C5769" s="24"/>
    </row>
    <row r="5770" spans="2:3" x14ac:dyDescent="0.2">
      <c r="B5770" s="24"/>
      <c r="C5770" s="24"/>
    </row>
    <row r="5771" spans="2:3" x14ac:dyDescent="0.2">
      <c r="B5771" s="24"/>
      <c r="C5771" s="24"/>
    </row>
    <row r="5772" spans="2:3" x14ac:dyDescent="0.2">
      <c r="B5772" s="24"/>
      <c r="C5772" s="24"/>
    </row>
    <row r="5773" spans="2:3" x14ac:dyDescent="0.2">
      <c r="B5773" s="24"/>
      <c r="C5773" s="24"/>
    </row>
    <row r="5774" spans="2:3" x14ac:dyDescent="0.2">
      <c r="B5774" s="24"/>
      <c r="C5774" s="24"/>
    </row>
    <row r="5775" spans="2:3" x14ac:dyDescent="0.2">
      <c r="B5775" s="24"/>
      <c r="C5775" s="24"/>
    </row>
    <row r="5776" spans="2:3" x14ac:dyDescent="0.2">
      <c r="B5776" s="24"/>
      <c r="C5776" s="24"/>
    </row>
    <row r="5777" spans="2:3" x14ac:dyDescent="0.2">
      <c r="B5777" s="24"/>
      <c r="C5777" s="24"/>
    </row>
    <row r="5778" spans="2:3" x14ac:dyDescent="0.2">
      <c r="B5778" s="24"/>
      <c r="C5778" s="24"/>
    </row>
    <row r="5779" spans="2:3" x14ac:dyDescent="0.2">
      <c r="B5779" s="24"/>
      <c r="C5779" s="24"/>
    </row>
    <row r="5780" spans="2:3" x14ac:dyDescent="0.2">
      <c r="B5780" s="24"/>
      <c r="C5780" s="24"/>
    </row>
    <row r="5781" spans="2:3" x14ac:dyDescent="0.2">
      <c r="B5781" s="24"/>
      <c r="C5781" s="24"/>
    </row>
    <row r="5782" spans="2:3" x14ac:dyDescent="0.2">
      <c r="B5782" s="24"/>
      <c r="C5782" s="24"/>
    </row>
    <row r="5783" spans="2:3" x14ac:dyDescent="0.2">
      <c r="B5783" s="24"/>
      <c r="C5783" s="24"/>
    </row>
    <row r="5784" spans="2:3" x14ac:dyDescent="0.2">
      <c r="B5784" s="24"/>
      <c r="C5784" s="24"/>
    </row>
    <row r="5785" spans="2:3" x14ac:dyDescent="0.2">
      <c r="B5785" s="24"/>
      <c r="C5785" s="24"/>
    </row>
    <row r="5786" spans="2:3" x14ac:dyDescent="0.2">
      <c r="B5786" s="24"/>
      <c r="C5786" s="24"/>
    </row>
    <row r="5787" spans="2:3" x14ac:dyDescent="0.2">
      <c r="B5787" s="24"/>
      <c r="C5787" s="24"/>
    </row>
    <row r="5788" spans="2:3" x14ac:dyDescent="0.2">
      <c r="B5788" s="24"/>
      <c r="C5788" s="24"/>
    </row>
    <row r="5789" spans="2:3" x14ac:dyDescent="0.2">
      <c r="B5789" s="24"/>
      <c r="C5789" s="24"/>
    </row>
    <row r="5790" spans="2:3" x14ac:dyDescent="0.2">
      <c r="B5790" s="24"/>
      <c r="C5790" s="24"/>
    </row>
    <row r="5791" spans="2:3" x14ac:dyDescent="0.2">
      <c r="B5791" s="24"/>
      <c r="C5791" s="24"/>
    </row>
    <row r="5792" spans="2:3" x14ac:dyDescent="0.2">
      <c r="B5792" s="24"/>
      <c r="C5792" s="24"/>
    </row>
    <row r="5793" spans="2:3" x14ac:dyDescent="0.2">
      <c r="B5793" s="24"/>
      <c r="C5793" s="24"/>
    </row>
    <row r="5794" spans="2:3" x14ac:dyDescent="0.2">
      <c r="B5794" s="24"/>
      <c r="C5794" s="24"/>
    </row>
    <row r="5795" spans="2:3" x14ac:dyDescent="0.2">
      <c r="B5795" s="24"/>
      <c r="C5795" s="24"/>
    </row>
    <row r="5796" spans="2:3" x14ac:dyDescent="0.2">
      <c r="B5796" s="24"/>
      <c r="C5796" s="24"/>
    </row>
    <row r="5797" spans="2:3" x14ac:dyDescent="0.2">
      <c r="B5797" s="24"/>
      <c r="C5797" s="24"/>
    </row>
    <row r="5798" spans="2:3" x14ac:dyDescent="0.2">
      <c r="B5798" s="24"/>
      <c r="C5798" s="24"/>
    </row>
    <row r="5799" spans="2:3" x14ac:dyDescent="0.2">
      <c r="B5799" s="24"/>
      <c r="C5799" s="24"/>
    </row>
    <row r="5800" spans="2:3" x14ac:dyDescent="0.2">
      <c r="B5800" s="24"/>
      <c r="C5800" s="24"/>
    </row>
    <row r="5801" spans="2:3" x14ac:dyDescent="0.2">
      <c r="B5801" s="24"/>
      <c r="C5801" s="24"/>
    </row>
    <row r="5802" spans="2:3" x14ac:dyDescent="0.2">
      <c r="B5802" s="24"/>
      <c r="C5802" s="24"/>
    </row>
    <row r="5803" spans="2:3" x14ac:dyDescent="0.2">
      <c r="B5803" s="24"/>
      <c r="C5803" s="24"/>
    </row>
    <row r="5804" spans="2:3" x14ac:dyDescent="0.2">
      <c r="B5804" s="24"/>
      <c r="C5804" s="24"/>
    </row>
    <row r="5805" spans="2:3" x14ac:dyDescent="0.2">
      <c r="B5805" s="24"/>
      <c r="C5805" s="24"/>
    </row>
    <row r="5806" spans="2:3" x14ac:dyDescent="0.2">
      <c r="B5806" s="24"/>
      <c r="C5806" s="24"/>
    </row>
    <row r="5807" spans="2:3" x14ac:dyDescent="0.2">
      <c r="B5807" s="24"/>
      <c r="C5807" s="24"/>
    </row>
    <row r="5808" spans="2:3" x14ac:dyDescent="0.2">
      <c r="B5808" s="24"/>
      <c r="C5808" s="24"/>
    </row>
    <row r="5809" spans="2:3" x14ac:dyDescent="0.2">
      <c r="B5809" s="24"/>
      <c r="C5809" s="24"/>
    </row>
    <row r="5810" spans="2:3" x14ac:dyDescent="0.2">
      <c r="B5810" s="24"/>
      <c r="C5810" s="24"/>
    </row>
    <row r="5811" spans="2:3" x14ac:dyDescent="0.2">
      <c r="B5811" s="24"/>
      <c r="C5811" s="24"/>
    </row>
    <row r="5812" spans="2:3" x14ac:dyDescent="0.2">
      <c r="B5812" s="24"/>
      <c r="C5812" s="24"/>
    </row>
    <row r="5813" spans="2:3" x14ac:dyDescent="0.2">
      <c r="B5813" s="24"/>
      <c r="C5813" s="24"/>
    </row>
    <row r="5814" spans="2:3" x14ac:dyDescent="0.2">
      <c r="B5814" s="24"/>
      <c r="C5814" s="24"/>
    </row>
    <row r="5815" spans="2:3" x14ac:dyDescent="0.2">
      <c r="B5815" s="24"/>
      <c r="C5815" s="24"/>
    </row>
    <row r="5816" spans="2:3" x14ac:dyDescent="0.2">
      <c r="B5816" s="24"/>
      <c r="C5816" s="24"/>
    </row>
    <row r="5817" spans="2:3" x14ac:dyDescent="0.2">
      <c r="B5817" s="24"/>
      <c r="C5817" s="24"/>
    </row>
    <row r="5818" spans="2:3" x14ac:dyDescent="0.2">
      <c r="B5818" s="24"/>
      <c r="C5818" s="24"/>
    </row>
    <row r="5819" spans="2:3" x14ac:dyDescent="0.2">
      <c r="B5819" s="24"/>
      <c r="C5819" s="24"/>
    </row>
    <row r="5820" spans="2:3" x14ac:dyDescent="0.2">
      <c r="B5820" s="24"/>
      <c r="C5820" s="24"/>
    </row>
    <row r="5821" spans="2:3" x14ac:dyDescent="0.2">
      <c r="B5821" s="24"/>
      <c r="C5821" s="24"/>
    </row>
    <row r="5822" spans="2:3" x14ac:dyDescent="0.2">
      <c r="B5822" s="24"/>
      <c r="C5822" s="24"/>
    </row>
    <row r="5823" spans="2:3" x14ac:dyDescent="0.2">
      <c r="B5823" s="24"/>
      <c r="C5823" s="24"/>
    </row>
    <row r="5824" spans="2:3" x14ac:dyDescent="0.2">
      <c r="B5824" s="24"/>
      <c r="C5824" s="24"/>
    </row>
    <row r="5825" spans="2:3" x14ac:dyDescent="0.2">
      <c r="B5825" s="24"/>
      <c r="C5825" s="24"/>
    </row>
    <row r="5826" spans="2:3" x14ac:dyDescent="0.2">
      <c r="B5826" s="24"/>
      <c r="C5826" s="24"/>
    </row>
    <row r="5827" spans="2:3" x14ac:dyDescent="0.2">
      <c r="B5827" s="24"/>
      <c r="C5827" s="24"/>
    </row>
    <row r="5828" spans="2:3" x14ac:dyDescent="0.2">
      <c r="B5828" s="24"/>
      <c r="C5828" s="24"/>
    </row>
    <row r="5829" spans="2:3" x14ac:dyDescent="0.2">
      <c r="B5829" s="24"/>
      <c r="C5829" s="24"/>
    </row>
    <row r="5830" spans="2:3" x14ac:dyDescent="0.2">
      <c r="B5830" s="24"/>
      <c r="C5830" s="24"/>
    </row>
    <row r="5831" spans="2:3" x14ac:dyDescent="0.2">
      <c r="B5831" s="24"/>
      <c r="C5831" s="24"/>
    </row>
    <row r="5832" spans="2:3" x14ac:dyDescent="0.2">
      <c r="B5832" s="24"/>
      <c r="C5832" s="24"/>
    </row>
    <row r="5833" spans="2:3" x14ac:dyDescent="0.2">
      <c r="B5833" s="24"/>
      <c r="C5833" s="24"/>
    </row>
    <row r="5834" spans="2:3" x14ac:dyDescent="0.2">
      <c r="B5834" s="24"/>
      <c r="C5834" s="24"/>
    </row>
    <row r="5835" spans="2:3" x14ac:dyDescent="0.2">
      <c r="B5835" s="24"/>
      <c r="C5835" s="24"/>
    </row>
    <row r="5836" spans="2:3" x14ac:dyDescent="0.2">
      <c r="B5836" s="24"/>
      <c r="C5836" s="24"/>
    </row>
    <row r="5837" spans="2:3" x14ac:dyDescent="0.2">
      <c r="B5837" s="24"/>
      <c r="C5837" s="24"/>
    </row>
    <row r="5838" spans="2:3" x14ac:dyDescent="0.2">
      <c r="B5838" s="24"/>
      <c r="C5838" s="24"/>
    </row>
    <row r="5839" spans="2:3" x14ac:dyDescent="0.2">
      <c r="B5839" s="24"/>
      <c r="C5839" s="24"/>
    </row>
    <row r="5840" spans="2:3" x14ac:dyDescent="0.2">
      <c r="B5840" s="24"/>
      <c r="C5840" s="24"/>
    </row>
    <row r="5841" spans="2:3" x14ac:dyDescent="0.2">
      <c r="B5841" s="24"/>
      <c r="C5841" s="24"/>
    </row>
    <row r="5842" spans="2:3" x14ac:dyDescent="0.2">
      <c r="B5842" s="24"/>
      <c r="C5842" s="24"/>
    </row>
    <row r="5843" spans="2:3" x14ac:dyDescent="0.2">
      <c r="B5843" s="24"/>
      <c r="C5843" s="24"/>
    </row>
    <row r="5844" spans="2:3" x14ac:dyDescent="0.2">
      <c r="B5844" s="24"/>
      <c r="C5844" s="24"/>
    </row>
    <row r="5845" spans="2:3" x14ac:dyDescent="0.2">
      <c r="B5845" s="24"/>
      <c r="C5845" s="24"/>
    </row>
    <row r="5846" spans="2:3" x14ac:dyDescent="0.2">
      <c r="B5846" s="24"/>
      <c r="C5846" s="24"/>
    </row>
    <row r="5847" spans="2:3" x14ac:dyDescent="0.2">
      <c r="B5847" s="24"/>
      <c r="C5847" s="24"/>
    </row>
    <row r="5848" spans="2:3" x14ac:dyDescent="0.2">
      <c r="B5848" s="24"/>
      <c r="C5848" s="24"/>
    </row>
    <row r="5849" spans="2:3" x14ac:dyDescent="0.2">
      <c r="B5849" s="24"/>
      <c r="C5849" s="24"/>
    </row>
    <row r="5850" spans="2:3" x14ac:dyDescent="0.2">
      <c r="B5850" s="24"/>
      <c r="C5850" s="24"/>
    </row>
    <row r="5851" spans="2:3" x14ac:dyDescent="0.2">
      <c r="B5851" s="24"/>
      <c r="C5851" s="24"/>
    </row>
    <row r="5852" spans="2:3" x14ac:dyDescent="0.2">
      <c r="B5852" s="24"/>
      <c r="C5852" s="24"/>
    </row>
    <row r="5853" spans="2:3" x14ac:dyDescent="0.2">
      <c r="B5853" s="24"/>
      <c r="C5853" s="24"/>
    </row>
    <row r="5854" spans="2:3" x14ac:dyDescent="0.2">
      <c r="B5854" s="24"/>
      <c r="C5854" s="24"/>
    </row>
    <row r="5855" spans="2:3" x14ac:dyDescent="0.2">
      <c r="B5855" s="24"/>
      <c r="C5855" s="24"/>
    </row>
    <row r="5856" spans="2:3" x14ac:dyDescent="0.2">
      <c r="B5856" s="24"/>
      <c r="C5856" s="24"/>
    </row>
    <row r="5857" spans="2:3" x14ac:dyDescent="0.2">
      <c r="B5857" s="24"/>
      <c r="C5857" s="24"/>
    </row>
    <row r="5858" spans="2:3" x14ac:dyDescent="0.2">
      <c r="B5858" s="24"/>
      <c r="C5858" s="24"/>
    </row>
    <row r="5859" spans="2:3" x14ac:dyDescent="0.2">
      <c r="B5859" s="24"/>
      <c r="C5859" s="24"/>
    </row>
    <row r="5860" spans="2:3" x14ac:dyDescent="0.2">
      <c r="B5860" s="24"/>
      <c r="C5860" s="24"/>
    </row>
    <row r="5861" spans="2:3" x14ac:dyDescent="0.2">
      <c r="B5861" s="24"/>
      <c r="C5861" s="24"/>
    </row>
    <row r="5862" spans="2:3" x14ac:dyDescent="0.2">
      <c r="B5862" s="24"/>
      <c r="C5862" s="24"/>
    </row>
    <row r="5863" spans="2:3" x14ac:dyDescent="0.2">
      <c r="B5863" s="24"/>
      <c r="C5863" s="24"/>
    </row>
    <row r="5864" spans="2:3" x14ac:dyDescent="0.2">
      <c r="B5864" s="24"/>
      <c r="C5864" s="24"/>
    </row>
    <row r="5865" spans="2:3" x14ac:dyDescent="0.2">
      <c r="B5865" s="24"/>
      <c r="C5865" s="24"/>
    </row>
    <row r="5866" spans="2:3" x14ac:dyDescent="0.2">
      <c r="B5866" s="24"/>
      <c r="C5866" s="24"/>
    </row>
    <row r="5867" spans="2:3" x14ac:dyDescent="0.2">
      <c r="B5867" s="24"/>
      <c r="C5867" s="24"/>
    </row>
    <row r="5868" spans="2:3" x14ac:dyDescent="0.2">
      <c r="B5868" s="24"/>
      <c r="C5868" s="24"/>
    </row>
    <row r="5869" spans="2:3" x14ac:dyDescent="0.2">
      <c r="B5869" s="24"/>
      <c r="C5869" s="24"/>
    </row>
    <row r="5870" spans="2:3" x14ac:dyDescent="0.2">
      <c r="B5870" s="24"/>
      <c r="C5870" s="24"/>
    </row>
    <row r="5871" spans="2:3" x14ac:dyDescent="0.2">
      <c r="B5871" s="24"/>
      <c r="C5871" s="24"/>
    </row>
    <row r="5872" spans="2:3" x14ac:dyDescent="0.2">
      <c r="B5872" s="24"/>
      <c r="C5872" s="24"/>
    </row>
    <row r="5873" spans="2:3" x14ac:dyDescent="0.2">
      <c r="B5873" s="24"/>
      <c r="C5873" s="24"/>
    </row>
    <row r="5874" spans="2:3" x14ac:dyDescent="0.2">
      <c r="B5874" s="24"/>
      <c r="C5874" s="24"/>
    </row>
    <row r="5875" spans="2:3" x14ac:dyDescent="0.2">
      <c r="B5875" s="24"/>
      <c r="C5875" s="24"/>
    </row>
    <row r="5876" spans="2:3" x14ac:dyDescent="0.2">
      <c r="B5876" s="24"/>
      <c r="C5876" s="24"/>
    </row>
    <row r="5877" spans="2:3" x14ac:dyDescent="0.2">
      <c r="B5877" s="24"/>
      <c r="C5877" s="24"/>
    </row>
    <row r="5878" spans="2:3" x14ac:dyDescent="0.2">
      <c r="B5878" s="24"/>
      <c r="C5878" s="24"/>
    </row>
    <row r="5879" spans="2:3" x14ac:dyDescent="0.2">
      <c r="B5879" s="24"/>
      <c r="C5879" s="24"/>
    </row>
    <row r="5880" spans="2:3" x14ac:dyDescent="0.2">
      <c r="B5880" s="24"/>
      <c r="C5880" s="24"/>
    </row>
    <row r="5881" spans="2:3" x14ac:dyDescent="0.2">
      <c r="B5881" s="24"/>
      <c r="C5881" s="24"/>
    </row>
    <row r="5882" spans="2:3" x14ac:dyDescent="0.2">
      <c r="B5882" s="24"/>
      <c r="C5882" s="24"/>
    </row>
    <row r="5883" spans="2:3" x14ac:dyDescent="0.2">
      <c r="B5883" s="24"/>
      <c r="C5883" s="24"/>
    </row>
    <row r="5884" spans="2:3" x14ac:dyDescent="0.2">
      <c r="B5884" s="24"/>
      <c r="C5884" s="24"/>
    </row>
    <row r="5885" spans="2:3" x14ac:dyDescent="0.2">
      <c r="B5885" s="24"/>
      <c r="C5885" s="24"/>
    </row>
    <row r="5886" spans="2:3" x14ac:dyDescent="0.2">
      <c r="B5886" s="24"/>
      <c r="C5886" s="24"/>
    </row>
    <row r="5887" spans="2:3" x14ac:dyDescent="0.2">
      <c r="B5887" s="24"/>
      <c r="C5887" s="24"/>
    </row>
    <row r="5888" spans="2:3" x14ac:dyDescent="0.2">
      <c r="B5888" s="24"/>
      <c r="C5888" s="24"/>
    </row>
    <row r="5889" spans="2:3" x14ac:dyDescent="0.2">
      <c r="B5889" s="24"/>
      <c r="C5889" s="24"/>
    </row>
    <row r="5890" spans="2:3" x14ac:dyDescent="0.2">
      <c r="B5890" s="24"/>
      <c r="C5890" s="24"/>
    </row>
    <row r="5891" spans="2:3" x14ac:dyDescent="0.2">
      <c r="B5891" s="24"/>
      <c r="C5891" s="24"/>
    </row>
    <row r="5892" spans="2:3" x14ac:dyDescent="0.2">
      <c r="B5892" s="24"/>
      <c r="C5892" s="24"/>
    </row>
    <row r="5893" spans="2:3" x14ac:dyDescent="0.2">
      <c r="B5893" s="24"/>
      <c r="C5893" s="24"/>
    </row>
    <row r="5894" spans="2:3" x14ac:dyDescent="0.2">
      <c r="B5894" s="24"/>
      <c r="C5894" s="24"/>
    </row>
    <row r="5895" spans="2:3" x14ac:dyDescent="0.2">
      <c r="B5895" s="24"/>
      <c r="C5895" s="24"/>
    </row>
    <row r="5896" spans="2:3" x14ac:dyDescent="0.2">
      <c r="B5896" s="24"/>
      <c r="C5896" s="24"/>
    </row>
    <row r="5897" spans="2:3" x14ac:dyDescent="0.2">
      <c r="B5897" s="24"/>
      <c r="C5897" s="24"/>
    </row>
    <row r="5898" spans="2:3" x14ac:dyDescent="0.2">
      <c r="B5898" s="24"/>
      <c r="C5898" s="24"/>
    </row>
    <row r="5899" spans="2:3" x14ac:dyDescent="0.2">
      <c r="B5899" s="24"/>
      <c r="C5899" s="24"/>
    </row>
    <row r="5900" spans="2:3" x14ac:dyDescent="0.2">
      <c r="B5900" s="24"/>
      <c r="C5900" s="24"/>
    </row>
    <row r="5901" spans="2:3" x14ac:dyDescent="0.2">
      <c r="B5901" s="24"/>
      <c r="C5901" s="24"/>
    </row>
    <row r="5902" spans="2:3" x14ac:dyDescent="0.2">
      <c r="B5902" s="24"/>
      <c r="C5902" s="24"/>
    </row>
    <row r="5903" spans="2:3" x14ac:dyDescent="0.2">
      <c r="B5903" s="24"/>
      <c r="C5903" s="24"/>
    </row>
    <row r="5904" spans="2:3" x14ac:dyDescent="0.2">
      <c r="B5904" s="24"/>
      <c r="C5904" s="24"/>
    </row>
    <row r="5905" spans="2:3" x14ac:dyDescent="0.2">
      <c r="B5905" s="24"/>
      <c r="C5905" s="24"/>
    </row>
    <row r="5906" spans="2:3" x14ac:dyDescent="0.2">
      <c r="B5906" s="24"/>
      <c r="C5906" s="24"/>
    </row>
    <row r="5907" spans="2:3" x14ac:dyDescent="0.2">
      <c r="B5907" s="24"/>
      <c r="C5907" s="24"/>
    </row>
    <row r="5908" spans="2:3" x14ac:dyDescent="0.2">
      <c r="B5908" s="24"/>
      <c r="C5908" s="24"/>
    </row>
    <row r="5909" spans="2:3" x14ac:dyDescent="0.2">
      <c r="B5909" s="24"/>
      <c r="C5909" s="24"/>
    </row>
    <row r="5910" spans="2:3" x14ac:dyDescent="0.2">
      <c r="B5910" s="24"/>
      <c r="C5910" s="24"/>
    </row>
    <row r="5911" spans="2:3" x14ac:dyDescent="0.2">
      <c r="B5911" s="24"/>
      <c r="C5911" s="24"/>
    </row>
    <row r="5912" spans="2:3" x14ac:dyDescent="0.2">
      <c r="B5912" s="24"/>
      <c r="C5912" s="24"/>
    </row>
    <row r="5913" spans="2:3" x14ac:dyDescent="0.2">
      <c r="B5913" s="24"/>
      <c r="C5913" s="24"/>
    </row>
    <row r="5914" spans="2:3" x14ac:dyDescent="0.2">
      <c r="B5914" s="24"/>
      <c r="C5914" s="24"/>
    </row>
    <row r="5915" spans="2:3" x14ac:dyDescent="0.2">
      <c r="B5915" s="24"/>
      <c r="C5915" s="24"/>
    </row>
    <row r="5916" spans="2:3" x14ac:dyDescent="0.2">
      <c r="B5916" s="24"/>
      <c r="C5916" s="24"/>
    </row>
    <row r="5917" spans="2:3" x14ac:dyDescent="0.2">
      <c r="B5917" s="24"/>
      <c r="C5917" s="24"/>
    </row>
    <row r="5918" spans="2:3" x14ac:dyDescent="0.2">
      <c r="B5918" s="24"/>
      <c r="C5918" s="24"/>
    </row>
    <row r="5919" spans="2:3" x14ac:dyDescent="0.2">
      <c r="B5919" s="24"/>
      <c r="C5919" s="24"/>
    </row>
    <row r="5920" spans="2:3" x14ac:dyDescent="0.2">
      <c r="B5920" s="24"/>
      <c r="C5920" s="24"/>
    </row>
    <row r="5921" spans="2:3" x14ac:dyDescent="0.2">
      <c r="B5921" s="24"/>
      <c r="C5921" s="24"/>
    </row>
    <row r="5922" spans="2:3" x14ac:dyDescent="0.2">
      <c r="B5922" s="24"/>
      <c r="C5922" s="24"/>
    </row>
    <row r="5923" spans="2:3" x14ac:dyDescent="0.2">
      <c r="B5923" s="24"/>
      <c r="C5923" s="24"/>
    </row>
    <row r="5924" spans="2:3" x14ac:dyDescent="0.2">
      <c r="B5924" s="24"/>
      <c r="C5924" s="24"/>
    </row>
    <row r="5925" spans="2:3" x14ac:dyDescent="0.2">
      <c r="B5925" s="24"/>
      <c r="C5925" s="24"/>
    </row>
    <row r="5926" spans="2:3" x14ac:dyDescent="0.2">
      <c r="B5926" s="24"/>
      <c r="C5926" s="24"/>
    </row>
    <row r="5927" spans="2:3" x14ac:dyDescent="0.2">
      <c r="B5927" s="24"/>
      <c r="C5927" s="24"/>
    </row>
    <row r="5928" spans="2:3" x14ac:dyDescent="0.2">
      <c r="B5928" s="24"/>
      <c r="C5928" s="24"/>
    </row>
    <row r="5929" spans="2:3" x14ac:dyDescent="0.2">
      <c r="B5929" s="24"/>
      <c r="C5929" s="24"/>
    </row>
    <row r="5930" spans="2:3" x14ac:dyDescent="0.2">
      <c r="B5930" s="24"/>
      <c r="C5930" s="24"/>
    </row>
    <row r="5931" spans="2:3" x14ac:dyDescent="0.2">
      <c r="B5931" s="24"/>
      <c r="C5931" s="24"/>
    </row>
    <row r="5932" spans="2:3" x14ac:dyDescent="0.2">
      <c r="B5932" s="24"/>
      <c r="C5932" s="24"/>
    </row>
    <row r="5933" spans="2:3" x14ac:dyDescent="0.2">
      <c r="B5933" s="24"/>
      <c r="C5933" s="24"/>
    </row>
    <row r="5934" spans="2:3" x14ac:dyDescent="0.2">
      <c r="B5934" s="24"/>
      <c r="C5934" s="24"/>
    </row>
    <row r="5935" spans="2:3" x14ac:dyDescent="0.2">
      <c r="B5935" s="24"/>
      <c r="C5935" s="24"/>
    </row>
    <row r="5936" spans="2:3" x14ac:dyDescent="0.2">
      <c r="B5936" s="24"/>
      <c r="C5936" s="24"/>
    </row>
    <row r="5937" spans="2:3" x14ac:dyDescent="0.2">
      <c r="B5937" s="24"/>
      <c r="C5937" s="24"/>
    </row>
    <row r="5938" spans="2:3" x14ac:dyDescent="0.2">
      <c r="B5938" s="24"/>
      <c r="C5938" s="24"/>
    </row>
    <row r="5939" spans="2:3" x14ac:dyDescent="0.2">
      <c r="B5939" s="24"/>
      <c r="C5939" s="24"/>
    </row>
    <row r="5940" spans="2:3" x14ac:dyDescent="0.2">
      <c r="B5940" s="24"/>
      <c r="C5940" s="24"/>
    </row>
    <row r="5941" spans="2:3" x14ac:dyDescent="0.2">
      <c r="B5941" s="24"/>
      <c r="C5941" s="24"/>
    </row>
    <row r="5942" spans="2:3" x14ac:dyDescent="0.2">
      <c r="B5942" s="24"/>
      <c r="C5942" s="24"/>
    </row>
    <row r="5943" spans="2:3" x14ac:dyDescent="0.2">
      <c r="B5943" s="24"/>
      <c r="C5943" s="24"/>
    </row>
    <row r="5944" spans="2:3" x14ac:dyDescent="0.2">
      <c r="B5944" s="24"/>
      <c r="C5944" s="24"/>
    </row>
    <row r="5945" spans="2:3" x14ac:dyDescent="0.2">
      <c r="B5945" s="24"/>
      <c r="C5945" s="24"/>
    </row>
    <row r="5946" spans="2:3" x14ac:dyDescent="0.2">
      <c r="B5946" s="24"/>
      <c r="C5946" s="24"/>
    </row>
    <row r="5947" spans="2:3" x14ac:dyDescent="0.2">
      <c r="B5947" s="24"/>
      <c r="C5947" s="24"/>
    </row>
    <row r="5948" spans="2:3" x14ac:dyDescent="0.2">
      <c r="B5948" s="24"/>
      <c r="C5948" s="24"/>
    </row>
    <row r="5949" spans="2:3" x14ac:dyDescent="0.2">
      <c r="B5949" s="24"/>
      <c r="C5949" s="24"/>
    </row>
    <row r="5950" spans="2:3" x14ac:dyDescent="0.2">
      <c r="B5950" s="24"/>
      <c r="C5950" s="24"/>
    </row>
    <row r="5951" spans="2:3" x14ac:dyDescent="0.2">
      <c r="B5951" s="24"/>
      <c r="C5951" s="24"/>
    </row>
    <row r="5952" spans="2:3" x14ac:dyDescent="0.2">
      <c r="B5952" s="24"/>
      <c r="C5952" s="24"/>
    </row>
    <row r="5953" spans="2:3" x14ac:dyDescent="0.2">
      <c r="B5953" s="24"/>
      <c r="C5953" s="24"/>
    </row>
    <row r="5954" spans="2:3" x14ac:dyDescent="0.2">
      <c r="B5954" s="24"/>
      <c r="C5954" s="24"/>
    </row>
    <row r="5955" spans="2:3" x14ac:dyDescent="0.2">
      <c r="B5955" s="24"/>
      <c r="C5955" s="24"/>
    </row>
    <row r="5956" spans="2:3" x14ac:dyDescent="0.2">
      <c r="B5956" s="24"/>
      <c r="C5956" s="24"/>
    </row>
    <row r="5957" spans="2:3" x14ac:dyDescent="0.2">
      <c r="B5957" s="24"/>
      <c r="C5957" s="24"/>
    </row>
    <row r="5958" spans="2:3" x14ac:dyDescent="0.2">
      <c r="B5958" s="24"/>
      <c r="C5958" s="24"/>
    </row>
    <row r="5959" spans="2:3" x14ac:dyDescent="0.2">
      <c r="B5959" s="24"/>
      <c r="C5959" s="24"/>
    </row>
    <row r="5960" spans="2:3" x14ac:dyDescent="0.2">
      <c r="B5960" s="24"/>
      <c r="C5960" s="24"/>
    </row>
    <row r="5961" spans="2:3" x14ac:dyDescent="0.2">
      <c r="B5961" s="24"/>
      <c r="C5961" s="24"/>
    </row>
    <row r="5962" spans="2:3" x14ac:dyDescent="0.2">
      <c r="B5962" s="24"/>
      <c r="C5962" s="24"/>
    </row>
    <row r="5963" spans="2:3" x14ac:dyDescent="0.2">
      <c r="B5963" s="24"/>
      <c r="C5963" s="24"/>
    </row>
    <row r="5964" spans="2:3" x14ac:dyDescent="0.2">
      <c r="B5964" s="24"/>
      <c r="C5964" s="24"/>
    </row>
    <row r="5965" spans="2:3" x14ac:dyDescent="0.2">
      <c r="B5965" s="24"/>
      <c r="C5965" s="24"/>
    </row>
    <row r="5966" spans="2:3" x14ac:dyDescent="0.2">
      <c r="B5966" s="24"/>
      <c r="C5966" s="24"/>
    </row>
    <row r="5967" spans="2:3" x14ac:dyDescent="0.2">
      <c r="B5967" s="24"/>
      <c r="C5967" s="24"/>
    </row>
    <row r="5968" spans="2:3" x14ac:dyDescent="0.2">
      <c r="B5968" s="24"/>
      <c r="C5968" s="24"/>
    </row>
    <row r="5969" spans="2:3" x14ac:dyDescent="0.2">
      <c r="B5969" s="24"/>
      <c r="C5969" s="24"/>
    </row>
    <row r="5970" spans="2:3" x14ac:dyDescent="0.2">
      <c r="B5970" s="24"/>
      <c r="C5970" s="24"/>
    </row>
    <row r="5971" spans="2:3" x14ac:dyDescent="0.2">
      <c r="B5971" s="24"/>
      <c r="C5971" s="24"/>
    </row>
    <row r="5972" spans="2:3" x14ac:dyDescent="0.2">
      <c r="B5972" s="24"/>
      <c r="C5972" s="24"/>
    </row>
    <row r="5973" spans="2:3" x14ac:dyDescent="0.2">
      <c r="B5973" s="24"/>
      <c r="C5973" s="24"/>
    </row>
    <row r="5974" spans="2:3" x14ac:dyDescent="0.2">
      <c r="B5974" s="24"/>
      <c r="C5974" s="24"/>
    </row>
    <row r="5975" spans="2:3" x14ac:dyDescent="0.2">
      <c r="B5975" s="24"/>
      <c r="C5975" s="24"/>
    </row>
    <row r="5976" spans="2:3" x14ac:dyDescent="0.2">
      <c r="B5976" s="24"/>
      <c r="C5976" s="24"/>
    </row>
    <row r="5977" spans="2:3" x14ac:dyDescent="0.2">
      <c r="B5977" s="24"/>
      <c r="C5977" s="24"/>
    </row>
    <row r="5978" spans="2:3" x14ac:dyDescent="0.2">
      <c r="B5978" s="24"/>
      <c r="C5978" s="24"/>
    </row>
    <row r="5979" spans="2:3" x14ac:dyDescent="0.2">
      <c r="B5979" s="24"/>
      <c r="C5979" s="24"/>
    </row>
    <row r="5980" spans="2:3" x14ac:dyDescent="0.2">
      <c r="B5980" s="24"/>
      <c r="C5980" s="24"/>
    </row>
    <row r="5981" spans="2:3" x14ac:dyDescent="0.2">
      <c r="B5981" s="24"/>
      <c r="C5981" s="24"/>
    </row>
    <row r="5982" spans="2:3" x14ac:dyDescent="0.2">
      <c r="B5982" s="24"/>
      <c r="C5982" s="24"/>
    </row>
    <row r="5983" spans="2:3" x14ac:dyDescent="0.2">
      <c r="B5983" s="24"/>
      <c r="C5983" s="24"/>
    </row>
    <row r="5984" spans="2:3" x14ac:dyDescent="0.2">
      <c r="B5984" s="24"/>
      <c r="C5984" s="24"/>
    </row>
    <row r="5985" spans="2:3" x14ac:dyDescent="0.2">
      <c r="B5985" s="24"/>
      <c r="C5985" s="24"/>
    </row>
    <row r="5986" spans="2:3" x14ac:dyDescent="0.2">
      <c r="B5986" s="24"/>
      <c r="C5986" s="24"/>
    </row>
    <row r="5987" spans="2:3" x14ac:dyDescent="0.2">
      <c r="B5987" s="24"/>
      <c r="C5987" s="24"/>
    </row>
    <row r="5988" spans="2:3" x14ac:dyDescent="0.2">
      <c r="B5988" s="24"/>
      <c r="C5988" s="24"/>
    </row>
    <row r="5989" spans="2:3" x14ac:dyDescent="0.2">
      <c r="B5989" s="24"/>
      <c r="C5989" s="24"/>
    </row>
    <row r="5990" spans="2:3" x14ac:dyDescent="0.2">
      <c r="B5990" s="24"/>
      <c r="C5990" s="24"/>
    </row>
    <row r="5991" spans="2:3" x14ac:dyDescent="0.2">
      <c r="B5991" s="24"/>
      <c r="C5991" s="24"/>
    </row>
    <row r="5992" spans="2:3" x14ac:dyDescent="0.2">
      <c r="B5992" s="24"/>
      <c r="C5992" s="24"/>
    </row>
    <row r="5993" spans="2:3" x14ac:dyDescent="0.2">
      <c r="B5993" s="24"/>
      <c r="C5993" s="24"/>
    </row>
    <row r="5994" spans="2:3" x14ac:dyDescent="0.2">
      <c r="B5994" s="24"/>
      <c r="C5994" s="24"/>
    </row>
    <row r="5995" spans="2:3" x14ac:dyDescent="0.2">
      <c r="B5995" s="24"/>
      <c r="C5995" s="24"/>
    </row>
    <row r="5996" spans="2:3" x14ac:dyDescent="0.2">
      <c r="B5996" s="24"/>
      <c r="C5996" s="24"/>
    </row>
    <row r="5997" spans="2:3" x14ac:dyDescent="0.2">
      <c r="B5997" s="24"/>
      <c r="C5997" s="24"/>
    </row>
    <row r="5998" spans="2:3" x14ac:dyDescent="0.2">
      <c r="B5998" s="24"/>
      <c r="C5998" s="24"/>
    </row>
    <row r="5999" spans="2:3" x14ac:dyDescent="0.2">
      <c r="B5999" s="24"/>
      <c r="C5999" s="24"/>
    </row>
    <row r="6000" spans="2:3" x14ac:dyDescent="0.2">
      <c r="B6000" s="24"/>
      <c r="C6000" s="24"/>
    </row>
    <row r="6001" spans="2:3" x14ac:dyDescent="0.2">
      <c r="B6001" s="24"/>
      <c r="C6001" s="24"/>
    </row>
    <row r="6002" spans="2:3" x14ac:dyDescent="0.2">
      <c r="B6002" s="24"/>
      <c r="C6002" s="24"/>
    </row>
    <row r="6003" spans="2:3" x14ac:dyDescent="0.2">
      <c r="B6003" s="24"/>
      <c r="C6003" s="24"/>
    </row>
    <row r="6004" spans="2:3" x14ac:dyDescent="0.2">
      <c r="B6004" s="24"/>
      <c r="C6004" s="24"/>
    </row>
    <row r="6005" spans="2:3" x14ac:dyDescent="0.2">
      <c r="B6005" s="24"/>
      <c r="C6005" s="24"/>
    </row>
    <row r="6006" spans="2:3" x14ac:dyDescent="0.2">
      <c r="B6006" s="24"/>
      <c r="C6006" s="24"/>
    </row>
    <row r="6007" spans="2:3" x14ac:dyDescent="0.2">
      <c r="B6007" s="24"/>
      <c r="C6007" s="24"/>
    </row>
    <row r="6008" spans="2:3" x14ac:dyDescent="0.2">
      <c r="B6008" s="24"/>
      <c r="C6008" s="24"/>
    </row>
    <row r="6009" spans="2:3" x14ac:dyDescent="0.2">
      <c r="B6009" s="24"/>
      <c r="C6009" s="24"/>
    </row>
    <row r="6010" spans="2:3" x14ac:dyDescent="0.2">
      <c r="B6010" s="24"/>
      <c r="C6010" s="24"/>
    </row>
    <row r="6011" spans="2:3" x14ac:dyDescent="0.2">
      <c r="B6011" s="24"/>
      <c r="C6011" s="24"/>
    </row>
    <row r="6012" spans="2:3" x14ac:dyDescent="0.2">
      <c r="B6012" s="24"/>
      <c r="C6012" s="24"/>
    </row>
    <row r="6013" spans="2:3" x14ac:dyDescent="0.2">
      <c r="B6013" s="24"/>
      <c r="C6013" s="24"/>
    </row>
    <row r="6014" spans="2:3" x14ac:dyDescent="0.2">
      <c r="B6014" s="24"/>
      <c r="C6014" s="24"/>
    </row>
    <row r="6015" spans="2:3" x14ac:dyDescent="0.2">
      <c r="B6015" s="24"/>
      <c r="C6015" s="24"/>
    </row>
    <row r="6016" spans="2:3" x14ac:dyDescent="0.2">
      <c r="B6016" s="24"/>
      <c r="C6016" s="24"/>
    </row>
    <row r="6017" spans="2:3" x14ac:dyDescent="0.2">
      <c r="B6017" s="24"/>
      <c r="C6017" s="24"/>
    </row>
    <row r="6018" spans="2:3" x14ac:dyDescent="0.2">
      <c r="B6018" s="24"/>
      <c r="C6018" s="24"/>
    </row>
    <row r="6019" spans="2:3" x14ac:dyDescent="0.2">
      <c r="B6019" s="24"/>
      <c r="C6019" s="24"/>
    </row>
    <row r="6020" spans="2:3" x14ac:dyDescent="0.2">
      <c r="B6020" s="24"/>
      <c r="C6020" s="24"/>
    </row>
    <row r="6021" spans="2:3" x14ac:dyDescent="0.2">
      <c r="B6021" s="24"/>
      <c r="C6021" s="24"/>
    </row>
    <row r="6022" spans="2:3" x14ac:dyDescent="0.2">
      <c r="B6022" s="24"/>
      <c r="C6022" s="24"/>
    </row>
    <row r="6023" spans="2:3" x14ac:dyDescent="0.2">
      <c r="B6023" s="24"/>
      <c r="C6023" s="24"/>
    </row>
    <row r="6024" spans="2:3" x14ac:dyDescent="0.2">
      <c r="B6024" s="24"/>
      <c r="C6024" s="24"/>
    </row>
    <row r="6025" spans="2:3" x14ac:dyDescent="0.2">
      <c r="B6025" s="24"/>
      <c r="C6025" s="24"/>
    </row>
    <row r="6026" spans="2:3" x14ac:dyDescent="0.2">
      <c r="B6026" s="24"/>
      <c r="C6026" s="24"/>
    </row>
    <row r="6027" spans="2:3" x14ac:dyDescent="0.2">
      <c r="B6027" s="24"/>
      <c r="C6027" s="24"/>
    </row>
    <row r="6028" spans="2:3" x14ac:dyDescent="0.2">
      <c r="B6028" s="24"/>
      <c r="C6028" s="24"/>
    </row>
    <row r="6029" spans="2:3" x14ac:dyDescent="0.2">
      <c r="B6029" s="24"/>
      <c r="C6029" s="24"/>
    </row>
    <row r="6030" spans="2:3" x14ac:dyDescent="0.2">
      <c r="B6030" s="24"/>
      <c r="C6030" s="24"/>
    </row>
    <row r="6031" spans="2:3" x14ac:dyDescent="0.2">
      <c r="B6031" s="24"/>
      <c r="C6031" s="24"/>
    </row>
    <row r="6032" spans="2:3" x14ac:dyDescent="0.2">
      <c r="B6032" s="24"/>
      <c r="C6032" s="24"/>
    </row>
    <row r="6033" spans="2:3" x14ac:dyDescent="0.2">
      <c r="B6033" s="24"/>
      <c r="C6033" s="24"/>
    </row>
    <row r="6034" spans="2:3" x14ac:dyDescent="0.2">
      <c r="B6034" s="24"/>
      <c r="C6034" s="24"/>
    </row>
    <row r="6035" spans="2:3" x14ac:dyDescent="0.2">
      <c r="B6035" s="24"/>
      <c r="C6035" s="24"/>
    </row>
    <row r="6036" spans="2:3" x14ac:dyDescent="0.2">
      <c r="B6036" s="24"/>
      <c r="C6036" s="24"/>
    </row>
    <row r="6037" spans="2:3" x14ac:dyDescent="0.2">
      <c r="B6037" s="24"/>
      <c r="C6037" s="24"/>
    </row>
    <row r="6038" spans="2:3" x14ac:dyDescent="0.2">
      <c r="B6038" s="24"/>
      <c r="C6038" s="24"/>
    </row>
    <row r="6039" spans="2:3" x14ac:dyDescent="0.2">
      <c r="B6039" s="24"/>
      <c r="C6039" s="24"/>
    </row>
    <row r="6040" spans="2:3" x14ac:dyDescent="0.2">
      <c r="B6040" s="24"/>
      <c r="C6040" s="24"/>
    </row>
    <row r="6041" spans="2:3" x14ac:dyDescent="0.2">
      <c r="B6041" s="24"/>
      <c r="C6041" s="24"/>
    </row>
    <row r="6042" spans="2:3" x14ac:dyDescent="0.2">
      <c r="B6042" s="24"/>
      <c r="C6042" s="24"/>
    </row>
    <row r="6043" spans="2:3" x14ac:dyDescent="0.2">
      <c r="B6043" s="24"/>
      <c r="C6043" s="24"/>
    </row>
    <row r="6044" spans="2:3" x14ac:dyDescent="0.2">
      <c r="B6044" s="24"/>
      <c r="C6044" s="24"/>
    </row>
    <row r="6045" spans="2:3" x14ac:dyDescent="0.2">
      <c r="B6045" s="24"/>
      <c r="C6045" s="24"/>
    </row>
    <row r="6046" spans="2:3" x14ac:dyDescent="0.2">
      <c r="B6046" s="24"/>
      <c r="C6046" s="24"/>
    </row>
    <row r="6047" spans="2:3" x14ac:dyDescent="0.2">
      <c r="B6047" s="24"/>
      <c r="C6047" s="24"/>
    </row>
    <row r="6048" spans="2:3" x14ac:dyDescent="0.2">
      <c r="B6048" s="24"/>
      <c r="C6048" s="24"/>
    </row>
    <row r="6049" spans="2:3" x14ac:dyDescent="0.2">
      <c r="B6049" s="24"/>
      <c r="C6049" s="24"/>
    </row>
    <row r="6050" spans="2:3" x14ac:dyDescent="0.2">
      <c r="B6050" s="24"/>
      <c r="C6050" s="24"/>
    </row>
    <row r="6051" spans="2:3" x14ac:dyDescent="0.2">
      <c r="B6051" s="24"/>
      <c r="C6051" s="24"/>
    </row>
    <row r="6052" spans="2:3" x14ac:dyDescent="0.2">
      <c r="B6052" s="24"/>
      <c r="C6052" s="24"/>
    </row>
    <row r="6053" spans="2:3" x14ac:dyDescent="0.2">
      <c r="B6053" s="24"/>
      <c r="C6053" s="24"/>
    </row>
    <row r="6054" spans="2:3" x14ac:dyDescent="0.2">
      <c r="B6054" s="24"/>
      <c r="C6054" s="24"/>
    </row>
    <row r="6055" spans="2:3" x14ac:dyDescent="0.2">
      <c r="B6055" s="24"/>
      <c r="C6055" s="24"/>
    </row>
    <row r="6056" spans="2:3" x14ac:dyDescent="0.2">
      <c r="B6056" s="24"/>
      <c r="C6056" s="24"/>
    </row>
    <row r="6057" spans="2:3" x14ac:dyDescent="0.2">
      <c r="B6057" s="24"/>
      <c r="C6057" s="24"/>
    </row>
    <row r="6058" spans="2:3" x14ac:dyDescent="0.2">
      <c r="B6058" s="24"/>
      <c r="C6058" s="24"/>
    </row>
    <row r="6059" spans="2:3" x14ac:dyDescent="0.2">
      <c r="B6059" s="24"/>
      <c r="C6059" s="24"/>
    </row>
    <row r="6060" spans="2:3" x14ac:dyDescent="0.2">
      <c r="B6060" s="24"/>
      <c r="C6060" s="24"/>
    </row>
    <row r="6061" spans="2:3" x14ac:dyDescent="0.2">
      <c r="B6061" s="24"/>
      <c r="C6061" s="24"/>
    </row>
    <row r="6062" spans="2:3" x14ac:dyDescent="0.2">
      <c r="B6062" s="24"/>
      <c r="C6062" s="24"/>
    </row>
    <row r="6063" spans="2:3" x14ac:dyDescent="0.2">
      <c r="B6063" s="24"/>
      <c r="C6063" s="24"/>
    </row>
    <row r="6064" spans="2:3" x14ac:dyDescent="0.2">
      <c r="B6064" s="24"/>
      <c r="C6064" s="24"/>
    </row>
    <row r="6065" spans="2:3" x14ac:dyDescent="0.2">
      <c r="B6065" s="24"/>
      <c r="C6065" s="24"/>
    </row>
    <row r="6066" spans="2:3" x14ac:dyDescent="0.2">
      <c r="B6066" s="24"/>
      <c r="C6066" s="24"/>
    </row>
    <row r="6067" spans="2:3" x14ac:dyDescent="0.2">
      <c r="B6067" s="24"/>
      <c r="C6067" s="24"/>
    </row>
    <row r="6068" spans="2:3" x14ac:dyDescent="0.2">
      <c r="B6068" s="24"/>
      <c r="C6068" s="24"/>
    </row>
    <row r="6069" spans="2:3" x14ac:dyDescent="0.2">
      <c r="B6069" s="24"/>
      <c r="C6069" s="24"/>
    </row>
    <row r="6070" spans="2:3" x14ac:dyDescent="0.2">
      <c r="B6070" s="24"/>
      <c r="C6070" s="24"/>
    </row>
    <row r="6071" spans="2:3" x14ac:dyDescent="0.2">
      <c r="B6071" s="24"/>
      <c r="C6071" s="24"/>
    </row>
    <row r="6072" spans="2:3" x14ac:dyDescent="0.2">
      <c r="B6072" s="24"/>
      <c r="C6072" s="24"/>
    </row>
    <row r="6073" spans="2:3" x14ac:dyDescent="0.2">
      <c r="B6073" s="24"/>
      <c r="C6073" s="24"/>
    </row>
    <row r="6074" spans="2:3" x14ac:dyDescent="0.2">
      <c r="B6074" s="24"/>
      <c r="C6074" s="24"/>
    </row>
    <row r="6075" spans="2:3" x14ac:dyDescent="0.2">
      <c r="B6075" s="24"/>
      <c r="C6075" s="24"/>
    </row>
    <row r="6076" spans="2:3" x14ac:dyDescent="0.2">
      <c r="B6076" s="24"/>
      <c r="C6076" s="24"/>
    </row>
    <row r="6077" spans="2:3" x14ac:dyDescent="0.2">
      <c r="B6077" s="24"/>
      <c r="C6077" s="24"/>
    </row>
    <row r="6078" spans="2:3" x14ac:dyDescent="0.2">
      <c r="B6078" s="24"/>
      <c r="C6078" s="24"/>
    </row>
    <row r="6079" spans="2:3" x14ac:dyDescent="0.2">
      <c r="B6079" s="24"/>
      <c r="C6079" s="24"/>
    </row>
    <row r="6080" spans="2:3" x14ac:dyDescent="0.2">
      <c r="B6080" s="24"/>
      <c r="C6080" s="24"/>
    </row>
    <row r="6081" spans="2:3" x14ac:dyDescent="0.2">
      <c r="B6081" s="24"/>
      <c r="C6081" s="24"/>
    </row>
    <row r="6082" spans="2:3" x14ac:dyDescent="0.2">
      <c r="B6082" s="24"/>
      <c r="C6082" s="24"/>
    </row>
    <row r="6083" spans="2:3" x14ac:dyDescent="0.2">
      <c r="B6083" s="24"/>
      <c r="C6083" s="24"/>
    </row>
    <row r="6084" spans="2:3" x14ac:dyDescent="0.2">
      <c r="B6084" s="24"/>
      <c r="C6084" s="24"/>
    </row>
    <row r="6085" spans="2:3" x14ac:dyDescent="0.2">
      <c r="B6085" s="24"/>
      <c r="C6085" s="24"/>
    </row>
    <row r="6086" spans="2:3" x14ac:dyDescent="0.2">
      <c r="B6086" s="24"/>
      <c r="C6086" s="24"/>
    </row>
    <row r="6087" spans="2:3" x14ac:dyDescent="0.2">
      <c r="B6087" s="24"/>
      <c r="C6087" s="24"/>
    </row>
    <row r="6088" spans="2:3" x14ac:dyDescent="0.2">
      <c r="B6088" s="24"/>
      <c r="C6088" s="24"/>
    </row>
    <row r="6089" spans="2:3" x14ac:dyDescent="0.2">
      <c r="B6089" s="24"/>
      <c r="C6089" s="24"/>
    </row>
    <row r="6090" spans="2:3" x14ac:dyDescent="0.2">
      <c r="B6090" s="24"/>
      <c r="C6090" s="24"/>
    </row>
    <row r="6091" spans="2:3" x14ac:dyDescent="0.2">
      <c r="B6091" s="24"/>
      <c r="C6091" s="24"/>
    </row>
    <row r="6092" spans="2:3" x14ac:dyDescent="0.2">
      <c r="B6092" s="24"/>
      <c r="C6092" s="24"/>
    </row>
    <row r="6093" spans="2:3" x14ac:dyDescent="0.2">
      <c r="B6093" s="24"/>
      <c r="C6093" s="24"/>
    </row>
    <row r="6094" spans="2:3" x14ac:dyDescent="0.2">
      <c r="B6094" s="24"/>
      <c r="C6094" s="24"/>
    </row>
    <row r="6095" spans="2:3" x14ac:dyDescent="0.2">
      <c r="B6095" s="24"/>
      <c r="C6095" s="24"/>
    </row>
    <row r="6096" spans="2:3" x14ac:dyDescent="0.2">
      <c r="B6096" s="24"/>
      <c r="C6096" s="24"/>
    </row>
    <row r="6097" spans="2:3" x14ac:dyDescent="0.2">
      <c r="B6097" s="24"/>
      <c r="C6097" s="24"/>
    </row>
    <row r="6098" spans="2:3" x14ac:dyDescent="0.2">
      <c r="B6098" s="24"/>
      <c r="C6098" s="24"/>
    </row>
    <row r="6099" spans="2:3" x14ac:dyDescent="0.2">
      <c r="B6099" s="24"/>
      <c r="C6099" s="24"/>
    </row>
    <row r="6100" spans="2:3" x14ac:dyDescent="0.2">
      <c r="B6100" s="24"/>
      <c r="C6100" s="24"/>
    </row>
    <row r="6101" spans="2:3" x14ac:dyDescent="0.2">
      <c r="B6101" s="24"/>
      <c r="C6101" s="24"/>
    </row>
    <row r="6102" spans="2:3" x14ac:dyDescent="0.2">
      <c r="B6102" s="24"/>
      <c r="C6102" s="24"/>
    </row>
    <row r="6103" spans="2:3" x14ac:dyDescent="0.2">
      <c r="B6103" s="24"/>
      <c r="C6103" s="24"/>
    </row>
    <row r="6104" spans="2:3" x14ac:dyDescent="0.2">
      <c r="B6104" s="24"/>
      <c r="C6104" s="24"/>
    </row>
    <row r="6105" spans="2:3" x14ac:dyDescent="0.2">
      <c r="B6105" s="24"/>
      <c r="C6105" s="24"/>
    </row>
    <row r="6106" spans="2:3" x14ac:dyDescent="0.2">
      <c r="B6106" s="24"/>
      <c r="C6106" s="24"/>
    </row>
    <row r="6107" spans="2:3" x14ac:dyDescent="0.2">
      <c r="B6107" s="24"/>
      <c r="C6107" s="24"/>
    </row>
    <row r="6108" spans="2:3" x14ac:dyDescent="0.2">
      <c r="B6108" s="24"/>
      <c r="C6108" s="24"/>
    </row>
    <row r="6109" spans="2:3" x14ac:dyDescent="0.2">
      <c r="B6109" s="24"/>
      <c r="C6109" s="24"/>
    </row>
    <row r="6110" spans="2:3" x14ac:dyDescent="0.2">
      <c r="B6110" s="24"/>
      <c r="C6110" s="24"/>
    </row>
    <row r="6111" spans="2:3" x14ac:dyDescent="0.2">
      <c r="B6111" s="24"/>
      <c r="C6111" s="24"/>
    </row>
    <row r="6112" spans="2:3" x14ac:dyDescent="0.2">
      <c r="B6112" s="24"/>
      <c r="C6112" s="24"/>
    </row>
    <row r="6113" spans="2:3" x14ac:dyDescent="0.2">
      <c r="B6113" s="24"/>
      <c r="C6113" s="24"/>
    </row>
    <row r="6114" spans="2:3" x14ac:dyDescent="0.2">
      <c r="B6114" s="24"/>
      <c r="C6114" s="24"/>
    </row>
    <row r="6115" spans="2:3" x14ac:dyDescent="0.2">
      <c r="B6115" s="24"/>
      <c r="C6115" s="24"/>
    </row>
    <row r="6116" spans="2:3" x14ac:dyDescent="0.2">
      <c r="B6116" s="24"/>
      <c r="C6116" s="24"/>
    </row>
    <row r="6117" spans="2:3" x14ac:dyDescent="0.2">
      <c r="B6117" s="24"/>
      <c r="C6117" s="24"/>
    </row>
    <row r="6118" spans="2:3" x14ac:dyDescent="0.2">
      <c r="B6118" s="24"/>
      <c r="C6118" s="24"/>
    </row>
    <row r="6119" spans="2:3" x14ac:dyDescent="0.2">
      <c r="B6119" s="24"/>
      <c r="C6119" s="24"/>
    </row>
    <row r="6120" spans="2:3" x14ac:dyDescent="0.2">
      <c r="B6120" s="24"/>
      <c r="C6120" s="24"/>
    </row>
    <row r="6121" spans="2:3" x14ac:dyDescent="0.2">
      <c r="B6121" s="24"/>
      <c r="C6121" s="24"/>
    </row>
    <row r="6122" spans="2:3" x14ac:dyDescent="0.2">
      <c r="B6122" s="24"/>
      <c r="C6122" s="24"/>
    </row>
    <row r="6123" spans="2:3" x14ac:dyDescent="0.2">
      <c r="B6123" s="24"/>
      <c r="C6123" s="24"/>
    </row>
    <row r="6124" spans="2:3" x14ac:dyDescent="0.2">
      <c r="B6124" s="24"/>
      <c r="C6124" s="24"/>
    </row>
    <row r="6125" spans="2:3" x14ac:dyDescent="0.2">
      <c r="B6125" s="24"/>
      <c r="C6125" s="24"/>
    </row>
    <row r="6126" spans="2:3" x14ac:dyDescent="0.2">
      <c r="B6126" s="24"/>
      <c r="C6126" s="24"/>
    </row>
    <row r="6127" spans="2:3" x14ac:dyDescent="0.2">
      <c r="B6127" s="24"/>
      <c r="C6127" s="24"/>
    </row>
    <row r="6128" spans="2:3" x14ac:dyDescent="0.2">
      <c r="B6128" s="24"/>
      <c r="C6128" s="24"/>
    </row>
    <row r="6129" spans="2:3" x14ac:dyDescent="0.2">
      <c r="B6129" s="24"/>
      <c r="C6129" s="24"/>
    </row>
    <row r="6130" spans="2:3" x14ac:dyDescent="0.2">
      <c r="B6130" s="24"/>
      <c r="C6130" s="24"/>
    </row>
    <row r="6131" spans="2:3" x14ac:dyDescent="0.2">
      <c r="B6131" s="24"/>
      <c r="C6131" s="24"/>
    </row>
    <row r="6132" spans="2:3" x14ac:dyDescent="0.2">
      <c r="B6132" s="24"/>
      <c r="C6132" s="24"/>
    </row>
    <row r="6133" spans="2:3" x14ac:dyDescent="0.2">
      <c r="B6133" s="24"/>
      <c r="C6133" s="24"/>
    </row>
    <row r="6134" spans="2:3" x14ac:dyDescent="0.2">
      <c r="B6134" s="24"/>
      <c r="C6134" s="24"/>
    </row>
    <row r="6135" spans="2:3" x14ac:dyDescent="0.2">
      <c r="B6135" s="24"/>
      <c r="C6135" s="24"/>
    </row>
    <row r="6136" spans="2:3" x14ac:dyDescent="0.2">
      <c r="B6136" s="24"/>
      <c r="C6136" s="24"/>
    </row>
    <row r="6137" spans="2:3" x14ac:dyDescent="0.2">
      <c r="B6137" s="24"/>
      <c r="C6137" s="24"/>
    </row>
    <row r="6138" spans="2:3" x14ac:dyDescent="0.2">
      <c r="B6138" s="24"/>
      <c r="C6138" s="24"/>
    </row>
    <row r="6139" spans="2:3" x14ac:dyDescent="0.2">
      <c r="B6139" s="24"/>
      <c r="C6139" s="24"/>
    </row>
    <row r="6140" spans="2:3" x14ac:dyDescent="0.2">
      <c r="B6140" s="24"/>
      <c r="C6140" s="24"/>
    </row>
    <row r="6141" spans="2:3" x14ac:dyDescent="0.2">
      <c r="B6141" s="24"/>
      <c r="C6141" s="24"/>
    </row>
    <row r="6142" spans="2:3" x14ac:dyDescent="0.2">
      <c r="B6142" s="24"/>
      <c r="C6142" s="24"/>
    </row>
    <row r="6143" spans="2:3" x14ac:dyDescent="0.2">
      <c r="B6143" s="24"/>
      <c r="C6143" s="24"/>
    </row>
    <row r="6144" spans="2:3" x14ac:dyDescent="0.2">
      <c r="B6144" s="24"/>
      <c r="C6144" s="24"/>
    </row>
    <row r="6145" spans="2:3" x14ac:dyDescent="0.2">
      <c r="B6145" s="24"/>
      <c r="C6145" s="24"/>
    </row>
    <row r="6146" spans="2:3" x14ac:dyDescent="0.2">
      <c r="B6146" s="24"/>
      <c r="C6146" s="24"/>
    </row>
    <row r="6147" spans="2:3" x14ac:dyDescent="0.2">
      <c r="B6147" s="24"/>
      <c r="C6147" s="24"/>
    </row>
    <row r="6148" spans="2:3" x14ac:dyDescent="0.2">
      <c r="B6148" s="24"/>
      <c r="C6148" s="24"/>
    </row>
    <row r="6149" spans="2:3" x14ac:dyDescent="0.2">
      <c r="B6149" s="24"/>
      <c r="C6149" s="24"/>
    </row>
    <row r="6150" spans="2:3" x14ac:dyDescent="0.2">
      <c r="B6150" s="24"/>
      <c r="C6150" s="24"/>
    </row>
    <row r="6151" spans="2:3" x14ac:dyDescent="0.2">
      <c r="B6151" s="24"/>
      <c r="C6151" s="24"/>
    </row>
    <row r="6152" spans="2:3" x14ac:dyDescent="0.2">
      <c r="B6152" s="24"/>
      <c r="C6152" s="24"/>
    </row>
    <row r="6153" spans="2:3" x14ac:dyDescent="0.2">
      <c r="B6153" s="24"/>
      <c r="C6153" s="24"/>
    </row>
    <row r="6154" spans="2:3" x14ac:dyDescent="0.2">
      <c r="B6154" s="24"/>
      <c r="C6154" s="24"/>
    </row>
    <row r="6155" spans="2:3" x14ac:dyDescent="0.2">
      <c r="B6155" s="24"/>
      <c r="C6155" s="24"/>
    </row>
    <row r="6156" spans="2:3" x14ac:dyDescent="0.2">
      <c r="B6156" s="24"/>
      <c r="C6156" s="24"/>
    </row>
    <row r="6157" spans="2:3" x14ac:dyDescent="0.2">
      <c r="B6157" s="24"/>
      <c r="C6157" s="24"/>
    </row>
    <row r="6158" spans="2:3" x14ac:dyDescent="0.2">
      <c r="B6158" s="24"/>
      <c r="C6158" s="24"/>
    </row>
    <row r="6159" spans="2:3" x14ac:dyDescent="0.2">
      <c r="B6159" s="24"/>
      <c r="C6159" s="24"/>
    </row>
    <row r="6160" spans="2:3" x14ac:dyDescent="0.2">
      <c r="B6160" s="24"/>
      <c r="C6160" s="24"/>
    </row>
    <row r="6161" spans="2:3" x14ac:dyDescent="0.2">
      <c r="B6161" s="24"/>
      <c r="C6161" s="24"/>
    </row>
    <row r="6162" spans="2:3" x14ac:dyDescent="0.2">
      <c r="B6162" s="24"/>
      <c r="C6162" s="24"/>
    </row>
    <row r="6163" spans="2:3" x14ac:dyDescent="0.2">
      <c r="B6163" s="24"/>
      <c r="C6163" s="24"/>
    </row>
    <row r="6164" spans="2:3" x14ac:dyDescent="0.2">
      <c r="B6164" s="24"/>
      <c r="C6164" s="24"/>
    </row>
    <row r="6165" spans="2:3" x14ac:dyDescent="0.2">
      <c r="B6165" s="24"/>
      <c r="C6165" s="24"/>
    </row>
    <row r="6166" spans="2:3" x14ac:dyDescent="0.2">
      <c r="B6166" s="24"/>
      <c r="C6166" s="24"/>
    </row>
    <row r="6167" spans="2:3" x14ac:dyDescent="0.2">
      <c r="B6167" s="24"/>
      <c r="C6167" s="24"/>
    </row>
    <row r="6168" spans="2:3" x14ac:dyDescent="0.2">
      <c r="B6168" s="24"/>
      <c r="C6168" s="24"/>
    </row>
    <row r="6169" spans="2:3" x14ac:dyDescent="0.2">
      <c r="B6169" s="24"/>
      <c r="C6169" s="24"/>
    </row>
    <row r="6170" spans="2:3" x14ac:dyDescent="0.2">
      <c r="B6170" s="24"/>
      <c r="C6170" s="24"/>
    </row>
    <row r="6171" spans="2:3" x14ac:dyDescent="0.2">
      <c r="B6171" s="24"/>
      <c r="C6171" s="24"/>
    </row>
    <row r="6172" spans="2:3" x14ac:dyDescent="0.2">
      <c r="B6172" s="24"/>
      <c r="C6172" s="24"/>
    </row>
    <row r="6173" spans="2:3" x14ac:dyDescent="0.2">
      <c r="B6173" s="24"/>
      <c r="C6173" s="24"/>
    </row>
    <row r="6174" spans="2:3" x14ac:dyDescent="0.2">
      <c r="B6174" s="24"/>
      <c r="C6174" s="24"/>
    </row>
    <row r="6175" spans="2:3" x14ac:dyDescent="0.2">
      <c r="B6175" s="24"/>
      <c r="C6175" s="24"/>
    </row>
    <row r="6176" spans="2:3" x14ac:dyDescent="0.2">
      <c r="B6176" s="24"/>
      <c r="C6176" s="24"/>
    </row>
    <row r="6177" spans="2:3" x14ac:dyDescent="0.2">
      <c r="B6177" s="24"/>
      <c r="C6177" s="24"/>
    </row>
    <row r="6178" spans="2:3" x14ac:dyDescent="0.2">
      <c r="B6178" s="24"/>
      <c r="C6178" s="24"/>
    </row>
    <row r="6179" spans="2:3" x14ac:dyDescent="0.2">
      <c r="B6179" s="24"/>
      <c r="C6179" s="24"/>
    </row>
    <row r="6180" spans="2:3" x14ac:dyDescent="0.2">
      <c r="B6180" s="24"/>
      <c r="C6180" s="24"/>
    </row>
    <row r="6181" spans="2:3" x14ac:dyDescent="0.2">
      <c r="B6181" s="24"/>
      <c r="C6181" s="24"/>
    </row>
    <row r="6182" spans="2:3" x14ac:dyDescent="0.2">
      <c r="B6182" s="24"/>
      <c r="C6182" s="24"/>
    </row>
    <row r="6183" spans="2:3" x14ac:dyDescent="0.2">
      <c r="B6183" s="24"/>
      <c r="C6183" s="24"/>
    </row>
    <row r="6184" spans="2:3" x14ac:dyDescent="0.2">
      <c r="B6184" s="24"/>
      <c r="C6184" s="24"/>
    </row>
    <row r="6185" spans="2:3" x14ac:dyDescent="0.2">
      <c r="B6185" s="24"/>
      <c r="C6185" s="24"/>
    </row>
    <row r="6186" spans="2:3" x14ac:dyDescent="0.2">
      <c r="B6186" s="24"/>
      <c r="C6186" s="24"/>
    </row>
    <row r="6187" spans="2:3" x14ac:dyDescent="0.2">
      <c r="B6187" s="24"/>
      <c r="C6187" s="24"/>
    </row>
    <row r="6188" spans="2:3" x14ac:dyDescent="0.2">
      <c r="B6188" s="24"/>
      <c r="C6188" s="24"/>
    </row>
    <row r="6189" spans="2:3" x14ac:dyDescent="0.2">
      <c r="B6189" s="24"/>
      <c r="C6189" s="24"/>
    </row>
    <row r="6190" spans="2:3" x14ac:dyDescent="0.2">
      <c r="B6190" s="24"/>
      <c r="C6190" s="24"/>
    </row>
    <row r="6191" spans="2:3" x14ac:dyDescent="0.2">
      <c r="B6191" s="24"/>
      <c r="C6191" s="24"/>
    </row>
    <row r="6192" spans="2:3" x14ac:dyDescent="0.2">
      <c r="B6192" s="24"/>
      <c r="C6192" s="24"/>
    </row>
    <row r="6193" spans="2:3" x14ac:dyDescent="0.2">
      <c r="B6193" s="24"/>
      <c r="C6193" s="24"/>
    </row>
    <row r="6194" spans="2:3" x14ac:dyDescent="0.2">
      <c r="B6194" s="24"/>
      <c r="C6194" s="24"/>
    </row>
    <row r="6195" spans="2:3" x14ac:dyDescent="0.2">
      <c r="B6195" s="24"/>
      <c r="C6195" s="24"/>
    </row>
    <row r="6196" spans="2:3" x14ac:dyDescent="0.2">
      <c r="B6196" s="24"/>
      <c r="C6196" s="24"/>
    </row>
    <row r="6197" spans="2:3" x14ac:dyDescent="0.2">
      <c r="B6197" s="24"/>
      <c r="C6197" s="24"/>
    </row>
    <row r="6198" spans="2:3" x14ac:dyDescent="0.2">
      <c r="B6198" s="24"/>
      <c r="C6198" s="24"/>
    </row>
    <row r="6199" spans="2:3" x14ac:dyDescent="0.2">
      <c r="B6199" s="24"/>
      <c r="C6199" s="24"/>
    </row>
    <row r="6200" spans="2:3" x14ac:dyDescent="0.2">
      <c r="B6200" s="24"/>
      <c r="C6200" s="24"/>
    </row>
    <row r="6201" spans="2:3" x14ac:dyDescent="0.2">
      <c r="B6201" s="24"/>
      <c r="C6201" s="24"/>
    </row>
    <row r="6202" spans="2:3" x14ac:dyDescent="0.2">
      <c r="B6202" s="24"/>
      <c r="C6202" s="24"/>
    </row>
    <row r="6203" spans="2:3" x14ac:dyDescent="0.2">
      <c r="B6203" s="24"/>
      <c r="C6203" s="24"/>
    </row>
    <row r="6204" spans="2:3" x14ac:dyDescent="0.2">
      <c r="B6204" s="24"/>
      <c r="C6204" s="24"/>
    </row>
    <row r="6205" spans="2:3" x14ac:dyDescent="0.2">
      <c r="B6205" s="24"/>
      <c r="C6205" s="24"/>
    </row>
    <row r="6206" spans="2:3" x14ac:dyDescent="0.2">
      <c r="B6206" s="24"/>
      <c r="C6206" s="24"/>
    </row>
    <row r="6207" spans="2:3" x14ac:dyDescent="0.2">
      <c r="B6207" s="24"/>
      <c r="C6207" s="24"/>
    </row>
    <row r="6208" spans="2:3" x14ac:dyDescent="0.2">
      <c r="B6208" s="24"/>
      <c r="C6208" s="24"/>
    </row>
    <row r="6209" spans="2:3" x14ac:dyDescent="0.2">
      <c r="B6209" s="24"/>
      <c r="C6209" s="24"/>
    </row>
    <row r="6210" spans="2:3" x14ac:dyDescent="0.2">
      <c r="B6210" s="24"/>
      <c r="C6210" s="24"/>
    </row>
    <row r="6211" spans="2:3" x14ac:dyDescent="0.2">
      <c r="B6211" s="24"/>
      <c r="C6211" s="24"/>
    </row>
    <row r="6212" spans="2:3" x14ac:dyDescent="0.2">
      <c r="B6212" s="24"/>
      <c r="C6212" s="24"/>
    </row>
    <row r="6213" spans="2:3" x14ac:dyDescent="0.2">
      <c r="B6213" s="24"/>
      <c r="C6213" s="24"/>
    </row>
    <row r="6214" spans="2:3" x14ac:dyDescent="0.2">
      <c r="B6214" s="24"/>
      <c r="C6214" s="24"/>
    </row>
    <row r="6215" spans="2:3" x14ac:dyDescent="0.2">
      <c r="B6215" s="24"/>
      <c r="C6215" s="24"/>
    </row>
    <row r="6216" spans="2:3" x14ac:dyDescent="0.2">
      <c r="B6216" s="24"/>
      <c r="C6216" s="24"/>
    </row>
    <row r="6217" spans="2:3" x14ac:dyDescent="0.2">
      <c r="B6217" s="24"/>
      <c r="C6217" s="24"/>
    </row>
    <row r="6218" spans="2:3" x14ac:dyDescent="0.2">
      <c r="B6218" s="24"/>
      <c r="C6218" s="24"/>
    </row>
    <row r="6219" spans="2:3" x14ac:dyDescent="0.2">
      <c r="B6219" s="24"/>
      <c r="C6219" s="24"/>
    </row>
    <row r="6220" spans="2:3" x14ac:dyDescent="0.2">
      <c r="B6220" s="24"/>
      <c r="C6220" s="24"/>
    </row>
    <row r="6221" spans="2:3" x14ac:dyDescent="0.2">
      <c r="B6221" s="24"/>
      <c r="C6221" s="24"/>
    </row>
    <row r="6222" spans="2:3" x14ac:dyDescent="0.2">
      <c r="B6222" s="24"/>
      <c r="C6222" s="24"/>
    </row>
    <row r="6223" spans="2:3" x14ac:dyDescent="0.2">
      <c r="B6223" s="24"/>
      <c r="C6223" s="24"/>
    </row>
    <row r="6224" spans="2:3" x14ac:dyDescent="0.2">
      <c r="B6224" s="24"/>
      <c r="C6224" s="24"/>
    </row>
    <row r="6225" spans="2:3" x14ac:dyDescent="0.2">
      <c r="B6225" s="24"/>
      <c r="C6225" s="24"/>
    </row>
    <row r="6226" spans="2:3" x14ac:dyDescent="0.2">
      <c r="B6226" s="24"/>
      <c r="C6226" s="24"/>
    </row>
    <row r="6227" spans="2:3" x14ac:dyDescent="0.2">
      <c r="B6227" s="24"/>
      <c r="C6227" s="24"/>
    </row>
    <row r="6228" spans="2:3" x14ac:dyDescent="0.2">
      <c r="B6228" s="24"/>
      <c r="C6228" s="24"/>
    </row>
    <row r="6229" spans="2:3" x14ac:dyDescent="0.2">
      <c r="B6229" s="24"/>
      <c r="C6229" s="24"/>
    </row>
    <row r="6230" spans="2:3" x14ac:dyDescent="0.2">
      <c r="B6230" s="24"/>
      <c r="C6230" s="24"/>
    </row>
    <row r="6231" spans="2:3" x14ac:dyDescent="0.2">
      <c r="B6231" s="24"/>
      <c r="C6231" s="24"/>
    </row>
    <row r="6232" spans="2:3" x14ac:dyDescent="0.2">
      <c r="B6232" s="24"/>
      <c r="C6232" s="24"/>
    </row>
    <row r="6233" spans="2:3" x14ac:dyDescent="0.2">
      <c r="B6233" s="24"/>
      <c r="C6233" s="24"/>
    </row>
    <row r="6234" spans="2:3" x14ac:dyDescent="0.2">
      <c r="B6234" s="24"/>
      <c r="C6234" s="24"/>
    </row>
    <row r="6235" spans="2:3" x14ac:dyDescent="0.2">
      <c r="B6235" s="24"/>
      <c r="C6235" s="24"/>
    </row>
    <row r="6236" spans="2:3" x14ac:dyDescent="0.2">
      <c r="B6236" s="24"/>
      <c r="C6236" s="24"/>
    </row>
    <row r="6237" spans="2:3" x14ac:dyDescent="0.2">
      <c r="B6237" s="24"/>
      <c r="C6237" s="24"/>
    </row>
    <row r="6238" spans="2:3" x14ac:dyDescent="0.2">
      <c r="B6238" s="24"/>
      <c r="C6238" s="24"/>
    </row>
    <row r="6239" spans="2:3" x14ac:dyDescent="0.2">
      <c r="B6239" s="24"/>
      <c r="C6239" s="24"/>
    </row>
    <row r="6240" spans="2:3" x14ac:dyDescent="0.2">
      <c r="B6240" s="24"/>
      <c r="C6240" s="24"/>
    </row>
    <row r="6241" spans="2:3" x14ac:dyDescent="0.2">
      <c r="B6241" s="24"/>
      <c r="C6241" s="24"/>
    </row>
    <row r="6242" spans="2:3" x14ac:dyDescent="0.2">
      <c r="B6242" s="24"/>
      <c r="C6242" s="24"/>
    </row>
    <row r="6243" spans="2:3" x14ac:dyDescent="0.2">
      <c r="B6243" s="24"/>
      <c r="C6243" s="24"/>
    </row>
    <row r="6244" spans="2:3" x14ac:dyDescent="0.2">
      <c r="B6244" s="24"/>
      <c r="C6244" s="24"/>
    </row>
    <row r="6245" spans="2:3" x14ac:dyDescent="0.2">
      <c r="B6245" s="24"/>
      <c r="C6245" s="24"/>
    </row>
    <row r="6246" spans="2:3" x14ac:dyDescent="0.2">
      <c r="B6246" s="24"/>
      <c r="C6246" s="24"/>
    </row>
    <row r="6247" spans="2:3" x14ac:dyDescent="0.2">
      <c r="B6247" s="24"/>
      <c r="C6247" s="24"/>
    </row>
    <row r="6248" spans="2:3" x14ac:dyDescent="0.2">
      <c r="B6248" s="24"/>
      <c r="C6248" s="24"/>
    </row>
    <row r="6249" spans="2:3" x14ac:dyDescent="0.2">
      <c r="B6249" s="24"/>
      <c r="C6249" s="24"/>
    </row>
    <row r="6250" spans="2:3" x14ac:dyDescent="0.2">
      <c r="B6250" s="24"/>
      <c r="C6250" s="24"/>
    </row>
    <row r="6251" spans="2:3" x14ac:dyDescent="0.2">
      <c r="B6251" s="24"/>
      <c r="C6251" s="24"/>
    </row>
    <row r="6252" spans="2:3" x14ac:dyDescent="0.2">
      <c r="B6252" s="24"/>
      <c r="C6252" s="24"/>
    </row>
    <row r="6253" spans="2:3" x14ac:dyDescent="0.2">
      <c r="B6253" s="24"/>
      <c r="C6253" s="24"/>
    </row>
    <row r="6254" spans="2:3" x14ac:dyDescent="0.2">
      <c r="B6254" s="24"/>
      <c r="C6254" s="24"/>
    </row>
    <row r="6255" spans="2:3" x14ac:dyDescent="0.2">
      <c r="B6255" s="24"/>
      <c r="C6255" s="24"/>
    </row>
    <row r="6256" spans="2:3" x14ac:dyDescent="0.2">
      <c r="B6256" s="24"/>
      <c r="C6256" s="24"/>
    </row>
    <row r="6257" spans="2:3" x14ac:dyDescent="0.2">
      <c r="B6257" s="24"/>
      <c r="C6257" s="24"/>
    </row>
    <row r="6258" spans="2:3" x14ac:dyDescent="0.2">
      <c r="B6258" s="24"/>
      <c r="C6258" s="24"/>
    </row>
    <row r="6259" spans="2:3" x14ac:dyDescent="0.2">
      <c r="B6259" s="24"/>
      <c r="C6259" s="24"/>
    </row>
    <row r="6260" spans="2:3" x14ac:dyDescent="0.2">
      <c r="B6260" s="24"/>
      <c r="C6260" s="24"/>
    </row>
    <row r="6261" spans="2:3" x14ac:dyDescent="0.2">
      <c r="B6261" s="24"/>
      <c r="C6261" s="24"/>
    </row>
    <row r="6262" spans="2:3" x14ac:dyDescent="0.2">
      <c r="B6262" s="24"/>
      <c r="C6262" s="24"/>
    </row>
    <row r="6263" spans="2:3" x14ac:dyDescent="0.2">
      <c r="B6263" s="24"/>
      <c r="C6263" s="24"/>
    </row>
    <row r="6264" spans="2:3" x14ac:dyDescent="0.2">
      <c r="B6264" s="24"/>
      <c r="C6264" s="24"/>
    </row>
    <row r="6265" spans="2:3" x14ac:dyDescent="0.2">
      <c r="B6265" s="24"/>
      <c r="C6265" s="24"/>
    </row>
    <row r="6266" spans="2:3" x14ac:dyDescent="0.2">
      <c r="B6266" s="24"/>
      <c r="C6266" s="24"/>
    </row>
    <row r="6267" spans="2:3" x14ac:dyDescent="0.2">
      <c r="B6267" s="24"/>
      <c r="C6267" s="24"/>
    </row>
    <row r="6268" spans="2:3" x14ac:dyDescent="0.2">
      <c r="B6268" s="24"/>
      <c r="C6268" s="24"/>
    </row>
    <row r="6269" spans="2:3" x14ac:dyDescent="0.2">
      <c r="B6269" s="24"/>
      <c r="C6269" s="24"/>
    </row>
    <row r="6270" spans="2:3" x14ac:dyDescent="0.2">
      <c r="B6270" s="24"/>
      <c r="C6270" s="24"/>
    </row>
    <row r="6271" spans="2:3" x14ac:dyDescent="0.2">
      <c r="B6271" s="24"/>
      <c r="C6271" s="24"/>
    </row>
    <row r="6272" spans="2:3" x14ac:dyDescent="0.2">
      <c r="B6272" s="24"/>
      <c r="C6272" s="24"/>
    </row>
    <row r="6273" spans="2:3" x14ac:dyDescent="0.2">
      <c r="B6273" s="24"/>
      <c r="C6273" s="24"/>
    </row>
    <row r="6274" spans="2:3" x14ac:dyDescent="0.2">
      <c r="B6274" s="24"/>
      <c r="C6274" s="24"/>
    </row>
    <row r="6275" spans="2:3" x14ac:dyDescent="0.2">
      <c r="B6275" s="24"/>
      <c r="C6275" s="24"/>
    </row>
    <row r="6276" spans="2:3" x14ac:dyDescent="0.2">
      <c r="B6276" s="24"/>
      <c r="C6276" s="24"/>
    </row>
    <row r="6277" spans="2:3" x14ac:dyDescent="0.2">
      <c r="B6277" s="24"/>
      <c r="C6277" s="24"/>
    </row>
    <row r="6278" spans="2:3" x14ac:dyDescent="0.2">
      <c r="B6278" s="24"/>
      <c r="C6278" s="24"/>
    </row>
    <row r="6279" spans="2:3" x14ac:dyDescent="0.2">
      <c r="B6279" s="24"/>
      <c r="C6279" s="24"/>
    </row>
    <row r="6280" spans="2:3" x14ac:dyDescent="0.2">
      <c r="B6280" s="24"/>
      <c r="C6280" s="24"/>
    </row>
    <row r="6281" spans="2:3" x14ac:dyDescent="0.2">
      <c r="B6281" s="24"/>
      <c r="C6281" s="24"/>
    </row>
    <row r="6282" spans="2:3" x14ac:dyDescent="0.2">
      <c r="B6282" s="24"/>
      <c r="C6282" s="24"/>
    </row>
    <row r="6283" spans="2:3" x14ac:dyDescent="0.2">
      <c r="B6283" s="24"/>
      <c r="C6283" s="24"/>
    </row>
    <row r="6284" spans="2:3" x14ac:dyDescent="0.2">
      <c r="B6284" s="24"/>
      <c r="C6284" s="24"/>
    </row>
    <row r="6285" spans="2:3" x14ac:dyDescent="0.2">
      <c r="B6285" s="24"/>
      <c r="C6285" s="24"/>
    </row>
    <row r="6286" spans="2:3" x14ac:dyDescent="0.2">
      <c r="B6286" s="24"/>
      <c r="C6286" s="24"/>
    </row>
    <row r="6287" spans="2:3" x14ac:dyDescent="0.2">
      <c r="B6287" s="24"/>
      <c r="C6287" s="24"/>
    </row>
    <row r="6288" spans="2:3" x14ac:dyDescent="0.2">
      <c r="B6288" s="24"/>
      <c r="C6288" s="24"/>
    </row>
    <row r="6289" spans="2:3" x14ac:dyDescent="0.2">
      <c r="B6289" s="24"/>
      <c r="C6289" s="24"/>
    </row>
    <row r="6290" spans="2:3" x14ac:dyDescent="0.2">
      <c r="B6290" s="24"/>
      <c r="C6290" s="24"/>
    </row>
    <row r="6291" spans="2:3" x14ac:dyDescent="0.2">
      <c r="B6291" s="24"/>
      <c r="C6291" s="24"/>
    </row>
    <row r="6292" spans="2:3" x14ac:dyDescent="0.2">
      <c r="B6292" s="24"/>
      <c r="C6292" s="24"/>
    </row>
    <row r="6293" spans="2:3" x14ac:dyDescent="0.2">
      <c r="B6293" s="24"/>
      <c r="C6293" s="24"/>
    </row>
    <row r="6294" spans="2:3" x14ac:dyDescent="0.2">
      <c r="B6294" s="24"/>
      <c r="C6294" s="24"/>
    </row>
    <row r="6295" spans="2:3" x14ac:dyDescent="0.2">
      <c r="B6295" s="24"/>
      <c r="C6295" s="24"/>
    </row>
    <row r="6296" spans="2:3" x14ac:dyDescent="0.2">
      <c r="B6296" s="24"/>
      <c r="C6296" s="24"/>
    </row>
    <row r="6297" spans="2:3" x14ac:dyDescent="0.2">
      <c r="B6297" s="24"/>
      <c r="C6297" s="24"/>
    </row>
    <row r="6298" spans="2:3" x14ac:dyDescent="0.2">
      <c r="B6298" s="24"/>
      <c r="C6298" s="24"/>
    </row>
    <row r="6299" spans="2:3" x14ac:dyDescent="0.2">
      <c r="B6299" s="24"/>
      <c r="C6299" s="24"/>
    </row>
    <row r="6300" spans="2:3" x14ac:dyDescent="0.2">
      <c r="B6300" s="24"/>
      <c r="C6300" s="24"/>
    </row>
    <row r="6301" spans="2:3" x14ac:dyDescent="0.2">
      <c r="B6301" s="24"/>
      <c r="C6301" s="24"/>
    </row>
    <row r="6302" spans="2:3" x14ac:dyDescent="0.2">
      <c r="B6302" s="24"/>
      <c r="C6302" s="24"/>
    </row>
    <row r="6303" spans="2:3" x14ac:dyDescent="0.2">
      <c r="B6303" s="24"/>
      <c r="C6303" s="24"/>
    </row>
    <row r="6304" spans="2:3" x14ac:dyDescent="0.2">
      <c r="B6304" s="24"/>
      <c r="C6304" s="24"/>
    </row>
    <row r="6305" spans="2:3" x14ac:dyDescent="0.2">
      <c r="B6305" s="24"/>
      <c r="C6305" s="24"/>
    </row>
    <row r="6306" spans="2:3" x14ac:dyDescent="0.2">
      <c r="B6306" s="24"/>
      <c r="C6306" s="24"/>
    </row>
    <row r="6307" spans="2:3" x14ac:dyDescent="0.2">
      <c r="B6307" s="24"/>
      <c r="C6307" s="24"/>
    </row>
    <row r="6308" spans="2:3" x14ac:dyDescent="0.2">
      <c r="B6308" s="24"/>
      <c r="C6308" s="24"/>
    </row>
    <row r="6309" spans="2:3" x14ac:dyDescent="0.2">
      <c r="B6309" s="24"/>
      <c r="C6309" s="24"/>
    </row>
    <row r="6310" spans="2:3" x14ac:dyDescent="0.2">
      <c r="B6310" s="24"/>
      <c r="C6310" s="24"/>
    </row>
    <row r="6311" spans="2:3" x14ac:dyDescent="0.2">
      <c r="B6311" s="24"/>
      <c r="C6311" s="24"/>
    </row>
    <row r="6312" spans="2:3" x14ac:dyDescent="0.2">
      <c r="B6312" s="24"/>
      <c r="C6312" s="24"/>
    </row>
    <row r="6313" spans="2:3" x14ac:dyDescent="0.2">
      <c r="B6313" s="24"/>
      <c r="C6313" s="24"/>
    </row>
    <row r="6314" spans="2:3" x14ac:dyDescent="0.2">
      <c r="B6314" s="24"/>
      <c r="C6314" s="24"/>
    </row>
    <row r="6315" spans="2:3" x14ac:dyDescent="0.2">
      <c r="B6315" s="24"/>
      <c r="C6315" s="24"/>
    </row>
    <row r="6316" spans="2:3" x14ac:dyDescent="0.2">
      <c r="B6316" s="24"/>
      <c r="C6316" s="24"/>
    </row>
    <row r="6317" spans="2:3" x14ac:dyDescent="0.2">
      <c r="B6317" s="24"/>
      <c r="C6317" s="24"/>
    </row>
    <row r="6318" spans="2:3" x14ac:dyDescent="0.2">
      <c r="B6318" s="24"/>
      <c r="C6318" s="24"/>
    </row>
    <row r="6319" spans="2:3" x14ac:dyDescent="0.2">
      <c r="B6319" s="24"/>
      <c r="C6319" s="24"/>
    </row>
    <row r="6320" spans="2:3" x14ac:dyDescent="0.2">
      <c r="B6320" s="24"/>
      <c r="C6320" s="24"/>
    </row>
    <row r="6321" spans="2:3" x14ac:dyDescent="0.2">
      <c r="B6321" s="24"/>
      <c r="C6321" s="24"/>
    </row>
    <row r="6322" spans="2:3" x14ac:dyDescent="0.2">
      <c r="B6322" s="24"/>
      <c r="C6322" s="24"/>
    </row>
    <row r="6323" spans="2:3" x14ac:dyDescent="0.2">
      <c r="B6323" s="24"/>
      <c r="C6323" s="24"/>
    </row>
    <row r="6324" spans="2:3" x14ac:dyDescent="0.2">
      <c r="B6324" s="24"/>
      <c r="C6324" s="24"/>
    </row>
    <row r="6325" spans="2:3" x14ac:dyDescent="0.2">
      <c r="B6325" s="24"/>
      <c r="C6325" s="24"/>
    </row>
    <row r="6326" spans="2:3" x14ac:dyDescent="0.2">
      <c r="B6326" s="24"/>
      <c r="C6326" s="24"/>
    </row>
    <row r="6327" spans="2:3" x14ac:dyDescent="0.2">
      <c r="B6327" s="24"/>
      <c r="C6327" s="24"/>
    </row>
    <row r="6328" spans="2:3" x14ac:dyDescent="0.2">
      <c r="B6328" s="24"/>
      <c r="C6328" s="24"/>
    </row>
    <row r="6329" spans="2:3" x14ac:dyDescent="0.2">
      <c r="B6329" s="24"/>
      <c r="C6329" s="24"/>
    </row>
    <row r="6330" spans="2:3" x14ac:dyDescent="0.2">
      <c r="B6330" s="24"/>
      <c r="C6330" s="24"/>
    </row>
    <row r="6331" spans="2:3" x14ac:dyDescent="0.2">
      <c r="B6331" s="24"/>
      <c r="C6331" s="24"/>
    </row>
    <row r="6332" spans="2:3" x14ac:dyDescent="0.2">
      <c r="B6332" s="24"/>
      <c r="C6332" s="24"/>
    </row>
    <row r="6333" spans="2:3" x14ac:dyDescent="0.2">
      <c r="B6333" s="24"/>
      <c r="C6333" s="24"/>
    </row>
    <row r="6334" spans="2:3" x14ac:dyDescent="0.2">
      <c r="B6334" s="24"/>
      <c r="C6334" s="24"/>
    </row>
    <row r="6335" spans="2:3" x14ac:dyDescent="0.2">
      <c r="B6335" s="24"/>
      <c r="C6335" s="24"/>
    </row>
    <row r="6336" spans="2:3" x14ac:dyDescent="0.2">
      <c r="B6336" s="24"/>
      <c r="C6336" s="24"/>
    </row>
    <row r="6337" spans="2:3" x14ac:dyDescent="0.2">
      <c r="B6337" s="24"/>
      <c r="C6337" s="24"/>
    </row>
    <row r="6338" spans="2:3" x14ac:dyDescent="0.2">
      <c r="B6338" s="24"/>
      <c r="C6338" s="24"/>
    </row>
    <row r="6339" spans="2:3" x14ac:dyDescent="0.2">
      <c r="B6339" s="24"/>
      <c r="C6339" s="24"/>
    </row>
    <row r="6340" spans="2:3" x14ac:dyDescent="0.2">
      <c r="B6340" s="24"/>
      <c r="C6340" s="24"/>
    </row>
    <row r="6341" spans="2:3" x14ac:dyDescent="0.2">
      <c r="B6341" s="24"/>
      <c r="C6341" s="24"/>
    </row>
    <row r="6342" spans="2:3" x14ac:dyDescent="0.2">
      <c r="B6342" s="24"/>
      <c r="C6342" s="24"/>
    </row>
    <row r="6343" spans="2:3" x14ac:dyDescent="0.2">
      <c r="B6343" s="24"/>
      <c r="C6343" s="24"/>
    </row>
    <row r="6344" spans="2:3" x14ac:dyDescent="0.2">
      <c r="B6344" s="24"/>
      <c r="C6344" s="24"/>
    </row>
    <row r="6345" spans="2:3" x14ac:dyDescent="0.2">
      <c r="B6345" s="24"/>
      <c r="C6345" s="24"/>
    </row>
    <row r="6346" spans="2:3" x14ac:dyDescent="0.2">
      <c r="B6346" s="24"/>
      <c r="C6346" s="24"/>
    </row>
    <row r="6347" spans="2:3" x14ac:dyDescent="0.2">
      <c r="B6347" s="24"/>
      <c r="C6347" s="24"/>
    </row>
    <row r="6348" spans="2:3" x14ac:dyDescent="0.2">
      <c r="B6348" s="24"/>
      <c r="C6348" s="24"/>
    </row>
    <row r="6349" spans="2:3" x14ac:dyDescent="0.2">
      <c r="B6349" s="24"/>
      <c r="C6349" s="24"/>
    </row>
    <row r="6350" spans="2:3" x14ac:dyDescent="0.2">
      <c r="B6350" s="24"/>
      <c r="C6350" s="24"/>
    </row>
    <row r="6351" spans="2:3" x14ac:dyDescent="0.2">
      <c r="B6351" s="24"/>
      <c r="C6351" s="24"/>
    </row>
    <row r="6352" spans="2:3" x14ac:dyDescent="0.2">
      <c r="B6352" s="24"/>
      <c r="C6352" s="24"/>
    </row>
    <row r="6353" spans="2:3" x14ac:dyDescent="0.2">
      <c r="B6353" s="24"/>
      <c r="C6353" s="24"/>
    </row>
    <row r="6354" spans="2:3" x14ac:dyDescent="0.2">
      <c r="B6354" s="24"/>
      <c r="C6354" s="24"/>
    </row>
    <row r="6355" spans="2:3" x14ac:dyDescent="0.2">
      <c r="B6355" s="24"/>
      <c r="C6355" s="24"/>
    </row>
    <row r="6356" spans="2:3" x14ac:dyDescent="0.2">
      <c r="B6356" s="24"/>
      <c r="C6356" s="24"/>
    </row>
    <row r="6357" spans="2:3" x14ac:dyDescent="0.2">
      <c r="B6357" s="24"/>
      <c r="C6357" s="24"/>
    </row>
    <row r="6358" spans="2:3" x14ac:dyDescent="0.2">
      <c r="B6358" s="24"/>
      <c r="C6358" s="24"/>
    </row>
    <row r="6359" spans="2:3" x14ac:dyDescent="0.2">
      <c r="B6359" s="24"/>
      <c r="C6359" s="24"/>
    </row>
    <row r="6360" spans="2:3" x14ac:dyDescent="0.2">
      <c r="B6360" s="24"/>
      <c r="C6360" s="24"/>
    </row>
    <row r="6361" spans="2:3" x14ac:dyDescent="0.2">
      <c r="B6361" s="24"/>
      <c r="C6361" s="24"/>
    </row>
    <row r="6362" spans="2:3" x14ac:dyDescent="0.2">
      <c r="B6362" s="24"/>
      <c r="C6362" s="24"/>
    </row>
    <row r="6363" spans="2:3" x14ac:dyDescent="0.2">
      <c r="B6363" s="24"/>
      <c r="C6363" s="24"/>
    </row>
    <row r="6364" spans="2:3" x14ac:dyDescent="0.2">
      <c r="B6364" s="24"/>
      <c r="C6364" s="24"/>
    </row>
    <row r="6365" spans="2:3" x14ac:dyDescent="0.2">
      <c r="B6365" s="24"/>
      <c r="C6365" s="24"/>
    </row>
    <row r="6366" spans="2:3" x14ac:dyDescent="0.2">
      <c r="B6366" s="24"/>
      <c r="C6366" s="24"/>
    </row>
    <row r="6367" spans="2:3" x14ac:dyDescent="0.2">
      <c r="B6367" s="24"/>
      <c r="C6367" s="24"/>
    </row>
    <row r="6368" spans="2:3" x14ac:dyDescent="0.2">
      <c r="B6368" s="24"/>
      <c r="C6368" s="24"/>
    </row>
    <row r="6369" spans="2:3" x14ac:dyDescent="0.2">
      <c r="B6369" s="24"/>
      <c r="C6369" s="24"/>
    </row>
    <row r="6370" spans="2:3" x14ac:dyDescent="0.2">
      <c r="B6370" s="24"/>
      <c r="C6370" s="24"/>
    </row>
    <row r="6371" spans="2:3" x14ac:dyDescent="0.2">
      <c r="B6371" s="24"/>
      <c r="C6371" s="24"/>
    </row>
    <row r="6372" spans="2:3" x14ac:dyDescent="0.2">
      <c r="B6372" s="24"/>
      <c r="C6372" s="24"/>
    </row>
    <row r="6373" spans="2:3" x14ac:dyDescent="0.2">
      <c r="B6373" s="24"/>
      <c r="C6373" s="24"/>
    </row>
    <row r="6374" spans="2:3" x14ac:dyDescent="0.2">
      <c r="B6374" s="24"/>
      <c r="C6374" s="24"/>
    </row>
    <row r="6375" spans="2:3" x14ac:dyDescent="0.2">
      <c r="B6375" s="24"/>
      <c r="C6375" s="24"/>
    </row>
    <row r="6376" spans="2:3" x14ac:dyDescent="0.2">
      <c r="B6376" s="24"/>
      <c r="C6376" s="24"/>
    </row>
    <row r="6377" spans="2:3" x14ac:dyDescent="0.2">
      <c r="B6377" s="24"/>
      <c r="C6377" s="24"/>
    </row>
    <row r="6378" spans="2:3" x14ac:dyDescent="0.2">
      <c r="B6378" s="24"/>
      <c r="C6378" s="24"/>
    </row>
    <row r="6379" spans="2:3" x14ac:dyDescent="0.2">
      <c r="B6379" s="24"/>
      <c r="C6379" s="24"/>
    </row>
    <row r="6380" spans="2:3" x14ac:dyDescent="0.2">
      <c r="B6380" s="24"/>
      <c r="C6380" s="24"/>
    </row>
    <row r="6381" spans="2:3" x14ac:dyDescent="0.2">
      <c r="B6381" s="24"/>
      <c r="C6381" s="24"/>
    </row>
    <row r="6382" spans="2:3" x14ac:dyDescent="0.2">
      <c r="B6382" s="24"/>
      <c r="C6382" s="24"/>
    </row>
    <row r="6383" spans="2:3" x14ac:dyDescent="0.2">
      <c r="B6383" s="24"/>
      <c r="C6383" s="24"/>
    </row>
    <row r="6384" spans="2:3" x14ac:dyDescent="0.2">
      <c r="B6384" s="24"/>
      <c r="C6384" s="24"/>
    </row>
    <row r="6385" spans="2:3" x14ac:dyDescent="0.2">
      <c r="B6385" s="24"/>
      <c r="C6385" s="24"/>
    </row>
    <row r="6386" spans="2:3" x14ac:dyDescent="0.2">
      <c r="B6386" s="24"/>
      <c r="C6386" s="24"/>
    </row>
    <row r="6387" spans="2:3" x14ac:dyDescent="0.2">
      <c r="B6387" s="24"/>
      <c r="C6387" s="24"/>
    </row>
    <row r="6388" spans="2:3" x14ac:dyDescent="0.2">
      <c r="B6388" s="24"/>
      <c r="C6388" s="24"/>
    </row>
    <row r="6389" spans="2:3" x14ac:dyDescent="0.2">
      <c r="B6389" s="24"/>
      <c r="C6389" s="24"/>
    </row>
    <row r="6390" spans="2:3" x14ac:dyDescent="0.2">
      <c r="B6390" s="24"/>
      <c r="C6390" s="24"/>
    </row>
    <row r="6391" spans="2:3" x14ac:dyDescent="0.2">
      <c r="B6391" s="24"/>
      <c r="C6391" s="24"/>
    </row>
    <row r="6392" spans="2:3" x14ac:dyDescent="0.2">
      <c r="B6392" s="24"/>
      <c r="C6392" s="24"/>
    </row>
    <row r="6393" spans="2:3" x14ac:dyDescent="0.2">
      <c r="B6393" s="24"/>
      <c r="C6393" s="24"/>
    </row>
    <row r="6394" spans="2:3" x14ac:dyDescent="0.2">
      <c r="B6394" s="24"/>
      <c r="C6394" s="24"/>
    </row>
    <row r="6395" spans="2:3" x14ac:dyDescent="0.2">
      <c r="B6395" s="24"/>
      <c r="C6395" s="24"/>
    </row>
    <row r="6396" spans="2:3" x14ac:dyDescent="0.2">
      <c r="B6396" s="24"/>
      <c r="C6396" s="24"/>
    </row>
    <row r="6397" spans="2:3" x14ac:dyDescent="0.2">
      <c r="B6397" s="24"/>
      <c r="C6397" s="24"/>
    </row>
    <row r="6398" spans="2:3" x14ac:dyDescent="0.2">
      <c r="B6398" s="24"/>
      <c r="C6398" s="24"/>
    </row>
    <row r="6399" spans="2:3" x14ac:dyDescent="0.2">
      <c r="B6399" s="24"/>
      <c r="C6399" s="24"/>
    </row>
    <row r="6400" spans="2:3" x14ac:dyDescent="0.2">
      <c r="B6400" s="24"/>
      <c r="C6400" s="24"/>
    </row>
    <row r="6401" spans="2:3" x14ac:dyDescent="0.2">
      <c r="B6401" s="24"/>
      <c r="C6401" s="24"/>
    </row>
    <row r="6402" spans="2:3" x14ac:dyDescent="0.2">
      <c r="B6402" s="24"/>
      <c r="C6402" s="24"/>
    </row>
    <row r="6403" spans="2:3" x14ac:dyDescent="0.2">
      <c r="B6403" s="24"/>
      <c r="C6403" s="24"/>
    </row>
    <row r="6404" spans="2:3" x14ac:dyDescent="0.2">
      <c r="B6404" s="24"/>
      <c r="C6404" s="24"/>
    </row>
    <row r="6405" spans="2:3" x14ac:dyDescent="0.2">
      <c r="B6405" s="24"/>
      <c r="C6405" s="24"/>
    </row>
    <row r="6406" spans="2:3" x14ac:dyDescent="0.2">
      <c r="B6406" s="24"/>
      <c r="C6406" s="24"/>
    </row>
    <row r="6407" spans="2:3" x14ac:dyDescent="0.2">
      <c r="B6407" s="24"/>
      <c r="C6407" s="24"/>
    </row>
    <row r="6408" spans="2:3" x14ac:dyDescent="0.2">
      <c r="B6408" s="24"/>
      <c r="C6408" s="24"/>
    </row>
    <row r="6409" spans="2:3" x14ac:dyDescent="0.2">
      <c r="B6409" s="24"/>
      <c r="C6409" s="24"/>
    </row>
    <row r="6410" spans="2:3" x14ac:dyDescent="0.2">
      <c r="B6410" s="24"/>
      <c r="C6410" s="24"/>
    </row>
    <row r="6411" spans="2:3" x14ac:dyDescent="0.2">
      <c r="B6411" s="24"/>
      <c r="C6411" s="24"/>
    </row>
    <row r="6412" spans="2:3" x14ac:dyDescent="0.2">
      <c r="B6412" s="24"/>
      <c r="C6412" s="24"/>
    </row>
    <row r="6413" spans="2:3" x14ac:dyDescent="0.2">
      <c r="B6413" s="24"/>
      <c r="C6413" s="24"/>
    </row>
    <row r="6414" spans="2:3" x14ac:dyDescent="0.2">
      <c r="B6414" s="24"/>
      <c r="C6414" s="24"/>
    </row>
    <row r="6415" spans="2:3" x14ac:dyDescent="0.2">
      <c r="B6415" s="24"/>
      <c r="C6415" s="24"/>
    </row>
    <row r="6416" spans="2:3" x14ac:dyDescent="0.2">
      <c r="B6416" s="24"/>
      <c r="C6416" s="24"/>
    </row>
    <row r="6417" spans="2:3" x14ac:dyDescent="0.2">
      <c r="B6417" s="24"/>
      <c r="C6417" s="24"/>
    </row>
    <row r="6418" spans="2:3" x14ac:dyDescent="0.2">
      <c r="B6418" s="24"/>
      <c r="C6418" s="24"/>
    </row>
    <row r="6419" spans="2:3" x14ac:dyDescent="0.2">
      <c r="B6419" s="24"/>
      <c r="C6419" s="24"/>
    </row>
    <row r="6420" spans="2:3" x14ac:dyDescent="0.2">
      <c r="B6420" s="24"/>
      <c r="C6420" s="24"/>
    </row>
    <row r="6421" spans="2:3" x14ac:dyDescent="0.2">
      <c r="B6421" s="24"/>
      <c r="C6421" s="24"/>
    </row>
    <row r="6422" spans="2:3" x14ac:dyDescent="0.2">
      <c r="B6422" s="24"/>
      <c r="C6422" s="24"/>
    </row>
    <row r="6423" spans="2:3" x14ac:dyDescent="0.2">
      <c r="B6423" s="24"/>
      <c r="C6423" s="24"/>
    </row>
    <row r="6424" spans="2:3" x14ac:dyDescent="0.2">
      <c r="B6424" s="24"/>
      <c r="C6424" s="24"/>
    </row>
    <row r="6425" spans="2:3" x14ac:dyDescent="0.2">
      <c r="B6425" s="24"/>
      <c r="C6425" s="24"/>
    </row>
    <row r="6426" spans="2:3" x14ac:dyDescent="0.2">
      <c r="B6426" s="24"/>
      <c r="C6426" s="24"/>
    </row>
    <row r="6427" spans="2:3" x14ac:dyDescent="0.2">
      <c r="B6427" s="24"/>
      <c r="C6427" s="24"/>
    </row>
    <row r="6428" spans="2:3" x14ac:dyDescent="0.2">
      <c r="B6428" s="24"/>
      <c r="C6428" s="24"/>
    </row>
    <row r="6429" spans="2:3" x14ac:dyDescent="0.2">
      <c r="B6429" s="24"/>
      <c r="C6429" s="24"/>
    </row>
    <row r="6430" spans="2:3" x14ac:dyDescent="0.2">
      <c r="B6430" s="24"/>
      <c r="C6430" s="24"/>
    </row>
    <row r="6431" spans="2:3" x14ac:dyDescent="0.2">
      <c r="B6431" s="24"/>
      <c r="C6431" s="24"/>
    </row>
    <row r="6432" spans="2:3" x14ac:dyDescent="0.2">
      <c r="B6432" s="24"/>
      <c r="C6432" s="24"/>
    </row>
    <row r="6433" spans="2:3" x14ac:dyDescent="0.2">
      <c r="B6433" s="24"/>
      <c r="C6433" s="24"/>
    </row>
    <row r="6434" spans="2:3" x14ac:dyDescent="0.2">
      <c r="B6434" s="24"/>
      <c r="C6434" s="24"/>
    </row>
    <row r="6435" spans="2:3" x14ac:dyDescent="0.2">
      <c r="B6435" s="24"/>
      <c r="C6435" s="24"/>
    </row>
    <row r="6436" spans="2:3" x14ac:dyDescent="0.2">
      <c r="B6436" s="24"/>
      <c r="C6436" s="24"/>
    </row>
    <row r="6437" spans="2:3" x14ac:dyDescent="0.2">
      <c r="B6437" s="24"/>
      <c r="C6437" s="24"/>
    </row>
    <row r="6438" spans="2:3" x14ac:dyDescent="0.2">
      <c r="B6438" s="24"/>
      <c r="C6438" s="24"/>
    </row>
    <row r="6439" spans="2:3" x14ac:dyDescent="0.2">
      <c r="B6439" s="24"/>
      <c r="C6439" s="24"/>
    </row>
    <row r="6440" spans="2:3" x14ac:dyDescent="0.2">
      <c r="B6440" s="24"/>
      <c r="C6440" s="24"/>
    </row>
    <row r="6441" spans="2:3" x14ac:dyDescent="0.2">
      <c r="B6441" s="24"/>
      <c r="C6441" s="24"/>
    </row>
    <row r="6442" spans="2:3" x14ac:dyDescent="0.2">
      <c r="B6442" s="24"/>
      <c r="C6442" s="24"/>
    </row>
    <row r="6443" spans="2:3" x14ac:dyDescent="0.2">
      <c r="B6443" s="24"/>
      <c r="C6443" s="24"/>
    </row>
    <row r="6444" spans="2:3" x14ac:dyDescent="0.2">
      <c r="B6444" s="24"/>
      <c r="C6444" s="24"/>
    </row>
    <row r="6445" spans="2:3" x14ac:dyDescent="0.2">
      <c r="B6445" s="24"/>
      <c r="C6445" s="24"/>
    </row>
    <row r="6446" spans="2:3" x14ac:dyDescent="0.2">
      <c r="B6446" s="24"/>
      <c r="C6446" s="24"/>
    </row>
    <row r="6447" spans="2:3" x14ac:dyDescent="0.2">
      <c r="B6447" s="24"/>
      <c r="C6447" s="24"/>
    </row>
    <row r="6448" spans="2:3" x14ac:dyDescent="0.2">
      <c r="B6448" s="24"/>
      <c r="C6448" s="24"/>
    </row>
    <row r="6449" spans="2:3" x14ac:dyDescent="0.2">
      <c r="B6449" s="24"/>
      <c r="C6449" s="24"/>
    </row>
    <row r="6450" spans="2:3" x14ac:dyDescent="0.2">
      <c r="B6450" s="24"/>
      <c r="C6450" s="24"/>
    </row>
    <row r="6451" spans="2:3" x14ac:dyDescent="0.2">
      <c r="B6451" s="24"/>
      <c r="C6451" s="24"/>
    </row>
    <row r="6452" spans="2:3" x14ac:dyDescent="0.2">
      <c r="B6452" s="24"/>
      <c r="C6452" s="24"/>
    </row>
    <row r="6453" spans="2:3" x14ac:dyDescent="0.2">
      <c r="B6453" s="24"/>
      <c r="C6453" s="24"/>
    </row>
    <row r="6454" spans="2:3" x14ac:dyDescent="0.2">
      <c r="B6454" s="24"/>
      <c r="C6454" s="24"/>
    </row>
    <row r="6455" spans="2:3" x14ac:dyDescent="0.2">
      <c r="B6455" s="24"/>
      <c r="C6455" s="24"/>
    </row>
    <row r="6456" spans="2:3" x14ac:dyDescent="0.2">
      <c r="B6456" s="24"/>
      <c r="C6456" s="24"/>
    </row>
    <row r="6457" spans="2:3" x14ac:dyDescent="0.2">
      <c r="B6457" s="24"/>
      <c r="C6457" s="24"/>
    </row>
    <row r="6458" spans="2:3" x14ac:dyDescent="0.2">
      <c r="B6458" s="24"/>
      <c r="C6458" s="24"/>
    </row>
    <row r="6459" spans="2:3" x14ac:dyDescent="0.2">
      <c r="B6459" s="24"/>
      <c r="C6459" s="24"/>
    </row>
    <row r="6460" spans="2:3" x14ac:dyDescent="0.2">
      <c r="B6460" s="24"/>
      <c r="C6460" s="24"/>
    </row>
    <row r="6461" spans="2:3" x14ac:dyDescent="0.2">
      <c r="B6461" s="24"/>
      <c r="C6461" s="24"/>
    </row>
    <row r="6462" spans="2:3" x14ac:dyDescent="0.2">
      <c r="B6462" s="24"/>
      <c r="C6462" s="24"/>
    </row>
    <row r="6463" spans="2:3" x14ac:dyDescent="0.2">
      <c r="B6463" s="24"/>
      <c r="C6463" s="24"/>
    </row>
    <row r="6464" spans="2:3" x14ac:dyDescent="0.2">
      <c r="B6464" s="24"/>
      <c r="C6464" s="24"/>
    </row>
    <row r="6465" spans="2:3" x14ac:dyDescent="0.2">
      <c r="B6465" s="24"/>
      <c r="C6465" s="24"/>
    </row>
    <row r="6466" spans="2:3" x14ac:dyDescent="0.2">
      <c r="B6466" s="24"/>
      <c r="C6466" s="24"/>
    </row>
    <row r="6467" spans="2:3" x14ac:dyDescent="0.2">
      <c r="B6467" s="24"/>
      <c r="C6467" s="24"/>
    </row>
    <row r="6468" spans="2:3" x14ac:dyDescent="0.2">
      <c r="B6468" s="24"/>
      <c r="C6468" s="24"/>
    </row>
    <row r="6469" spans="2:3" x14ac:dyDescent="0.2">
      <c r="B6469" s="24"/>
      <c r="C6469" s="24"/>
    </row>
    <row r="6470" spans="2:3" x14ac:dyDescent="0.2">
      <c r="B6470" s="24"/>
      <c r="C6470" s="24"/>
    </row>
    <row r="6471" spans="2:3" x14ac:dyDescent="0.2">
      <c r="B6471" s="24"/>
      <c r="C6471" s="24"/>
    </row>
    <row r="6472" spans="2:3" x14ac:dyDescent="0.2">
      <c r="B6472" s="24"/>
      <c r="C6472" s="24"/>
    </row>
    <row r="6473" spans="2:3" x14ac:dyDescent="0.2">
      <c r="B6473" s="24"/>
      <c r="C6473" s="24"/>
    </row>
    <row r="6474" spans="2:3" x14ac:dyDescent="0.2">
      <c r="B6474" s="24"/>
      <c r="C6474" s="24"/>
    </row>
    <row r="6475" spans="2:3" x14ac:dyDescent="0.2">
      <c r="B6475" s="24"/>
      <c r="C6475" s="24"/>
    </row>
    <row r="6476" spans="2:3" x14ac:dyDescent="0.2">
      <c r="B6476" s="24"/>
      <c r="C6476" s="24"/>
    </row>
    <row r="6477" spans="2:3" x14ac:dyDescent="0.2">
      <c r="B6477" s="24"/>
      <c r="C6477" s="24"/>
    </row>
    <row r="6478" spans="2:3" x14ac:dyDescent="0.2">
      <c r="B6478" s="24"/>
      <c r="C6478" s="24"/>
    </row>
    <row r="6479" spans="2:3" x14ac:dyDescent="0.2">
      <c r="B6479" s="24"/>
      <c r="C6479" s="24"/>
    </row>
    <row r="6480" spans="2:3" x14ac:dyDescent="0.2">
      <c r="B6480" s="24"/>
      <c r="C6480" s="24"/>
    </row>
    <row r="6481" spans="2:3" x14ac:dyDescent="0.2">
      <c r="B6481" s="24"/>
      <c r="C6481" s="24"/>
    </row>
    <row r="6482" spans="2:3" x14ac:dyDescent="0.2">
      <c r="B6482" s="24"/>
      <c r="C6482" s="24"/>
    </row>
    <row r="6483" spans="2:3" x14ac:dyDescent="0.2">
      <c r="B6483" s="24"/>
      <c r="C6483" s="24"/>
    </row>
    <row r="6484" spans="2:3" x14ac:dyDescent="0.2">
      <c r="B6484" s="24"/>
      <c r="C6484" s="24"/>
    </row>
    <row r="6485" spans="2:3" x14ac:dyDescent="0.2">
      <c r="B6485" s="24"/>
      <c r="C6485" s="24"/>
    </row>
    <row r="6486" spans="2:3" x14ac:dyDescent="0.2">
      <c r="B6486" s="24"/>
      <c r="C6486" s="24"/>
    </row>
    <row r="6487" spans="2:3" x14ac:dyDescent="0.2">
      <c r="B6487" s="24"/>
      <c r="C6487" s="24"/>
    </row>
    <row r="6488" spans="2:3" x14ac:dyDescent="0.2">
      <c r="B6488" s="24"/>
      <c r="C6488" s="24"/>
    </row>
    <row r="6489" spans="2:3" x14ac:dyDescent="0.2">
      <c r="B6489" s="24"/>
      <c r="C6489" s="24"/>
    </row>
    <row r="6490" spans="2:3" x14ac:dyDescent="0.2">
      <c r="B6490" s="24"/>
      <c r="C6490" s="24"/>
    </row>
    <row r="6491" spans="2:3" x14ac:dyDescent="0.2">
      <c r="B6491" s="24"/>
      <c r="C6491" s="24"/>
    </row>
    <row r="6492" spans="2:3" x14ac:dyDescent="0.2">
      <c r="B6492" s="24"/>
      <c r="C6492" s="24"/>
    </row>
    <row r="6493" spans="2:3" x14ac:dyDescent="0.2">
      <c r="B6493" s="24"/>
      <c r="C6493" s="24"/>
    </row>
    <row r="6494" spans="2:3" x14ac:dyDescent="0.2">
      <c r="B6494" s="24"/>
      <c r="C6494" s="24"/>
    </row>
    <row r="6495" spans="2:3" x14ac:dyDescent="0.2">
      <c r="B6495" s="24"/>
      <c r="C6495" s="24"/>
    </row>
    <row r="6496" spans="2:3" x14ac:dyDescent="0.2">
      <c r="B6496" s="24"/>
      <c r="C6496" s="24"/>
    </row>
    <row r="6497" spans="2:3" x14ac:dyDescent="0.2">
      <c r="B6497" s="24"/>
      <c r="C6497" s="24"/>
    </row>
    <row r="6498" spans="2:3" x14ac:dyDescent="0.2">
      <c r="B6498" s="24"/>
      <c r="C6498" s="24"/>
    </row>
    <row r="6499" spans="2:3" x14ac:dyDescent="0.2">
      <c r="B6499" s="24"/>
      <c r="C6499" s="24"/>
    </row>
    <row r="6500" spans="2:3" x14ac:dyDescent="0.2">
      <c r="B6500" s="24"/>
      <c r="C6500" s="24"/>
    </row>
    <row r="6501" spans="2:3" x14ac:dyDescent="0.2">
      <c r="B6501" s="24"/>
      <c r="C6501" s="24"/>
    </row>
    <row r="6502" spans="2:3" x14ac:dyDescent="0.2">
      <c r="B6502" s="24"/>
      <c r="C6502" s="24"/>
    </row>
    <row r="6503" spans="2:3" x14ac:dyDescent="0.2">
      <c r="B6503" s="24"/>
      <c r="C6503" s="24"/>
    </row>
    <row r="6504" spans="2:3" x14ac:dyDescent="0.2">
      <c r="B6504" s="24"/>
      <c r="C6504" s="24"/>
    </row>
    <row r="6505" spans="2:3" x14ac:dyDescent="0.2">
      <c r="B6505" s="24"/>
      <c r="C6505" s="24"/>
    </row>
    <row r="6506" spans="2:3" x14ac:dyDescent="0.2">
      <c r="B6506" s="24"/>
      <c r="C6506" s="24"/>
    </row>
    <row r="6507" spans="2:3" x14ac:dyDescent="0.2">
      <c r="B6507" s="24"/>
      <c r="C6507" s="24"/>
    </row>
    <row r="6508" spans="2:3" x14ac:dyDescent="0.2">
      <c r="B6508" s="24"/>
      <c r="C6508" s="24"/>
    </row>
    <row r="6509" spans="2:3" x14ac:dyDescent="0.2">
      <c r="B6509" s="24"/>
      <c r="C6509" s="24"/>
    </row>
    <row r="6510" spans="2:3" x14ac:dyDescent="0.2">
      <c r="B6510" s="24"/>
      <c r="C6510" s="24"/>
    </row>
    <row r="6511" spans="2:3" x14ac:dyDescent="0.2">
      <c r="B6511" s="24"/>
      <c r="C6511" s="24"/>
    </row>
    <row r="6512" spans="2:3" x14ac:dyDescent="0.2">
      <c r="B6512" s="24"/>
      <c r="C6512" s="24"/>
    </row>
    <row r="6513" spans="2:3" x14ac:dyDescent="0.2">
      <c r="B6513" s="24"/>
      <c r="C6513" s="24"/>
    </row>
    <row r="6514" spans="2:3" x14ac:dyDescent="0.2">
      <c r="B6514" s="24"/>
      <c r="C6514" s="24"/>
    </row>
    <row r="6515" spans="2:3" x14ac:dyDescent="0.2">
      <c r="B6515" s="24"/>
      <c r="C6515" s="24"/>
    </row>
    <row r="6516" spans="2:3" x14ac:dyDescent="0.2">
      <c r="B6516" s="24"/>
      <c r="C6516" s="24"/>
    </row>
    <row r="6517" spans="2:3" x14ac:dyDescent="0.2">
      <c r="B6517" s="24"/>
      <c r="C6517" s="24"/>
    </row>
    <row r="6518" spans="2:3" x14ac:dyDescent="0.2">
      <c r="B6518" s="24"/>
      <c r="C6518" s="24"/>
    </row>
    <row r="6519" spans="2:3" x14ac:dyDescent="0.2">
      <c r="B6519" s="24"/>
      <c r="C6519" s="24"/>
    </row>
    <row r="6520" spans="2:3" x14ac:dyDescent="0.2">
      <c r="B6520" s="24"/>
      <c r="C6520" s="24"/>
    </row>
    <row r="6521" spans="2:3" x14ac:dyDescent="0.2">
      <c r="B6521" s="24"/>
      <c r="C6521" s="24"/>
    </row>
    <row r="6522" spans="2:3" x14ac:dyDescent="0.2">
      <c r="B6522" s="24"/>
      <c r="C6522" s="24"/>
    </row>
    <row r="6523" spans="2:3" x14ac:dyDescent="0.2">
      <c r="B6523" s="24"/>
      <c r="C6523" s="24"/>
    </row>
    <row r="6524" spans="2:3" x14ac:dyDescent="0.2">
      <c r="B6524" s="24"/>
      <c r="C6524" s="24"/>
    </row>
    <row r="6525" spans="2:3" x14ac:dyDescent="0.2">
      <c r="B6525" s="24"/>
      <c r="C6525" s="24"/>
    </row>
    <row r="6526" spans="2:3" x14ac:dyDescent="0.2">
      <c r="B6526" s="24"/>
      <c r="C6526" s="24"/>
    </row>
    <row r="6527" spans="2:3" x14ac:dyDescent="0.2">
      <c r="B6527" s="24"/>
      <c r="C6527" s="24"/>
    </row>
    <row r="6528" spans="2:3" x14ac:dyDescent="0.2">
      <c r="B6528" s="24"/>
      <c r="C6528" s="24"/>
    </row>
    <row r="6529" spans="2:3" x14ac:dyDescent="0.2">
      <c r="B6529" s="24"/>
      <c r="C6529" s="24"/>
    </row>
    <row r="6530" spans="2:3" x14ac:dyDescent="0.2">
      <c r="B6530" s="24"/>
      <c r="C6530" s="24"/>
    </row>
    <row r="6531" spans="2:3" x14ac:dyDescent="0.2">
      <c r="B6531" s="24"/>
      <c r="C6531" s="24"/>
    </row>
    <row r="6532" spans="2:3" x14ac:dyDescent="0.2">
      <c r="B6532" s="24"/>
      <c r="C6532" s="24"/>
    </row>
    <row r="6533" spans="2:3" x14ac:dyDescent="0.2">
      <c r="B6533" s="24"/>
      <c r="C6533" s="24"/>
    </row>
    <row r="6534" spans="2:3" x14ac:dyDescent="0.2">
      <c r="B6534" s="24"/>
      <c r="C6534" s="24"/>
    </row>
    <row r="6535" spans="2:3" x14ac:dyDescent="0.2">
      <c r="B6535" s="24"/>
      <c r="C6535" s="24"/>
    </row>
    <row r="6536" spans="2:3" x14ac:dyDescent="0.2">
      <c r="B6536" s="24"/>
      <c r="C6536" s="24"/>
    </row>
    <row r="6537" spans="2:3" x14ac:dyDescent="0.2">
      <c r="B6537" s="24"/>
      <c r="C6537" s="24"/>
    </row>
    <row r="6538" spans="2:3" x14ac:dyDescent="0.2">
      <c r="B6538" s="24"/>
      <c r="C6538" s="24"/>
    </row>
    <row r="6539" spans="2:3" x14ac:dyDescent="0.2">
      <c r="B6539" s="24"/>
      <c r="C6539" s="24"/>
    </row>
    <row r="6540" spans="2:3" x14ac:dyDescent="0.2">
      <c r="B6540" s="24"/>
      <c r="C6540" s="24"/>
    </row>
    <row r="6541" spans="2:3" x14ac:dyDescent="0.2">
      <c r="B6541" s="24"/>
      <c r="C6541" s="24"/>
    </row>
    <row r="6542" spans="2:3" x14ac:dyDescent="0.2">
      <c r="B6542" s="24"/>
      <c r="C6542" s="24"/>
    </row>
    <row r="6543" spans="2:3" x14ac:dyDescent="0.2">
      <c r="B6543" s="24"/>
      <c r="C6543" s="24"/>
    </row>
    <row r="6544" spans="2:3" x14ac:dyDescent="0.2">
      <c r="B6544" s="24"/>
      <c r="C6544" s="24"/>
    </row>
    <row r="6545" spans="2:3" x14ac:dyDescent="0.2">
      <c r="B6545" s="24"/>
      <c r="C6545" s="24"/>
    </row>
    <row r="6546" spans="2:3" x14ac:dyDescent="0.2">
      <c r="B6546" s="24"/>
      <c r="C6546" s="24"/>
    </row>
    <row r="6547" spans="2:3" x14ac:dyDescent="0.2">
      <c r="B6547" s="24"/>
      <c r="C6547" s="24"/>
    </row>
    <row r="6548" spans="2:3" x14ac:dyDescent="0.2">
      <c r="B6548" s="24"/>
      <c r="C6548" s="24"/>
    </row>
    <row r="6549" spans="2:3" x14ac:dyDescent="0.2">
      <c r="B6549" s="24"/>
      <c r="C6549" s="24"/>
    </row>
    <row r="6550" spans="2:3" x14ac:dyDescent="0.2">
      <c r="B6550" s="24"/>
      <c r="C6550" s="24"/>
    </row>
    <row r="6551" spans="2:3" x14ac:dyDescent="0.2">
      <c r="B6551" s="24"/>
      <c r="C6551" s="24"/>
    </row>
    <row r="6552" spans="2:3" x14ac:dyDescent="0.2">
      <c r="B6552" s="24"/>
      <c r="C6552" s="24"/>
    </row>
    <row r="6553" spans="2:3" x14ac:dyDescent="0.2">
      <c r="B6553" s="24"/>
      <c r="C6553" s="24"/>
    </row>
    <row r="6554" spans="2:3" x14ac:dyDescent="0.2">
      <c r="B6554" s="24"/>
      <c r="C6554" s="24"/>
    </row>
    <row r="6555" spans="2:3" x14ac:dyDescent="0.2">
      <c r="B6555" s="24"/>
      <c r="C6555" s="24"/>
    </row>
    <row r="6556" spans="2:3" x14ac:dyDescent="0.2">
      <c r="B6556" s="24"/>
      <c r="C6556" s="24"/>
    </row>
    <row r="6557" spans="2:3" x14ac:dyDescent="0.2">
      <c r="B6557" s="24"/>
      <c r="C6557" s="24"/>
    </row>
    <row r="6558" spans="2:3" x14ac:dyDescent="0.2">
      <c r="B6558" s="24"/>
      <c r="C6558" s="24"/>
    </row>
    <row r="6559" spans="2:3" x14ac:dyDescent="0.2">
      <c r="B6559" s="24"/>
      <c r="C6559" s="24"/>
    </row>
    <row r="6560" spans="2:3" x14ac:dyDescent="0.2">
      <c r="B6560" s="24"/>
      <c r="C6560" s="24"/>
    </row>
    <row r="6561" spans="2:3" x14ac:dyDescent="0.2">
      <c r="B6561" s="24"/>
      <c r="C6561" s="24"/>
    </row>
    <row r="6562" spans="2:3" x14ac:dyDescent="0.2">
      <c r="B6562" s="24"/>
      <c r="C6562" s="24"/>
    </row>
    <row r="6563" spans="2:3" x14ac:dyDescent="0.2">
      <c r="B6563" s="24"/>
      <c r="C6563" s="24"/>
    </row>
    <row r="6564" spans="2:3" x14ac:dyDescent="0.2">
      <c r="B6564" s="24"/>
      <c r="C6564" s="24"/>
    </row>
    <row r="6565" spans="2:3" x14ac:dyDescent="0.2">
      <c r="B6565" s="24"/>
      <c r="C6565" s="24"/>
    </row>
    <row r="6566" spans="2:3" x14ac:dyDescent="0.2">
      <c r="B6566" s="24"/>
      <c r="C6566" s="24"/>
    </row>
    <row r="6567" spans="2:3" x14ac:dyDescent="0.2">
      <c r="B6567" s="24"/>
      <c r="C6567" s="24"/>
    </row>
    <row r="6568" spans="2:3" x14ac:dyDescent="0.2">
      <c r="B6568" s="24"/>
      <c r="C6568" s="24"/>
    </row>
    <row r="6569" spans="2:3" x14ac:dyDescent="0.2">
      <c r="B6569" s="24"/>
      <c r="C6569" s="24"/>
    </row>
    <row r="6570" spans="2:3" x14ac:dyDescent="0.2">
      <c r="B6570" s="24"/>
      <c r="C6570" s="24"/>
    </row>
    <row r="6571" spans="2:3" x14ac:dyDescent="0.2">
      <c r="B6571" s="24"/>
      <c r="C6571" s="24"/>
    </row>
    <row r="6572" spans="2:3" x14ac:dyDescent="0.2">
      <c r="B6572" s="24"/>
      <c r="C6572" s="24"/>
    </row>
    <row r="6573" spans="2:3" x14ac:dyDescent="0.2">
      <c r="B6573" s="24"/>
      <c r="C6573" s="24"/>
    </row>
    <row r="6574" spans="2:3" x14ac:dyDescent="0.2">
      <c r="B6574" s="24"/>
      <c r="C6574" s="24"/>
    </row>
    <row r="6575" spans="2:3" x14ac:dyDescent="0.2">
      <c r="B6575" s="24"/>
      <c r="C6575" s="24"/>
    </row>
    <row r="6576" spans="2:3" x14ac:dyDescent="0.2">
      <c r="B6576" s="24"/>
      <c r="C6576" s="24"/>
    </row>
    <row r="6577" spans="2:3" x14ac:dyDescent="0.2">
      <c r="B6577" s="24"/>
      <c r="C6577" s="24"/>
    </row>
    <row r="6578" spans="2:3" x14ac:dyDescent="0.2">
      <c r="B6578" s="24"/>
      <c r="C6578" s="24"/>
    </row>
    <row r="6579" spans="2:3" x14ac:dyDescent="0.2">
      <c r="B6579" s="24"/>
      <c r="C6579" s="24"/>
    </row>
    <row r="6580" spans="2:3" x14ac:dyDescent="0.2">
      <c r="B6580" s="24"/>
      <c r="C6580" s="24"/>
    </row>
    <row r="6581" spans="2:3" x14ac:dyDescent="0.2">
      <c r="B6581" s="24"/>
      <c r="C6581" s="24"/>
    </row>
    <row r="6582" spans="2:3" x14ac:dyDescent="0.2">
      <c r="B6582" s="24"/>
      <c r="C6582" s="24"/>
    </row>
    <row r="6583" spans="2:3" x14ac:dyDescent="0.2">
      <c r="B6583" s="24"/>
      <c r="C6583" s="24"/>
    </row>
    <row r="6584" spans="2:3" x14ac:dyDescent="0.2">
      <c r="B6584" s="24"/>
      <c r="C6584" s="24"/>
    </row>
    <row r="6585" spans="2:3" x14ac:dyDescent="0.2">
      <c r="B6585" s="24"/>
      <c r="C6585" s="24"/>
    </row>
    <row r="6586" spans="2:3" x14ac:dyDescent="0.2">
      <c r="B6586" s="24"/>
      <c r="C6586" s="24"/>
    </row>
    <row r="6587" spans="2:3" x14ac:dyDescent="0.2">
      <c r="B6587" s="24"/>
      <c r="C6587" s="24"/>
    </row>
    <row r="6588" spans="2:3" x14ac:dyDescent="0.2">
      <c r="B6588" s="24"/>
      <c r="C6588" s="24"/>
    </row>
    <row r="6589" spans="2:3" x14ac:dyDescent="0.2">
      <c r="B6589" s="24"/>
      <c r="C6589" s="24"/>
    </row>
    <row r="6590" spans="2:3" x14ac:dyDescent="0.2">
      <c r="B6590" s="24"/>
      <c r="C6590" s="24"/>
    </row>
    <row r="6591" spans="2:3" x14ac:dyDescent="0.2">
      <c r="B6591" s="24"/>
      <c r="C6591" s="24"/>
    </row>
    <row r="6592" spans="2:3" x14ac:dyDescent="0.2">
      <c r="B6592" s="24"/>
      <c r="C6592" s="24"/>
    </row>
    <row r="6593" spans="2:3" x14ac:dyDescent="0.2">
      <c r="B6593" s="24"/>
      <c r="C6593" s="24"/>
    </row>
    <row r="6594" spans="2:3" x14ac:dyDescent="0.2">
      <c r="B6594" s="24"/>
      <c r="C6594" s="24"/>
    </row>
    <row r="6595" spans="2:3" x14ac:dyDescent="0.2">
      <c r="B6595" s="24"/>
      <c r="C6595" s="24"/>
    </row>
    <row r="6596" spans="2:3" x14ac:dyDescent="0.2">
      <c r="B6596" s="24"/>
      <c r="C6596" s="24"/>
    </row>
    <row r="6597" spans="2:3" x14ac:dyDescent="0.2">
      <c r="B6597" s="24"/>
      <c r="C6597" s="24"/>
    </row>
    <row r="6598" spans="2:3" x14ac:dyDescent="0.2">
      <c r="B6598" s="24"/>
      <c r="C6598" s="24"/>
    </row>
    <row r="6599" spans="2:3" x14ac:dyDescent="0.2">
      <c r="B6599" s="24"/>
      <c r="C6599" s="24"/>
    </row>
    <row r="6600" spans="2:3" x14ac:dyDescent="0.2">
      <c r="B6600" s="24"/>
      <c r="C6600" s="24"/>
    </row>
    <row r="6601" spans="2:3" x14ac:dyDescent="0.2">
      <c r="B6601" s="24"/>
      <c r="C6601" s="24"/>
    </row>
    <row r="6602" spans="2:3" x14ac:dyDescent="0.2">
      <c r="B6602" s="24"/>
      <c r="C6602" s="24"/>
    </row>
    <row r="6603" spans="2:3" x14ac:dyDescent="0.2">
      <c r="B6603" s="24"/>
      <c r="C6603" s="24"/>
    </row>
    <row r="6604" spans="2:3" x14ac:dyDescent="0.2">
      <c r="B6604" s="24"/>
      <c r="C6604" s="24"/>
    </row>
    <row r="6605" spans="2:3" x14ac:dyDescent="0.2">
      <c r="B6605" s="24"/>
      <c r="C6605" s="24"/>
    </row>
    <row r="6606" spans="2:3" x14ac:dyDescent="0.2">
      <c r="B6606" s="24"/>
      <c r="C6606" s="24"/>
    </row>
    <row r="6607" spans="2:3" x14ac:dyDescent="0.2">
      <c r="B6607" s="24"/>
      <c r="C6607" s="24"/>
    </row>
    <row r="6608" spans="2:3" x14ac:dyDescent="0.2">
      <c r="B6608" s="24"/>
      <c r="C6608" s="24"/>
    </row>
    <row r="6609" spans="2:3" x14ac:dyDescent="0.2">
      <c r="B6609" s="24"/>
      <c r="C6609" s="24"/>
    </row>
    <row r="6610" spans="2:3" x14ac:dyDescent="0.2">
      <c r="B6610" s="24"/>
      <c r="C6610" s="24"/>
    </row>
    <row r="6611" spans="2:3" x14ac:dyDescent="0.2">
      <c r="B6611" s="24"/>
      <c r="C6611" s="24"/>
    </row>
    <row r="6612" spans="2:3" x14ac:dyDescent="0.2">
      <c r="B6612" s="24"/>
      <c r="C6612" s="24"/>
    </row>
    <row r="6613" spans="2:3" x14ac:dyDescent="0.2">
      <c r="B6613" s="24"/>
      <c r="C6613" s="24"/>
    </row>
    <row r="6614" spans="2:3" x14ac:dyDescent="0.2">
      <c r="B6614" s="24"/>
      <c r="C6614" s="24"/>
    </row>
    <row r="6615" spans="2:3" x14ac:dyDescent="0.2">
      <c r="B6615" s="24"/>
      <c r="C6615" s="24"/>
    </row>
    <row r="6616" spans="2:3" x14ac:dyDescent="0.2">
      <c r="B6616" s="24"/>
      <c r="C6616" s="24"/>
    </row>
    <row r="6617" spans="2:3" x14ac:dyDescent="0.2">
      <c r="B6617" s="24"/>
      <c r="C6617" s="24"/>
    </row>
    <row r="6618" spans="2:3" x14ac:dyDescent="0.2">
      <c r="B6618" s="24"/>
      <c r="C6618" s="24"/>
    </row>
    <row r="6619" spans="2:3" x14ac:dyDescent="0.2">
      <c r="B6619" s="24"/>
      <c r="C6619" s="24"/>
    </row>
    <row r="6620" spans="2:3" x14ac:dyDescent="0.2">
      <c r="B6620" s="24"/>
      <c r="C6620" s="24"/>
    </row>
    <row r="6621" spans="2:3" x14ac:dyDescent="0.2">
      <c r="B6621" s="24"/>
      <c r="C6621" s="24"/>
    </row>
    <row r="6622" spans="2:3" x14ac:dyDescent="0.2">
      <c r="B6622" s="24"/>
      <c r="C6622" s="24"/>
    </row>
    <row r="6623" spans="2:3" x14ac:dyDescent="0.2">
      <c r="B6623" s="24"/>
      <c r="C6623" s="24"/>
    </row>
    <row r="6624" spans="2:3" x14ac:dyDescent="0.2">
      <c r="B6624" s="24"/>
      <c r="C6624" s="24"/>
    </row>
    <row r="6625" spans="2:3" x14ac:dyDescent="0.2">
      <c r="B6625" s="24"/>
      <c r="C6625" s="24"/>
    </row>
    <row r="6626" spans="2:3" x14ac:dyDescent="0.2">
      <c r="B6626" s="24"/>
      <c r="C6626" s="24"/>
    </row>
    <row r="6627" spans="2:3" x14ac:dyDescent="0.2">
      <c r="B6627" s="24"/>
      <c r="C6627" s="24"/>
    </row>
    <row r="6628" spans="2:3" x14ac:dyDescent="0.2">
      <c r="B6628" s="24"/>
      <c r="C6628" s="24"/>
    </row>
    <row r="6629" spans="2:3" x14ac:dyDescent="0.2">
      <c r="B6629" s="24"/>
      <c r="C6629" s="24"/>
    </row>
    <row r="6630" spans="2:3" x14ac:dyDescent="0.2">
      <c r="B6630" s="24"/>
      <c r="C6630" s="24"/>
    </row>
    <row r="6631" spans="2:3" x14ac:dyDescent="0.2">
      <c r="B6631" s="24"/>
      <c r="C6631" s="24"/>
    </row>
    <row r="6632" spans="2:3" x14ac:dyDescent="0.2">
      <c r="B6632" s="24"/>
      <c r="C6632" s="24"/>
    </row>
    <row r="6633" spans="2:3" x14ac:dyDescent="0.2">
      <c r="B6633" s="24"/>
      <c r="C6633" s="24"/>
    </row>
    <row r="6634" spans="2:3" x14ac:dyDescent="0.2">
      <c r="B6634" s="24"/>
      <c r="C6634" s="24"/>
    </row>
    <row r="6635" spans="2:3" x14ac:dyDescent="0.2">
      <c r="B6635" s="24"/>
      <c r="C6635" s="24"/>
    </row>
    <row r="6636" spans="2:3" x14ac:dyDescent="0.2">
      <c r="B6636" s="24"/>
      <c r="C6636" s="24"/>
    </row>
    <row r="6637" spans="2:3" x14ac:dyDescent="0.2">
      <c r="B6637" s="24"/>
      <c r="C6637" s="24"/>
    </row>
    <row r="6638" spans="2:3" x14ac:dyDescent="0.2">
      <c r="B6638" s="24"/>
      <c r="C6638" s="24"/>
    </row>
    <row r="6639" spans="2:3" x14ac:dyDescent="0.2">
      <c r="B6639" s="24"/>
      <c r="C6639" s="24"/>
    </row>
    <row r="6640" spans="2:3" x14ac:dyDescent="0.2">
      <c r="B6640" s="24"/>
      <c r="C6640" s="24"/>
    </row>
    <row r="6641" spans="2:3" x14ac:dyDescent="0.2">
      <c r="B6641" s="24"/>
      <c r="C6641" s="24"/>
    </row>
    <row r="6642" spans="2:3" x14ac:dyDescent="0.2">
      <c r="B6642" s="24"/>
      <c r="C6642" s="24"/>
    </row>
    <row r="6643" spans="2:3" x14ac:dyDescent="0.2">
      <c r="B6643" s="24"/>
      <c r="C6643" s="24"/>
    </row>
    <row r="6644" spans="2:3" x14ac:dyDescent="0.2">
      <c r="B6644" s="24"/>
      <c r="C6644" s="24"/>
    </row>
    <row r="6645" spans="2:3" x14ac:dyDescent="0.2">
      <c r="B6645" s="24"/>
      <c r="C6645" s="24"/>
    </row>
    <row r="6646" spans="2:3" x14ac:dyDescent="0.2">
      <c r="B6646" s="24"/>
      <c r="C6646" s="24"/>
    </row>
    <row r="6647" spans="2:3" x14ac:dyDescent="0.2">
      <c r="B6647" s="24"/>
      <c r="C6647" s="24"/>
    </row>
    <row r="6648" spans="2:3" x14ac:dyDescent="0.2">
      <c r="B6648" s="24"/>
      <c r="C6648" s="24"/>
    </row>
    <row r="6649" spans="2:3" x14ac:dyDescent="0.2">
      <c r="B6649" s="24"/>
      <c r="C6649" s="24"/>
    </row>
    <row r="6650" spans="2:3" x14ac:dyDescent="0.2">
      <c r="B6650" s="24"/>
      <c r="C6650" s="24"/>
    </row>
    <row r="6651" spans="2:3" x14ac:dyDescent="0.2">
      <c r="B6651" s="24"/>
      <c r="C6651" s="24"/>
    </row>
    <row r="6652" spans="2:3" x14ac:dyDescent="0.2">
      <c r="B6652" s="24"/>
      <c r="C6652" s="24"/>
    </row>
    <row r="6653" spans="2:3" x14ac:dyDescent="0.2">
      <c r="B6653" s="24"/>
      <c r="C6653" s="24"/>
    </row>
    <row r="6654" spans="2:3" x14ac:dyDescent="0.2">
      <c r="B6654" s="24"/>
      <c r="C6654" s="24"/>
    </row>
    <row r="6655" spans="2:3" x14ac:dyDescent="0.2">
      <c r="B6655" s="24"/>
      <c r="C6655" s="24"/>
    </row>
    <row r="6656" spans="2:3" x14ac:dyDescent="0.2">
      <c r="B6656" s="24"/>
      <c r="C6656" s="24"/>
    </row>
    <row r="6657" spans="2:3" x14ac:dyDescent="0.2">
      <c r="B6657" s="24"/>
      <c r="C6657" s="24"/>
    </row>
    <row r="6658" spans="2:3" x14ac:dyDescent="0.2">
      <c r="B6658" s="24"/>
      <c r="C6658" s="24"/>
    </row>
    <row r="6659" spans="2:3" x14ac:dyDescent="0.2">
      <c r="B6659" s="24"/>
      <c r="C6659" s="24"/>
    </row>
    <row r="6660" spans="2:3" x14ac:dyDescent="0.2">
      <c r="B6660" s="24"/>
      <c r="C6660" s="24"/>
    </row>
    <row r="6661" spans="2:3" x14ac:dyDescent="0.2">
      <c r="B6661" s="24"/>
      <c r="C6661" s="24"/>
    </row>
    <row r="6662" spans="2:3" x14ac:dyDescent="0.2">
      <c r="B6662" s="24"/>
      <c r="C6662" s="24"/>
    </row>
    <row r="6663" spans="2:3" x14ac:dyDescent="0.2">
      <c r="B6663" s="24"/>
      <c r="C6663" s="24"/>
    </row>
    <row r="6664" spans="2:3" x14ac:dyDescent="0.2">
      <c r="B6664" s="24"/>
      <c r="C6664" s="24"/>
    </row>
    <row r="6665" spans="2:3" x14ac:dyDescent="0.2">
      <c r="B6665" s="24"/>
      <c r="C6665" s="24"/>
    </row>
    <row r="6666" spans="2:3" x14ac:dyDescent="0.2">
      <c r="B6666" s="24"/>
      <c r="C6666" s="24"/>
    </row>
    <row r="6667" spans="2:3" x14ac:dyDescent="0.2">
      <c r="B6667" s="24"/>
      <c r="C6667" s="24"/>
    </row>
    <row r="6668" spans="2:3" x14ac:dyDescent="0.2">
      <c r="B6668" s="24"/>
      <c r="C6668" s="24"/>
    </row>
    <row r="6669" spans="2:3" x14ac:dyDescent="0.2">
      <c r="B6669" s="24"/>
      <c r="C6669" s="24"/>
    </row>
    <row r="6670" spans="2:3" x14ac:dyDescent="0.2">
      <c r="B6670" s="24"/>
      <c r="C6670" s="24"/>
    </row>
    <row r="6671" spans="2:3" x14ac:dyDescent="0.2">
      <c r="B6671" s="24"/>
      <c r="C6671" s="24"/>
    </row>
    <row r="6672" spans="2:3" x14ac:dyDescent="0.2">
      <c r="B6672" s="24"/>
      <c r="C6672" s="24"/>
    </row>
    <row r="6673" spans="2:3" x14ac:dyDescent="0.2">
      <c r="B6673" s="24"/>
      <c r="C6673" s="24"/>
    </row>
    <row r="6674" spans="2:3" x14ac:dyDescent="0.2">
      <c r="B6674" s="24"/>
      <c r="C6674" s="24"/>
    </row>
    <row r="6675" spans="2:3" x14ac:dyDescent="0.2">
      <c r="B6675" s="24"/>
      <c r="C6675" s="24"/>
    </row>
    <row r="6676" spans="2:3" x14ac:dyDescent="0.2">
      <c r="B6676" s="24"/>
      <c r="C6676" s="24"/>
    </row>
    <row r="6677" spans="2:3" x14ac:dyDescent="0.2">
      <c r="B6677" s="24"/>
      <c r="C6677" s="24"/>
    </row>
    <row r="6678" spans="2:3" x14ac:dyDescent="0.2">
      <c r="B6678" s="24"/>
      <c r="C6678" s="24"/>
    </row>
    <row r="6679" spans="2:3" x14ac:dyDescent="0.2">
      <c r="B6679" s="24"/>
      <c r="C6679" s="24"/>
    </row>
    <row r="6680" spans="2:3" x14ac:dyDescent="0.2">
      <c r="B6680" s="24"/>
      <c r="C6680" s="24"/>
    </row>
    <row r="6681" spans="2:3" x14ac:dyDescent="0.2">
      <c r="B6681" s="24"/>
      <c r="C6681" s="24"/>
    </row>
    <row r="6682" spans="2:3" x14ac:dyDescent="0.2">
      <c r="B6682" s="24"/>
      <c r="C6682" s="24"/>
    </row>
    <row r="6683" spans="2:3" x14ac:dyDescent="0.2">
      <c r="B6683" s="24"/>
      <c r="C6683" s="24"/>
    </row>
    <row r="6684" spans="2:3" x14ac:dyDescent="0.2">
      <c r="B6684" s="24"/>
      <c r="C6684" s="24"/>
    </row>
    <row r="6685" spans="2:3" x14ac:dyDescent="0.2">
      <c r="B6685" s="24"/>
      <c r="C6685" s="24"/>
    </row>
    <row r="6686" spans="2:3" x14ac:dyDescent="0.2">
      <c r="B6686" s="24"/>
      <c r="C6686" s="24"/>
    </row>
    <row r="6687" spans="2:3" x14ac:dyDescent="0.2">
      <c r="B6687" s="24"/>
      <c r="C6687" s="24"/>
    </row>
    <row r="6688" spans="2:3" x14ac:dyDescent="0.2">
      <c r="B6688" s="24"/>
      <c r="C6688" s="24"/>
    </row>
    <row r="6689" spans="2:3" x14ac:dyDescent="0.2">
      <c r="B6689" s="24"/>
      <c r="C6689" s="24"/>
    </row>
    <row r="6690" spans="2:3" x14ac:dyDescent="0.2">
      <c r="B6690" s="24"/>
      <c r="C6690" s="24"/>
    </row>
    <row r="6691" spans="2:3" x14ac:dyDescent="0.2">
      <c r="B6691" s="24"/>
      <c r="C6691" s="24"/>
    </row>
    <row r="6692" spans="2:3" x14ac:dyDescent="0.2">
      <c r="B6692" s="24"/>
      <c r="C6692" s="24"/>
    </row>
    <row r="6693" spans="2:3" x14ac:dyDescent="0.2">
      <c r="B6693" s="24"/>
      <c r="C6693" s="24"/>
    </row>
    <row r="6694" spans="2:3" x14ac:dyDescent="0.2">
      <c r="B6694" s="24"/>
      <c r="C6694" s="24"/>
    </row>
    <row r="6695" spans="2:3" x14ac:dyDescent="0.2">
      <c r="B6695" s="24"/>
      <c r="C6695" s="24"/>
    </row>
    <row r="6696" spans="2:3" x14ac:dyDescent="0.2">
      <c r="B6696" s="24"/>
      <c r="C6696" s="24"/>
    </row>
    <row r="6697" spans="2:3" x14ac:dyDescent="0.2">
      <c r="B6697" s="24"/>
      <c r="C6697" s="24"/>
    </row>
    <row r="6698" spans="2:3" x14ac:dyDescent="0.2">
      <c r="B6698" s="24"/>
      <c r="C6698" s="24"/>
    </row>
    <row r="6699" spans="2:3" x14ac:dyDescent="0.2">
      <c r="B6699" s="24"/>
      <c r="C6699" s="24"/>
    </row>
    <row r="6700" spans="2:3" x14ac:dyDescent="0.2">
      <c r="B6700" s="24"/>
      <c r="C6700" s="24"/>
    </row>
    <row r="6701" spans="2:3" x14ac:dyDescent="0.2">
      <c r="B6701" s="24"/>
      <c r="C6701" s="24"/>
    </row>
    <row r="6702" spans="2:3" x14ac:dyDescent="0.2">
      <c r="B6702" s="24"/>
      <c r="C6702" s="24"/>
    </row>
    <row r="6703" spans="2:3" x14ac:dyDescent="0.2">
      <c r="B6703" s="24"/>
      <c r="C6703" s="24"/>
    </row>
    <row r="6704" spans="2:3" x14ac:dyDescent="0.2">
      <c r="B6704" s="24"/>
      <c r="C6704" s="24"/>
    </row>
    <row r="6705" spans="2:3" x14ac:dyDescent="0.2">
      <c r="B6705" s="24"/>
      <c r="C6705" s="24"/>
    </row>
    <row r="6706" spans="2:3" x14ac:dyDescent="0.2">
      <c r="B6706" s="24"/>
      <c r="C6706" s="24"/>
    </row>
    <row r="6707" spans="2:3" x14ac:dyDescent="0.2">
      <c r="B6707" s="24"/>
      <c r="C6707" s="24"/>
    </row>
    <row r="6708" spans="2:3" x14ac:dyDescent="0.2">
      <c r="B6708" s="24"/>
      <c r="C6708" s="24"/>
    </row>
    <row r="6709" spans="2:3" x14ac:dyDescent="0.2">
      <c r="B6709" s="24"/>
      <c r="C6709" s="24"/>
    </row>
    <row r="6710" spans="2:3" x14ac:dyDescent="0.2">
      <c r="B6710" s="24"/>
      <c r="C6710" s="24"/>
    </row>
    <row r="6711" spans="2:3" x14ac:dyDescent="0.2">
      <c r="B6711" s="24"/>
      <c r="C6711" s="24"/>
    </row>
    <row r="6712" spans="2:3" x14ac:dyDescent="0.2">
      <c r="B6712" s="24"/>
      <c r="C6712" s="24"/>
    </row>
    <row r="6713" spans="2:3" x14ac:dyDescent="0.2">
      <c r="B6713" s="24"/>
      <c r="C6713" s="24"/>
    </row>
    <row r="6714" spans="2:3" x14ac:dyDescent="0.2">
      <c r="B6714" s="24"/>
      <c r="C6714" s="24"/>
    </row>
    <row r="6715" spans="2:3" x14ac:dyDescent="0.2">
      <c r="B6715" s="24"/>
      <c r="C6715" s="24"/>
    </row>
    <row r="6716" spans="2:3" x14ac:dyDescent="0.2">
      <c r="B6716" s="24"/>
      <c r="C6716" s="24"/>
    </row>
    <row r="6717" spans="2:3" x14ac:dyDescent="0.2">
      <c r="B6717" s="24"/>
      <c r="C6717" s="24"/>
    </row>
    <row r="6718" spans="2:3" x14ac:dyDescent="0.2">
      <c r="B6718" s="24"/>
      <c r="C6718" s="24"/>
    </row>
    <row r="6719" spans="2:3" x14ac:dyDescent="0.2">
      <c r="B6719" s="24"/>
      <c r="C6719" s="24"/>
    </row>
    <row r="6720" spans="2:3" x14ac:dyDescent="0.2">
      <c r="B6720" s="24"/>
      <c r="C6720" s="24"/>
    </row>
    <row r="6721" spans="2:3" x14ac:dyDescent="0.2">
      <c r="B6721" s="24"/>
      <c r="C6721" s="24"/>
    </row>
    <row r="6722" spans="2:3" x14ac:dyDescent="0.2">
      <c r="B6722" s="24"/>
      <c r="C6722" s="24"/>
    </row>
    <row r="6723" spans="2:3" x14ac:dyDescent="0.2">
      <c r="B6723" s="24"/>
      <c r="C6723" s="24"/>
    </row>
    <row r="6724" spans="2:3" x14ac:dyDescent="0.2">
      <c r="B6724" s="24"/>
      <c r="C6724" s="24"/>
    </row>
    <row r="6725" spans="2:3" x14ac:dyDescent="0.2">
      <c r="B6725" s="24"/>
      <c r="C6725" s="24"/>
    </row>
    <row r="6726" spans="2:3" x14ac:dyDescent="0.2">
      <c r="B6726" s="24"/>
      <c r="C6726" s="24"/>
    </row>
    <row r="6727" spans="2:3" x14ac:dyDescent="0.2">
      <c r="B6727" s="24"/>
      <c r="C6727" s="24"/>
    </row>
    <row r="6728" spans="2:3" x14ac:dyDescent="0.2">
      <c r="B6728" s="24"/>
      <c r="C6728" s="24"/>
    </row>
    <row r="6729" spans="2:3" x14ac:dyDescent="0.2">
      <c r="B6729" s="24"/>
      <c r="C6729" s="24"/>
    </row>
    <row r="6730" spans="2:3" x14ac:dyDescent="0.2">
      <c r="B6730" s="24"/>
      <c r="C6730" s="24"/>
    </row>
    <row r="6731" spans="2:3" x14ac:dyDescent="0.2">
      <c r="B6731" s="24"/>
      <c r="C6731" s="24"/>
    </row>
    <row r="6732" spans="2:3" x14ac:dyDescent="0.2">
      <c r="B6732" s="24"/>
      <c r="C6732" s="24"/>
    </row>
    <row r="6733" spans="2:3" x14ac:dyDescent="0.2">
      <c r="B6733" s="24"/>
      <c r="C6733" s="24"/>
    </row>
    <row r="6734" spans="2:3" x14ac:dyDescent="0.2">
      <c r="B6734" s="24"/>
      <c r="C6734" s="24"/>
    </row>
    <row r="6735" spans="2:3" x14ac:dyDescent="0.2">
      <c r="B6735" s="24"/>
      <c r="C6735" s="24"/>
    </row>
    <row r="6736" spans="2:3" x14ac:dyDescent="0.2">
      <c r="B6736" s="24"/>
      <c r="C6736" s="24"/>
    </row>
    <row r="6737" spans="2:3" x14ac:dyDescent="0.2">
      <c r="B6737" s="24"/>
      <c r="C6737" s="24"/>
    </row>
    <row r="6738" spans="2:3" x14ac:dyDescent="0.2">
      <c r="B6738" s="24"/>
      <c r="C6738" s="24"/>
    </row>
    <row r="6739" spans="2:3" x14ac:dyDescent="0.2">
      <c r="B6739" s="24"/>
      <c r="C6739" s="24"/>
    </row>
    <row r="6740" spans="2:3" x14ac:dyDescent="0.2">
      <c r="B6740" s="24"/>
      <c r="C6740" s="24"/>
    </row>
    <row r="6741" spans="2:3" x14ac:dyDescent="0.2">
      <c r="B6741" s="24"/>
      <c r="C6741" s="24"/>
    </row>
    <row r="6742" spans="2:3" x14ac:dyDescent="0.2">
      <c r="B6742" s="24"/>
      <c r="C6742" s="24"/>
    </row>
    <row r="6743" spans="2:3" x14ac:dyDescent="0.2">
      <c r="B6743" s="24"/>
      <c r="C6743" s="24"/>
    </row>
    <row r="6744" spans="2:3" x14ac:dyDescent="0.2">
      <c r="B6744" s="24"/>
      <c r="C6744" s="24"/>
    </row>
    <row r="6745" spans="2:3" x14ac:dyDescent="0.2">
      <c r="B6745" s="24"/>
      <c r="C6745" s="24"/>
    </row>
    <row r="6746" spans="2:3" x14ac:dyDescent="0.2">
      <c r="B6746" s="24"/>
      <c r="C6746" s="24"/>
    </row>
    <row r="6747" spans="2:3" x14ac:dyDescent="0.2">
      <c r="B6747" s="24"/>
      <c r="C6747" s="24"/>
    </row>
    <row r="6748" spans="2:3" x14ac:dyDescent="0.2">
      <c r="B6748" s="24"/>
      <c r="C6748" s="24"/>
    </row>
    <row r="6749" spans="2:3" x14ac:dyDescent="0.2">
      <c r="B6749" s="24"/>
      <c r="C6749" s="24"/>
    </row>
    <row r="6750" spans="2:3" x14ac:dyDescent="0.2">
      <c r="B6750" s="24"/>
      <c r="C6750" s="24"/>
    </row>
    <row r="6751" spans="2:3" x14ac:dyDescent="0.2">
      <c r="B6751" s="24"/>
      <c r="C6751" s="24"/>
    </row>
    <row r="6752" spans="2:3" x14ac:dyDescent="0.2">
      <c r="B6752" s="24"/>
      <c r="C6752" s="24"/>
    </row>
    <row r="6753" spans="2:3" x14ac:dyDescent="0.2">
      <c r="B6753" s="24"/>
      <c r="C6753" s="24"/>
    </row>
    <row r="6754" spans="2:3" x14ac:dyDescent="0.2">
      <c r="B6754" s="24"/>
      <c r="C6754" s="24"/>
    </row>
    <row r="6755" spans="2:3" x14ac:dyDescent="0.2">
      <c r="B6755" s="24"/>
      <c r="C6755" s="24"/>
    </row>
    <row r="6756" spans="2:3" x14ac:dyDescent="0.2">
      <c r="B6756" s="24"/>
      <c r="C6756" s="24"/>
    </row>
    <row r="6757" spans="2:3" x14ac:dyDescent="0.2">
      <c r="B6757" s="24"/>
      <c r="C6757" s="24"/>
    </row>
    <row r="6758" spans="2:3" x14ac:dyDescent="0.2">
      <c r="B6758" s="24"/>
      <c r="C6758" s="24"/>
    </row>
    <row r="6759" spans="2:3" x14ac:dyDescent="0.2">
      <c r="B6759" s="24"/>
      <c r="C6759" s="24"/>
    </row>
    <row r="6760" spans="2:3" x14ac:dyDescent="0.2">
      <c r="B6760" s="24"/>
      <c r="C6760" s="24"/>
    </row>
    <row r="6761" spans="2:3" x14ac:dyDescent="0.2">
      <c r="B6761" s="24"/>
      <c r="C6761" s="24"/>
    </row>
    <row r="6762" spans="2:3" x14ac:dyDescent="0.2">
      <c r="B6762" s="24"/>
      <c r="C6762" s="24"/>
    </row>
    <row r="6763" spans="2:3" x14ac:dyDescent="0.2">
      <c r="B6763" s="24"/>
      <c r="C6763" s="24"/>
    </row>
    <row r="6764" spans="2:3" x14ac:dyDescent="0.2">
      <c r="B6764" s="24"/>
      <c r="C6764" s="24"/>
    </row>
    <row r="6765" spans="2:3" x14ac:dyDescent="0.2">
      <c r="B6765" s="24"/>
      <c r="C6765" s="24"/>
    </row>
    <row r="6766" spans="2:3" x14ac:dyDescent="0.2">
      <c r="B6766" s="24"/>
      <c r="C6766" s="24"/>
    </row>
    <row r="6767" spans="2:3" x14ac:dyDescent="0.2">
      <c r="B6767" s="24"/>
      <c r="C6767" s="24"/>
    </row>
    <row r="6768" spans="2:3" x14ac:dyDescent="0.2">
      <c r="B6768" s="24"/>
      <c r="C6768" s="24"/>
    </row>
    <row r="6769" spans="2:3" x14ac:dyDescent="0.2">
      <c r="B6769" s="24"/>
      <c r="C6769" s="24"/>
    </row>
    <row r="6770" spans="2:3" x14ac:dyDescent="0.2">
      <c r="B6770" s="24"/>
      <c r="C6770" s="24"/>
    </row>
    <row r="6771" spans="2:3" x14ac:dyDescent="0.2">
      <c r="B6771" s="24"/>
      <c r="C6771" s="24"/>
    </row>
    <row r="6772" spans="2:3" x14ac:dyDescent="0.2">
      <c r="B6772" s="24"/>
      <c r="C6772" s="24"/>
    </row>
    <row r="6773" spans="2:3" x14ac:dyDescent="0.2">
      <c r="B6773" s="24"/>
      <c r="C6773" s="24"/>
    </row>
    <row r="6774" spans="2:3" x14ac:dyDescent="0.2">
      <c r="B6774" s="24"/>
      <c r="C6774" s="24"/>
    </row>
    <row r="6775" spans="2:3" x14ac:dyDescent="0.2">
      <c r="B6775" s="24"/>
      <c r="C6775" s="24"/>
    </row>
    <row r="6776" spans="2:3" x14ac:dyDescent="0.2">
      <c r="B6776" s="24"/>
      <c r="C6776" s="24"/>
    </row>
    <row r="6777" spans="2:3" x14ac:dyDescent="0.2">
      <c r="B6777" s="24"/>
      <c r="C6777" s="24"/>
    </row>
    <row r="6778" spans="2:3" x14ac:dyDescent="0.2">
      <c r="B6778" s="24"/>
      <c r="C6778" s="24"/>
    </row>
    <row r="6779" spans="2:3" x14ac:dyDescent="0.2">
      <c r="B6779" s="24"/>
      <c r="C6779" s="24"/>
    </row>
    <row r="6780" spans="2:3" x14ac:dyDescent="0.2">
      <c r="B6780" s="24"/>
      <c r="C6780" s="24"/>
    </row>
    <row r="6781" spans="2:3" x14ac:dyDescent="0.2">
      <c r="B6781" s="24"/>
      <c r="C6781" s="24"/>
    </row>
    <row r="6782" spans="2:3" x14ac:dyDescent="0.2">
      <c r="B6782" s="24"/>
      <c r="C6782" s="24"/>
    </row>
    <row r="6783" spans="2:3" x14ac:dyDescent="0.2">
      <c r="B6783" s="24"/>
      <c r="C6783" s="24"/>
    </row>
    <row r="6784" spans="2:3" x14ac:dyDescent="0.2">
      <c r="B6784" s="24"/>
      <c r="C6784" s="24"/>
    </row>
    <row r="6785" spans="2:3" x14ac:dyDescent="0.2">
      <c r="B6785" s="24"/>
      <c r="C6785" s="24"/>
    </row>
    <row r="6786" spans="2:3" x14ac:dyDescent="0.2">
      <c r="B6786" s="24"/>
      <c r="C6786" s="24"/>
    </row>
    <row r="6787" spans="2:3" x14ac:dyDescent="0.2">
      <c r="B6787" s="24"/>
      <c r="C6787" s="24"/>
    </row>
    <row r="6788" spans="2:3" x14ac:dyDescent="0.2">
      <c r="B6788" s="24"/>
      <c r="C6788" s="24"/>
    </row>
    <row r="6789" spans="2:3" x14ac:dyDescent="0.2">
      <c r="B6789" s="24"/>
      <c r="C6789" s="24"/>
    </row>
    <row r="6790" spans="2:3" x14ac:dyDescent="0.2">
      <c r="B6790" s="24"/>
      <c r="C6790" s="24"/>
    </row>
    <row r="6791" spans="2:3" x14ac:dyDescent="0.2">
      <c r="B6791" s="24"/>
      <c r="C6791" s="24"/>
    </row>
    <row r="6792" spans="2:3" x14ac:dyDescent="0.2">
      <c r="B6792" s="24"/>
      <c r="C6792" s="24"/>
    </row>
    <row r="6793" spans="2:3" x14ac:dyDescent="0.2">
      <c r="B6793" s="24"/>
      <c r="C6793" s="24"/>
    </row>
    <row r="6794" spans="2:3" x14ac:dyDescent="0.2">
      <c r="B6794" s="24"/>
      <c r="C6794" s="24"/>
    </row>
    <row r="6795" spans="2:3" x14ac:dyDescent="0.2">
      <c r="B6795" s="24"/>
      <c r="C6795" s="24"/>
    </row>
    <row r="6796" spans="2:3" x14ac:dyDescent="0.2">
      <c r="B6796" s="24"/>
      <c r="C6796" s="24"/>
    </row>
    <row r="6797" spans="2:3" x14ac:dyDescent="0.2">
      <c r="B6797" s="24"/>
      <c r="C6797" s="24"/>
    </row>
    <row r="6798" spans="2:3" x14ac:dyDescent="0.2">
      <c r="B6798" s="24"/>
      <c r="C6798" s="24"/>
    </row>
    <row r="6799" spans="2:3" x14ac:dyDescent="0.2">
      <c r="B6799" s="24"/>
      <c r="C6799" s="24"/>
    </row>
    <row r="6800" spans="2:3" x14ac:dyDescent="0.2">
      <c r="B6800" s="24"/>
      <c r="C6800" s="24"/>
    </row>
    <row r="6801" spans="2:3" x14ac:dyDescent="0.2">
      <c r="B6801" s="24"/>
      <c r="C6801" s="24"/>
    </row>
    <row r="6802" spans="2:3" x14ac:dyDescent="0.2">
      <c r="B6802" s="24"/>
      <c r="C6802" s="24"/>
    </row>
    <row r="6803" spans="2:3" x14ac:dyDescent="0.2">
      <c r="B6803" s="24"/>
      <c r="C6803" s="24"/>
    </row>
    <row r="6804" spans="2:3" x14ac:dyDescent="0.2">
      <c r="B6804" s="24"/>
      <c r="C6804" s="24"/>
    </row>
    <row r="6805" spans="2:3" x14ac:dyDescent="0.2">
      <c r="B6805" s="24"/>
      <c r="C6805" s="24"/>
    </row>
    <row r="6806" spans="2:3" x14ac:dyDescent="0.2">
      <c r="B6806" s="24"/>
      <c r="C6806" s="24"/>
    </row>
    <row r="6807" spans="2:3" x14ac:dyDescent="0.2">
      <c r="B6807" s="24"/>
      <c r="C6807" s="24"/>
    </row>
    <row r="6808" spans="2:3" x14ac:dyDescent="0.2">
      <c r="B6808" s="24"/>
      <c r="C6808" s="24"/>
    </row>
    <row r="6809" spans="2:3" x14ac:dyDescent="0.2">
      <c r="B6809" s="24"/>
      <c r="C6809" s="24"/>
    </row>
    <row r="6810" spans="2:3" x14ac:dyDescent="0.2">
      <c r="B6810" s="24"/>
      <c r="C6810" s="24"/>
    </row>
    <row r="6811" spans="2:3" x14ac:dyDescent="0.2">
      <c r="B6811" s="24"/>
      <c r="C6811" s="24"/>
    </row>
    <row r="6812" spans="2:3" x14ac:dyDescent="0.2">
      <c r="B6812" s="24"/>
      <c r="C6812" s="24"/>
    </row>
    <row r="6813" spans="2:3" x14ac:dyDescent="0.2">
      <c r="B6813" s="24"/>
      <c r="C6813" s="24"/>
    </row>
    <row r="6814" spans="2:3" x14ac:dyDescent="0.2">
      <c r="B6814" s="24"/>
      <c r="C6814" s="24"/>
    </row>
    <row r="6815" spans="2:3" x14ac:dyDescent="0.2">
      <c r="B6815" s="24"/>
      <c r="C6815" s="24"/>
    </row>
    <row r="6816" spans="2:3" x14ac:dyDescent="0.2">
      <c r="B6816" s="24"/>
      <c r="C6816" s="24"/>
    </row>
    <row r="6817" spans="2:3" x14ac:dyDescent="0.2">
      <c r="B6817" s="24"/>
      <c r="C6817" s="24"/>
    </row>
    <row r="6818" spans="2:3" x14ac:dyDescent="0.2">
      <c r="B6818" s="24"/>
      <c r="C6818" s="24"/>
    </row>
    <row r="6819" spans="2:3" x14ac:dyDescent="0.2">
      <c r="B6819" s="24"/>
      <c r="C6819" s="24"/>
    </row>
    <row r="6820" spans="2:3" x14ac:dyDescent="0.2">
      <c r="B6820" s="24"/>
      <c r="C6820" s="24"/>
    </row>
    <row r="6821" spans="2:3" x14ac:dyDescent="0.2">
      <c r="B6821" s="24"/>
      <c r="C6821" s="24"/>
    </row>
    <row r="6822" spans="2:3" x14ac:dyDescent="0.2">
      <c r="B6822" s="24"/>
      <c r="C6822" s="24"/>
    </row>
    <row r="6823" spans="2:3" x14ac:dyDescent="0.2">
      <c r="B6823" s="24"/>
      <c r="C6823" s="24"/>
    </row>
    <row r="6824" spans="2:3" x14ac:dyDescent="0.2">
      <c r="B6824" s="24"/>
      <c r="C6824" s="24"/>
    </row>
    <row r="6825" spans="2:3" x14ac:dyDescent="0.2">
      <c r="B6825" s="24"/>
      <c r="C6825" s="24"/>
    </row>
    <row r="6826" spans="2:3" x14ac:dyDescent="0.2">
      <c r="B6826" s="24"/>
      <c r="C6826" s="24"/>
    </row>
    <row r="6827" spans="2:3" x14ac:dyDescent="0.2">
      <c r="B6827" s="24"/>
      <c r="C6827" s="24"/>
    </row>
    <row r="6828" spans="2:3" x14ac:dyDescent="0.2">
      <c r="B6828" s="24"/>
      <c r="C6828" s="24"/>
    </row>
    <row r="6829" spans="2:3" x14ac:dyDescent="0.2">
      <c r="B6829" s="24"/>
      <c r="C6829" s="24"/>
    </row>
    <row r="6830" spans="2:3" x14ac:dyDescent="0.2">
      <c r="B6830" s="24"/>
      <c r="C6830" s="24"/>
    </row>
    <row r="6831" spans="2:3" x14ac:dyDescent="0.2">
      <c r="B6831" s="24"/>
      <c r="C6831" s="24"/>
    </row>
    <row r="6832" spans="2:3" x14ac:dyDescent="0.2">
      <c r="B6832" s="24"/>
      <c r="C6832" s="24"/>
    </row>
    <row r="6833" spans="2:3" x14ac:dyDescent="0.2">
      <c r="B6833" s="24"/>
      <c r="C6833" s="24"/>
    </row>
    <row r="6834" spans="2:3" x14ac:dyDescent="0.2">
      <c r="B6834" s="24"/>
      <c r="C6834" s="24"/>
    </row>
    <row r="6835" spans="2:3" x14ac:dyDescent="0.2">
      <c r="B6835" s="24"/>
      <c r="C6835" s="24"/>
    </row>
    <row r="6836" spans="2:3" x14ac:dyDescent="0.2">
      <c r="B6836" s="24"/>
      <c r="C6836" s="24"/>
    </row>
    <row r="6837" spans="2:3" x14ac:dyDescent="0.2">
      <c r="B6837" s="24"/>
      <c r="C6837" s="24"/>
    </row>
    <row r="6838" spans="2:3" x14ac:dyDescent="0.2">
      <c r="B6838" s="24"/>
      <c r="C6838" s="24"/>
    </row>
    <row r="6839" spans="2:3" x14ac:dyDescent="0.2">
      <c r="B6839" s="24"/>
      <c r="C6839" s="24"/>
    </row>
    <row r="6840" spans="2:3" x14ac:dyDescent="0.2">
      <c r="B6840" s="24"/>
      <c r="C6840" s="24"/>
    </row>
    <row r="6841" spans="2:3" x14ac:dyDescent="0.2">
      <c r="B6841" s="24"/>
      <c r="C6841" s="24"/>
    </row>
    <row r="6842" spans="2:3" x14ac:dyDescent="0.2">
      <c r="B6842" s="24"/>
      <c r="C6842" s="24"/>
    </row>
    <row r="6843" spans="2:3" x14ac:dyDescent="0.2">
      <c r="B6843" s="24"/>
      <c r="C6843" s="24"/>
    </row>
    <row r="6844" spans="2:3" x14ac:dyDescent="0.2">
      <c r="B6844" s="24"/>
      <c r="C6844" s="24"/>
    </row>
    <row r="6845" spans="2:3" x14ac:dyDescent="0.2">
      <c r="B6845" s="24"/>
      <c r="C6845" s="24"/>
    </row>
    <row r="6846" spans="2:3" x14ac:dyDescent="0.2">
      <c r="B6846" s="24"/>
      <c r="C6846" s="24"/>
    </row>
    <row r="6847" spans="2:3" x14ac:dyDescent="0.2">
      <c r="B6847" s="24"/>
      <c r="C6847" s="24"/>
    </row>
    <row r="6848" spans="2:3" x14ac:dyDescent="0.2">
      <c r="B6848" s="24"/>
      <c r="C6848" s="24"/>
    </row>
    <row r="6849" spans="2:3" x14ac:dyDescent="0.2">
      <c r="B6849" s="24"/>
      <c r="C6849" s="24"/>
    </row>
    <row r="6850" spans="2:3" x14ac:dyDescent="0.2">
      <c r="B6850" s="24"/>
      <c r="C6850" s="24"/>
    </row>
    <row r="6851" spans="2:3" x14ac:dyDescent="0.2">
      <c r="B6851" s="24"/>
      <c r="C6851" s="24"/>
    </row>
    <row r="6852" spans="2:3" x14ac:dyDescent="0.2">
      <c r="B6852" s="24"/>
      <c r="C6852" s="24"/>
    </row>
    <row r="6853" spans="2:3" x14ac:dyDescent="0.2">
      <c r="B6853" s="24"/>
      <c r="C6853" s="24"/>
    </row>
    <row r="6854" spans="2:3" x14ac:dyDescent="0.2">
      <c r="B6854" s="24"/>
      <c r="C6854" s="24"/>
    </row>
    <row r="6855" spans="2:3" x14ac:dyDescent="0.2">
      <c r="B6855" s="24"/>
      <c r="C6855" s="24"/>
    </row>
    <row r="6856" spans="2:3" x14ac:dyDescent="0.2">
      <c r="B6856" s="24"/>
      <c r="C6856" s="24"/>
    </row>
    <row r="6857" spans="2:3" x14ac:dyDescent="0.2">
      <c r="B6857" s="24"/>
      <c r="C6857" s="24"/>
    </row>
    <row r="6858" spans="2:3" x14ac:dyDescent="0.2">
      <c r="B6858" s="24"/>
      <c r="C6858" s="24"/>
    </row>
    <row r="6859" spans="2:3" x14ac:dyDescent="0.2">
      <c r="B6859" s="24"/>
      <c r="C6859" s="24"/>
    </row>
    <row r="6860" spans="2:3" x14ac:dyDescent="0.2">
      <c r="B6860" s="24"/>
      <c r="C6860" s="24"/>
    </row>
    <row r="6861" spans="2:3" x14ac:dyDescent="0.2">
      <c r="B6861" s="24"/>
      <c r="C6861" s="24"/>
    </row>
    <row r="6862" spans="2:3" x14ac:dyDescent="0.2">
      <c r="B6862" s="24"/>
      <c r="C6862" s="24"/>
    </row>
    <row r="6863" spans="2:3" x14ac:dyDescent="0.2">
      <c r="B6863" s="24"/>
      <c r="C6863" s="24"/>
    </row>
    <row r="6864" spans="2:3" x14ac:dyDescent="0.2">
      <c r="B6864" s="24"/>
      <c r="C6864" s="24"/>
    </row>
    <row r="6865" spans="2:3" x14ac:dyDescent="0.2">
      <c r="B6865" s="24"/>
      <c r="C6865" s="24"/>
    </row>
    <row r="6866" spans="2:3" x14ac:dyDescent="0.2">
      <c r="B6866" s="24"/>
      <c r="C6866" s="24"/>
    </row>
    <row r="6867" spans="2:3" x14ac:dyDescent="0.2">
      <c r="B6867" s="24"/>
      <c r="C6867" s="24"/>
    </row>
    <row r="6868" spans="2:3" x14ac:dyDescent="0.2">
      <c r="B6868" s="24"/>
      <c r="C6868" s="24"/>
    </row>
    <row r="6869" spans="2:3" x14ac:dyDescent="0.2">
      <c r="B6869" s="24"/>
      <c r="C6869" s="24"/>
    </row>
    <row r="6870" spans="2:3" x14ac:dyDescent="0.2">
      <c r="B6870" s="24"/>
      <c r="C6870" s="24"/>
    </row>
    <row r="6871" spans="2:3" x14ac:dyDescent="0.2">
      <c r="B6871" s="24"/>
      <c r="C6871" s="24"/>
    </row>
    <row r="6872" spans="2:3" x14ac:dyDescent="0.2">
      <c r="B6872" s="24"/>
      <c r="C6872" s="24"/>
    </row>
    <row r="6873" spans="2:3" x14ac:dyDescent="0.2">
      <c r="B6873" s="24"/>
      <c r="C6873" s="24"/>
    </row>
    <row r="6874" spans="2:3" x14ac:dyDescent="0.2">
      <c r="B6874" s="24"/>
      <c r="C6874" s="24"/>
    </row>
    <row r="6875" spans="2:3" x14ac:dyDescent="0.2">
      <c r="B6875" s="24"/>
      <c r="C6875" s="24"/>
    </row>
    <row r="6876" spans="2:3" x14ac:dyDescent="0.2">
      <c r="B6876" s="24"/>
      <c r="C6876" s="24"/>
    </row>
    <row r="6877" spans="2:3" x14ac:dyDescent="0.2">
      <c r="B6877" s="24"/>
      <c r="C6877" s="24"/>
    </row>
    <row r="6878" spans="2:3" x14ac:dyDescent="0.2">
      <c r="B6878" s="24"/>
      <c r="C6878" s="24"/>
    </row>
    <row r="6879" spans="2:3" x14ac:dyDescent="0.2">
      <c r="B6879" s="24"/>
      <c r="C6879" s="24"/>
    </row>
    <row r="6880" spans="2:3" x14ac:dyDescent="0.2">
      <c r="B6880" s="24"/>
      <c r="C6880" s="24"/>
    </row>
    <row r="6881" spans="2:3" x14ac:dyDescent="0.2">
      <c r="B6881" s="24"/>
      <c r="C6881" s="24"/>
    </row>
    <row r="6882" spans="2:3" x14ac:dyDescent="0.2">
      <c r="B6882" s="24"/>
      <c r="C6882" s="24"/>
    </row>
    <row r="6883" spans="2:3" x14ac:dyDescent="0.2">
      <c r="B6883" s="24"/>
      <c r="C6883" s="24"/>
    </row>
    <row r="6884" spans="2:3" x14ac:dyDescent="0.2">
      <c r="B6884" s="24"/>
      <c r="C6884" s="24"/>
    </row>
    <row r="6885" spans="2:3" x14ac:dyDescent="0.2">
      <c r="B6885" s="24"/>
      <c r="C6885" s="24"/>
    </row>
    <row r="6886" spans="2:3" x14ac:dyDescent="0.2">
      <c r="B6886" s="24"/>
      <c r="C6886" s="24"/>
    </row>
    <row r="6887" spans="2:3" x14ac:dyDescent="0.2">
      <c r="B6887" s="24"/>
      <c r="C6887" s="24"/>
    </row>
    <row r="6888" spans="2:3" x14ac:dyDescent="0.2">
      <c r="B6888" s="24"/>
      <c r="C6888" s="24"/>
    </row>
    <row r="6889" spans="2:3" x14ac:dyDescent="0.2">
      <c r="B6889" s="24"/>
      <c r="C6889" s="24"/>
    </row>
    <row r="6890" spans="2:3" x14ac:dyDescent="0.2">
      <c r="B6890" s="24"/>
      <c r="C6890" s="24"/>
    </row>
    <row r="6891" spans="2:3" x14ac:dyDescent="0.2">
      <c r="B6891" s="24"/>
      <c r="C6891" s="24"/>
    </row>
    <row r="6892" spans="2:3" x14ac:dyDescent="0.2">
      <c r="B6892" s="24"/>
      <c r="C6892" s="24"/>
    </row>
    <row r="6893" spans="2:3" x14ac:dyDescent="0.2">
      <c r="B6893" s="24"/>
      <c r="C6893" s="24"/>
    </row>
    <row r="6894" spans="2:3" x14ac:dyDescent="0.2">
      <c r="B6894" s="24"/>
      <c r="C6894" s="24"/>
    </row>
    <row r="6895" spans="2:3" x14ac:dyDescent="0.2">
      <c r="B6895" s="24"/>
      <c r="C6895" s="24"/>
    </row>
    <row r="6896" spans="2:3" x14ac:dyDescent="0.2">
      <c r="B6896" s="24"/>
      <c r="C6896" s="24"/>
    </row>
    <row r="6897" spans="2:3" x14ac:dyDescent="0.2">
      <c r="B6897" s="24"/>
      <c r="C6897" s="24"/>
    </row>
    <row r="6898" spans="2:3" x14ac:dyDescent="0.2">
      <c r="B6898" s="24"/>
      <c r="C6898" s="24"/>
    </row>
    <row r="6899" spans="2:3" x14ac:dyDescent="0.2">
      <c r="B6899" s="24"/>
      <c r="C6899" s="24"/>
    </row>
    <row r="6900" spans="2:3" x14ac:dyDescent="0.2">
      <c r="B6900" s="24"/>
      <c r="C6900" s="24"/>
    </row>
    <row r="6901" spans="2:3" x14ac:dyDescent="0.2">
      <c r="B6901" s="24"/>
      <c r="C6901" s="24"/>
    </row>
    <row r="6902" spans="2:3" x14ac:dyDescent="0.2">
      <c r="B6902" s="24"/>
      <c r="C6902" s="24"/>
    </row>
    <row r="6903" spans="2:3" x14ac:dyDescent="0.2">
      <c r="B6903" s="24"/>
      <c r="C6903" s="24"/>
    </row>
    <row r="6904" spans="2:3" x14ac:dyDescent="0.2">
      <c r="B6904" s="24"/>
      <c r="C6904" s="24"/>
    </row>
    <row r="6905" spans="2:3" x14ac:dyDescent="0.2">
      <c r="B6905" s="24"/>
      <c r="C6905" s="24"/>
    </row>
    <row r="6906" spans="2:3" x14ac:dyDescent="0.2">
      <c r="B6906" s="24"/>
      <c r="C6906" s="24"/>
    </row>
    <row r="6907" spans="2:3" x14ac:dyDescent="0.2">
      <c r="B6907" s="24"/>
      <c r="C6907" s="24"/>
    </row>
    <row r="6908" spans="2:3" x14ac:dyDescent="0.2">
      <c r="B6908" s="24"/>
      <c r="C6908" s="24"/>
    </row>
    <row r="6909" spans="2:3" x14ac:dyDescent="0.2">
      <c r="B6909" s="24"/>
      <c r="C6909" s="24"/>
    </row>
    <row r="6910" spans="2:3" x14ac:dyDescent="0.2">
      <c r="B6910" s="24"/>
      <c r="C6910" s="24"/>
    </row>
    <row r="6911" spans="2:3" x14ac:dyDescent="0.2">
      <c r="B6911" s="24"/>
      <c r="C6911" s="24"/>
    </row>
    <row r="6912" spans="2:3" x14ac:dyDescent="0.2">
      <c r="B6912" s="24"/>
      <c r="C6912" s="24"/>
    </row>
    <row r="6913" spans="2:3" x14ac:dyDescent="0.2">
      <c r="B6913" s="24"/>
      <c r="C6913" s="24"/>
    </row>
    <row r="6914" spans="2:3" x14ac:dyDescent="0.2">
      <c r="B6914" s="24"/>
      <c r="C6914" s="24"/>
    </row>
    <row r="6915" spans="2:3" x14ac:dyDescent="0.2">
      <c r="B6915" s="24"/>
      <c r="C6915" s="24"/>
    </row>
    <row r="6916" spans="2:3" x14ac:dyDescent="0.2">
      <c r="B6916" s="24"/>
      <c r="C6916" s="24"/>
    </row>
    <row r="6917" spans="2:3" x14ac:dyDescent="0.2">
      <c r="B6917" s="24"/>
      <c r="C6917" s="24"/>
    </row>
    <row r="6918" spans="2:3" x14ac:dyDescent="0.2">
      <c r="B6918" s="24"/>
      <c r="C6918" s="24"/>
    </row>
    <row r="6919" spans="2:3" x14ac:dyDescent="0.2">
      <c r="B6919" s="24"/>
      <c r="C6919" s="24"/>
    </row>
    <row r="6920" spans="2:3" x14ac:dyDescent="0.2">
      <c r="B6920" s="24"/>
      <c r="C6920" s="24"/>
    </row>
    <row r="6921" spans="2:3" x14ac:dyDescent="0.2">
      <c r="B6921" s="24"/>
      <c r="C6921" s="24"/>
    </row>
    <row r="6922" spans="2:3" x14ac:dyDescent="0.2">
      <c r="B6922" s="24"/>
      <c r="C6922" s="24"/>
    </row>
    <row r="6923" spans="2:3" x14ac:dyDescent="0.2">
      <c r="B6923" s="24"/>
      <c r="C6923" s="24"/>
    </row>
    <row r="6924" spans="2:3" x14ac:dyDescent="0.2">
      <c r="B6924" s="24"/>
      <c r="C6924" s="24"/>
    </row>
    <row r="6925" spans="2:3" x14ac:dyDescent="0.2">
      <c r="B6925" s="24"/>
      <c r="C6925" s="24"/>
    </row>
    <row r="6926" spans="2:3" x14ac:dyDescent="0.2">
      <c r="B6926" s="24"/>
      <c r="C6926" s="24"/>
    </row>
    <row r="6927" spans="2:3" x14ac:dyDescent="0.2">
      <c r="B6927" s="24"/>
      <c r="C6927" s="24"/>
    </row>
    <row r="6928" spans="2:3" x14ac:dyDescent="0.2">
      <c r="B6928" s="24"/>
      <c r="C6928" s="24"/>
    </row>
    <row r="6929" spans="2:3" x14ac:dyDescent="0.2">
      <c r="B6929" s="24"/>
      <c r="C6929" s="24"/>
    </row>
    <row r="6930" spans="2:3" x14ac:dyDescent="0.2">
      <c r="B6930" s="24"/>
      <c r="C6930" s="24"/>
    </row>
    <row r="6931" spans="2:3" x14ac:dyDescent="0.2">
      <c r="B6931" s="24"/>
      <c r="C6931" s="24"/>
    </row>
    <row r="6932" spans="2:3" x14ac:dyDescent="0.2">
      <c r="B6932" s="24"/>
      <c r="C6932" s="24"/>
    </row>
    <row r="6933" spans="2:3" x14ac:dyDescent="0.2">
      <c r="B6933" s="24"/>
      <c r="C6933" s="24"/>
    </row>
    <row r="6934" spans="2:3" x14ac:dyDescent="0.2">
      <c r="B6934" s="24"/>
      <c r="C6934" s="24"/>
    </row>
    <row r="6935" spans="2:3" x14ac:dyDescent="0.2">
      <c r="B6935" s="24"/>
      <c r="C6935" s="24"/>
    </row>
    <row r="6936" spans="2:3" x14ac:dyDescent="0.2">
      <c r="B6936" s="24"/>
      <c r="C6936" s="24"/>
    </row>
    <row r="6937" spans="2:3" x14ac:dyDescent="0.2">
      <c r="B6937" s="24"/>
      <c r="C6937" s="24"/>
    </row>
    <row r="6938" spans="2:3" x14ac:dyDescent="0.2">
      <c r="B6938" s="24"/>
      <c r="C6938" s="24"/>
    </row>
    <row r="6939" spans="2:3" x14ac:dyDescent="0.2">
      <c r="B6939" s="24"/>
      <c r="C6939" s="24"/>
    </row>
    <row r="6940" spans="2:3" x14ac:dyDescent="0.2">
      <c r="B6940" s="24"/>
      <c r="C6940" s="24"/>
    </row>
    <row r="6941" spans="2:3" x14ac:dyDescent="0.2">
      <c r="B6941" s="24"/>
      <c r="C6941" s="24"/>
    </row>
    <row r="6942" spans="2:3" x14ac:dyDescent="0.2">
      <c r="B6942" s="24"/>
      <c r="C6942" s="24"/>
    </row>
    <row r="6943" spans="2:3" x14ac:dyDescent="0.2">
      <c r="B6943" s="24"/>
      <c r="C6943" s="24"/>
    </row>
    <row r="6944" spans="2:3" x14ac:dyDescent="0.2">
      <c r="B6944" s="24"/>
      <c r="C6944" s="24"/>
    </row>
    <row r="6945" spans="2:3" x14ac:dyDescent="0.2">
      <c r="B6945" s="24"/>
      <c r="C6945" s="24"/>
    </row>
    <row r="6946" spans="2:3" x14ac:dyDescent="0.2">
      <c r="B6946" s="24"/>
      <c r="C6946" s="24"/>
    </row>
    <row r="6947" spans="2:3" x14ac:dyDescent="0.2">
      <c r="B6947" s="24"/>
      <c r="C6947" s="24"/>
    </row>
    <row r="6948" spans="2:3" x14ac:dyDescent="0.2">
      <c r="B6948" s="24"/>
      <c r="C6948" s="24"/>
    </row>
    <row r="6949" spans="2:3" x14ac:dyDescent="0.2">
      <c r="B6949" s="24"/>
      <c r="C6949" s="24"/>
    </row>
    <row r="6950" spans="2:3" x14ac:dyDescent="0.2">
      <c r="B6950" s="24"/>
      <c r="C6950" s="24"/>
    </row>
    <row r="6951" spans="2:3" x14ac:dyDescent="0.2">
      <c r="B6951" s="24"/>
      <c r="C6951" s="24"/>
    </row>
    <row r="6952" spans="2:3" x14ac:dyDescent="0.2">
      <c r="B6952" s="24"/>
      <c r="C6952" s="24"/>
    </row>
    <row r="6953" spans="2:3" x14ac:dyDescent="0.2">
      <c r="B6953" s="24"/>
      <c r="C6953" s="24"/>
    </row>
    <row r="6954" spans="2:3" x14ac:dyDescent="0.2">
      <c r="B6954" s="24"/>
      <c r="C6954" s="24"/>
    </row>
    <row r="6955" spans="2:3" x14ac:dyDescent="0.2">
      <c r="B6955" s="24"/>
      <c r="C6955" s="24"/>
    </row>
    <row r="6956" spans="2:3" x14ac:dyDescent="0.2">
      <c r="B6956" s="24"/>
      <c r="C6956" s="24"/>
    </row>
    <row r="6957" spans="2:3" x14ac:dyDescent="0.2">
      <c r="B6957" s="24"/>
      <c r="C6957" s="24"/>
    </row>
    <row r="6958" spans="2:3" x14ac:dyDescent="0.2">
      <c r="B6958" s="24"/>
      <c r="C6958" s="24"/>
    </row>
    <row r="6959" spans="2:3" x14ac:dyDescent="0.2">
      <c r="B6959" s="24"/>
      <c r="C6959" s="24"/>
    </row>
    <row r="6960" spans="2:3" x14ac:dyDescent="0.2">
      <c r="B6960" s="24"/>
      <c r="C6960" s="24"/>
    </row>
    <row r="6961" spans="2:3" x14ac:dyDescent="0.2">
      <c r="B6961" s="24"/>
      <c r="C6961" s="24"/>
    </row>
    <row r="6962" spans="2:3" x14ac:dyDescent="0.2">
      <c r="B6962" s="24"/>
      <c r="C6962" s="24"/>
    </row>
    <row r="6963" spans="2:3" x14ac:dyDescent="0.2">
      <c r="B6963" s="24"/>
      <c r="C6963" s="24"/>
    </row>
    <row r="6964" spans="2:3" x14ac:dyDescent="0.2">
      <c r="B6964" s="24"/>
      <c r="C6964" s="24"/>
    </row>
    <row r="6965" spans="2:3" x14ac:dyDescent="0.2">
      <c r="B6965" s="24"/>
      <c r="C6965" s="24"/>
    </row>
    <row r="6966" spans="2:3" x14ac:dyDescent="0.2">
      <c r="B6966" s="24"/>
      <c r="C6966" s="24"/>
    </row>
    <row r="6967" spans="2:3" x14ac:dyDescent="0.2">
      <c r="B6967" s="24"/>
      <c r="C6967" s="24"/>
    </row>
    <row r="6968" spans="2:3" x14ac:dyDescent="0.2">
      <c r="B6968" s="24"/>
      <c r="C6968" s="24"/>
    </row>
    <row r="6969" spans="2:3" x14ac:dyDescent="0.2">
      <c r="B6969" s="24"/>
      <c r="C6969" s="24"/>
    </row>
    <row r="6970" spans="2:3" x14ac:dyDescent="0.2">
      <c r="B6970" s="24"/>
      <c r="C6970" s="24"/>
    </row>
    <row r="6971" spans="2:3" x14ac:dyDescent="0.2">
      <c r="B6971" s="24"/>
      <c r="C6971" s="24"/>
    </row>
    <row r="6972" spans="2:3" x14ac:dyDescent="0.2">
      <c r="B6972" s="24"/>
      <c r="C6972" s="24"/>
    </row>
    <row r="6973" spans="2:3" x14ac:dyDescent="0.2">
      <c r="B6973" s="24"/>
      <c r="C6973" s="24"/>
    </row>
    <row r="6974" spans="2:3" x14ac:dyDescent="0.2">
      <c r="B6974" s="24"/>
      <c r="C6974" s="24"/>
    </row>
    <row r="6975" spans="2:3" x14ac:dyDescent="0.2">
      <c r="B6975" s="24"/>
      <c r="C6975" s="24"/>
    </row>
    <row r="6976" spans="2:3" x14ac:dyDescent="0.2">
      <c r="B6976" s="24"/>
      <c r="C6976" s="24"/>
    </row>
    <row r="6977" spans="2:3" x14ac:dyDescent="0.2">
      <c r="B6977" s="24"/>
      <c r="C6977" s="24"/>
    </row>
    <row r="6978" spans="2:3" x14ac:dyDescent="0.2">
      <c r="B6978" s="24"/>
      <c r="C6978" s="24"/>
    </row>
    <row r="6979" spans="2:3" x14ac:dyDescent="0.2">
      <c r="B6979" s="24"/>
      <c r="C6979" s="24"/>
    </row>
    <row r="6980" spans="2:3" x14ac:dyDescent="0.2">
      <c r="B6980" s="24"/>
      <c r="C6980" s="24"/>
    </row>
    <row r="6981" spans="2:3" x14ac:dyDescent="0.2">
      <c r="B6981" s="24"/>
      <c r="C6981" s="24"/>
    </row>
    <row r="6982" spans="2:3" x14ac:dyDescent="0.2">
      <c r="B6982" s="24"/>
      <c r="C6982" s="24"/>
    </row>
    <row r="6983" spans="2:3" x14ac:dyDescent="0.2">
      <c r="B6983" s="24"/>
      <c r="C6983" s="24"/>
    </row>
    <row r="6984" spans="2:3" x14ac:dyDescent="0.2">
      <c r="B6984" s="24"/>
      <c r="C6984" s="24"/>
    </row>
    <row r="6985" spans="2:3" x14ac:dyDescent="0.2">
      <c r="B6985" s="24"/>
      <c r="C6985" s="24"/>
    </row>
    <row r="6986" spans="2:3" x14ac:dyDescent="0.2">
      <c r="B6986" s="24"/>
      <c r="C6986" s="24"/>
    </row>
    <row r="6987" spans="2:3" x14ac:dyDescent="0.2">
      <c r="B6987" s="24"/>
      <c r="C6987" s="24"/>
    </row>
    <row r="6988" spans="2:3" x14ac:dyDescent="0.2">
      <c r="B6988" s="24"/>
      <c r="C6988" s="24"/>
    </row>
    <row r="6989" spans="2:3" x14ac:dyDescent="0.2">
      <c r="B6989" s="24"/>
      <c r="C6989" s="24"/>
    </row>
    <row r="6990" spans="2:3" x14ac:dyDescent="0.2">
      <c r="B6990" s="24"/>
      <c r="C6990" s="24"/>
    </row>
    <row r="6991" spans="2:3" x14ac:dyDescent="0.2">
      <c r="B6991" s="24"/>
      <c r="C6991" s="24"/>
    </row>
    <row r="6992" spans="2:3" x14ac:dyDescent="0.2">
      <c r="B6992" s="24"/>
      <c r="C6992" s="24"/>
    </row>
    <row r="6993" spans="2:3" x14ac:dyDescent="0.2">
      <c r="B6993" s="24"/>
      <c r="C6993" s="24"/>
    </row>
    <row r="6994" spans="2:3" x14ac:dyDescent="0.2">
      <c r="B6994" s="24"/>
      <c r="C6994" s="24"/>
    </row>
    <row r="6995" spans="2:3" x14ac:dyDescent="0.2">
      <c r="B6995" s="24"/>
      <c r="C6995" s="24"/>
    </row>
    <row r="6996" spans="2:3" x14ac:dyDescent="0.2">
      <c r="B6996" s="24"/>
      <c r="C6996" s="24"/>
    </row>
    <row r="6997" spans="2:3" x14ac:dyDescent="0.2">
      <c r="B6997" s="24"/>
      <c r="C6997" s="24"/>
    </row>
    <row r="6998" spans="2:3" x14ac:dyDescent="0.2">
      <c r="B6998" s="24"/>
      <c r="C6998" s="24"/>
    </row>
    <row r="6999" spans="2:3" x14ac:dyDescent="0.2">
      <c r="B6999" s="24"/>
      <c r="C6999" s="24"/>
    </row>
    <row r="7000" spans="2:3" x14ac:dyDescent="0.2">
      <c r="B7000" s="24"/>
      <c r="C7000" s="24"/>
    </row>
    <row r="7001" spans="2:3" x14ac:dyDescent="0.2">
      <c r="B7001" s="24"/>
      <c r="C7001" s="24"/>
    </row>
    <row r="7002" spans="2:3" x14ac:dyDescent="0.2">
      <c r="B7002" s="24"/>
      <c r="C7002" s="24"/>
    </row>
    <row r="7003" spans="2:3" x14ac:dyDescent="0.2">
      <c r="B7003" s="24"/>
      <c r="C7003" s="24"/>
    </row>
    <row r="7004" spans="2:3" x14ac:dyDescent="0.2">
      <c r="B7004" s="24"/>
      <c r="C7004" s="24"/>
    </row>
    <row r="7005" spans="2:3" x14ac:dyDescent="0.2">
      <c r="B7005" s="24"/>
      <c r="C7005" s="24"/>
    </row>
    <row r="7006" spans="2:3" x14ac:dyDescent="0.2">
      <c r="B7006" s="24"/>
      <c r="C7006" s="24"/>
    </row>
    <row r="7007" spans="2:3" x14ac:dyDescent="0.2">
      <c r="B7007" s="24"/>
      <c r="C7007" s="24"/>
    </row>
    <row r="7008" spans="2:3" x14ac:dyDescent="0.2">
      <c r="B7008" s="24"/>
      <c r="C7008" s="24"/>
    </row>
    <row r="7009" spans="2:3" x14ac:dyDescent="0.2">
      <c r="B7009" s="24"/>
      <c r="C7009" s="24"/>
    </row>
    <row r="7010" spans="2:3" x14ac:dyDescent="0.2">
      <c r="B7010" s="24"/>
      <c r="C7010" s="24"/>
    </row>
    <row r="7011" spans="2:3" x14ac:dyDescent="0.2">
      <c r="B7011" s="24"/>
      <c r="C7011" s="24"/>
    </row>
    <row r="7012" spans="2:3" x14ac:dyDescent="0.2">
      <c r="B7012" s="24"/>
      <c r="C7012" s="24"/>
    </row>
    <row r="7013" spans="2:3" x14ac:dyDescent="0.2">
      <c r="B7013" s="24"/>
      <c r="C7013" s="24"/>
    </row>
    <row r="7014" spans="2:3" x14ac:dyDescent="0.2">
      <c r="B7014" s="24"/>
      <c r="C7014" s="24"/>
    </row>
    <row r="7015" spans="2:3" x14ac:dyDescent="0.2">
      <c r="B7015" s="24"/>
      <c r="C7015" s="24"/>
    </row>
    <row r="7016" spans="2:3" x14ac:dyDescent="0.2">
      <c r="B7016" s="24"/>
      <c r="C7016" s="24"/>
    </row>
    <row r="7017" spans="2:3" x14ac:dyDescent="0.2">
      <c r="B7017" s="24"/>
      <c r="C7017" s="24"/>
    </row>
    <row r="7018" spans="2:3" x14ac:dyDescent="0.2">
      <c r="B7018" s="24"/>
      <c r="C7018" s="24"/>
    </row>
    <row r="7019" spans="2:3" x14ac:dyDescent="0.2">
      <c r="B7019" s="24"/>
      <c r="C7019" s="24"/>
    </row>
    <row r="7020" spans="2:3" x14ac:dyDescent="0.2">
      <c r="B7020" s="24"/>
      <c r="C7020" s="24"/>
    </row>
    <row r="7021" spans="2:3" x14ac:dyDescent="0.2">
      <c r="B7021" s="24"/>
      <c r="C7021" s="24"/>
    </row>
    <row r="7022" spans="2:3" x14ac:dyDescent="0.2">
      <c r="B7022" s="24"/>
      <c r="C7022" s="24"/>
    </row>
    <row r="7023" spans="2:3" x14ac:dyDescent="0.2">
      <c r="B7023" s="24"/>
      <c r="C7023" s="24"/>
    </row>
    <row r="7024" spans="2:3" x14ac:dyDescent="0.2">
      <c r="B7024" s="24"/>
      <c r="C7024" s="24"/>
    </row>
    <row r="7025" spans="2:3" x14ac:dyDescent="0.2">
      <c r="B7025" s="24"/>
      <c r="C7025" s="24"/>
    </row>
    <row r="7026" spans="2:3" x14ac:dyDescent="0.2">
      <c r="B7026" s="24"/>
      <c r="C7026" s="24"/>
    </row>
    <row r="7027" spans="2:3" x14ac:dyDescent="0.2">
      <c r="B7027" s="24"/>
      <c r="C7027" s="24"/>
    </row>
    <row r="7028" spans="2:3" x14ac:dyDescent="0.2">
      <c r="B7028" s="24"/>
      <c r="C7028" s="24"/>
    </row>
    <row r="7029" spans="2:3" x14ac:dyDescent="0.2">
      <c r="B7029" s="24"/>
      <c r="C7029" s="24"/>
    </row>
    <row r="7030" spans="2:3" x14ac:dyDescent="0.2">
      <c r="B7030" s="24"/>
      <c r="C7030" s="24"/>
    </row>
    <row r="7031" spans="2:3" x14ac:dyDescent="0.2">
      <c r="B7031" s="24"/>
      <c r="C7031" s="24"/>
    </row>
    <row r="7032" spans="2:3" x14ac:dyDescent="0.2">
      <c r="B7032" s="24"/>
      <c r="C7032" s="24"/>
    </row>
    <row r="7033" spans="2:3" x14ac:dyDescent="0.2">
      <c r="B7033" s="24"/>
      <c r="C7033" s="24"/>
    </row>
    <row r="7034" spans="2:3" x14ac:dyDescent="0.2">
      <c r="B7034" s="24"/>
      <c r="C7034" s="24"/>
    </row>
    <row r="7035" spans="2:3" x14ac:dyDescent="0.2">
      <c r="B7035" s="24"/>
      <c r="C7035" s="24"/>
    </row>
    <row r="7036" spans="2:3" x14ac:dyDescent="0.2">
      <c r="B7036" s="24"/>
      <c r="C7036" s="24"/>
    </row>
    <row r="7037" spans="2:3" x14ac:dyDescent="0.2">
      <c r="B7037" s="24"/>
      <c r="C7037" s="24"/>
    </row>
    <row r="7038" spans="2:3" x14ac:dyDescent="0.2">
      <c r="B7038" s="24"/>
      <c r="C7038" s="24"/>
    </row>
    <row r="7039" spans="2:3" x14ac:dyDescent="0.2">
      <c r="B7039" s="24"/>
      <c r="C7039" s="24"/>
    </row>
    <row r="7040" spans="2:3" x14ac:dyDescent="0.2">
      <c r="B7040" s="24"/>
      <c r="C7040" s="24"/>
    </row>
    <row r="7041" spans="2:3" x14ac:dyDescent="0.2">
      <c r="B7041" s="24"/>
      <c r="C7041" s="24"/>
    </row>
    <row r="7042" spans="2:3" x14ac:dyDescent="0.2">
      <c r="B7042" s="24"/>
      <c r="C7042" s="24"/>
    </row>
    <row r="7043" spans="2:3" x14ac:dyDescent="0.2">
      <c r="B7043" s="24"/>
      <c r="C7043" s="24"/>
    </row>
    <row r="7044" spans="2:3" x14ac:dyDescent="0.2">
      <c r="B7044" s="24"/>
      <c r="C7044" s="24"/>
    </row>
    <row r="7045" spans="2:3" x14ac:dyDescent="0.2">
      <c r="B7045" s="24"/>
      <c r="C7045" s="24"/>
    </row>
    <row r="7046" spans="2:3" x14ac:dyDescent="0.2">
      <c r="B7046" s="24"/>
      <c r="C7046" s="24"/>
    </row>
    <row r="7047" spans="2:3" x14ac:dyDescent="0.2">
      <c r="B7047" s="24"/>
      <c r="C7047" s="24"/>
    </row>
    <row r="7048" spans="2:3" x14ac:dyDescent="0.2">
      <c r="B7048" s="24"/>
      <c r="C7048" s="24"/>
    </row>
    <row r="7049" spans="2:3" x14ac:dyDescent="0.2">
      <c r="B7049" s="24"/>
      <c r="C7049" s="24"/>
    </row>
    <row r="7050" spans="2:3" x14ac:dyDescent="0.2">
      <c r="B7050" s="24"/>
      <c r="C7050" s="24"/>
    </row>
    <row r="7051" spans="2:3" x14ac:dyDescent="0.2">
      <c r="B7051" s="24"/>
      <c r="C7051" s="24"/>
    </row>
    <row r="7052" spans="2:3" x14ac:dyDescent="0.2">
      <c r="B7052" s="24"/>
      <c r="C7052" s="24"/>
    </row>
    <row r="7053" spans="2:3" x14ac:dyDescent="0.2">
      <c r="B7053" s="24"/>
      <c r="C7053" s="24"/>
    </row>
    <row r="7054" spans="2:3" x14ac:dyDescent="0.2">
      <c r="B7054" s="24"/>
      <c r="C7054" s="24"/>
    </row>
    <row r="7055" spans="2:3" x14ac:dyDescent="0.2">
      <c r="B7055" s="24"/>
      <c r="C7055" s="24"/>
    </row>
    <row r="7056" spans="2:3" x14ac:dyDescent="0.2">
      <c r="B7056" s="24"/>
      <c r="C7056" s="24"/>
    </row>
    <row r="7057" spans="2:3" x14ac:dyDescent="0.2">
      <c r="B7057" s="24"/>
      <c r="C7057" s="24"/>
    </row>
    <row r="7058" spans="2:3" x14ac:dyDescent="0.2">
      <c r="B7058" s="24"/>
      <c r="C7058" s="24"/>
    </row>
    <row r="7059" spans="2:3" x14ac:dyDescent="0.2">
      <c r="B7059" s="24"/>
      <c r="C7059" s="24"/>
    </row>
    <row r="7060" spans="2:3" x14ac:dyDescent="0.2">
      <c r="B7060" s="24"/>
      <c r="C7060" s="24"/>
    </row>
    <row r="7061" spans="2:3" x14ac:dyDescent="0.2">
      <c r="B7061" s="24"/>
      <c r="C7061" s="24"/>
    </row>
    <row r="7062" spans="2:3" x14ac:dyDescent="0.2">
      <c r="B7062" s="24"/>
      <c r="C7062" s="24"/>
    </row>
    <row r="7063" spans="2:3" x14ac:dyDescent="0.2">
      <c r="B7063" s="24"/>
      <c r="C7063" s="24"/>
    </row>
    <row r="7064" spans="2:3" x14ac:dyDescent="0.2">
      <c r="B7064" s="24"/>
      <c r="C7064" s="24"/>
    </row>
    <row r="7065" spans="2:3" x14ac:dyDescent="0.2">
      <c r="B7065" s="24"/>
      <c r="C7065" s="24"/>
    </row>
    <row r="7066" spans="2:3" x14ac:dyDescent="0.2">
      <c r="B7066" s="24"/>
      <c r="C7066" s="24"/>
    </row>
    <row r="7067" spans="2:3" x14ac:dyDescent="0.2">
      <c r="B7067" s="24"/>
      <c r="C7067" s="24"/>
    </row>
    <row r="7068" spans="2:3" x14ac:dyDescent="0.2">
      <c r="B7068" s="24"/>
      <c r="C7068" s="24"/>
    </row>
    <row r="7069" spans="2:3" x14ac:dyDescent="0.2">
      <c r="B7069" s="24"/>
      <c r="C7069" s="24"/>
    </row>
    <row r="7070" spans="2:3" x14ac:dyDescent="0.2">
      <c r="B7070" s="24"/>
      <c r="C7070" s="24"/>
    </row>
    <row r="7071" spans="2:3" x14ac:dyDescent="0.2">
      <c r="B7071" s="24"/>
      <c r="C7071" s="24"/>
    </row>
    <row r="7072" spans="2:3" x14ac:dyDescent="0.2">
      <c r="B7072" s="24"/>
      <c r="C7072" s="24"/>
    </row>
    <row r="7073" spans="2:3" x14ac:dyDescent="0.2">
      <c r="B7073" s="24"/>
      <c r="C7073" s="24"/>
    </row>
    <row r="7074" spans="2:3" x14ac:dyDescent="0.2">
      <c r="B7074" s="24"/>
      <c r="C7074" s="24"/>
    </row>
    <row r="7075" spans="2:3" x14ac:dyDescent="0.2">
      <c r="B7075" s="24"/>
      <c r="C7075" s="24"/>
    </row>
    <row r="7076" spans="2:3" x14ac:dyDescent="0.2">
      <c r="B7076" s="24"/>
      <c r="C7076" s="24"/>
    </row>
    <row r="7077" spans="2:3" x14ac:dyDescent="0.2">
      <c r="B7077" s="24"/>
      <c r="C7077" s="24"/>
    </row>
    <row r="7078" spans="2:3" x14ac:dyDescent="0.2">
      <c r="B7078" s="24"/>
      <c r="C7078" s="24"/>
    </row>
    <row r="7079" spans="2:3" x14ac:dyDescent="0.2">
      <c r="B7079" s="24"/>
      <c r="C7079" s="24"/>
    </row>
    <row r="7080" spans="2:3" x14ac:dyDescent="0.2">
      <c r="B7080" s="24"/>
      <c r="C7080" s="24"/>
    </row>
    <row r="7081" spans="2:3" x14ac:dyDescent="0.2">
      <c r="B7081" s="24"/>
      <c r="C7081" s="24"/>
    </row>
    <row r="7082" spans="2:3" x14ac:dyDescent="0.2">
      <c r="B7082" s="24"/>
      <c r="C7082" s="24"/>
    </row>
    <row r="7083" spans="2:3" x14ac:dyDescent="0.2">
      <c r="B7083" s="24"/>
      <c r="C7083" s="24"/>
    </row>
    <row r="7084" spans="2:3" x14ac:dyDescent="0.2">
      <c r="B7084" s="24"/>
      <c r="C7084" s="24"/>
    </row>
    <row r="7085" spans="2:3" x14ac:dyDescent="0.2">
      <c r="B7085" s="24"/>
      <c r="C7085" s="24"/>
    </row>
    <row r="7086" spans="2:3" x14ac:dyDescent="0.2">
      <c r="B7086" s="24"/>
      <c r="C7086" s="24"/>
    </row>
    <row r="7087" spans="2:3" x14ac:dyDescent="0.2">
      <c r="B7087" s="24"/>
      <c r="C7087" s="24"/>
    </row>
    <row r="7088" spans="2:3" x14ac:dyDescent="0.2">
      <c r="B7088" s="24"/>
      <c r="C7088" s="24"/>
    </row>
    <row r="7089" spans="2:3" x14ac:dyDescent="0.2">
      <c r="B7089" s="24"/>
      <c r="C7089" s="24"/>
    </row>
    <row r="7090" spans="2:3" x14ac:dyDescent="0.2">
      <c r="B7090" s="24"/>
      <c r="C7090" s="24"/>
    </row>
    <row r="7091" spans="2:3" x14ac:dyDescent="0.2">
      <c r="B7091" s="24"/>
      <c r="C7091" s="24"/>
    </row>
    <row r="7092" spans="2:3" x14ac:dyDescent="0.2">
      <c r="B7092" s="24"/>
      <c r="C7092" s="24"/>
    </row>
    <row r="7093" spans="2:3" x14ac:dyDescent="0.2">
      <c r="B7093" s="24"/>
      <c r="C7093" s="24"/>
    </row>
    <row r="7094" spans="2:3" x14ac:dyDescent="0.2">
      <c r="B7094" s="24"/>
      <c r="C7094" s="24"/>
    </row>
    <row r="7095" spans="2:3" x14ac:dyDescent="0.2">
      <c r="B7095" s="24"/>
      <c r="C7095" s="24"/>
    </row>
    <row r="7096" spans="2:3" x14ac:dyDescent="0.2">
      <c r="B7096" s="24"/>
      <c r="C7096" s="24"/>
    </row>
    <row r="7097" spans="2:3" x14ac:dyDescent="0.2">
      <c r="B7097" s="24"/>
      <c r="C7097" s="24"/>
    </row>
    <row r="7098" spans="2:3" x14ac:dyDescent="0.2">
      <c r="B7098" s="24"/>
      <c r="C7098" s="24"/>
    </row>
    <row r="7099" spans="2:3" x14ac:dyDescent="0.2">
      <c r="B7099" s="24"/>
      <c r="C7099" s="24"/>
    </row>
    <row r="7100" spans="2:3" x14ac:dyDescent="0.2">
      <c r="B7100" s="24"/>
      <c r="C7100" s="24"/>
    </row>
    <row r="7101" spans="2:3" x14ac:dyDescent="0.2">
      <c r="B7101" s="24"/>
      <c r="C7101" s="24"/>
    </row>
    <row r="7102" spans="2:3" x14ac:dyDescent="0.2">
      <c r="B7102" s="24"/>
      <c r="C7102" s="24"/>
    </row>
    <row r="7103" spans="2:3" x14ac:dyDescent="0.2">
      <c r="B7103" s="24"/>
      <c r="C7103" s="24"/>
    </row>
    <row r="7104" spans="2:3" x14ac:dyDescent="0.2">
      <c r="B7104" s="24"/>
      <c r="C7104" s="24"/>
    </row>
    <row r="7105" spans="2:3" x14ac:dyDescent="0.2">
      <c r="B7105" s="24"/>
      <c r="C7105" s="24"/>
    </row>
    <row r="7106" spans="2:3" x14ac:dyDescent="0.2">
      <c r="B7106" s="24"/>
      <c r="C7106" s="24"/>
    </row>
    <row r="7107" spans="2:3" x14ac:dyDescent="0.2">
      <c r="B7107" s="24"/>
      <c r="C7107" s="24"/>
    </row>
    <row r="7108" spans="2:3" x14ac:dyDescent="0.2">
      <c r="B7108" s="24"/>
      <c r="C7108" s="24"/>
    </row>
    <row r="7109" spans="2:3" x14ac:dyDescent="0.2">
      <c r="B7109" s="24"/>
      <c r="C7109" s="24"/>
    </row>
    <row r="7110" spans="2:3" x14ac:dyDescent="0.2">
      <c r="B7110" s="24"/>
      <c r="C7110" s="24"/>
    </row>
    <row r="7111" spans="2:3" x14ac:dyDescent="0.2">
      <c r="B7111" s="24"/>
      <c r="C7111" s="24"/>
    </row>
    <row r="7112" spans="2:3" x14ac:dyDescent="0.2">
      <c r="B7112" s="24"/>
      <c r="C7112" s="24"/>
    </row>
    <row r="7113" spans="2:3" x14ac:dyDescent="0.2">
      <c r="B7113" s="24"/>
      <c r="C7113" s="24"/>
    </row>
    <row r="7114" spans="2:3" x14ac:dyDescent="0.2">
      <c r="B7114" s="24"/>
      <c r="C7114" s="24"/>
    </row>
    <row r="7115" spans="2:3" x14ac:dyDescent="0.2">
      <c r="B7115" s="24"/>
      <c r="C7115" s="24"/>
    </row>
    <row r="7116" spans="2:3" x14ac:dyDescent="0.2">
      <c r="B7116" s="24"/>
      <c r="C7116" s="24"/>
    </row>
    <row r="7117" spans="2:3" x14ac:dyDescent="0.2">
      <c r="B7117" s="24"/>
      <c r="C7117" s="24"/>
    </row>
    <row r="7118" spans="2:3" x14ac:dyDescent="0.2">
      <c r="B7118" s="24"/>
      <c r="C7118" s="24"/>
    </row>
    <row r="7119" spans="2:3" x14ac:dyDescent="0.2">
      <c r="B7119" s="24"/>
      <c r="C7119" s="24"/>
    </row>
    <row r="7120" spans="2:3" x14ac:dyDescent="0.2">
      <c r="B7120" s="24"/>
      <c r="C7120" s="24"/>
    </row>
    <row r="7121" spans="2:3" x14ac:dyDescent="0.2">
      <c r="B7121" s="24"/>
      <c r="C7121" s="24"/>
    </row>
    <row r="7122" spans="2:3" x14ac:dyDescent="0.2">
      <c r="B7122" s="24"/>
      <c r="C7122" s="24"/>
    </row>
    <row r="7123" spans="2:3" x14ac:dyDescent="0.2">
      <c r="B7123" s="24"/>
      <c r="C7123" s="24"/>
    </row>
    <row r="7124" spans="2:3" x14ac:dyDescent="0.2">
      <c r="B7124" s="24"/>
      <c r="C7124" s="24"/>
    </row>
    <row r="7125" spans="2:3" x14ac:dyDescent="0.2">
      <c r="B7125" s="24"/>
      <c r="C7125" s="24"/>
    </row>
    <row r="7126" spans="2:3" x14ac:dyDescent="0.2">
      <c r="B7126" s="24"/>
      <c r="C7126" s="24"/>
    </row>
    <row r="7127" spans="2:3" x14ac:dyDescent="0.2">
      <c r="B7127" s="24"/>
      <c r="C7127" s="24"/>
    </row>
    <row r="7128" spans="2:3" x14ac:dyDescent="0.2">
      <c r="B7128" s="24"/>
      <c r="C7128" s="24"/>
    </row>
    <row r="7129" spans="2:3" x14ac:dyDescent="0.2">
      <c r="B7129" s="24"/>
      <c r="C7129" s="24"/>
    </row>
    <row r="7130" spans="2:3" x14ac:dyDescent="0.2">
      <c r="B7130" s="24"/>
      <c r="C7130" s="24"/>
    </row>
    <row r="7131" spans="2:3" x14ac:dyDescent="0.2">
      <c r="B7131" s="24"/>
      <c r="C7131" s="24"/>
    </row>
    <row r="7132" spans="2:3" x14ac:dyDescent="0.2">
      <c r="B7132" s="24"/>
      <c r="C7132" s="24"/>
    </row>
    <row r="7133" spans="2:3" x14ac:dyDescent="0.2">
      <c r="B7133" s="24"/>
      <c r="C7133" s="24"/>
    </row>
    <row r="7134" spans="2:3" x14ac:dyDescent="0.2">
      <c r="B7134" s="24"/>
      <c r="C7134" s="24"/>
    </row>
    <row r="7135" spans="2:3" x14ac:dyDescent="0.2">
      <c r="B7135" s="24"/>
      <c r="C7135" s="24"/>
    </row>
    <row r="7136" spans="2:3" x14ac:dyDescent="0.2">
      <c r="B7136" s="24"/>
      <c r="C7136" s="24"/>
    </row>
    <row r="7137" spans="2:3" x14ac:dyDescent="0.2">
      <c r="B7137" s="24"/>
      <c r="C7137" s="24"/>
    </row>
    <row r="7138" spans="2:3" x14ac:dyDescent="0.2">
      <c r="B7138" s="24"/>
      <c r="C7138" s="24"/>
    </row>
    <row r="7139" spans="2:3" x14ac:dyDescent="0.2">
      <c r="B7139" s="24"/>
      <c r="C7139" s="24"/>
    </row>
    <row r="7140" spans="2:3" x14ac:dyDescent="0.2">
      <c r="B7140" s="24"/>
      <c r="C7140" s="24"/>
    </row>
    <row r="7141" spans="2:3" x14ac:dyDescent="0.2">
      <c r="B7141" s="24"/>
      <c r="C7141" s="24"/>
    </row>
    <row r="7142" spans="2:3" x14ac:dyDescent="0.2">
      <c r="B7142" s="24"/>
      <c r="C7142" s="24"/>
    </row>
    <row r="7143" spans="2:3" x14ac:dyDescent="0.2">
      <c r="B7143" s="24"/>
      <c r="C7143" s="24"/>
    </row>
    <row r="7144" spans="2:3" x14ac:dyDescent="0.2">
      <c r="B7144" s="24"/>
      <c r="C7144" s="24"/>
    </row>
    <row r="7145" spans="2:3" x14ac:dyDescent="0.2">
      <c r="B7145" s="24"/>
      <c r="C7145" s="24"/>
    </row>
    <row r="7146" spans="2:3" x14ac:dyDescent="0.2">
      <c r="B7146" s="24"/>
      <c r="C7146" s="24"/>
    </row>
    <row r="7147" spans="2:3" x14ac:dyDescent="0.2">
      <c r="B7147" s="24"/>
      <c r="C7147" s="24"/>
    </row>
    <row r="7148" spans="2:3" x14ac:dyDescent="0.2">
      <c r="B7148" s="24"/>
      <c r="C7148" s="24"/>
    </row>
    <row r="7149" spans="2:3" x14ac:dyDescent="0.2">
      <c r="B7149" s="24"/>
      <c r="C7149" s="24"/>
    </row>
    <row r="7150" spans="2:3" x14ac:dyDescent="0.2">
      <c r="B7150" s="24"/>
      <c r="C7150" s="24"/>
    </row>
    <row r="7151" spans="2:3" x14ac:dyDescent="0.2">
      <c r="B7151" s="24"/>
      <c r="C7151" s="24"/>
    </row>
    <row r="7152" spans="2:3" x14ac:dyDescent="0.2">
      <c r="B7152" s="24"/>
      <c r="C7152" s="24"/>
    </row>
    <row r="7153" spans="2:3" x14ac:dyDescent="0.2">
      <c r="B7153" s="24"/>
      <c r="C7153" s="24"/>
    </row>
    <row r="7154" spans="2:3" x14ac:dyDescent="0.2">
      <c r="B7154" s="24"/>
      <c r="C7154" s="24"/>
    </row>
    <row r="7155" spans="2:3" x14ac:dyDescent="0.2">
      <c r="B7155" s="24"/>
      <c r="C7155" s="24"/>
    </row>
    <row r="7156" spans="2:3" x14ac:dyDescent="0.2">
      <c r="B7156" s="24"/>
      <c r="C7156" s="24"/>
    </row>
    <row r="7157" spans="2:3" x14ac:dyDescent="0.2">
      <c r="B7157" s="24"/>
      <c r="C7157" s="24"/>
    </row>
    <row r="7158" spans="2:3" x14ac:dyDescent="0.2">
      <c r="B7158" s="24"/>
      <c r="C7158" s="24"/>
    </row>
    <row r="7159" spans="2:3" x14ac:dyDescent="0.2">
      <c r="B7159" s="24"/>
      <c r="C7159" s="24"/>
    </row>
    <row r="7160" spans="2:3" x14ac:dyDescent="0.2">
      <c r="B7160" s="24"/>
      <c r="C7160" s="24"/>
    </row>
    <row r="7161" spans="2:3" x14ac:dyDescent="0.2">
      <c r="B7161" s="24"/>
      <c r="C7161" s="24"/>
    </row>
    <row r="7162" spans="2:3" x14ac:dyDescent="0.2">
      <c r="B7162" s="24"/>
      <c r="C7162" s="24"/>
    </row>
    <row r="7163" spans="2:3" x14ac:dyDescent="0.2">
      <c r="B7163" s="24"/>
      <c r="C7163" s="24"/>
    </row>
    <row r="7164" spans="2:3" x14ac:dyDescent="0.2">
      <c r="B7164" s="24"/>
      <c r="C7164" s="24"/>
    </row>
    <row r="7165" spans="2:3" x14ac:dyDescent="0.2">
      <c r="B7165" s="24"/>
      <c r="C7165" s="24"/>
    </row>
    <row r="7166" spans="2:3" x14ac:dyDescent="0.2">
      <c r="B7166" s="24"/>
      <c r="C7166" s="24"/>
    </row>
    <row r="7167" spans="2:3" x14ac:dyDescent="0.2">
      <c r="B7167" s="24"/>
      <c r="C7167" s="24"/>
    </row>
    <row r="7168" spans="2:3" x14ac:dyDescent="0.2">
      <c r="B7168" s="24"/>
      <c r="C7168" s="24"/>
    </row>
    <row r="7169" spans="2:3" x14ac:dyDescent="0.2">
      <c r="B7169" s="24"/>
      <c r="C7169" s="24"/>
    </row>
    <row r="7170" spans="2:3" x14ac:dyDescent="0.2">
      <c r="B7170" s="24"/>
      <c r="C7170" s="24"/>
    </row>
    <row r="7171" spans="2:3" x14ac:dyDescent="0.2">
      <c r="B7171" s="24"/>
      <c r="C7171" s="24"/>
    </row>
    <row r="7172" spans="2:3" x14ac:dyDescent="0.2">
      <c r="B7172" s="24"/>
      <c r="C7172" s="24"/>
    </row>
    <row r="7173" spans="2:3" x14ac:dyDescent="0.2">
      <c r="B7173" s="24"/>
      <c r="C7173" s="24"/>
    </row>
    <row r="7174" spans="2:3" x14ac:dyDescent="0.2">
      <c r="B7174" s="24"/>
      <c r="C7174" s="24"/>
    </row>
    <row r="7175" spans="2:3" x14ac:dyDescent="0.2">
      <c r="B7175" s="24"/>
      <c r="C7175" s="24"/>
    </row>
    <row r="7176" spans="2:3" x14ac:dyDescent="0.2">
      <c r="B7176" s="24"/>
      <c r="C7176" s="24"/>
    </row>
    <row r="7177" spans="2:3" x14ac:dyDescent="0.2">
      <c r="B7177" s="24"/>
      <c r="C7177" s="24"/>
    </row>
    <row r="7178" spans="2:3" x14ac:dyDescent="0.2">
      <c r="B7178" s="24"/>
      <c r="C7178" s="24"/>
    </row>
    <row r="7179" spans="2:3" x14ac:dyDescent="0.2">
      <c r="B7179" s="24"/>
      <c r="C7179" s="24"/>
    </row>
    <row r="7180" spans="2:3" x14ac:dyDescent="0.2">
      <c r="B7180" s="24"/>
      <c r="C7180" s="24"/>
    </row>
    <row r="7181" spans="2:3" x14ac:dyDescent="0.2">
      <c r="B7181" s="24"/>
      <c r="C7181" s="24"/>
    </row>
    <row r="7182" spans="2:3" x14ac:dyDescent="0.2">
      <c r="B7182" s="24"/>
      <c r="C7182" s="24"/>
    </row>
    <row r="7183" spans="2:3" x14ac:dyDescent="0.2">
      <c r="B7183" s="24"/>
      <c r="C7183" s="24"/>
    </row>
    <row r="7184" spans="2:3" x14ac:dyDescent="0.2">
      <c r="B7184" s="24"/>
      <c r="C7184" s="24"/>
    </row>
    <row r="7185" spans="2:3" x14ac:dyDescent="0.2">
      <c r="B7185" s="24"/>
      <c r="C7185" s="24"/>
    </row>
    <row r="7186" spans="2:3" x14ac:dyDescent="0.2">
      <c r="B7186" s="24"/>
      <c r="C7186" s="24"/>
    </row>
    <row r="7187" spans="2:3" x14ac:dyDescent="0.2">
      <c r="B7187" s="24"/>
      <c r="C7187" s="24"/>
    </row>
    <row r="7188" spans="2:3" x14ac:dyDescent="0.2">
      <c r="B7188" s="24"/>
      <c r="C7188" s="24"/>
    </row>
    <row r="7189" spans="2:3" x14ac:dyDescent="0.2">
      <c r="B7189" s="24"/>
      <c r="C7189" s="24"/>
    </row>
    <row r="7190" spans="2:3" x14ac:dyDescent="0.2">
      <c r="B7190" s="24"/>
      <c r="C7190" s="24"/>
    </row>
    <row r="7191" spans="2:3" x14ac:dyDescent="0.2">
      <c r="B7191" s="24"/>
      <c r="C7191" s="24"/>
    </row>
    <row r="7192" spans="2:3" x14ac:dyDescent="0.2">
      <c r="B7192" s="24"/>
      <c r="C7192" s="24"/>
    </row>
    <row r="7193" spans="2:3" x14ac:dyDescent="0.2">
      <c r="B7193" s="24"/>
      <c r="C7193" s="24"/>
    </row>
    <row r="7194" spans="2:3" x14ac:dyDescent="0.2">
      <c r="B7194" s="24"/>
      <c r="C7194" s="24"/>
    </row>
    <row r="7195" spans="2:3" x14ac:dyDescent="0.2">
      <c r="B7195" s="24"/>
      <c r="C7195" s="24"/>
    </row>
    <row r="7196" spans="2:3" x14ac:dyDescent="0.2">
      <c r="B7196" s="24"/>
      <c r="C7196" s="24"/>
    </row>
    <row r="7197" spans="2:3" x14ac:dyDescent="0.2">
      <c r="B7197" s="24"/>
      <c r="C7197" s="24"/>
    </row>
    <row r="7198" spans="2:3" x14ac:dyDescent="0.2">
      <c r="B7198" s="24"/>
      <c r="C7198" s="24"/>
    </row>
    <row r="7199" spans="2:3" x14ac:dyDescent="0.2">
      <c r="B7199" s="24"/>
      <c r="C7199" s="24"/>
    </row>
    <row r="7200" spans="2:3" x14ac:dyDescent="0.2">
      <c r="B7200" s="24"/>
      <c r="C7200" s="24"/>
    </row>
    <row r="7201" spans="2:3" x14ac:dyDescent="0.2">
      <c r="B7201" s="24"/>
      <c r="C7201" s="24"/>
    </row>
    <row r="7202" spans="2:3" x14ac:dyDescent="0.2">
      <c r="B7202" s="24"/>
      <c r="C7202" s="24"/>
    </row>
    <row r="7203" spans="2:3" x14ac:dyDescent="0.2">
      <c r="B7203" s="24"/>
      <c r="C7203" s="24"/>
    </row>
    <row r="7204" spans="2:3" x14ac:dyDescent="0.2">
      <c r="B7204" s="24"/>
      <c r="C7204" s="24"/>
    </row>
    <row r="7205" spans="2:3" x14ac:dyDescent="0.2">
      <c r="B7205" s="24"/>
      <c r="C7205" s="24"/>
    </row>
    <row r="7206" spans="2:3" x14ac:dyDescent="0.2">
      <c r="B7206" s="24"/>
      <c r="C7206" s="24"/>
    </row>
    <row r="7207" spans="2:3" x14ac:dyDescent="0.2">
      <c r="B7207" s="24"/>
      <c r="C7207" s="24"/>
    </row>
    <row r="7208" spans="2:3" x14ac:dyDescent="0.2">
      <c r="B7208" s="24"/>
      <c r="C7208" s="24"/>
    </row>
    <row r="7209" spans="2:3" x14ac:dyDescent="0.2">
      <c r="B7209" s="24"/>
      <c r="C7209" s="24"/>
    </row>
    <row r="7210" spans="2:3" x14ac:dyDescent="0.2">
      <c r="B7210" s="24"/>
      <c r="C7210" s="24"/>
    </row>
    <row r="7211" spans="2:3" x14ac:dyDescent="0.2">
      <c r="B7211" s="24"/>
      <c r="C7211" s="24"/>
    </row>
    <row r="7212" spans="2:3" x14ac:dyDescent="0.2">
      <c r="B7212" s="24"/>
      <c r="C7212" s="24"/>
    </row>
    <row r="7213" spans="2:3" x14ac:dyDescent="0.2">
      <c r="B7213" s="24"/>
      <c r="C7213" s="24"/>
    </row>
    <row r="7214" spans="2:3" x14ac:dyDescent="0.2">
      <c r="B7214" s="24"/>
      <c r="C7214" s="24"/>
    </row>
    <row r="7215" spans="2:3" x14ac:dyDescent="0.2">
      <c r="B7215" s="24"/>
      <c r="C7215" s="24"/>
    </row>
    <row r="7216" spans="2:3" x14ac:dyDescent="0.2">
      <c r="B7216" s="24"/>
      <c r="C7216" s="24"/>
    </row>
    <row r="7217" spans="2:3" x14ac:dyDescent="0.2">
      <c r="B7217" s="24"/>
      <c r="C7217" s="24"/>
    </row>
    <row r="7218" spans="2:3" x14ac:dyDescent="0.2">
      <c r="B7218" s="24"/>
      <c r="C7218" s="24"/>
    </row>
    <row r="7219" spans="2:3" x14ac:dyDescent="0.2">
      <c r="B7219" s="24"/>
      <c r="C7219" s="24"/>
    </row>
    <row r="7220" spans="2:3" x14ac:dyDescent="0.2">
      <c r="B7220" s="24"/>
      <c r="C7220" s="24"/>
    </row>
    <row r="7221" spans="2:3" x14ac:dyDescent="0.2">
      <c r="B7221" s="24"/>
      <c r="C7221" s="24"/>
    </row>
    <row r="7222" spans="2:3" x14ac:dyDescent="0.2">
      <c r="B7222" s="24"/>
      <c r="C7222" s="24"/>
    </row>
    <row r="7223" spans="2:3" x14ac:dyDescent="0.2">
      <c r="B7223" s="24"/>
      <c r="C7223" s="24"/>
    </row>
    <row r="7224" spans="2:3" x14ac:dyDescent="0.2">
      <c r="B7224" s="24"/>
      <c r="C7224" s="24"/>
    </row>
    <row r="7225" spans="2:3" x14ac:dyDescent="0.2">
      <c r="B7225" s="24"/>
      <c r="C7225" s="24"/>
    </row>
    <row r="7226" spans="2:3" x14ac:dyDescent="0.2">
      <c r="B7226" s="24"/>
      <c r="C7226" s="24"/>
    </row>
    <row r="7227" spans="2:3" x14ac:dyDescent="0.2">
      <c r="B7227" s="24"/>
      <c r="C7227" s="24"/>
    </row>
    <row r="7228" spans="2:3" x14ac:dyDescent="0.2">
      <c r="B7228" s="24"/>
      <c r="C7228" s="24"/>
    </row>
    <row r="7229" spans="2:3" x14ac:dyDescent="0.2">
      <c r="B7229" s="24"/>
      <c r="C7229" s="24"/>
    </row>
    <row r="7230" spans="2:3" x14ac:dyDescent="0.2">
      <c r="B7230" s="24"/>
      <c r="C7230" s="24"/>
    </row>
    <row r="7231" spans="2:3" x14ac:dyDescent="0.2">
      <c r="B7231" s="24"/>
      <c r="C7231" s="24"/>
    </row>
    <row r="7232" spans="2:3" x14ac:dyDescent="0.2">
      <c r="B7232" s="24"/>
      <c r="C7232" s="24"/>
    </row>
    <row r="7233" spans="2:3" x14ac:dyDescent="0.2">
      <c r="B7233" s="24"/>
      <c r="C7233" s="24"/>
    </row>
    <row r="7234" spans="2:3" x14ac:dyDescent="0.2">
      <c r="B7234" s="24"/>
      <c r="C7234" s="24"/>
    </row>
    <row r="7235" spans="2:3" x14ac:dyDescent="0.2">
      <c r="B7235" s="24"/>
      <c r="C7235" s="24"/>
    </row>
    <row r="7236" spans="2:3" x14ac:dyDescent="0.2">
      <c r="B7236" s="24"/>
      <c r="C7236" s="24"/>
    </row>
    <row r="7237" spans="2:3" x14ac:dyDescent="0.2">
      <c r="B7237" s="24"/>
      <c r="C7237" s="24"/>
    </row>
    <row r="7238" spans="2:3" x14ac:dyDescent="0.2">
      <c r="B7238" s="24"/>
      <c r="C7238" s="24"/>
    </row>
    <row r="7239" spans="2:3" x14ac:dyDescent="0.2">
      <c r="B7239" s="24"/>
      <c r="C7239" s="24"/>
    </row>
    <row r="7240" spans="2:3" x14ac:dyDescent="0.2">
      <c r="B7240" s="24"/>
      <c r="C7240" s="24"/>
    </row>
    <row r="7241" spans="2:3" x14ac:dyDescent="0.2">
      <c r="B7241" s="24"/>
      <c r="C7241" s="24"/>
    </row>
    <row r="7242" spans="2:3" x14ac:dyDescent="0.2">
      <c r="B7242" s="24"/>
      <c r="C7242" s="24"/>
    </row>
    <row r="7243" spans="2:3" x14ac:dyDescent="0.2">
      <c r="B7243" s="24"/>
      <c r="C7243" s="24"/>
    </row>
    <row r="7244" spans="2:3" x14ac:dyDescent="0.2">
      <c r="B7244" s="24"/>
      <c r="C7244" s="24"/>
    </row>
    <row r="7245" spans="2:3" x14ac:dyDescent="0.2">
      <c r="B7245" s="24"/>
      <c r="C7245" s="24"/>
    </row>
    <row r="7246" spans="2:3" x14ac:dyDescent="0.2">
      <c r="B7246" s="24"/>
      <c r="C7246" s="24"/>
    </row>
    <row r="7247" spans="2:3" x14ac:dyDescent="0.2">
      <c r="B7247" s="24"/>
      <c r="C7247" s="24"/>
    </row>
    <row r="7248" spans="2:3" x14ac:dyDescent="0.2">
      <c r="B7248" s="24"/>
      <c r="C7248" s="24"/>
    </row>
    <row r="7249" spans="2:3" x14ac:dyDescent="0.2">
      <c r="B7249" s="24"/>
      <c r="C7249" s="24"/>
    </row>
    <row r="7250" spans="2:3" x14ac:dyDescent="0.2">
      <c r="B7250" s="24"/>
      <c r="C7250" s="24"/>
    </row>
    <row r="7251" spans="2:3" x14ac:dyDescent="0.2">
      <c r="B7251" s="24"/>
      <c r="C7251" s="24"/>
    </row>
    <row r="7252" spans="2:3" x14ac:dyDescent="0.2">
      <c r="B7252" s="24"/>
      <c r="C7252" s="24"/>
    </row>
    <row r="7253" spans="2:3" x14ac:dyDescent="0.2">
      <c r="B7253" s="24"/>
      <c r="C7253" s="24"/>
    </row>
    <row r="7254" spans="2:3" x14ac:dyDescent="0.2">
      <c r="B7254" s="24"/>
      <c r="C7254" s="24"/>
    </row>
    <row r="7255" spans="2:3" x14ac:dyDescent="0.2">
      <c r="B7255" s="24"/>
      <c r="C7255" s="24"/>
    </row>
    <row r="7256" spans="2:3" x14ac:dyDescent="0.2">
      <c r="B7256" s="24"/>
      <c r="C7256" s="24"/>
    </row>
    <row r="7257" spans="2:3" x14ac:dyDescent="0.2">
      <c r="B7257" s="24"/>
      <c r="C7257" s="24"/>
    </row>
    <row r="7258" spans="2:3" x14ac:dyDescent="0.2">
      <c r="B7258" s="24"/>
      <c r="C7258" s="24"/>
    </row>
    <row r="7259" spans="2:3" x14ac:dyDescent="0.2">
      <c r="B7259" s="24"/>
      <c r="C7259" s="24"/>
    </row>
    <row r="7260" spans="2:3" x14ac:dyDescent="0.2">
      <c r="B7260" s="24"/>
      <c r="C7260" s="24"/>
    </row>
    <row r="7261" spans="2:3" x14ac:dyDescent="0.2">
      <c r="B7261" s="24"/>
      <c r="C7261" s="24"/>
    </row>
    <row r="7262" spans="2:3" x14ac:dyDescent="0.2">
      <c r="B7262" s="24"/>
      <c r="C7262" s="24"/>
    </row>
    <row r="7263" spans="2:3" x14ac:dyDescent="0.2">
      <c r="B7263" s="24"/>
      <c r="C7263" s="24"/>
    </row>
    <row r="7264" spans="2:3" x14ac:dyDescent="0.2">
      <c r="B7264" s="24"/>
      <c r="C7264" s="24"/>
    </row>
    <row r="7265" spans="2:3" x14ac:dyDescent="0.2">
      <c r="B7265" s="24"/>
      <c r="C7265" s="24"/>
    </row>
    <row r="7266" spans="2:3" x14ac:dyDescent="0.2">
      <c r="B7266" s="24"/>
      <c r="C7266" s="24"/>
    </row>
    <row r="7267" spans="2:3" x14ac:dyDescent="0.2">
      <c r="B7267" s="24"/>
      <c r="C7267" s="24"/>
    </row>
    <row r="7268" spans="2:3" x14ac:dyDescent="0.2">
      <c r="B7268" s="24"/>
      <c r="C7268" s="24"/>
    </row>
    <row r="7269" spans="2:3" x14ac:dyDescent="0.2">
      <c r="B7269" s="24"/>
      <c r="C7269" s="24"/>
    </row>
    <row r="7270" spans="2:3" x14ac:dyDescent="0.2">
      <c r="B7270" s="24"/>
      <c r="C7270" s="24"/>
    </row>
    <row r="7271" spans="2:3" x14ac:dyDescent="0.2">
      <c r="B7271" s="24"/>
      <c r="C7271" s="24"/>
    </row>
    <row r="7272" spans="2:3" x14ac:dyDescent="0.2">
      <c r="B7272" s="24"/>
      <c r="C7272" s="24"/>
    </row>
    <row r="7273" spans="2:3" x14ac:dyDescent="0.2">
      <c r="B7273" s="24"/>
      <c r="C7273" s="24"/>
    </row>
    <row r="7274" spans="2:3" x14ac:dyDescent="0.2">
      <c r="B7274" s="24"/>
      <c r="C7274" s="24"/>
    </row>
    <row r="7275" spans="2:3" x14ac:dyDescent="0.2">
      <c r="B7275" s="24"/>
      <c r="C7275" s="24"/>
    </row>
    <row r="7276" spans="2:3" x14ac:dyDescent="0.2">
      <c r="B7276" s="24"/>
      <c r="C7276" s="24"/>
    </row>
    <row r="7277" spans="2:3" x14ac:dyDescent="0.2">
      <c r="B7277" s="24"/>
      <c r="C7277" s="24"/>
    </row>
    <row r="7278" spans="2:3" x14ac:dyDescent="0.2">
      <c r="B7278" s="24"/>
      <c r="C7278" s="24"/>
    </row>
    <row r="7279" spans="2:3" x14ac:dyDescent="0.2">
      <c r="B7279" s="24"/>
      <c r="C7279" s="24"/>
    </row>
    <row r="7280" spans="2:3" x14ac:dyDescent="0.2">
      <c r="B7280" s="24"/>
      <c r="C7280" s="24"/>
    </row>
    <row r="7281" spans="2:3" x14ac:dyDescent="0.2">
      <c r="B7281" s="24"/>
      <c r="C7281" s="24"/>
    </row>
    <row r="7282" spans="2:3" x14ac:dyDescent="0.2">
      <c r="B7282" s="24"/>
      <c r="C7282" s="24"/>
    </row>
    <row r="7283" spans="2:3" x14ac:dyDescent="0.2">
      <c r="B7283" s="24"/>
      <c r="C7283" s="24"/>
    </row>
    <row r="7284" spans="2:3" x14ac:dyDescent="0.2">
      <c r="B7284" s="24"/>
      <c r="C7284" s="24"/>
    </row>
    <row r="7285" spans="2:3" x14ac:dyDescent="0.2">
      <c r="B7285" s="24"/>
      <c r="C7285" s="24"/>
    </row>
    <row r="7286" spans="2:3" x14ac:dyDescent="0.2">
      <c r="B7286" s="24"/>
      <c r="C7286" s="24"/>
    </row>
    <row r="7287" spans="2:3" x14ac:dyDescent="0.2">
      <c r="B7287" s="24"/>
      <c r="C7287" s="24"/>
    </row>
    <row r="7288" spans="2:3" x14ac:dyDescent="0.2">
      <c r="B7288" s="24"/>
      <c r="C7288" s="24"/>
    </row>
    <row r="7289" spans="2:3" x14ac:dyDescent="0.2">
      <c r="B7289" s="24"/>
      <c r="C7289" s="24"/>
    </row>
    <row r="7290" spans="2:3" x14ac:dyDescent="0.2">
      <c r="B7290" s="24"/>
      <c r="C7290" s="24"/>
    </row>
    <row r="7291" spans="2:3" x14ac:dyDescent="0.2">
      <c r="B7291" s="24"/>
      <c r="C7291" s="24"/>
    </row>
    <row r="7292" spans="2:3" x14ac:dyDescent="0.2">
      <c r="B7292" s="24"/>
      <c r="C7292" s="24"/>
    </row>
    <row r="7293" spans="2:3" x14ac:dyDescent="0.2">
      <c r="B7293" s="24"/>
      <c r="C7293" s="24"/>
    </row>
    <row r="7294" spans="2:3" x14ac:dyDescent="0.2">
      <c r="B7294" s="24"/>
      <c r="C7294" s="24"/>
    </row>
    <row r="7295" spans="2:3" x14ac:dyDescent="0.2">
      <c r="B7295" s="24"/>
      <c r="C7295" s="24"/>
    </row>
    <row r="7296" spans="2:3" x14ac:dyDescent="0.2">
      <c r="B7296" s="24"/>
      <c r="C7296" s="24"/>
    </row>
    <row r="7297" spans="2:3" x14ac:dyDescent="0.2">
      <c r="B7297" s="24"/>
      <c r="C7297" s="24"/>
    </row>
    <row r="7298" spans="2:3" x14ac:dyDescent="0.2">
      <c r="B7298" s="24"/>
      <c r="C7298" s="24"/>
    </row>
    <row r="7299" spans="2:3" x14ac:dyDescent="0.2">
      <c r="B7299" s="24"/>
      <c r="C7299" s="24"/>
    </row>
    <row r="7300" spans="2:3" x14ac:dyDescent="0.2">
      <c r="B7300" s="24"/>
      <c r="C7300" s="24"/>
    </row>
    <row r="7301" spans="2:3" x14ac:dyDescent="0.2">
      <c r="B7301" s="24"/>
      <c r="C7301" s="24"/>
    </row>
    <row r="7302" spans="2:3" x14ac:dyDescent="0.2">
      <c r="B7302" s="24"/>
      <c r="C7302" s="24"/>
    </row>
    <row r="7303" spans="2:3" x14ac:dyDescent="0.2">
      <c r="B7303" s="24"/>
      <c r="C7303" s="24"/>
    </row>
    <row r="7304" spans="2:3" x14ac:dyDescent="0.2">
      <c r="B7304" s="24"/>
      <c r="C7304" s="24"/>
    </row>
    <row r="7305" spans="2:3" x14ac:dyDescent="0.2">
      <c r="B7305" s="24"/>
      <c r="C7305" s="24"/>
    </row>
    <row r="7306" spans="2:3" x14ac:dyDescent="0.2">
      <c r="B7306" s="24"/>
      <c r="C7306" s="24"/>
    </row>
    <row r="7307" spans="2:3" x14ac:dyDescent="0.2">
      <c r="B7307" s="24"/>
      <c r="C7307" s="24"/>
    </row>
    <row r="7308" spans="2:3" x14ac:dyDescent="0.2">
      <c r="B7308" s="24"/>
      <c r="C7308" s="24"/>
    </row>
    <row r="7309" spans="2:3" x14ac:dyDescent="0.2">
      <c r="B7309" s="24"/>
      <c r="C7309" s="24"/>
    </row>
    <row r="7310" spans="2:3" x14ac:dyDescent="0.2">
      <c r="B7310" s="24"/>
      <c r="C7310" s="24"/>
    </row>
    <row r="7311" spans="2:3" x14ac:dyDescent="0.2">
      <c r="B7311" s="24"/>
      <c r="C7311" s="24"/>
    </row>
    <row r="7312" spans="2:3" x14ac:dyDescent="0.2">
      <c r="B7312" s="24"/>
      <c r="C7312" s="24"/>
    </row>
    <row r="7313" spans="2:3" x14ac:dyDescent="0.2">
      <c r="B7313" s="24"/>
      <c r="C7313" s="24"/>
    </row>
    <row r="7314" spans="2:3" x14ac:dyDescent="0.2">
      <c r="B7314" s="24"/>
      <c r="C7314" s="24"/>
    </row>
    <row r="7315" spans="2:3" x14ac:dyDescent="0.2">
      <c r="B7315" s="24"/>
      <c r="C7315" s="24"/>
    </row>
    <row r="7316" spans="2:3" x14ac:dyDescent="0.2">
      <c r="B7316" s="24"/>
      <c r="C7316" s="24"/>
    </row>
    <row r="7317" spans="2:3" x14ac:dyDescent="0.2">
      <c r="B7317" s="24"/>
      <c r="C7317" s="24"/>
    </row>
    <row r="7318" spans="2:3" x14ac:dyDescent="0.2">
      <c r="B7318" s="24"/>
      <c r="C7318" s="24"/>
    </row>
    <row r="7319" spans="2:3" x14ac:dyDescent="0.2">
      <c r="B7319" s="24"/>
      <c r="C7319" s="24"/>
    </row>
    <row r="7320" spans="2:3" x14ac:dyDescent="0.2">
      <c r="B7320" s="24"/>
      <c r="C7320" s="24"/>
    </row>
    <row r="7321" spans="2:3" x14ac:dyDescent="0.2">
      <c r="B7321" s="24"/>
      <c r="C7321" s="24"/>
    </row>
    <row r="7322" spans="2:3" x14ac:dyDescent="0.2">
      <c r="B7322" s="24"/>
      <c r="C7322" s="24"/>
    </row>
    <row r="7323" spans="2:3" x14ac:dyDescent="0.2">
      <c r="B7323" s="24"/>
      <c r="C7323" s="24"/>
    </row>
    <row r="7324" spans="2:3" x14ac:dyDescent="0.2">
      <c r="B7324" s="24"/>
      <c r="C7324" s="24"/>
    </row>
    <row r="7325" spans="2:3" x14ac:dyDescent="0.2">
      <c r="B7325" s="24"/>
      <c r="C7325" s="24"/>
    </row>
    <row r="7326" spans="2:3" x14ac:dyDescent="0.2">
      <c r="B7326" s="24"/>
      <c r="C7326" s="24"/>
    </row>
    <row r="7327" spans="2:3" x14ac:dyDescent="0.2">
      <c r="B7327" s="24"/>
      <c r="C7327" s="24"/>
    </row>
    <row r="7328" spans="2:3" x14ac:dyDescent="0.2">
      <c r="B7328" s="24"/>
      <c r="C7328" s="24"/>
    </row>
    <row r="7329" spans="2:3" x14ac:dyDescent="0.2">
      <c r="B7329" s="24"/>
      <c r="C7329" s="24"/>
    </row>
    <row r="7330" spans="2:3" x14ac:dyDescent="0.2">
      <c r="B7330" s="24"/>
      <c r="C7330" s="24"/>
    </row>
    <row r="7331" spans="2:3" x14ac:dyDescent="0.2">
      <c r="B7331" s="24"/>
      <c r="C7331" s="24"/>
    </row>
    <row r="7332" spans="2:3" x14ac:dyDescent="0.2">
      <c r="B7332" s="24"/>
      <c r="C7332" s="24"/>
    </row>
    <row r="7333" spans="2:3" x14ac:dyDescent="0.2">
      <c r="B7333" s="24"/>
      <c r="C7333" s="24"/>
    </row>
    <row r="7334" spans="2:3" x14ac:dyDescent="0.2">
      <c r="B7334" s="24"/>
      <c r="C7334" s="24"/>
    </row>
    <row r="7335" spans="2:3" x14ac:dyDescent="0.2">
      <c r="B7335" s="24"/>
      <c r="C7335" s="24"/>
    </row>
    <row r="7336" spans="2:3" x14ac:dyDescent="0.2">
      <c r="B7336" s="24"/>
      <c r="C7336" s="24"/>
    </row>
    <row r="7337" spans="2:3" x14ac:dyDescent="0.2">
      <c r="B7337" s="24"/>
      <c r="C7337" s="24"/>
    </row>
    <row r="7338" spans="2:3" x14ac:dyDescent="0.2">
      <c r="B7338" s="24"/>
      <c r="C7338" s="24"/>
    </row>
    <row r="7339" spans="2:3" x14ac:dyDescent="0.2">
      <c r="B7339" s="24"/>
      <c r="C7339" s="24"/>
    </row>
    <row r="7340" spans="2:3" x14ac:dyDescent="0.2">
      <c r="B7340" s="24"/>
      <c r="C7340" s="24"/>
    </row>
    <row r="7341" spans="2:3" x14ac:dyDescent="0.2">
      <c r="B7341" s="24"/>
      <c r="C7341" s="24"/>
    </row>
    <row r="7342" spans="2:3" x14ac:dyDescent="0.2">
      <c r="B7342" s="24"/>
      <c r="C7342" s="24"/>
    </row>
    <row r="7343" spans="2:3" x14ac:dyDescent="0.2">
      <c r="B7343" s="24"/>
      <c r="C7343" s="24"/>
    </row>
    <row r="7344" spans="2:3" x14ac:dyDescent="0.2">
      <c r="B7344" s="24"/>
      <c r="C7344" s="24"/>
    </row>
    <row r="7345" spans="2:3" x14ac:dyDescent="0.2">
      <c r="B7345" s="24"/>
      <c r="C7345" s="24"/>
    </row>
    <row r="7346" spans="2:3" x14ac:dyDescent="0.2">
      <c r="B7346" s="24"/>
      <c r="C7346" s="24"/>
    </row>
    <row r="7347" spans="2:3" x14ac:dyDescent="0.2">
      <c r="B7347" s="24"/>
      <c r="C7347" s="24"/>
    </row>
    <row r="7348" spans="2:3" x14ac:dyDescent="0.2">
      <c r="B7348" s="24"/>
      <c r="C7348" s="24"/>
    </row>
    <row r="7349" spans="2:3" x14ac:dyDescent="0.2">
      <c r="B7349" s="24"/>
      <c r="C7349" s="24"/>
    </row>
    <row r="7350" spans="2:3" x14ac:dyDescent="0.2">
      <c r="B7350" s="24"/>
      <c r="C7350" s="24"/>
    </row>
    <row r="7351" spans="2:3" x14ac:dyDescent="0.2">
      <c r="B7351" s="24"/>
      <c r="C7351" s="24"/>
    </row>
    <row r="7352" spans="2:3" x14ac:dyDescent="0.2">
      <c r="B7352" s="24"/>
      <c r="C7352" s="24"/>
    </row>
    <row r="7353" spans="2:3" x14ac:dyDescent="0.2">
      <c r="B7353" s="24"/>
      <c r="C7353" s="24"/>
    </row>
    <row r="7354" spans="2:3" x14ac:dyDescent="0.2">
      <c r="B7354" s="24"/>
      <c r="C7354" s="24"/>
    </row>
    <row r="7355" spans="2:3" x14ac:dyDescent="0.2">
      <c r="B7355" s="24"/>
      <c r="C7355" s="24"/>
    </row>
    <row r="7356" spans="2:3" x14ac:dyDescent="0.2">
      <c r="B7356" s="24"/>
      <c r="C7356" s="24"/>
    </row>
    <row r="7357" spans="2:3" x14ac:dyDescent="0.2">
      <c r="B7357" s="24"/>
      <c r="C7357" s="24"/>
    </row>
    <row r="7358" spans="2:3" x14ac:dyDescent="0.2">
      <c r="B7358" s="24"/>
      <c r="C7358" s="24"/>
    </row>
    <row r="7359" spans="2:3" x14ac:dyDescent="0.2">
      <c r="B7359" s="24"/>
      <c r="C7359" s="24"/>
    </row>
    <row r="7360" spans="2:3" x14ac:dyDescent="0.2">
      <c r="B7360" s="24"/>
      <c r="C7360" s="24"/>
    </row>
    <row r="7361" spans="2:3" x14ac:dyDescent="0.2">
      <c r="B7361" s="24"/>
      <c r="C7361" s="24"/>
    </row>
    <row r="7362" spans="2:3" x14ac:dyDescent="0.2">
      <c r="B7362" s="24"/>
      <c r="C7362" s="24"/>
    </row>
    <row r="7363" spans="2:3" x14ac:dyDescent="0.2">
      <c r="B7363" s="24"/>
      <c r="C7363" s="24"/>
    </row>
    <row r="7364" spans="2:3" x14ac:dyDescent="0.2">
      <c r="B7364" s="24"/>
      <c r="C7364" s="24"/>
    </row>
    <row r="7365" spans="2:3" x14ac:dyDescent="0.2">
      <c r="B7365" s="24"/>
      <c r="C7365" s="24"/>
    </row>
    <row r="7366" spans="2:3" x14ac:dyDescent="0.2">
      <c r="B7366" s="24"/>
      <c r="C7366" s="24"/>
    </row>
    <row r="7367" spans="2:3" x14ac:dyDescent="0.2">
      <c r="B7367" s="24"/>
      <c r="C7367" s="24"/>
    </row>
    <row r="7368" spans="2:3" x14ac:dyDescent="0.2">
      <c r="B7368" s="24"/>
      <c r="C7368" s="24"/>
    </row>
    <row r="7369" spans="2:3" x14ac:dyDescent="0.2">
      <c r="B7369" s="24"/>
      <c r="C7369" s="24"/>
    </row>
    <row r="7370" spans="2:3" x14ac:dyDescent="0.2">
      <c r="B7370" s="24"/>
      <c r="C7370" s="24"/>
    </row>
    <row r="7371" spans="2:3" x14ac:dyDescent="0.2">
      <c r="B7371" s="24"/>
      <c r="C7371" s="24"/>
    </row>
    <row r="7372" spans="2:3" x14ac:dyDescent="0.2">
      <c r="B7372" s="24"/>
      <c r="C7372" s="24"/>
    </row>
    <row r="7373" spans="2:3" x14ac:dyDescent="0.2">
      <c r="B7373" s="24"/>
      <c r="C7373" s="24"/>
    </row>
    <row r="7374" spans="2:3" x14ac:dyDescent="0.2">
      <c r="B7374" s="24"/>
      <c r="C7374" s="24"/>
    </row>
    <row r="7375" spans="2:3" x14ac:dyDescent="0.2">
      <c r="B7375" s="24"/>
      <c r="C7375" s="24"/>
    </row>
    <row r="7376" spans="2:3" x14ac:dyDescent="0.2">
      <c r="B7376" s="24"/>
      <c r="C7376" s="24"/>
    </row>
    <row r="7377" spans="2:3" x14ac:dyDescent="0.2">
      <c r="B7377" s="24"/>
      <c r="C7377" s="24"/>
    </row>
    <row r="7378" spans="2:3" x14ac:dyDescent="0.2">
      <c r="B7378" s="24"/>
      <c r="C7378" s="24"/>
    </row>
    <row r="7379" spans="2:3" x14ac:dyDescent="0.2">
      <c r="B7379" s="24"/>
      <c r="C7379" s="24"/>
    </row>
    <row r="7380" spans="2:3" x14ac:dyDescent="0.2">
      <c r="B7380" s="24"/>
      <c r="C7380" s="24"/>
    </row>
    <row r="7381" spans="2:3" x14ac:dyDescent="0.2">
      <c r="B7381" s="24"/>
      <c r="C7381" s="24"/>
    </row>
    <row r="7382" spans="2:3" x14ac:dyDescent="0.2">
      <c r="B7382" s="24"/>
      <c r="C7382" s="24"/>
    </row>
    <row r="7383" spans="2:3" x14ac:dyDescent="0.2">
      <c r="B7383" s="24"/>
      <c r="C7383" s="24"/>
    </row>
    <row r="7384" spans="2:3" x14ac:dyDescent="0.2">
      <c r="B7384" s="24"/>
      <c r="C7384" s="24"/>
    </row>
    <row r="7385" spans="2:3" x14ac:dyDescent="0.2">
      <c r="B7385" s="24"/>
      <c r="C7385" s="24"/>
    </row>
    <row r="7386" spans="2:3" x14ac:dyDescent="0.2">
      <c r="B7386" s="24"/>
      <c r="C7386" s="24"/>
    </row>
    <row r="7387" spans="2:3" x14ac:dyDescent="0.2">
      <c r="B7387" s="24"/>
      <c r="C7387" s="24"/>
    </row>
    <row r="7388" spans="2:3" x14ac:dyDescent="0.2">
      <c r="B7388" s="24"/>
      <c r="C7388" s="24"/>
    </row>
    <row r="7389" spans="2:3" x14ac:dyDescent="0.2">
      <c r="B7389" s="24"/>
      <c r="C7389" s="24"/>
    </row>
    <row r="7390" spans="2:3" x14ac:dyDescent="0.2">
      <c r="B7390" s="24"/>
      <c r="C7390" s="24"/>
    </row>
    <row r="7391" spans="2:3" x14ac:dyDescent="0.2">
      <c r="B7391" s="24"/>
      <c r="C7391" s="24"/>
    </row>
    <row r="7392" spans="2:3" x14ac:dyDescent="0.2">
      <c r="B7392" s="24"/>
      <c r="C7392" s="24"/>
    </row>
    <row r="7393" spans="2:3" x14ac:dyDescent="0.2">
      <c r="B7393" s="24"/>
      <c r="C7393" s="24"/>
    </row>
    <row r="7394" spans="2:3" x14ac:dyDescent="0.2">
      <c r="B7394" s="24"/>
      <c r="C7394" s="24"/>
    </row>
    <row r="7395" spans="2:3" x14ac:dyDescent="0.2">
      <c r="B7395" s="24"/>
      <c r="C7395" s="24"/>
    </row>
    <row r="7396" spans="2:3" x14ac:dyDescent="0.2">
      <c r="B7396" s="24"/>
      <c r="C7396" s="24"/>
    </row>
    <row r="7397" spans="2:3" x14ac:dyDescent="0.2">
      <c r="B7397" s="24"/>
      <c r="C7397" s="24"/>
    </row>
    <row r="7398" spans="2:3" x14ac:dyDescent="0.2">
      <c r="B7398" s="24"/>
      <c r="C7398" s="24"/>
    </row>
    <row r="7399" spans="2:3" x14ac:dyDescent="0.2">
      <c r="B7399" s="24"/>
      <c r="C7399" s="24"/>
    </row>
    <row r="7400" spans="2:3" x14ac:dyDescent="0.2">
      <c r="B7400" s="24"/>
      <c r="C7400" s="24"/>
    </row>
    <row r="7401" spans="2:3" x14ac:dyDescent="0.2">
      <c r="B7401" s="24"/>
      <c r="C7401" s="24"/>
    </row>
    <row r="7402" spans="2:3" x14ac:dyDescent="0.2">
      <c r="B7402" s="24"/>
      <c r="C7402" s="24"/>
    </row>
    <row r="7403" spans="2:3" x14ac:dyDescent="0.2">
      <c r="B7403" s="24"/>
      <c r="C7403" s="24"/>
    </row>
    <row r="7404" spans="2:3" x14ac:dyDescent="0.2">
      <c r="B7404" s="24"/>
      <c r="C7404" s="24"/>
    </row>
    <row r="7405" spans="2:3" x14ac:dyDescent="0.2">
      <c r="B7405" s="24"/>
      <c r="C7405" s="24"/>
    </row>
    <row r="7406" spans="2:3" x14ac:dyDescent="0.2">
      <c r="B7406" s="24"/>
      <c r="C7406" s="24"/>
    </row>
    <row r="7407" spans="2:3" x14ac:dyDescent="0.2">
      <c r="B7407" s="24"/>
      <c r="C7407" s="24"/>
    </row>
    <row r="7408" spans="2:3" x14ac:dyDescent="0.2">
      <c r="B7408" s="24"/>
      <c r="C7408" s="24"/>
    </row>
    <row r="7409" spans="2:3" x14ac:dyDescent="0.2">
      <c r="B7409" s="24"/>
      <c r="C7409" s="24"/>
    </row>
    <row r="7410" spans="2:3" x14ac:dyDescent="0.2">
      <c r="B7410" s="24"/>
      <c r="C7410" s="24"/>
    </row>
    <row r="7411" spans="2:3" x14ac:dyDescent="0.2">
      <c r="B7411" s="24"/>
      <c r="C7411" s="24"/>
    </row>
    <row r="7412" spans="2:3" x14ac:dyDescent="0.2">
      <c r="B7412" s="24"/>
      <c r="C7412" s="24"/>
    </row>
    <row r="7413" spans="2:3" x14ac:dyDescent="0.2">
      <c r="B7413" s="24"/>
      <c r="C7413" s="24"/>
    </row>
    <row r="7414" spans="2:3" x14ac:dyDescent="0.2">
      <c r="B7414" s="24"/>
      <c r="C7414" s="24"/>
    </row>
    <row r="7415" spans="2:3" x14ac:dyDescent="0.2">
      <c r="B7415" s="24"/>
      <c r="C7415" s="24"/>
    </row>
    <row r="7416" spans="2:3" x14ac:dyDescent="0.2">
      <c r="B7416" s="24"/>
      <c r="C7416" s="24"/>
    </row>
    <row r="7417" spans="2:3" x14ac:dyDescent="0.2">
      <c r="B7417" s="24"/>
      <c r="C7417" s="24"/>
    </row>
    <row r="7418" spans="2:3" x14ac:dyDescent="0.2">
      <c r="B7418" s="24"/>
      <c r="C7418" s="24"/>
    </row>
    <row r="7419" spans="2:3" x14ac:dyDescent="0.2">
      <c r="B7419" s="24"/>
      <c r="C7419" s="24"/>
    </row>
    <row r="7420" spans="2:3" x14ac:dyDescent="0.2">
      <c r="B7420" s="24"/>
      <c r="C7420" s="24"/>
    </row>
    <row r="7421" spans="2:3" x14ac:dyDescent="0.2">
      <c r="B7421" s="24"/>
      <c r="C7421" s="24"/>
    </row>
    <row r="7422" spans="2:3" x14ac:dyDescent="0.2">
      <c r="B7422" s="24"/>
      <c r="C7422" s="24"/>
    </row>
    <row r="7423" spans="2:3" x14ac:dyDescent="0.2">
      <c r="B7423" s="24"/>
      <c r="C7423" s="24"/>
    </row>
    <row r="7424" spans="2:3" x14ac:dyDescent="0.2">
      <c r="B7424" s="24"/>
      <c r="C7424" s="24"/>
    </row>
    <row r="7425" spans="2:3" x14ac:dyDescent="0.2">
      <c r="B7425" s="24"/>
      <c r="C7425" s="24"/>
    </row>
    <row r="7426" spans="2:3" x14ac:dyDescent="0.2">
      <c r="B7426" s="24"/>
      <c r="C7426" s="24"/>
    </row>
    <row r="7427" spans="2:3" x14ac:dyDescent="0.2">
      <c r="B7427" s="24"/>
      <c r="C7427" s="24"/>
    </row>
    <row r="7428" spans="2:3" x14ac:dyDescent="0.2">
      <c r="B7428" s="24"/>
      <c r="C7428" s="24"/>
    </row>
    <row r="7429" spans="2:3" x14ac:dyDescent="0.2">
      <c r="B7429" s="24"/>
      <c r="C7429" s="24"/>
    </row>
    <row r="7430" spans="2:3" x14ac:dyDescent="0.2">
      <c r="B7430" s="24"/>
      <c r="C7430" s="24"/>
    </row>
    <row r="7431" spans="2:3" x14ac:dyDescent="0.2">
      <c r="B7431" s="24"/>
      <c r="C7431" s="24"/>
    </row>
    <row r="7432" spans="2:3" x14ac:dyDescent="0.2">
      <c r="B7432" s="24"/>
      <c r="C7432" s="24"/>
    </row>
    <row r="7433" spans="2:3" x14ac:dyDescent="0.2">
      <c r="B7433" s="24"/>
      <c r="C7433" s="24"/>
    </row>
    <row r="7434" spans="2:3" x14ac:dyDescent="0.2">
      <c r="B7434" s="24"/>
      <c r="C7434" s="24"/>
    </row>
    <row r="7435" spans="2:3" x14ac:dyDescent="0.2">
      <c r="B7435" s="24"/>
      <c r="C7435" s="24"/>
    </row>
    <row r="7436" spans="2:3" x14ac:dyDescent="0.2">
      <c r="B7436" s="24"/>
      <c r="C7436" s="24"/>
    </row>
    <row r="7437" spans="2:3" x14ac:dyDescent="0.2">
      <c r="B7437" s="24"/>
      <c r="C7437" s="24"/>
    </row>
    <row r="7438" spans="2:3" x14ac:dyDescent="0.2">
      <c r="B7438" s="24"/>
      <c r="C7438" s="24"/>
    </row>
    <row r="7439" spans="2:3" x14ac:dyDescent="0.2">
      <c r="B7439" s="24"/>
      <c r="C7439" s="24"/>
    </row>
    <row r="7440" spans="2:3" x14ac:dyDescent="0.2">
      <c r="B7440" s="24"/>
      <c r="C7440" s="24"/>
    </row>
    <row r="7441" spans="2:3" x14ac:dyDescent="0.2">
      <c r="B7441" s="24"/>
      <c r="C7441" s="24"/>
    </row>
    <row r="7442" spans="2:3" x14ac:dyDescent="0.2">
      <c r="B7442" s="24"/>
      <c r="C7442" s="24"/>
    </row>
    <row r="7443" spans="2:3" x14ac:dyDescent="0.2">
      <c r="B7443" s="24"/>
      <c r="C7443" s="24"/>
    </row>
    <row r="7444" spans="2:3" x14ac:dyDescent="0.2">
      <c r="B7444" s="24"/>
      <c r="C7444" s="24"/>
    </row>
    <row r="7445" spans="2:3" x14ac:dyDescent="0.2">
      <c r="B7445" s="24"/>
      <c r="C7445" s="24"/>
    </row>
    <row r="7446" spans="2:3" x14ac:dyDescent="0.2">
      <c r="B7446" s="24"/>
      <c r="C7446" s="24"/>
    </row>
    <row r="7447" spans="2:3" x14ac:dyDescent="0.2">
      <c r="B7447" s="24"/>
      <c r="C7447" s="24"/>
    </row>
    <row r="7448" spans="2:3" x14ac:dyDescent="0.2">
      <c r="B7448" s="24"/>
      <c r="C7448" s="24"/>
    </row>
    <row r="7449" spans="2:3" x14ac:dyDescent="0.2">
      <c r="B7449" s="24"/>
      <c r="C7449" s="24"/>
    </row>
    <row r="7450" spans="2:3" x14ac:dyDescent="0.2">
      <c r="B7450" s="24"/>
      <c r="C7450" s="24"/>
    </row>
    <row r="7451" spans="2:3" x14ac:dyDescent="0.2">
      <c r="B7451" s="24"/>
      <c r="C7451" s="24"/>
    </row>
    <row r="7452" spans="2:3" x14ac:dyDescent="0.2">
      <c r="B7452" s="24"/>
      <c r="C7452" s="24"/>
    </row>
    <row r="7453" spans="2:3" x14ac:dyDescent="0.2">
      <c r="B7453" s="24"/>
      <c r="C7453" s="24"/>
    </row>
    <row r="7454" spans="2:3" x14ac:dyDescent="0.2">
      <c r="B7454" s="24"/>
      <c r="C7454" s="24"/>
    </row>
    <row r="7455" spans="2:3" x14ac:dyDescent="0.2">
      <c r="B7455" s="24"/>
      <c r="C7455" s="24"/>
    </row>
    <row r="7456" spans="2:3" x14ac:dyDescent="0.2">
      <c r="B7456" s="24"/>
      <c r="C7456" s="24"/>
    </row>
    <row r="7457" spans="2:3" x14ac:dyDescent="0.2">
      <c r="B7457" s="24"/>
      <c r="C7457" s="24"/>
    </row>
    <row r="7458" spans="2:3" x14ac:dyDescent="0.2">
      <c r="B7458" s="24"/>
      <c r="C7458" s="24"/>
    </row>
    <row r="7459" spans="2:3" x14ac:dyDescent="0.2">
      <c r="B7459" s="24"/>
      <c r="C7459" s="24"/>
    </row>
    <row r="7460" spans="2:3" x14ac:dyDescent="0.2">
      <c r="B7460" s="24"/>
      <c r="C7460" s="24"/>
    </row>
    <row r="7461" spans="2:3" x14ac:dyDescent="0.2">
      <c r="B7461" s="24"/>
      <c r="C7461" s="24"/>
    </row>
    <row r="7462" spans="2:3" x14ac:dyDescent="0.2">
      <c r="B7462" s="24"/>
      <c r="C7462" s="24"/>
    </row>
    <row r="7463" spans="2:3" x14ac:dyDescent="0.2">
      <c r="B7463" s="24"/>
      <c r="C7463" s="24"/>
    </row>
    <row r="7464" spans="2:3" x14ac:dyDescent="0.2">
      <c r="B7464" s="24"/>
      <c r="C7464" s="24"/>
    </row>
    <row r="7465" spans="2:3" x14ac:dyDescent="0.2">
      <c r="B7465" s="24"/>
      <c r="C7465" s="24"/>
    </row>
    <row r="7466" spans="2:3" x14ac:dyDescent="0.2">
      <c r="B7466" s="24"/>
      <c r="C7466" s="24"/>
    </row>
    <row r="7467" spans="2:3" x14ac:dyDescent="0.2">
      <c r="B7467" s="24"/>
      <c r="C7467" s="24"/>
    </row>
    <row r="7468" spans="2:3" x14ac:dyDescent="0.2">
      <c r="B7468" s="24"/>
      <c r="C7468" s="24"/>
    </row>
    <row r="7469" spans="2:3" x14ac:dyDescent="0.2">
      <c r="B7469" s="24"/>
      <c r="C7469" s="24"/>
    </row>
    <row r="7470" spans="2:3" x14ac:dyDescent="0.2">
      <c r="B7470" s="24"/>
      <c r="C7470" s="24"/>
    </row>
    <row r="7471" spans="2:3" x14ac:dyDescent="0.2">
      <c r="B7471" s="24"/>
      <c r="C7471" s="24"/>
    </row>
    <row r="7472" spans="2:3" x14ac:dyDescent="0.2">
      <c r="B7472" s="24"/>
      <c r="C7472" s="24"/>
    </row>
    <row r="7473" spans="2:3" x14ac:dyDescent="0.2">
      <c r="B7473" s="24"/>
      <c r="C7473" s="24"/>
    </row>
    <row r="7474" spans="2:3" x14ac:dyDescent="0.2">
      <c r="B7474" s="24"/>
      <c r="C7474" s="24"/>
    </row>
    <row r="7475" spans="2:3" x14ac:dyDescent="0.2">
      <c r="B7475" s="24"/>
      <c r="C7475" s="24"/>
    </row>
    <row r="7476" spans="2:3" x14ac:dyDescent="0.2">
      <c r="B7476" s="24"/>
      <c r="C7476" s="24"/>
    </row>
    <row r="7477" spans="2:3" x14ac:dyDescent="0.2">
      <c r="B7477" s="24"/>
      <c r="C7477" s="24"/>
    </row>
    <row r="7478" spans="2:3" x14ac:dyDescent="0.2">
      <c r="B7478" s="24"/>
      <c r="C7478" s="24"/>
    </row>
    <row r="7479" spans="2:3" x14ac:dyDescent="0.2">
      <c r="B7479" s="24"/>
      <c r="C7479" s="24"/>
    </row>
    <row r="7480" spans="2:3" x14ac:dyDescent="0.2">
      <c r="B7480" s="24"/>
      <c r="C7480" s="24"/>
    </row>
    <row r="7481" spans="2:3" x14ac:dyDescent="0.2">
      <c r="B7481" s="24"/>
      <c r="C7481" s="24"/>
    </row>
    <row r="7482" spans="2:3" x14ac:dyDescent="0.2">
      <c r="B7482" s="24"/>
      <c r="C7482" s="24"/>
    </row>
    <row r="7483" spans="2:3" x14ac:dyDescent="0.2">
      <c r="B7483" s="24"/>
      <c r="C7483" s="24"/>
    </row>
    <row r="7484" spans="2:3" x14ac:dyDescent="0.2">
      <c r="B7484" s="24"/>
      <c r="C7484" s="24"/>
    </row>
    <row r="7485" spans="2:3" x14ac:dyDescent="0.2">
      <c r="B7485" s="24"/>
      <c r="C7485" s="24"/>
    </row>
    <row r="7486" spans="2:3" x14ac:dyDescent="0.2">
      <c r="B7486" s="24"/>
      <c r="C7486" s="24"/>
    </row>
    <row r="7487" spans="2:3" x14ac:dyDescent="0.2">
      <c r="B7487" s="24"/>
      <c r="C7487" s="24"/>
    </row>
    <row r="7488" spans="2:3" x14ac:dyDescent="0.2">
      <c r="B7488" s="24"/>
      <c r="C7488" s="24"/>
    </row>
    <row r="7489" spans="2:3" x14ac:dyDescent="0.2">
      <c r="B7489" s="24"/>
      <c r="C7489" s="24"/>
    </row>
    <row r="7490" spans="2:3" x14ac:dyDescent="0.2">
      <c r="B7490" s="24"/>
      <c r="C7490" s="24"/>
    </row>
    <row r="7491" spans="2:3" x14ac:dyDescent="0.2">
      <c r="B7491" s="24"/>
      <c r="C7491" s="24"/>
    </row>
    <row r="7492" spans="2:3" x14ac:dyDescent="0.2">
      <c r="B7492" s="24"/>
      <c r="C7492" s="24"/>
    </row>
    <row r="7493" spans="2:3" x14ac:dyDescent="0.2">
      <c r="B7493" s="24"/>
      <c r="C7493" s="24"/>
    </row>
    <row r="7494" spans="2:3" x14ac:dyDescent="0.2">
      <c r="B7494" s="24"/>
      <c r="C7494" s="24"/>
    </row>
    <row r="7495" spans="2:3" x14ac:dyDescent="0.2">
      <c r="B7495" s="24"/>
      <c r="C7495" s="24"/>
    </row>
    <row r="7496" spans="2:3" x14ac:dyDescent="0.2">
      <c r="B7496" s="24"/>
      <c r="C7496" s="24"/>
    </row>
    <row r="7497" spans="2:3" x14ac:dyDescent="0.2">
      <c r="B7497" s="24"/>
      <c r="C7497" s="24"/>
    </row>
    <row r="7498" spans="2:3" x14ac:dyDescent="0.2">
      <c r="B7498" s="24"/>
      <c r="C7498" s="24"/>
    </row>
    <row r="7499" spans="2:3" x14ac:dyDescent="0.2">
      <c r="B7499" s="24"/>
      <c r="C7499" s="24"/>
    </row>
    <row r="7500" spans="2:3" x14ac:dyDescent="0.2">
      <c r="B7500" s="24"/>
      <c r="C7500" s="24"/>
    </row>
    <row r="7501" spans="2:3" x14ac:dyDescent="0.2">
      <c r="B7501" s="24"/>
      <c r="C7501" s="24"/>
    </row>
    <row r="7502" spans="2:3" x14ac:dyDescent="0.2">
      <c r="B7502" s="24"/>
      <c r="C7502" s="24"/>
    </row>
    <row r="7503" spans="2:3" x14ac:dyDescent="0.2">
      <c r="B7503" s="24"/>
      <c r="C7503" s="24"/>
    </row>
    <row r="7504" spans="2:3" x14ac:dyDescent="0.2">
      <c r="B7504" s="24"/>
      <c r="C7504" s="24"/>
    </row>
    <row r="7505" spans="2:3" x14ac:dyDescent="0.2">
      <c r="B7505" s="24"/>
      <c r="C7505" s="24"/>
    </row>
    <row r="7506" spans="2:3" x14ac:dyDescent="0.2">
      <c r="B7506" s="24"/>
      <c r="C7506" s="24"/>
    </row>
    <row r="7507" spans="2:3" x14ac:dyDescent="0.2">
      <c r="B7507" s="24"/>
      <c r="C7507" s="24"/>
    </row>
    <row r="7508" spans="2:3" x14ac:dyDescent="0.2">
      <c r="B7508" s="24"/>
      <c r="C7508" s="24"/>
    </row>
    <row r="7509" spans="2:3" x14ac:dyDescent="0.2">
      <c r="B7509" s="24"/>
      <c r="C7509" s="24"/>
    </row>
    <row r="7510" spans="2:3" x14ac:dyDescent="0.2">
      <c r="B7510" s="24"/>
      <c r="C7510" s="24"/>
    </row>
    <row r="7511" spans="2:3" x14ac:dyDescent="0.2">
      <c r="B7511" s="24"/>
      <c r="C7511" s="24"/>
    </row>
    <row r="7512" spans="2:3" x14ac:dyDescent="0.2">
      <c r="B7512" s="24"/>
      <c r="C7512" s="24"/>
    </row>
    <row r="7513" spans="2:3" x14ac:dyDescent="0.2">
      <c r="B7513" s="24"/>
      <c r="C7513" s="24"/>
    </row>
    <row r="7514" spans="2:3" x14ac:dyDescent="0.2">
      <c r="B7514" s="24"/>
      <c r="C7514" s="24"/>
    </row>
    <row r="7515" spans="2:3" x14ac:dyDescent="0.2">
      <c r="B7515" s="24"/>
      <c r="C7515" s="24"/>
    </row>
    <row r="7516" spans="2:3" x14ac:dyDescent="0.2">
      <c r="B7516" s="24"/>
      <c r="C7516" s="24"/>
    </row>
    <row r="7517" spans="2:3" x14ac:dyDescent="0.2">
      <c r="B7517" s="24"/>
      <c r="C7517" s="24"/>
    </row>
    <row r="7518" spans="2:3" x14ac:dyDescent="0.2">
      <c r="B7518" s="24"/>
      <c r="C7518" s="24"/>
    </row>
    <row r="7519" spans="2:3" x14ac:dyDescent="0.2">
      <c r="B7519" s="24"/>
      <c r="C7519" s="24"/>
    </row>
    <row r="7520" spans="2:3" x14ac:dyDescent="0.2">
      <c r="B7520" s="24"/>
      <c r="C7520" s="24"/>
    </row>
    <row r="7521" spans="2:3" x14ac:dyDescent="0.2">
      <c r="B7521" s="24"/>
      <c r="C7521" s="24"/>
    </row>
    <row r="7522" spans="2:3" x14ac:dyDescent="0.2">
      <c r="B7522" s="24"/>
      <c r="C7522" s="24"/>
    </row>
    <row r="7523" spans="2:3" x14ac:dyDescent="0.2">
      <c r="B7523" s="24"/>
      <c r="C7523" s="24"/>
    </row>
    <row r="7524" spans="2:3" x14ac:dyDescent="0.2">
      <c r="B7524" s="24"/>
      <c r="C7524" s="24"/>
    </row>
    <row r="7525" spans="2:3" x14ac:dyDescent="0.2">
      <c r="B7525" s="24"/>
      <c r="C7525" s="24"/>
    </row>
    <row r="7526" spans="2:3" x14ac:dyDescent="0.2">
      <c r="B7526" s="24"/>
      <c r="C7526" s="24"/>
    </row>
    <row r="7527" spans="2:3" x14ac:dyDescent="0.2">
      <c r="B7527" s="24"/>
      <c r="C7527" s="24"/>
    </row>
    <row r="7528" spans="2:3" x14ac:dyDescent="0.2">
      <c r="B7528" s="24"/>
      <c r="C7528" s="24"/>
    </row>
    <row r="7529" spans="2:3" x14ac:dyDescent="0.2">
      <c r="B7529" s="24"/>
      <c r="C7529" s="24"/>
    </row>
    <row r="7530" spans="2:3" x14ac:dyDescent="0.2">
      <c r="B7530" s="24"/>
      <c r="C7530" s="24"/>
    </row>
    <row r="7531" spans="2:3" x14ac:dyDescent="0.2">
      <c r="B7531" s="24"/>
      <c r="C7531" s="24"/>
    </row>
    <row r="7532" spans="2:3" x14ac:dyDescent="0.2">
      <c r="B7532" s="24"/>
      <c r="C7532" s="24"/>
    </row>
    <row r="7533" spans="2:3" x14ac:dyDescent="0.2">
      <c r="B7533" s="24"/>
      <c r="C7533" s="24"/>
    </row>
    <row r="7534" spans="2:3" x14ac:dyDescent="0.2">
      <c r="B7534" s="24"/>
      <c r="C7534" s="24"/>
    </row>
    <row r="7535" spans="2:3" x14ac:dyDescent="0.2">
      <c r="B7535" s="24"/>
      <c r="C7535" s="24"/>
    </row>
    <row r="7536" spans="2:3" x14ac:dyDescent="0.2">
      <c r="B7536" s="24"/>
      <c r="C7536" s="24"/>
    </row>
    <row r="7537" spans="2:3" x14ac:dyDescent="0.2">
      <c r="B7537" s="24"/>
      <c r="C7537" s="24"/>
    </row>
    <row r="7538" spans="2:3" x14ac:dyDescent="0.2">
      <c r="B7538" s="24"/>
      <c r="C7538" s="24"/>
    </row>
    <row r="7539" spans="2:3" x14ac:dyDescent="0.2">
      <c r="B7539" s="24"/>
      <c r="C7539" s="24"/>
    </row>
    <row r="7540" spans="2:3" x14ac:dyDescent="0.2">
      <c r="B7540" s="24"/>
      <c r="C7540" s="24"/>
    </row>
    <row r="7541" spans="2:3" x14ac:dyDescent="0.2">
      <c r="B7541" s="24"/>
      <c r="C7541" s="24"/>
    </row>
    <row r="7542" spans="2:3" x14ac:dyDescent="0.2">
      <c r="B7542" s="24"/>
      <c r="C7542" s="24"/>
    </row>
    <row r="7543" spans="2:3" x14ac:dyDescent="0.2">
      <c r="B7543" s="24"/>
      <c r="C7543" s="24"/>
    </row>
    <row r="7544" spans="2:3" x14ac:dyDescent="0.2">
      <c r="B7544" s="24"/>
      <c r="C7544" s="24"/>
    </row>
    <row r="7545" spans="2:3" x14ac:dyDescent="0.2">
      <c r="B7545" s="24"/>
      <c r="C7545" s="24"/>
    </row>
    <row r="7546" spans="2:3" x14ac:dyDescent="0.2">
      <c r="B7546" s="24"/>
      <c r="C7546" s="24"/>
    </row>
    <row r="7547" spans="2:3" x14ac:dyDescent="0.2">
      <c r="B7547" s="24"/>
      <c r="C7547" s="24"/>
    </row>
    <row r="7548" spans="2:3" x14ac:dyDescent="0.2">
      <c r="B7548" s="24"/>
      <c r="C7548" s="24"/>
    </row>
    <row r="7549" spans="2:3" x14ac:dyDescent="0.2">
      <c r="B7549" s="24"/>
      <c r="C7549" s="24"/>
    </row>
    <row r="7550" spans="2:3" x14ac:dyDescent="0.2">
      <c r="B7550" s="24"/>
      <c r="C7550" s="24"/>
    </row>
    <row r="7551" spans="2:3" x14ac:dyDescent="0.2">
      <c r="B7551" s="24"/>
      <c r="C7551" s="24"/>
    </row>
    <row r="7552" spans="2:3" x14ac:dyDescent="0.2">
      <c r="B7552" s="24"/>
      <c r="C7552" s="24"/>
    </row>
    <row r="7553" spans="2:3" x14ac:dyDescent="0.2">
      <c r="B7553" s="24"/>
      <c r="C7553" s="24"/>
    </row>
    <row r="7554" spans="2:3" x14ac:dyDescent="0.2">
      <c r="B7554" s="24"/>
      <c r="C7554" s="24"/>
    </row>
    <row r="7555" spans="2:3" x14ac:dyDescent="0.2">
      <c r="B7555" s="24"/>
      <c r="C7555" s="24"/>
    </row>
    <row r="7556" spans="2:3" x14ac:dyDescent="0.2">
      <c r="B7556" s="24"/>
      <c r="C7556" s="24"/>
    </row>
    <row r="7557" spans="2:3" x14ac:dyDescent="0.2">
      <c r="B7557" s="24"/>
      <c r="C7557" s="24"/>
    </row>
    <row r="7558" spans="2:3" x14ac:dyDescent="0.2">
      <c r="B7558" s="24"/>
      <c r="C7558" s="24"/>
    </row>
    <row r="7559" spans="2:3" x14ac:dyDescent="0.2">
      <c r="B7559" s="24"/>
      <c r="C7559" s="24"/>
    </row>
    <row r="7560" spans="2:3" x14ac:dyDescent="0.2">
      <c r="B7560" s="24"/>
      <c r="C7560" s="24"/>
    </row>
    <row r="7561" spans="2:3" x14ac:dyDescent="0.2">
      <c r="B7561" s="24"/>
      <c r="C7561" s="24"/>
    </row>
    <row r="7562" spans="2:3" x14ac:dyDescent="0.2">
      <c r="B7562" s="24"/>
      <c r="C7562" s="24"/>
    </row>
    <row r="7563" spans="2:3" x14ac:dyDescent="0.2">
      <c r="B7563" s="24"/>
      <c r="C7563" s="24"/>
    </row>
    <row r="7564" spans="2:3" x14ac:dyDescent="0.2">
      <c r="B7564" s="24"/>
      <c r="C7564" s="24"/>
    </row>
    <row r="7565" spans="2:3" x14ac:dyDescent="0.2">
      <c r="B7565" s="24"/>
      <c r="C7565" s="24"/>
    </row>
    <row r="7566" spans="2:3" x14ac:dyDescent="0.2">
      <c r="B7566" s="24"/>
      <c r="C7566" s="24"/>
    </row>
    <row r="7567" spans="2:3" x14ac:dyDescent="0.2">
      <c r="B7567" s="24"/>
      <c r="C7567" s="24"/>
    </row>
    <row r="7568" spans="2:3" x14ac:dyDescent="0.2">
      <c r="B7568" s="24"/>
      <c r="C7568" s="24"/>
    </row>
    <row r="7569" spans="2:3" x14ac:dyDescent="0.2">
      <c r="B7569" s="24"/>
      <c r="C7569" s="24"/>
    </row>
    <row r="7570" spans="2:3" x14ac:dyDescent="0.2">
      <c r="B7570" s="24"/>
      <c r="C7570" s="24"/>
    </row>
    <row r="7571" spans="2:3" x14ac:dyDescent="0.2">
      <c r="B7571" s="24"/>
      <c r="C7571" s="24"/>
    </row>
    <row r="7572" spans="2:3" x14ac:dyDescent="0.2">
      <c r="B7572" s="24"/>
      <c r="C7572" s="24"/>
    </row>
    <row r="7573" spans="2:3" x14ac:dyDescent="0.2">
      <c r="B7573" s="24"/>
      <c r="C7573" s="24"/>
    </row>
    <row r="7574" spans="2:3" x14ac:dyDescent="0.2">
      <c r="B7574" s="24"/>
      <c r="C7574" s="24"/>
    </row>
    <row r="7575" spans="2:3" x14ac:dyDescent="0.2">
      <c r="B7575" s="24"/>
      <c r="C7575" s="24"/>
    </row>
    <row r="7576" spans="2:3" x14ac:dyDescent="0.2">
      <c r="B7576" s="24"/>
      <c r="C7576" s="24"/>
    </row>
    <row r="7577" spans="2:3" x14ac:dyDescent="0.2">
      <c r="B7577" s="24"/>
      <c r="C7577" s="24"/>
    </row>
    <row r="7578" spans="2:3" x14ac:dyDescent="0.2">
      <c r="B7578" s="24"/>
      <c r="C7578" s="24"/>
    </row>
    <row r="7579" spans="2:3" x14ac:dyDescent="0.2">
      <c r="B7579" s="24"/>
      <c r="C7579" s="24"/>
    </row>
    <row r="7580" spans="2:3" x14ac:dyDescent="0.2">
      <c r="B7580" s="24"/>
      <c r="C7580" s="24"/>
    </row>
    <row r="7581" spans="2:3" x14ac:dyDescent="0.2">
      <c r="B7581" s="24"/>
      <c r="C7581" s="24"/>
    </row>
    <row r="7582" spans="2:3" x14ac:dyDescent="0.2">
      <c r="B7582" s="24"/>
      <c r="C7582" s="24"/>
    </row>
    <row r="7583" spans="2:3" x14ac:dyDescent="0.2">
      <c r="B7583" s="24"/>
      <c r="C7583" s="24"/>
    </row>
    <row r="7584" spans="2:3" x14ac:dyDescent="0.2">
      <c r="B7584" s="24"/>
      <c r="C7584" s="24"/>
    </row>
    <row r="7585" spans="2:3" x14ac:dyDescent="0.2">
      <c r="B7585" s="24"/>
      <c r="C7585" s="24"/>
    </row>
    <row r="7586" spans="2:3" x14ac:dyDescent="0.2">
      <c r="B7586" s="24"/>
      <c r="C7586" s="24"/>
    </row>
    <row r="7587" spans="2:3" x14ac:dyDescent="0.2">
      <c r="B7587" s="24"/>
      <c r="C7587" s="24"/>
    </row>
    <row r="7588" spans="2:3" x14ac:dyDescent="0.2">
      <c r="B7588" s="24"/>
      <c r="C7588" s="24"/>
    </row>
    <row r="7589" spans="2:3" x14ac:dyDescent="0.2">
      <c r="B7589" s="24"/>
      <c r="C7589" s="24"/>
    </row>
    <row r="7590" spans="2:3" x14ac:dyDescent="0.2">
      <c r="B7590" s="24"/>
      <c r="C7590" s="24"/>
    </row>
    <row r="7591" spans="2:3" x14ac:dyDescent="0.2">
      <c r="B7591" s="24"/>
      <c r="C7591" s="24"/>
    </row>
    <row r="7592" spans="2:3" x14ac:dyDescent="0.2">
      <c r="B7592" s="24"/>
      <c r="C7592" s="24"/>
    </row>
    <row r="7593" spans="2:3" x14ac:dyDescent="0.2">
      <c r="B7593" s="24"/>
      <c r="C7593" s="24"/>
    </row>
    <row r="7594" spans="2:3" x14ac:dyDescent="0.2">
      <c r="B7594" s="24"/>
      <c r="C7594" s="24"/>
    </row>
    <row r="7595" spans="2:3" x14ac:dyDescent="0.2">
      <c r="B7595" s="24"/>
      <c r="C7595" s="24"/>
    </row>
    <row r="7596" spans="2:3" x14ac:dyDescent="0.2">
      <c r="B7596" s="24"/>
      <c r="C7596" s="24"/>
    </row>
    <row r="7597" spans="2:3" x14ac:dyDescent="0.2">
      <c r="B7597" s="24"/>
      <c r="C7597" s="24"/>
    </row>
    <row r="7598" spans="2:3" x14ac:dyDescent="0.2">
      <c r="B7598" s="24"/>
      <c r="C7598" s="24"/>
    </row>
    <row r="7599" spans="2:3" x14ac:dyDescent="0.2">
      <c r="B7599" s="24"/>
      <c r="C7599" s="24"/>
    </row>
    <row r="7600" spans="2:3" x14ac:dyDescent="0.2">
      <c r="B7600" s="24"/>
      <c r="C7600" s="24"/>
    </row>
    <row r="7601" spans="2:3" x14ac:dyDescent="0.2">
      <c r="B7601" s="24"/>
      <c r="C7601" s="24"/>
    </row>
    <row r="7602" spans="2:3" x14ac:dyDescent="0.2">
      <c r="B7602" s="24"/>
      <c r="C7602" s="24"/>
    </row>
    <row r="7603" spans="2:3" x14ac:dyDescent="0.2">
      <c r="B7603" s="24"/>
      <c r="C7603" s="24"/>
    </row>
    <row r="7604" spans="2:3" x14ac:dyDescent="0.2">
      <c r="B7604" s="24"/>
      <c r="C7604" s="24"/>
    </row>
    <row r="7605" spans="2:3" x14ac:dyDescent="0.2">
      <c r="B7605" s="24"/>
      <c r="C7605" s="24"/>
    </row>
    <row r="7606" spans="2:3" x14ac:dyDescent="0.2">
      <c r="B7606" s="24"/>
      <c r="C7606" s="24"/>
    </row>
    <row r="7607" spans="2:3" x14ac:dyDescent="0.2">
      <c r="B7607" s="24"/>
      <c r="C7607" s="24"/>
    </row>
    <row r="7608" spans="2:3" x14ac:dyDescent="0.2">
      <c r="B7608" s="24"/>
      <c r="C7608" s="24"/>
    </row>
    <row r="7609" spans="2:3" x14ac:dyDescent="0.2">
      <c r="B7609" s="24"/>
      <c r="C7609" s="24"/>
    </row>
    <row r="7610" spans="2:3" x14ac:dyDescent="0.2">
      <c r="B7610" s="24"/>
      <c r="C7610" s="24"/>
    </row>
    <row r="7611" spans="2:3" x14ac:dyDescent="0.2">
      <c r="B7611" s="24"/>
      <c r="C7611" s="24"/>
    </row>
    <row r="7612" spans="2:3" x14ac:dyDescent="0.2">
      <c r="B7612" s="24"/>
      <c r="C7612" s="24"/>
    </row>
    <row r="7613" spans="2:3" x14ac:dyDescent="0.2">
      <c r="B7613" s="24"/>
      <c r="C7613" s="24"/>
    </row>
    <row r="7614" spans="2:3" x14ac:dyDescent="0.2">
      <c r="B7614" s="24"/>
      <c r="C7614" s="24"/>
    </row>
    <row r="7615" spans="2:3" x14ac:dyDescent="0.2">
      <c r="B7615" s="24"/>
      <c r="C7615" s="24"/>
    </row>
    <row r="7616" spans="2:3" x14ac:dyDescent="0.2">
      <c r="B7616" s="24"/>
      <c r="C7616" s="24"/>
    </row>
    <row r="7617" spans="2:3" x14ac:dyDescent="0.2">
      <c r="B7617" s="24"/>
      <c r="C7617" s="24"/>
    </row>
    <row r="7618" spans="2:3" x14ac:dyDescent="0.2">
      <c r="B7618" s="24"/>
      <c r="C7618" s="24"/>
    </row>
    <row r="7619" spans="2:3" x14ac:dyDescent="0.2">
      <c r="B7619" s="24"/>
      <c r="C7619" s="24"/>
    </row>
    <row r="7620" spans="2:3" x14ac:dyDescent="0.2">
      <c r="B7620" s="24"/>
      <c r="C7620" s="24"/>
    </row>
    <row r="7621" spans="2:3" x14ac:dyDescent="0.2">
      <c r="B7621" s="24"/>
      <c r="C7621" s="24"/>
    </row>
    <row r="7622" spans="2:3" x14ac:dyDescent="0.2">
      <c r="B7622" s="24"/>
      <c r="C7622" s="24"/>
    </row>
    <row r="7623" spans="2:3" x14ac:dyDescent="0.2">
      <c r="B7623" s="24"/>
      <c r="C7623" s="24"/>
    </row>
    <row r="7624" spans="2:3" x14ac:dyDescent="0.2">
      <c r="B7624" s="24"/>
      <c r="C7624" s="24"/>
    </row>
    <row r="7625" spans="2:3" x14ac:dyDescent="0.2">
      <c r="B7625" s="24"/>
      <c r="C7625" s="24"/>
    </row>
    <row r="7626" spans="2:3" x14ac:dyDescent="0.2">
      <c r="B7626" s="24"/>
      <c r="C7626" s="24"/>
    </row>
    <row r="7627" spans="2:3" x14ac:dyDescent="0.2">
      <c r="B7627" s="24"/>
      <c r="C7627" s="24"/>
    </row>
    <row r="7628" spans="2:3" x14ac:dyDescent="0.2">
      <c r="B7628" s="24"/>
      <c r="C7628" s="24"/>
    </row>
    <row r="7629" spans="2:3" x14ac:dyDescent="0.2">
      <c r="B7629" s="24"/>
      <c r="C7629" s="24"/>
    </row>
    <row r="7630" spans="2:3" x14ac:dyDescent="0.2">
      <c r="B7630" s="24"/>
      <c r="C7630" s="24"/>
    </row>
    <row r="7631" spans="2:3" x14ac:dyDescent="0.2">
      <c r="B7631" s="24"/>
      <c r="C7631" s="24"/>
    </row>
    <row r="7632" spans="2:3" x14ac:dyDescent="0.2">
      <c r="B7632" s="24"/>
      <c r="C7632" s="24"/>
    </row>
    <row r="7633" spans="2:3" x14ac:dyDescent="0.2">
      <c r="B7633" s="24"/>
      <c r="C7633" s="24"/>
    </row>
    <row r="7634" spans="2:3" x14ac:dyDescent="0.2">
      <c r="B7634" s="24"/>
      <c r="C7634" s="24"/>
    </row>
    <row r="7635" spans="2:3" x14ac:dyDescent="0.2">
      <c r="B7635" s="24"/>
      <c r="C7635" s="24"/>
    </row>
    <row r="7636" spans="2:3" x14ac:dyDescent="0.2">
      <c r="B7636" s="24"/>
      <c r="C7636" s="24"/>
    </row>
    <row r="7637" spans="2:3" x14ac:dyDescent="0.2">
      <c r="B7637" s="24"/>
      <c r="C7637" s="24"/>
    </row>
    <row r="7638" spans="2:3" x14ac:dyDescent="0.2">
      <c r="B7638" s="24"/>
      <c r="C7638" s="24"/>
    </row>
    <row r="7639" spans="2:3" x14ac:dyDescent="0.2">
      <c r="B7639" s="24"/>
      <c r="C7639" s="24"/>
    </row>
    <row r="7640" spans="2:3" x14ac:dyDescent="0.2">
      <c r="B7640" s="24"/>
      <c r="C7640" s="24"/>
    </row>
    <row r="7641" spans="2:3" x14ac:dyDescent="0.2">
      <c r="B7641" s="24"/>
      <c r="C7641" s="24"/>
    </row>
    <row r="7642" spans="2:3" x14ac:dyDescent="0.2">
      <c r="B7642" s="24"/>
      <c r="C7642" s="24"/>
    </row>
    <row r="7643" spans="2:3" x14ac:dyDescent="0.2">
      <c r="B7643" s="24"/>
      <c r="C7643" s="24"/>
    </row>
    <row r="7644" spans="2:3" x14ac:dyDescent="0.2">
      <c r="B7644" s="24"/>
      <c r="C7644" s="24"/>
    </row>
    <row r="7645" spans="2:3" x14ac:dyDescent="0.2">
      <c r="B7645" s="24"/>
      <c r="C7645" s="24"/>
    </row>
    <row r="7646" spans="2:3" x14ac:dyDescent="0.2">
      <c r="B7646" s="24"/>
      <c r="C7646" s="24"/>
    </row>
    <row r="7647" spans="2:3" x14ac:dyDescent="0.2">
      <c r="B7647" s="24"/>
      <c r="C7647" s="24"/>
    </row>
    <row r="7648" spans="2:3" x14ac:dyDescent="0.2">
      <c r="B7648" s="24"/>
      <c r="C7648" s="24"/>
    </row>
    <row r="7649" spans="2:3" x14ac:dyDescent="0.2">
      <c r="B7649" s="24"/>
      <c r="C7649" s="24"/>
    </row>
    <row r="7650" spans="2:3" x14ac:dyDescent="0.2">
      <c r="B7650" s="24"/>
      <c r="C7650" s="24"/>
    </row>
    <row r="7651" spans="2:3" x14ac:dyDescent="0.2">
      <c r="B7651" s="24"/>
      <c r="C7651" s="24"/>
    </row>
    <row r="7652" spans="2:3" x14ac:dyDescent="0.2">
      <c r="B7652" s="24"/>
      <c r="C7652" s="24"/>
    </row>
    <row r="7653" spans="2:3" x14ac:dyDescent="0.2">
      <c r="B7653" s="24"/>
      <c r="C7653" s="24"/>
    </row>
    <row r="7654" spans="2:3" x14ac:dyDescent="0.2">
      <c r="B7654" s="24"/>
      <c r="C7654" s="24"/>
    </row>
    <row r="7655" spans="2:3" x14ac:dyDescent="0.2">
      <c r="B7655" s="24"/>
      <c r="C7655" s="24"/>
    </row>
    <row r="7656" spans="2:3" x14ac:dyDescent="0.2">
      <c r="B7656" s="24"/>
      <c r="C7656" s="24"/>
    </row>
    <row r="7657" spans="2:3" x14ac:dyDescent="0.2">
      <c r="B7657" s="24"/>
      <c r="C7657" s="24"/>
    </row>
    <row r="7658" spans="2:3" x14ac:dyDescent="0.2">
      <c r="B7658" s="24"/>
      <c r="C7658" s="24"/>
    </row>
    <row r="7659" spans="2:3" x14ac:dyDescent="0.2">
      <c r="B7659" s="24"/>
      <c r="C7659" s="24"/>
    </row>
    <row r="7660" spans="2:3" x14ac:dyDescent="0.2">
      <c r="B7660" s="24"/>
      <c r="C7660" s="24"/>
    </row>
    <row r="7661" spans="2:3" x14ac:dyDescent="0.2">
      <c r="B7661" s="24"/>
      <c r="C7661" s="24"/>
    </row>
    <row r="7662" spans="2:3" x14ac:dyDescent="0.2">
      <c r="B7662" s="24"/>
      <c r="C7662" s="24"/>
    </row>
    <row r="7663" spans="2:3" x14ac:dyDescent="0.2">
      <c r="B7663" s="24"/>
      <c r="C7663" s="24"/>
    </row>
    <row r="7664" spans="2:3" x14ac:dyDescent="0.2">
      <c r="B7664" s="24"/>
      <c r="C7664" s="24"/>
    </row>
    <row r="7665" spans="2:3" x14ac:dyDescent="0.2">
      <c r="B7665" s="24"/>
      <c r="C7665" s="24"/>
    </row>
    <row r="7666" spans="2:3" x14ac:dyDescent="0.2">
      <c r="B7666" s="24"/>
      <c r="C7666" s="24"/>
    </row>
    <row r="7667" spans="2:3" x14ac:dyDescent="0.2">
      <c r="B7667" s="24"/>
      <c r="C7667" s="24"/>
    </row>
    <row r="7668" spans="2:3" x14ac:dyDescent="0.2">
      <c r="B7668" s="24"/>
      <c r="C7668" s="24"/>
    </row>
    <row r="7669" spans="2:3" x14ac:dyDescent="0.2">
      <c r="B7669" s="24"/>
      <c r="C7669" s="24"/>
    </row>
    <row r="7670" spans="2:3" x14ac:dyDescent="0.2">
      <c r="B7670" s="24"/>
      <c r="C7670" s="24"/>
    </row>
    <row r="7671" spans="2:3" x14ac:dyDescent="0.2">
      <c r="B7671" s="24"/>
      <c r="C7671" s="24"/>
    </row>
    <row r="7672" spans="2:3" x14ac:dyDescent="0.2">
      <c r="B7672" s="24"/>
      <c r="C7672" s="24"/>
    </row>
    <row r="7673" spans="2:3" x14ac:dyDescent="0.2">
      <c r="B7673" s="24"/>
      <c r="C7673" s="24"/>
    </row>
    <row r="7674" spans="2:3" x14ac:dyDescent="0.2">
      <c r="B7674" s="24"/>
      <c r="C7674" s="24"/>
    </row>
    <row r="7675" spans="2:3" x14ac:dyDescent="0.2">
      <c r="B7675" s="24"/>
      <c r="C7675" s="24"/>
    </row>
    <row r="7676" spans="2:3" x14ac:dyDescent="0.2">
      <c r="B7676" s="24"/>
      <c r="C7676" s="24"/>
    </row>
    <row r="7677" spans="2:3" x14ac:dyDescent="0.2">
      <c r="B7677" s="24"/>
      <c r="C7677" s="24"/>
    </row>
    <row r="7678" spans="2:3" x14ac:dyDescent="0.2">
      <c r="B7678" s="24"/>
      <c r="C7678" s="24"/>
    </row>
    <row r="7679" spans="2:3" x14ac:dyDescent="0.2">
      <c r="B7679" s="24"/>
      <c r="C7679" s="24"/>
    </row>
    <row r="7680" spans="2:3" x14ac:dyDescent="0.2">
      <c r="B7680" s="24"/>
      <c r="C7680" s="24"/>
    </row>
    <row r="7681" spans="2:3" x14ac:dyDescent="0.2">
      <c r="B7681" s="24"/>
      <c r="C7681" s="24"/>
    </row>
    <row r="7682" spans="2:3" x14ac:dyDescent="0.2">
      <c r="B7682" s="24"/>
      <c r="C7682" s="24"/>
    </row>
    <row r="7683" spans="2:3" x14ac:dyDescent="0.2">
      <c r="B7683" s="24"/>
      <c r="C7683" s="24"/>
    </row>
    <row r="7684" spans="2:3" x14ac:dyDescent="0.2">
      <c r="B7684" s="24"/>
      <c r="C7684" s="24"/>
    </row>
    <row r="7685" spans="2:3" x14ac:dyDescent="0.2">
      <c r="B7685" s="24"/>
      <c r="C7685" s="24"/>
    </row>
    <row r="7686" spans="2:3" x14ac:dyDescent="0.2">
      <c r="B7686" s="24"/>
      <c r="C7686" s="24"/>
    </row>
    <row r="7687" spans="2:3" x14ac:dyDescent="0.2">
      <c r="B7687" s="24"/>
      <c r="C7687" s="24"/>
    </row>
    <row r="7688" spans="2:3" x14ac:dyDescent="0.2">
      <c r="B7688" s="24"/>
      <c r="C7688" s="24"/>
    </row>
    <row r="7689" spans="2:3" x14ac:dyDescent="0.2">
      <c r="B7689" s="24"/>
      <c r="C7689" s="24"/>
    </row>
    <row r="7690" spans="2:3" x14ac:dyDescent="0.2">
      <c r="B7690" s="24"/>
      <c r="C7690" s="24"/>
    </row>
    <row r="7691" spans="2:3" x14ac:dyDescent="0.2">
      <c r="B7691" s="24"/>
      <c r="C7691" s="24"/>
    </row>
    <row r="7692" spans="2:3" x14ac:dyDescent="0.2">
      <c r="B7692" s="24"/>
      <c r="C7692" s="24"/>
    </row>
    <row r="7693" spans="2:3" x14ac:dyDescent="0.2">
      <c r="B7693" s="24"/>
      <c r="C7693" s="24"/>
    </row>
    <row r="7694" spans="2:3" x14ac:dyDescent="0.2">
      <c r="B7694" s="24"/>
      <c r="C7694" s="24"/>
    </row>
    <row r="7695" spans="2:3" x14ac:dyDescent="0.2">
      <c r="B7695" s="24"/>
      <c r="C7695" s="24"/>
    </row>
    <row r="7696" spans="2:3" x14ac:dyDescent="0.2">
      <c r="B7696" s="24"/>
      <c r="C7696" s="24"/>
    </row>
    <row r="7697" spans="2:3" x14ac:dyDescent="0.2">
      <c r="B7697" s="24"/>
      <c r="C7697" s="24"/>
    </row>
    <row r="7698" spans="2:3" x14ac:dyDescent="0.2">
      <c r="B7698" s="24"/>
      <c r="C7698" s="24"/>
    </row>
    <row r="7699" spans="2:3" x14ac:dyDescent="0.2">
      <c r="B7699" s="24"/>
      <c r="C7699" s="24"/>
    </row>
    <row r="7700" spans="2:3" x14ac:dyDescent="0.2">
      <c r="B7700" s="24"/>
      <c r="C7700" s="24"/>
    </row>
    <row r="7701" spans="2:3" x14ac:dyDescent="0.2">
      <c r="B7701" s="24"/>
      <c r="C7701" s="24"/>
    </row>
    <row r="7702" spans="2:3" x14ac:dyDescent="0.2">
      <c r="B7702" s="24"/>
      <c r="C7702" s="24"/>
    </row>
    <row r="7703" spans="2:3" x14ac:dyDescent="0.2">
      <c r="B7703" s="24"/>
      <c r="C7703" s="24"/>
    </row>
    <row r="7704" spans="2:3" x14ac:dyDescent="0.2">
      <c r="B7704" s="24"/>
      <c r="C7704" s="24"/>
    </row>
    <row r="7705" spans="2:3" x14ac:dyDescent="0.2">
      <c r="B7705" s="24"/>
      <c r="C7705" s="24"/>
    </row>
    <row r="7706" spans="2:3" x14ac:dyDescent="0.2">
      <c r="B7706" s="24"/>
      <c r="C7706" s="24"/>
    </row>
    <row r="7707" spans="2:3" x14ac:dyDescent="0.2">
      <c r="B7707" s="24"/>
      <c r="C7707" s="24"/>
    </row>
    <row r="7708" spans="2:3" x14ac:dyDescent="0.2">
      <c r="B7708" s="24"/>
      <c r="C7708" s="24"/>
    </row>
    <row r="7709" spans="2:3" x14ac:dyDescent="0.2">
      <c r="B7709" s="24"/>
      <c r="C7709" s="24"/>
    </row>
    <row r="7710" spans="2:3" x14ac:dyDescent="0.2">
      <c r="B7710" s="24"/>
      <c r="C7710" s="24"/>
    </row>
    <row r="7711" spans="2:3" x14ac:dyDescent="0.2">
      <c r="B7711" s="24"/>
      <c r="C7711" s="24"/>
    </row>
    <row r="7712" spans="2:3" x14ac:dyDescent="0.2">
      <c r="B7712" s="24"/>
      <c r="C7712" s="24"/>
    </row>
    <row r="7713" spans="2:3" x14ac:dyDescent="0.2">
      <c r="B7713" s="24"/>
      <c r="C7713" s="24"/>
    </row>
    <row r="7714" spans="2:3" x14ac:dyDescent="0.2">
      <c r="B7714" s="24"/>
      <c r="C7714" s="24"/>
    </row>
    <row r="7715" spans="2:3" x14ac:dyDescent="0.2">
      <c r="B7715" s="24"/>
      <c r="C7715" s="24"/>
    </row>
    <row r="7716" spans="2:3" x14ac:dyDescent="0.2">
      <c r="B7716" s="24"/>
      <c r="C7716" s="24"/>
    </row>
    <row r="7717" spans="2:3" x14ac:dyDescent="0.2">
      <c r="B7717" s="24"/>
      <c r="C7717" s="24"/>
    </row>
    <row r="7718" spans="2:3" x14ac:dyDescent="0.2">
      <c r="B7718" s="24"/>
      <c r="C7718" s="24"/>
    </row>
    <row r="7719" spans="2:3" x14ac:dyDescent="0.2">
      <c r="B7719" s="24"/>
      <c r="C7719" s="24"/>
    </row>
    <row r="7720" spans="2:3" x14ac:dyDescent="0.2">
      <c r="B7720" s="24"/>
      <c r="C7720" s="24"/>
    </row>
    <row r="7721" spans="2:3" x14ac:dyDescent="0.2">
      <c r="B7721" s="24"/>
      <c r="C7721" s="24"/>
    </row>
    <row r="7722" spans="2:3" x14ac:dyDescent="0.2">
      <c r="B7722" s="24"/>
      <c r="C7722" s="24"/>
    </row>
    <row r="7723" spans="2:3" x14ac:dyDescent="0.2">
      <c r="B7723" s="24"/>
      <c r="C7723" s="24"/>
    </row>
    <row r="7724" spans="2:3" x14ac:dyDescent="0.2">
      <c r="B7724" s="24"/>
      <c r="C7724" s="24"/>
    </row>
    <row r="7725" spans="2:3" x14ac:dyDescent="0.2">
      <c r="B7725" s="24"/>
      <c r="C7725" s="24"/>
    </row>
    <row r="7726" spans="2:3" x14ac:dyDescent="0.2">
      <c r="B7726" s="24"/>
      <c r="C7726" s="24"/>
    </row>
    <row r="7727" spans="2:3" x14ac:dyDescent="0.2">
      <c r="B7727" s="24"/>
      <c r="C7727" s="24"/>
    </row>
    <row r="7728" spans="2:3" x14ac:dyDescent="0.2">
      <c r="B7728" s="24"/>
      <c r="C7728" s="24"/>
    </row>
    <row r="7729" spans="2:3" x14ac:dyDescent="0.2">
      <c r="B7729" s="24"/>
      <c r="C7729" s="24"/>
    </row>
    <row r="7730" spans="2:3" x14ac:dyDescent="0.2">
      <c r="B7730" s="24"/>
      <c r="C7730" s="24"/>
    </row>
    <row r="7731" spans="2:3" x14ac:dyDescent="0.2">
      <c r="B7731" s="24"/>
      <c r="C7731" s="24"/>
    </row>
    <row r="7732" spans="2:3" x14ac:dyDescent="0.2">
      <c r="B7732" s="24"/>
      <c r="C7732" s="24"/>
    </row>
    <row r="7733" spans="2:3" x14ac:dyDescent="0.2">
      <c r="B7733" s="24"/>
      <c r="C7733" s="24"/>
    </row>
    <row r="7734" spans="2:3" x14ac:dyDescent="0.2">
      <c r="B7734" s="24"/>
      <c r="C7734" s="24"/>
    </row>
    <row r="7735" spans="2:3" x14ac:dyDescent="0.2">
      <c r="B7735" s="24"/>
      <c r="C7735" s="24"/>
    </row>
    <row r="7736" spans="2:3" x14ac:dyDescent="0.2">
      <c r="B7736" s="24"/>
      <c r="C7736" s="24"/>
    </row>
    <row r="7737" spans="2:3" x14ac:dyDescent="0.2">
      <c r="B7737" s="24"/>
      <c r="C7737" s="24"/>
    </row>
    <row r="7738" spans="2:3" x14ac:dyDescent="0.2">
      <c r="B7738" s="24"/>
      <c r="C7738" s="24"/>
    </row>
    <row r="7739" spans="2:3" x14ac:dyDescent="0.2">
      <c r="B7739" s="24"/>
      <c r="C7739" s="24"/>
    </row>
    <row r="7740" spans="2:3" x14ac:dyDescent="0.2">
      <c r="B7740" s="24"/>
      <c r="C7740" s="24"/>
    </row>
    <row r="7741" spans="2:3" x14ac:dyDescent="0.2">
      <c r="B7741" s="24"/>
      <c r="C7741" s="24"/>
    </row>
    <row r="7742" spans="2:3" x14ac:dyDescent="0.2">
      <c r="B7742" s="24"/>
      <c r="C7742" s="24"/>
    </row>
    <row r="7743" spans="2:3" x14ac:dyDescent="0.2">
      <c r="B7743" s="24"/>
      <c r="C7743" s="24"/>
    </row>
    <row r="7744" spans="2:3" x14ac:dyDescent="0.2">
      <c r="B7744" s="24"/>
      <c r="C7744" s="24"/>
    </row>
    <row r="7745" spans="2:3" x14ac:dyDescent="0.2">
      <c r="B7745" s="24"/>
      <c r="C7745" s="24"/>
    </row>
    <row r="7746" spans="2:3" x14ac:dyDescent="0.2">
      <c r="B7746" s="24"/>
      <c r="C7746" s="24"/>
    </row>
    <row r="7747" spans="2:3" x14ac:dyDescent="0.2">
      <c r="B7747" s="24"/>
      <c r="C7747" s="24"/>
    </row>
    <row r="7748" spans="2:3" x14ac:dyDescent="0.2">
      <c r="B7748" s="24"/>
      <c r="C7748" s="24"/>
    </row>
    <row r="7749" spans="2:3" x14ac:dyDescent="0.2">
      <c r="B7749" s="24"/>
      <c r="C7749" s="24"/>
    </row>
    <row r="7750" spans="2:3" x14ac:dyDescent="0.2">
      <c r="B7750" s="24"/>
      <c r="C7750" s="24"/>
    </row>
    <row r="7751" spans="2:3" x14ac:dyDescent="0.2">
      <c r="B7751" s="24"/>
      <c r="C7751" s="24"/>
    </row>
    <row r="7752" spans="2:3" x14ac:dyDescent="0.2">
      <c r="B7752" s="24"/>
      <c r="C7752" s="24"/>
    </row>
    <row r="7753" spans="2:3" x14ac:dyDescent="0.2">
      <c r="B7753" s="24"/>
      <c r="C7753" s="24"/>
    </row>
    <row r="7754" spans="2:3" x14ac:dyDescent="0.2">
      <c r="B7754" s="24"/>
      <c r="C7754" s="24"/>
    </row>
    <row r="7755" spans="2:3" x14ac:dyDescent="0.2">
      <c r="B7755" s="24"/>
      <c r="C7755" s="24"/>
    </row>
    <row r="7756" spans="2:3" x14ac:dyDescent="0.2">
      <c r="B7756" s="24"/>
      <c r="C7756" s="24"/>
    </row>
    <row r="7757" spans="2:3" x14ac:dyDescent="0.2">
      <c r="B7757" s="24"/>
      <c r="C7757" s="24"/>
    </row>
    <row r="7758" spans="2:3" x14ac:dyDescent="0.2">
      <c r="B7758" s="24"/>
      <c r="C7758" s="24"/>
    </row>
    <row r="7759" spans="2:3" x14ac:dyDescent="0.2">
      <c r="B7759" s="24"/>
      <c r="C7759" s="24"/>
    </row>
    <row r="7760" spans="2:3" x14ac:dyDescent="0.2">
      <c r="B7760" s="24"/>
      <c r="C7760" s="24"/>
    </row>
    <row r="7761" spans="2:3" x14ac:dyDescent="0.2">
      <c r="B7761" s="24"/>
      <c r="C7761" s="24"/>
    </row>
    <row r="7762" spans="2:3" x14ac:dyDescent="0.2">
      <c r="B7762" s="24"/>
      <c r="C7762" s="24"/>
    </row>
    <row r="7763" spans="2:3" x14ac:dyDescent="0.2">
      <c r="B7763" s="24"/>
      <c r="C7763" s="24"/>
    </row>
    <row r="7764" spans="2:3" x14ac:dyDescent="0.2">
      <c r="B7764" s="24"/>
      <c r="C7764" s="24"/>
    </row>
    <row r="7765" spans="2:3" x14ac:dyDescent="0.2">
      <c r="B7765" s="24"/>
      <c r="C7765" s="24"/>
    </row>
    <row r="7766" spans="2:3" x14ac:dyDescent="0.2">
      <c r="B7766" s="24"/>
      <c r="C7766" s="24"/>
    </row>
    <row r="7767" spans="2:3" x14ac:dyDescent="0.2">
      <c r="B7767" s="24"/>
      <c r="C7767" s="24"/>
    </row>
    <row r="7768" spans="2:3" x14ac:dyDescent="0.2">
      <c r="B7768" s="24"/>
      <c r="C7768" s="24"/>
    </row>
    <row r="7769" spans="2:3" x14ac:dyDescent="0.2">
      <c r="B7769" s="24"/>
      <c r="C7769" s="24"/>
    </row>
    <row r="7770" spans="2:3" x14ac:dyDescent="0.2">
      <c r="B7770" s="24"/>
      <c r="C7770" s="24"/>
    </row>
    <row r="7771" spans="2:3" x14ac:dyDescent="0.2">
      <c r="B7771" s="24"/>
      <c r="C7771" s="24"/>
    </row>
    <row r="7772" spans="2:3" x14ac:dyDescent="0.2">
      <c r="B7772" s="24"/>
      <c r="C7772" s="24"/>
    </row>
    <row r="7773" spans="2:3" x14ac:dyDescent="0.2">
      <c r="B7773" s="24"/>
      <c r="C7773" s="24"/>
    </row>
    <row r="7774" spans="2:3" x14ac:dyDescent="0.2">
      <c r="B7774" s="24"/>
      <c r="C7774" s="24"/>
    </row>
    <row r="7775" spans="2:3" x14ac:dyDescent="0.2">
      <c r="B7775" s="24"/>
      <c r="C7775" s="24"/>
    </row>
    <row r="7776" spans="2:3" x14ac:dyDescent="0.2">
      <c r="B7776" s="24"/>
      <c r="C7776" s="24"/>
    </row>
    <row r="7777" spans="2:3" x14ac:dyDescent="0.2">
      <c r="B7777" s="24"/>
      <c r="C7777" s="24"/>
    </row>
    <row r="7778" spans="2:3" x14ac:dyDescent="0.2">
      <c r="B7778" s="24"/>
      <c r="C7778" s="24"/>
    </row>
    <row r="7779" spans="2:3" x14ac:dyDescent="0.2">
      <c r="B7779" s="24"/>
      <c r="C7779" s="24"/>
    </row>
    <row r="7780" spans="2:3" x14ac:dyDescent="0.2">
      <c r="B7780" s="24"/>
      <c r="C7780" s="24"/>
    </row>
    <row r="7781" spans="2:3" x14ac:dyDescent="0.2">
      <c r="B7781" s="24"/>
      <c r="C7781" s="24"/>
    </row>
    <row r="7782" spans="2:3" x14ac:dyDescent="0.2">
      <c r="B7782" s="24"/>
      <c r="C7782" s="24"/>
    </row>
    <row r="7783" spans="2:3" x14ac:dyDescent="0.2">
      <c r="B7783" s="24"/>
      <c r="C7783" s="24"/>
    </row>
    <row r="7784" spans="2:3" x14ac:dyDescent="0.2">
      <c r="B7784" s="24"/>
      <c r="C7784" s="24"/>
    </row>
    <row r="7785" spans="2:3" x14ac:dyDescent="0.2">
      <c r="B7785" s="24"/>
      <c r="C7785" s="24"/>
    </row>
    <row r="7786" spans="2:3" x14ac:dyDescent="0.2">
      <c r="B7786" s="24"/>
      <c r="C7786" s="24"/>
    </row>
    <row r="7787" spans="2:3" x14ac:dyDescent="0.2">
      <c r="B7787" s="24"/>
      <c r="C7787" s="24"/>
    </row>
    <row r="7788" spans="2:3" x14ac:dyDescent="0.2">
      <c r="B7788" s="24"/>
      <c r="C7788" s="24"/>
    </row>
    <row r="7789" spans="2:3" x14ac:dyDescent="0.2">
      <c r="B7789" s="24"/>
      <c r="C7789" s="24"/>
    </row>
    <row r="7790" spans="2:3" x14ac:dyDescent="0.2">
      <c r="B7790" s="24"/>
      <c r="C7790" s="24"/>
    </row>
    <row r="7791" spans="2:3" x14ac:dyDescent="0.2">
      <c r="B7791" s="24"/>
      <c r="C7791" s="24"/>
    </row>
    <row r="7792" spans="2:3" x14ac:dyDescent="0.2">
      <c r="B7792" s="24"/>
      <c r="C7792" s="24"/>
    </row>
    <row r="7793" spans="2:3" x14ac:dyDescent="0.2">
      <c r="B7793" s="24"/>
      <c r="C7793" s="24"/>
    </row>
    <row r="7794" spans="2:3" x14ac:dyDescent="0.2">
      <c r="B7794" s="24"/>
      <c r="C7794" s="24"/>
    </row>
    <row r="7795" spans="2:3" x14ac:dyDescent="0.2">
      <c r="B7795" s="24"/>
      <c r="C7795" s="24"/>
    </row>
    <row r="7796" spans="2:3" x14ac:dyDescent="0.2">
      <c r="B7796" s="24"/>
      <c r="C7796" s="24"/>
    </row>
    <row r="7797" spans="2:3" x14ac:dyDescent="0.2">
      <c r="B7797" s="24"/>
      <c r="C7797" s="24"/>
    </row>
    <row r="7798" spans="2:3" x14ac:dyDescent="0.2">
      <c r="B7798" s="24"/>
      <c r="C7798" s="24"/>
    </row>
    <row r="7799" spans="2:3" x14ac:dyDescent="0.2">
      <c r="B7799" s="24"/>
      <c r="C7799" s="24"/>
    </row>
    <row r="7800" spans="2:3" x14ac:dyDescent="0.2">
      <c r="B7800" s="24"/>
      <c r="C7800" s="24"/>
    </row>
    <row r="7801" spans="2:3" x14ac:dyDescent="0.2">
      <c r="B7801" s="24"/>
      <c r="C7801" s="24"/>
    </row>
    <row r="7802" spans="2:3" x14ac:dyDescent="0.2">
      <c r="B7802" s="24"/>
      <c r="C7802" s="24"/>
    </row>
    <row r="7803" spans="2:3" x14ac:dyDescent="0.2">
      <c r="B7803" s="24"/>
      <c r="C7803" s="24"/>
    </row>
    <row r="7804" spans="2:3" x14ac:dyDescent="0.2">
      <c r="B7804" s="24"/>
      <c r="C7804" s="24"/>
    </row>
    <row r="7805" spans="2:3" x14ac:dyDescent="0.2">
      <c r="B7805" s="24"/>
      <c r="C7805" s="24"/>
    </row>
    <row r="7806" spans="2:3" x14ac:dyDescent="0.2">
      <c r="B7806" s="24"/>
      <c r="C7806" s="24"/>
    </row>
    <row r="7807" spans="2:3" x14ac:dyDescent="0.2">
      <c r="B7807" s="24"/>
      <c r="C7807" s="24"/>
    </row>
    <row r="7808" spans="2:3" x14ac:dyDescent="0.2">
      <c r="B7808" s="24"/>
      <c r="C7808" s="24"/>
    </row>
    <row r="7809" spans="2:3" x14ac:dyDescent="0.2">
      <c r="B7809" s="24"/>
      <c r="C7809" s="24"/>
    </row>
    <row r="7810" spans="2:3" x14ac:dyDescent="0.2">
      <c r="B7810" s="24"/>
      <c r="C7810" s="24"/>
    </row>
    <row r="7811" spans="2:3" x14ac:dyDescent="0.2">
      <c r="B7811" s="24"/>
      <c r="C7811" s="24"/>
    </row>
    <row r="7812" spans="2:3" x14ac:dyDescent="0.2">
      <c r="B7812" s="24"/>
      <c r="C7812" s="24"/>
    </row>
    <row r="7813" spans="2:3" x14ac:dyDescent="0.2">
      <c r="B7813" s="24"/>
      <c r="C7813" s="24"/>
    </row>
    <row r="7814" spans="2:3" x14ac:dyDescent="0.2">
      <c r="B7814" s="24"/>
      <c r="C7814" s="24"/>
    </row>
    <row r="7815" spans="2:3" x14ac:dyDescent="0.2">
      <c r="B7815" s="24"/>
      <c r="C7815" s="24"/>
    </row>
    <row r="7816" spans="2:3" x14ac:dyDescent="0.2">
      <c r="B7816" s="24"/>
      <c r="C7816" s="24"/>
    </row>
    <row r="7817" spans="2:3" x14ac:dyDescent="0.2">
      <c r="B7817" s="24"/>
      <c r="C7817" s="24"/>
    </row>
    <row r="7818" spans="2:3" x14ac:dyDescent="0.2">
      <c r="B7818" s="24"/>
      <c r="C7818" s="24"/>
    </row>
    <row r="7819" spans="2:3" x14ac:dyDescent="0.2">
      <c r="B7819" s="24"/>
      <c r="C7819" s="24"/>
    </row>
    <row r="7820" spans="2:3" x14ac:dyDescent="0.2">
      <c r="B7820" s="24"/>
      <c r="C7820" s="24"/>
    </row>
    <row r="7821" spans="2:3" x14ac:dyDescent="0.2">
      <c r="B7821" s="24"/>
      <c r="C7821" s="24"/>
    </row>
    <row r="7822" spans="2:3" x14ac:dyDescent="0.2">
      <c r="B7822" s="24"/>
      <c r="C7822" s="24"/>
    </row>
    <row r="7823" spans="2:3" x14ac:dyDescent="0.2">
      <c r="B7823" s="24"/>
      <c r="C7823" s="24"/>
    </row>
    <row r="7824" spans="2:3" x14ac:dyDescent="0.2">
      <c r="B7824" s="24"/>
      <c r="C7824" s="24"/>
    </row>
    <row r="7825" spans="2:3" x14ac:dyDescent="0.2">
      <c r="B7825" s="24"/>
      <c r="C7825" s="24"/>
    </row>
    <row r="7826" spans="2:3" x14ac:dyDescent="0.2">
      <c r="B7826" s="24"/>
      <c r="C7826" s="24"/>
    </row>
    <row r="7827" spans="2:3" x14ac:dyDescent="0.2">
      <c r="B7827" s="24"/>
      <c r="C7827" s="24"/>
    </row>
    <row r="7828" spans="2:3" x14ac:dyDescent="0.2">
      <c r="B7828" s="24"/>
      <c r="C7828" s="24"/>
    </row>
    <row r="7829" spans="2:3" x14ac:dyDescent="0.2">
      <c r="B7829" s="24"/>
      <c r="C7829" s="24"/>
    </row>
    <row r="7830" spans="2:3" x14ac:dyDescent="0.2">
      <c r="B7830" s="24"/>
      <c r="C7830" s="24"/>
    </row>
    <row r="7831" spans="2:3" x14ac:dyDescent="0.2">
      <c r="B7831" s="24"/>
      <c r="C7831" s="24"/>
    </row>
    <row r="7832" spans="2:3" x14ac:dyDescent="0.2">
      <c r="B7832" s="24"/>
      <c r="C7832" s="24"/>
    </row>
    <row r="7833" spans="2:3" x14ac:dyDescent="0.2">
      <c r="B7833" s="24"/>
      <c r="C7833" s="24"/>
    </row>
    <row r="7834" spans="2:3" x14ac:dyDescent="0.2">
      <c r="B7834" s="24"/>
      <c r="C7834" s="24"/>
    </row>
    <row r="7835" spans="2:3" x14ac:dyDescent="0.2">
      <c r="B7835" s="24"/>
      <c r="C7835" s="24"/>
    </row>
    <row r="7836" spans="2:3" x14ac:dyDescent="0.2">
      <c r="B7836" s="24"/>
      <c r="C7836" s="24"/>
    </row>
    <row r="7837" spans="2:3" x14ac:dyDescent="0.2">
      <c r="B7837" s="24"/>
      <c r="C7837" s="24"/>
    </row>
    <row r="7838" spans="2:3" x14ac:dyDescent="0.2">
      <c r="B7838" s="24"/>
      <c r="C7838" s="24"/>
    </row>
    <row r="7839" spans="2:3" x14ac:dyDescent="0.2">
      <c r="B7839" s="24"/>
      <c r="C7839" s="24"/>
    </row>
    <row r="7840" spans="2:3" x14ac:dyDescent="0.2">
      <c r="B7840" s="24"/>
      <c r="C7840" s="24"/>
    </row>
    <row r="7841" spans="2:3" x14ac:dyDescent="0.2">
      <c r="B7841" s="24"/>
      <c r="C7841" s="24"/>
    </row>
    <row r="7842" spans="2:3" x14ac:dyDescent="0.2">
      <c r="B7842" s="24"/>
      <c r="C7842" s="24"/>
    </row>
    <row r="7843" spans="2:3" x14ac:dyDescent="0.2">
      <c r="B7843" s="24"/>
      <c r="C7843" s="24"/>
    </row>
    <row r="7844" spans="2:3" x14ac:dyDescent="0.2">
      <c r="B7844" s="24"/>
      <c r="C7844" s="24"/>
    </row>
    <row r="7845" spans="2:3" x14ac:dyDescent="0.2">
      <c r="B7845" s="24"/>
      <c r="C7845" s="24"/>
    </row>
    <row r="7846" spans="2:3" x14ac:dyDescent="0.2">
      <c r="B7846" s="24"/>
      <c r="C7846" s="24"/>
    </row>
    <row r="7847" spans="2:3" x14ac:dyDescent="0.2">
      <c r="B7847" s="24"/>
      <c r="C7847" s="24"/>
    </row>
    <row r="7848" spans="2:3" x14ac:dyDescent="0.2">
      <c r="B7848" s="24"/>
      <c r="C7848" s="24"/>
    </row>
    <row r="7849" spans="2:3" x14ac:dyDescent="0.2">
      <c r="B7849" s="24"/>
      <c r="C7849" s="24"/>
    </row>
    <row r="7850" spans="2:3" x14ac:dyDescent="0.2">
      <c r="B7850" s="24"/>
      <c r="C7850" s="24"/>
    </row>
    <row r="7851" spans="2:3" x14ac:dyDescent="0.2">
      <c r="B7851" s="24"/>
      <c r="C7851" s="24"/>
    </row>
    <row r="7852" spans="2:3" x14ac:dyDescent="0.2">
      <c r="B7852" s="24"/>
      <c r="C7852" s="24"/>
    </row>
    <row r="7853" spans="2:3" x14ac:dyDescent="0.2">
      <c r="B7853" s="24"/>
      <c r="C7853" s="24"/>
    </row>
    <row r="7854" spans="2:3" x14ac:dyDescent="0.2">
      <c r="B7854" s="24"/>
      <c r="C7854" s="24"/>
    </row>
    <row r="7855" spans="2:3" x14ac:dyDescent="0.2">
      <c r="B7855" s="24"/>
      <c r="C7855" s="24"/>
    </row>
    <row r="7856" spans="2:3" x14ac:dyDescent="0.2">
      <c r="B7856" s="24"/>
      <c r="C7856" s="24"/>
    </row>
    <row r="7857" spans="2:3" x14ac:dyDescent="0.2">
      <c r="B7857" s="24"/>
      <c r="C7857" s="24"/>
    </row>
    <row r="7858" spans="2:3" x14ac:dyDescent="0.2">
      <c r="B7858" s="24"/>
      <c r="C7858" s="24"/>
    </row>
    <row r="7859" spans="2:3" x14ac:dyDescent="0.2">
      <c r="B7859" s="24"/>
      <c r="C7859" s="24"/>
    </row>
    <row r="7860" spans="2:3" x14ac:dyDescent="0.2">
      <c r="B7860" s="24"/>
      <c r="C7860" s="24"/>
    </row>
    <row r="7861" spans="2:3" x14ac:dyDescent="0.2">
      <c r="B7861" s="24"/>
      <c r="C7861" s="24"/>
    </row>
    <row r="7862" spans="2:3" x14ac:dyDescent="0.2">
      <c r="B7862" s="24"/>
      <c r="C7862" s="24"/>
    </row>
    <row r="7863" spans="2:3" x14ac:dyDescent="0.2">
      <c r="B7863" s="24"/>
      <c r="C7863" s="24"/>
    </row>
    <row r="7864" spans="2:3" x14ac:dyDescent="0.2">
      <c r="B7864" s="24"/>
      <c r="C7864" s="24"/>
    </row>
    <row r="7865" spans="2:3" x14ac:dyDescent="0.2">
      <c r="B7865" s="24"/>
      <c r="C7865" s="24"/>
    </row>
    <row r="7866" spans="2:3" x14ac:dyDescent="0.2">
      <c r="B7866" s="24"/>
      <c r="C7866" s="24"/>
    </row>
    <row r="7867" spans="2:3" x14ac:dyDescent="0.2">
      <c r="B7867" s="24"/>
      <c r="C7867" s="24"/>
    </row>
    <row r="7868" spans="2:3" x14ac:dyDescent="0.2">
      <c r="B7868" s="24"/>
      <c r="C7868" s="24"/>
    </row>
    <row r="7869" spans="2:3" x14ac:dyDescent="0.2">
      <c r="B7869" s="24"/>
      <c r="C7869" s="24"/>
    </row>
    <row r="7870" spans="2:3" x14ac:dyDescent="0.2">
      <c r="B7870" s="24"/>
      <c r="C7870" s="24"/>
    </row>
    <row r="7871" spans="2:3" x14ac:dyDescent="0.2">
      <c r="B7871" s="24"/>
      <c r="C7871" s="24"/>
    </row>
    <row r="7872" spans="2:3" x14ac:dyDescent="0.2">
      <c r="B7872" s="24"/>
      <c r="C7872" s="24"/>
    </row>
    <row r="7873" spans="2:3" x14ac:dyDescent="0.2">
      <c r="B7873" s="24"/>
      <c r="C7873" s="24"/>
    </row>
    <row r="7874" spans="2:3" x14ac:dyDescent="0.2">
      <c r="B7874" s="24"/>
      <c r="C7874" s="24"/>
    </row>
    <row r="7875" spans="2:3" x14ac:dyDescent="0.2">
      <c r="B7875" s="24"/>
      <c r="C7875" s="24"/>
    </row>
    <row r="7876" spans="2:3" x14ac:dyDescent="0.2">
      <c r="B7876" s="24"/>
      <c r="C7876" s="24"/>
    </row>
    <row r="7877" spans="2:3" x14ac:dyDescent="0.2">
      <c r="B7877" s="24"/>
      <c r="C7877" s="24"/>
    </row>
    <row r="7878" spans="2:3" x14ac:dyDescent="0.2">
      <c r="B7878" s="24"/>
      <c r="C7878" s="24"/>
    </row>
    <row r="7879" spans="2:3" x14ac:dyDescent="0.2">
      <c r="B7879" s="24"/>
      <c r="C7879" s="24"/>
    </row>
    <row r="7880" spans="2:3" x14ac:dyDescent="0.2">
      <c r="B7880" s="24"/>
      <c r="C7880" s="24"/>
    </row>
    <row r="7881" spans="2:3" x14ac:dyDescent="0.2">
      <c r="B7881" s="24"/>
      <c r="C7881" s="24"/>
    </row>
    <row r="7882" spans="2:3" x14ac:dyDescent="0.2">
      <c r="B7882" s="24"/>
      <c r="C7882" s="24"/>
    </row>
    <row r="7883" spans="2:3" x14ac:dyDescent="0.2">
      <c r="B7883" s="24"/>
      <c r="C7883" s="24"/>
    </row>
    <row r="7884" spans="2:3" x14ac:dyDescent="0.2">
      <c r="B7884" s="24"/>
      <c r="C7884" s="24"/>
    </row>
    <row r="7885" spans="2:3" x14ac:dyDescent="0.2">
      <c r="B7885" s="24"/>
      <c r="C7885" s="24"/>
    </row>
    <row r="7886" spans="2:3" x14ac:dyDescent="0.2">
      <c r="B7886" s="24"/>
      <c r="C7886" s="24"/>
    </row>
    <row r="7887" spans="2:3" x14ac:dyDescent="0.2">
      <c r="B7887" s="24"/>
      <c r="C7887" s="24"/>
    </row>
    <row r="7888" spans="2:3" x14ac:dyDescent="0.2">
      <c r="B7888" s="24"/>
      <c r="C7888" s="24"/>
    </row>
    <row r="7889" spans="2:3" x14ac:dyDescent="0.2">
      <c r="B7889" s="24"/>
      <c r="C7889" s="24"/>
    </row>
    <row r="7890" spans="2:3" x14ac:dyDescent="0.2">
      <c r="B7890" s="24"/>
      <c r="C7890" s="24"/>
    </row>
    <row r="7891" spans="2:3" x14ac:dyDescent="0.2">
      <c r="B7891" s="24"/>
      <c r="C7891" s="24"/>
    </row>
    <row r="7892" spans="2:3" x14ac:dyDescent="0.2">
      <c r="B7892" s="24"/>
      <c r="C7892" s="24"/>
    </row>
    <row r="7893" spans="2:3" x14ac:dyDescent="0.2">
      <c r="B7893" s="24"/>
      <c r="C7893" s="24"/>
    </row>
    <row r="7894" spans="2:3" x14ac:dyDescent="0.2">
      <c r="B7894" s="24"/>
      <c r="C7894" s="24"/>
    </row>
    <row r="7895" spans="2:3" x14ac:dyDescent="0.2">
      <c r="B7895" s="24"/>
      <c r="C7895" s="24"/>
    </row>
    <row r="7896" spans="2:3" x14ac:dyDescent="0.2">
      <c r="B7896" s="24"/>
      <c r="C7896" s="24"/>
    </row>
    <row r="7897" spans="2:3" x14ac:dyDescent="0.2">
      <c r="B7897" s="24"/>
      <c r="C7897" s="24"/>
    </row>
    <row r="7898" spans="2:3" x14ac:dyDescent="0.2">
      <c r="B7898" s="24"/>
      <c r="C7898" s="24"/>
    </row>
    <row r="7899" spans="2:3" x14ac:dyDescent="0.2">
      <c r="B7899" s="24"/>
      <c r="C7899" s="24"/>
    </row>
    <row r="7900" spans="2:3" x14ac:dyDescent="0.2">
      <c r="B7900" s="24"/>
      <c r="C7900" s="24"/>
    </row>
    <row r="7901" spans="2:3" x14ac:dyDescent="0.2">
      <c r="B7901" s="24"/>
      <c r="C7901" s="24"/>
    </row>
    <row r="7902" spans="2:3" x14ac:dyDescent="0.2">
      <c r="B7902" s="24"/>
      <c r="C7902" s="24"/>
    </row>
    <row r="7903" spans="2:3" x14ac:dyDescent="0.2">
      <c r="B7903" s="24"/>
      <c r="C7903" s="24"/>
    </row>
    <row r="7904" spans="2:3" x14ac:dyDescent="0.2">
      <c r="B7904" s="24"/>
      <c r="C7904" s="24"/>
    </row>
    <row r="7905" spans="2:3" x14ac:dyDescent="0.2">
      <c r="B7905" s="24"/>
      <c r="C7905" s="24"/>
    </row>
    <row r="7906" spans="2:3" x14ac:dyDescent="0.2">
      <c r="B7906" s="24"/>
      <c r="C7906" s="24"/>
    </row>
    <row r="7907" spans="2:3" x14ac:dyDescent="0.2">
      <c r="B7907" s="24"/>
      <c r="C7907" s="24"/>
    </row>
    <row r="7908" spans="2:3" x14ac:dyDescent="0.2">
      <c r="B7908" s="24"/>
      <c r="C7908" s="24"/>
    </row>
    <row r="7909" spans="2:3" x14ac:dyDescent="0.2">
      <c r="B7909" s="24"/>
      <c r="C7909" s="24"/>
    </row>
    <row r="7910" spans="2:3" x14ac:dyDescent="0.2">
      <c r="B7910" s="24"/>
      <c r="C7910" s="24"/>
    </row>
    <row r="7911" spans="2:3" x14ac:dyDescent="0.2">
      <c r="B7911" s="24"/>
      <c r="C7911" s="24"/>
    </row>
    <row r="7912" spans="2:3" x14ac:dyDescent="0.2">
      <c r="B7912" s="24"/>
      <c r="C7912" s="24"/>
    </row>
    <row r="7913" spans="2:3" x14ac:dyDescent="0.2">
      <c r="B7913" s="24"/>
      <c r="C7913" s="24"/>
    </row>
    <row r="7914" spans="2:3" x14ac:dyDescent="0.2">
      <c r="B7914" s="24"/>
      <c r="C7914" s="24"/>
    </row>
    <row r="7915" spans="2:3" x14ac:dyDescent="0.2">
      <c r="B7915" s="24"/>
      <c r="C7915" s="24"/>
    </row>
    <row r="7916" spans="2:3" x14ac:dyDescent="0.2">
      <c r="B7916" s="24"/>
      <c r="C7916" s="24"/>
    </row>
    <row r="7917" spans="2:3" x14ac:dyDescent="0.2">
      <c r="B7917" s="24"/>
      <c r="C7917" s="24"/>
    </row>
    <row r="7918" spans="2:3" x14ac:dyDescent="0.2">
      <c r="B7918" s="24"/>
      <c r="C7918" s="24"/>
    </row>
    <row r="7919" spans="2:3" x14ac:dyDescent="0.2">
      <c r="B7919" s="24"/>
      <c r="C7919" s="24"/>
    </row>
    <row r="7920" spans="2:3" x14ac:dyDescent="0.2">
      <c r="B7920" s="24"/>
      <c r="C7920" s="24"/>
    </row>
    <row r="7921" spans="2:3" x14ac:dyDescent="0.2">
      <c r="B7921" s="24"/>
      <c r="C7921" s="24"/>
    </row>
    <row r="7922" spans="2:3" x14ac:dyDescent="0.2">
      <c r="B7922" s="24"/>
      <c r="C7922" s="24"/>
    </row>
    <row r="7923" spans="2:3" x14ac:dyDescent="0.2">
      <c r="B7923" s="24"/>
      <c r="C7923" s="24"/>
    </row>
    <row r="7924" spans="2:3" x14ac:dyDescent="0.2">
      <c r="B7924" s="24"/>
      <c r="C7924" s="24"/>
    </row>
    <row r="7925" spans="2:3" x14ac:dyDescent="0.2">
      <c r="B7925" s="24"/>
      <c r="C7925" s="24"/>
    </row>
    <row r="7926" spans="2:3" x14ac:dyDescent="0.2">
      <c r="B7926" s="24"/>
      <c r="C7926" s="24"/>
    </row>
    <row r="7927" spans="2:3" x14ac:dyDescent="0.2">
      <c r="B7927" s="24"/>
      <c r="C7927" s="24"/>
    </row>
    <row r="7928" spans="2:3" x14ac:dyDescent="0.2">
      <c r="B7928" s="24"/>
      <c r="C7928" s="24"/>
    </row>
    <row r="7929" spans="2:3" x14ac:dyDescent="0.2">
      <c r="B7929" s="24"/>
      <c r="C7929" s="24"/>
    </row>
    <row r="7930" spans="2:3" x14ac:dyDescent="0.2">
      <c r="B7930" s="24"/>
      <c r="C7930" s="24"/>
    </row>
    <row r="7931" spans="2:3" x14ac:dyDescent="0.2">
      <c r="B7931" s="24"/>
      <c r="C7931" s="24"/>
    </row>
    <row r="7932" spans="2:3" x14ac:dyDescent="0.2">
      <c r="B7932" s="24"/>
      <c r="C7932" s="24"/>
    </row>
    <row r="7933" spans="2:3" x14ac:dyDescent="0.2">
      <c r="B7933" s="24"/>
      <c r="C7933" s="24"/>
    </row>
    <row r="7934" spans="2:3" x14ac:dyDescent="0.2">
      <c r="B7934" s="24"/>
      <c r="C7934" s="24"/>
    </row>
    <row r="7935" spans="2:3" x14ac:dyDescent="0.2">
      <c r="B7935" s="24"/>
      <c r="C7935" s="24"/>
    </row>
    <row r="7936" spans="2:3" x14ac:dyDescent="0.2">
      <c r="B7936" s="24"/>
      <c r="C7936" s="24"/>
    </row>
    <row r="7937" spans="2:3" x14ac:dyDescent="0.2">
      <c r="B7937" s="24"/>
      <c r="C7937" s="24"/>
    </row>
    <row r="7938" spans="2:3" x14ac:dyDescent="0.2">
      <c r="B7938" s="24"/>
      <c r="C7938" s="24"/>
    </row>
    <row r="7939" spans="2:3" x14ac:dyDescent="0.2">
      <c r="B7939" s="24"/>
      <c r="C7939" s="24"/>
    </row>
    <row r="7940" spans="2:3" x14ac:dyDescent="0.2">
      <c r="B7940" s="24"/>
      <c r="C7940" s="24"/>
    </row>
    <row r="7941" spans="2:3" x14ac:dyDescent="0.2">
      <c r="B7941" s="24"/>
      <c r="C7941" s="24"/>
    </row>
    <row r="7942" spans="2:3" x14ac:dyDescent="0.2">
      <c r="B7942" s="24"/>
      <c r="C7942" s="24"/>
    </row>
    <row r="7943" spans="2:3" x14ac:dyDescent="0.2">
      <c r="B7943" s="24"/>
      <c r="C7943" s="24"/>
    </row>
    <row r="7944" spans="2:3" x14ac:dyDescent="0.2">
      <c r="B7944" s="24"/>
      <c r="C7944" s="24"/>
    </row>
    <row r="7945" spans="2:3" x14ac:dyDescent="0.2">
      <c r="B7945" s="24"/>
      <c r="C7945" s="24"/>
    </row>
    <row r="7946" spans="2:3" x14ac:dyDescent="0.2">
      <c r="B7946" s="24"/>
      <c r="C7946" s="24"/>
    </row>
    <row r="7947" spans="2:3" x14ac:dyDescent="0.2">
      <c r="B7947" s="24"/>
      <c r="C7947" s="24"/>
    </row>
    <row r="7948" spans="2:3" x14ac:dyDescent="0.2">
      <c r="B7948" s="24"/>
      <c r="C7948" s="24"/>
    </row>
    <row r="7949" spans="2:3" x14ac:dyDescent="0.2">
      <c r="B7949" s="24"/>
      <c r="C7949" s="24"/>
    </row>
    <row r="7950" spans="2:3" x14ac:dyDescent="0.2">
      <c r="B7950" s="24"/>
      <c r="C7950" s="24"/>
    </row>
    <row r="7951" spans="2:3" x14ac:dyDescent="0.2">
      <c r="B7951" s="24"/>
      <c r="C7951" s="24"/>
    </row>
    <row r="7952" spans="2:3" x14ac:dyDescent="0.2">
      <c r="B7952" s="24"/>
      <c r="C7952" s="24"/>
    </row>
    <row r="7953" spans="2:3" x14ac:dyDescent="0.2">
      <c r="B7953" s="24"/>
      <c r="C7953" s="24"/>
    </row>
    <row r="7954" spans="2:3" x14ac:dyDescent="0.2">
      <c r="B7954" s="24"/>
      <c r="C7954" s="24"/>
    </row>
    <row r="7955" spans="2:3" x14ac:dyDescent="0.2">
      <c r="B7955" s="24"/>
      <c r="C7955" s="24"/>
    </row>
    <row r="7956" spans="2:3" x14ac:dyDescent="0.2">
      <c r="B7956" s="24"/>
      <c r="C7956" s="24"/>
    </row>
    <row r="7957" spans="2:3" x14ac:dyDescent="0.2">
      <c r="B7957" s="24"/>
      <c r="C7957" s="24"/>
    </row>
    <row r="7958" spans="2:3" x14ac:dyDescent="0.2">
      <c r="B7958" s="24"/>
      <c r="C7958" s="24"/>
    </row>
    <row r="7959" spans="2:3" x14ac:dyDescent="0.2">
      <c r="B7959" s="24"/>
      <c r="C7959" s="24"/>
    </row>
    <row r="7960" spans="2:3" x14ac:dyDescent="0.2">
      <c r="B7960" s="24"/>
      <c r="C7960" s="24"/>
    </row>
    <row r="7961" spans="2:3" x14ac:dyDescent="0.2">
      <c r="B7961" s="24"/>
      <c r="C7961" s="24"/>
    </row>
    <row r="7962" spans="2:3" x14ac:dyDescent="0.2">
      <c r="B7962" s="24"/>
      <c r="C7962" s="24"/>
    </row>
    <row r="7963" spans="2:3" x14ac:dyDescent="0.2">
      <c r="B7963" s="24"/>
      <c r="C7963" s="24"/>
    </row>
    <row r="7964" spans="2:3" x14ac:dyDescent="0.2">
      <c r="B7964" s="24"/>
      <c r="C7964" s="24"/>
    </row>
    <row r="7965" spans="2:3" x14ac:dyDescent="0.2">
      <c r="B7965" s="24"/>
      <c r="C7965" s="24"/>
    </row>
    <row r="7966" spans="2:3" x14ac:dyDescent="0.2">
      <c r="B7966" s="24"/>
      <c r="C7966" s="24"/>
    </row>
    <row r="7967" spans="2:3" x14ac:dyDescent="0.2">
      <c r="B7967" s="24"/>
      <c r="C7967" s="24"/>
    </row>
    <row r="7968" spans="2:3" x14ac:dyDescent="0.2">
      <c r="B7968" s="24"/>
      <c r="C7968" s="24"/>
    </row>
    <row r="7969" spans="2:3" x14ac:dyDescent="0.2">
      <c r="B7969" s="24"/>
      <c r="C7969" s="24"/>
    </row>
    <row r="7970" spans="2:3" x14ac:dyDescent="0.2">
      <c r="B7970" s="24"/>
      <c r="C7970" s="24"/>
    </row>
    <row r="7971" spans="2:3" x14ac:dyDescent="0.2">
      <c r="B7971" s="24"/>
      <c r="C7971" s="24"/>
    </row>
    <row r="7972" spans="2:3" x14ac:dyDescent="0.2">
      <c r="B7972" s="24"/>
      <c r="C7972" s="24"/>
    </row>
    <row r="7973" spans="2:3" x14ac:dyDescent="0.2">
      <c r="B7973" s="24"/>
      <c r="C7973" s="24"/>
    </row>
    <row r="7974" spans="2:3" x14ac:dyDescent="0.2">
      <c r="B7974" s="24"/>
      <c r="C7974" s="24"/>
    </row>
    <row r="7975" spans="2:3" x14ac:dyDescent="0.2">
      <c r="B7975" s="24"/>
      <c r="C7975" s="24"/>
    </row>
    <row r="7976" spans="2:3" x14ac:dyDescent="0.2">
      <c r="B7976" s="24"/>
      <c r="C7976" s="24"/>
    </row>
    <row r="7977" spans="2:3" x14ac:dyDescent="0.2">
      <c r="B7977" s="24"/>
      <c r="C7977" s="24"/>
    </row>
    <row r="7978" spans="2:3" x14ac:dyDescent="0.2">
      <c r="B7978" s="24"/>
      <c r="C7978" s="24"/>
    </row>
    <row r="7979" spans="2:3" x14ac:dyDescent="0.2">
      <c r="B7979" s="24"/>
      <c r="C7979" s="24"/>
    </row>
    <row r="7980" spans="2:3" x14ac:dyDescent="0.2">
      <c r="B7980" s="24"/>
      <c r="C7980" s="24"/>
    </row>
    <row r="7981" spans="2:3" x14ac:dyDescent="0.2">
      <c r="B7981" s="24"/>
      <c r="C7981" s="24"/>
    </row>
    <row r="7982" spans="2:3" x14ac:dyDescent="0.2">
      <c r="B7982" s="24"/>
      <c r="C7982" s="24"/>
    </row>
    <row r="7983" spans="2:3" x14ac:dyDescent="0.2">
      <c r="B7983" s="24"/>
      <c r="C7983" s="24"/>
    </row>
    <row r="7984" spans="2:3" x14ac:dyDescent="0.2">
      <c r="B7984" s="24"/>
      <c r="C7984" s="24"/>
    </row>
    <row r="7985" spans="2:3" x14ac:dyDescent="0.2">
      <c r="B7985" s="24"/>
      <c r="C7985" s="24"/>
    </row>
    <row r="7986" spans="2:3" x14ac:dyDescent="0.2">
      <c r="B7986" s="24"/>
      <c r="C7986" s="24"/>
    </row>
    <row r="7987" spans="2:3" x14ac:dyDescent="0.2">
      <c r="B7987" s="24"/>
      <c r="C7987" s="24"/>
    </row>
    <row r="7988" spans="2:3" x14ac:dyDescent="0.2">
      <c r="B7988" s="24"/>
      <c r="C7988" s="24"/>
    </row>
    <row r="7989" spans="2:3" x14ac:dyDescent="0.2">
      <c r="B7989" s="24"/>
      <c r="C7989" s="24"/>
    </row>
    <row r="7990" spans="2:3" x14ac:dyDescent="0.2">
      <c r="B7990" s="24"/>
      <c r="C7990" s="24"/>
    </row>
    <row r="7991" spans="2:3" x14ac:dyDescent="0.2">
      <c r="B7991" s="24"/>
      <c r="C7991" s="24"/>
    </row>
    <row r="7992" spans="2:3" x14ac:dyDescent="0.2">
      <c r="B7992" s="24"/>
      <c r="C7992" s="24"/>
    </row>
    <row r="7993" spans="2:3" x14ac:dyDescent="0.2">
      <c r="B7993" s="24"/>
      <c r="C7993" s="24"/>
    </row>
    <row r="7994" spans="2:3" x14ac:dyDescent="0.2">
      <c r="B7994" s="24"/>
      <c r="C7994" s="24"/>
    </row>
    <row r="7995" spans="2:3" x14ac:dyDescent="0.2">
      <c r="B7995" s="24"/>
      <c r="C7995" s="24"/>
    </row>
    <row r="7996" spans="2:3" x14ac:dyDescent="0.2">
      <c r="B7996" s="24"/>
      <c r="C7996" s="24"/>
    </row>
    <row r="7997" spans="2:3" x14ac:dyDescent="0.2">
      <c r="B7997" s="24"/>
      <c r="C7997" s="24"/>
    </row>
    <row r="7998" spans="2:3" x14ac:dyDescent="0.2">
      <c r="B7998" s="24"/>
      <c r="C7998" s="24"/>
    </row>
    <row r="7999" spans="2:3" x14ac:dyDescent="0.2">
      <c r="B7999" s="24"/>
      <c r="C7999" s="24"/>
    </row>
    <row r="8000" spans="2:3" x14ac:dyDescent="0.2">
      <c r="B8000" s="24"/>
      <c r="C8000" s="24"/>
    </row>
    <row r="8001" spans="2:3" x14ac:dyDescent="0.2">
      <c r="B8001" s="24"/>
      <c r="C8001" s="24"/>
    </row>
    <row r="8002" spans="2:3" x14ac:dyDescent="0.2">
      <c r="B8002" s="24"/>
      <c r="C8002" s="24"/>
    </row>
    <row r="8003" spans="2:3" x14ac:dyDescent="0.2">
      <c r="B8003" s="24"/>
      <c r="C8003" s="24"/>
    </row>
    <row r="8004" spans="2:3" x14ac:dyDescent="0.2">
      <c r="B8004" s="24"/>
      <c r="C8004" s="24"/>
    </row>
    <row r="8005" spans="2:3" x14ac:dyDescent="0.2">
      <c r="B8005" s="24"/>
      <c r="C8005" s="24"/>
    </row>
    <row r="8006" spans="2:3" x14ac:dyDescent="0.2">
      <c r="B8006" s="24"/>
      <c r="C8006" s="24"/>
    </row>
    <row r="8007" spans="2:3" x14ac:dyDescent="0.2">
      <c r="B8007" s="24"/>
      <c r="C8007" s="24"/>
    </row>
    <row r="8008" spans="2:3" x14ac:dyDescent="0.2">
      <c r="B8008" s="24"/>
      <c r="C8008" s="24"/>
    </row>
    <row r="8009" spans="2:3" x14ac:dyDescent="0.2">
      <c r="B8009" s="24"/>
      <c r="C8009" s="24"/>
    </row>
    <row r="8010" spans="2:3" x14ac:dyDescent="0.2">
      <c r="B8010" s="24"/>
      <c r="C8010" s="24"/>
    </row>
    <row r="8011" spans="2:3" x14ac:dyDescent="0.2">
      <c r="B8011" s="24"/>
      <c r="C8011" s="24"/>
    </row>
    <row r="8012" spans="2:3" x14ac:dyDescent="0.2">
      <c r="B8012" s="24"/>
      <c r="C8012" s="24"/>
    </row>
    <row r="8013" spans="2:3" x14ac:dyDescent="0.2">
      <c r="B8013" s="24"/>
      <c r="C8013" s="24"/>
    </row>
    <row r="8014" spans="2:3" x14ac:dyDescent="0.2">
      <c r="B8014" s="24"/>
      <c r="C8014" s="24"/>
    </row>
    <row r="8015" spans="2:3" x14ac:dyDescent="0.2">
      <c r="B8015" s="24"/>
      <c r="C8015" s="24"/>
    </row>
    <row r="8016" spans="2:3" x14ac:dyDescent="0.2">
      <c r="B8016" s="24"/>
      <c r="C8016" s="24"/>
    </row>
    <row r="8017" spans="2:3" x14ac:dyDescent="0.2">
      <c r="B8017" s="24"/>
      <c r="C8017" s="24"/>
    </row>
    <row r="8018" spans="2:3" x14ac:dyDescent="0.2">
      <c r="B8018" s="24"/>
      <c r="C8018" s="24"/>
    </row>
    <row r="8019" spans="2:3" x14ac:dyDescent="0.2">
      <c r="B8019" s="24"/>
      <c r="C8019" s="24"/>
    </row>
    <row r="8020" spans="2:3" x14ac:dyDescent="0.2">
      <c r="B8020" s="24"/>
      <c r="C8020" s="24"/>
    </row>
    <row r="8021" spans="2:3" x14ac:dyDescent="0.2">
      <c r="B8021" s="24"/>
      <c r="C8021" s="24"/>
    </row>
    <row r="8022" spans="2:3" x14ac:dyDescent="0.2">
      <c r="B8022" s="24"/>
      <c r="C8022" s="24"/>
    </row>
    <row r="8023" spans="2:3" x14ac:dyDescent="0.2">
      <c r="B8023" s="24"/>
      <c r="C8023" s="24"/>
    </row>
    <row r="8024" spans="2:3" x14ac:dyDescent="0.2">
      <c r="B8024" s="24"/>
      <c r="C8024" s="24"/>
    </row>
    <row r="8025" spans="2:3" x14ac:dyDescent="0.2">
      <c r="B8025" s="24"/>
      <c r="C8025" s="24"/>
    </row>
    <row r="8026" spans="2:3" x14ac:dyDescent="0.2">
      <c r="B8026" s="24"/>
      <c r="C8026" s="24"/>
    </row>
    <row r="8027" spans="2:3" x14ac:dyDescent="0.2">
      <c r="B8027" s="24"/>
      <c r="C8027" s="24"/>
    </row>
    <row r="8028" spans="2:3" x14ac:dyDescent="0.2">
      <c r="B8028" s="24"/>
      <c r="C8028" s="24"/>
    </row>
    <row r="8029" spans="2:3" x14ac:dyDescent="0.2">
      <c r="B8029" s="24"/>
      <c r="C8029" s="24"/>
    </row>
    <row r="8030" spans="2:3" x14ac:dyDescent="0.2">
      <c r="B8030" s="24"/>
      <c r="C8030" s="24"/>
    </row>
    <row r="8031" spans="2:3" x14ac:dyDescent="0.2">
      <c r="B8031" s="24"/>
      <c r="C8031" s="24"/>
    </row>
    <row r="8032" spans="2:3" x14ac:dyDescent="0.2">
      <c r="B8032" s="24"/>
      <c r="C8032" s="24"/>
    </row>
    <row r="8033" spans="2:3" x14ac:dyDescent="0.2">
      <c r="B8033" s="24"/>
      <c r="C8033" s="24"/>
    </row>
    <row r="8034" spans="2:3" x14ac:dyDescent="0.2">
      <c r="B8034" s="24"/>
      <c r="C8034" s="24"/>
    </row>
    <row r="8035" spans="2:3" x14ac:dyDescent="0.2">
      <c r="B8035" s="24"/>
      <c r="C8035" s="24"/>
    </row>
    <row r="8036" spans="2:3" x14ac:dyDescent="0.2">
      <c r="B8036" s="24"/>
      <c r="C8036" s="24"/>
    </row>
    <row r="8037" spans="2:3" x14ac:dyDescent="0.2">
      <c r="B8037" s="24"/>
      <c r="C8037" s="24"/>
    </row>
    <row r="8038" spans="2:3" x14ac:dyDescent="0.2">
      <c r="B8038" s="24"/>
      <c r="C8038" s="24"/>
    </row>
    <row r="8039" spans="2:3" x14ac:dyDescent="0.2">
      <c r="B8039" s="24"/>
      <c r="C8039" s="24"/>
    </row>
    <row r="8040" spans="2:3" x14ac:dyDescent="0.2">
      <c r="B8040" s="24"/>
      <c r="C8040" s="24"/>
    </row>
    <row r="8041" spans="2:3" x14ac:dyDescent="0.2">
      <c r="B8041" s="24"/>
      <c r="C8041" s="24"/>
    </row>
    <row r="8042" spans="2:3" x14ac:dyDescent="0.2">
      <c r="B8042" s="24"/>
      <c r="C8042" s="24"/>
    </row>
    <row r="8043" spans="2:3" x14ac:dyDescent="0.2">
      <c r="B8043" s="24"/>
      <c r="C8043" s="24"/>
    </row>
    <row r="8044" spans="2:3" x14ac:dyDescent="0.2">
      <c r="B8044" s="24"/>
      <c r="C8044" s="24"/>
    </row>
    <row r="8045" spans="2:3" x14ac:dyDescent="0.2">
      <c r="B8045" s="24"/>
      <c r="C8045" s="24"/>
    </row>
    <row r="8046" spans="2:3" x14ac:dyDescent="0.2">
      <c r="B8046" s="24"/>
      <c r="C8046" s="24"/>
    </row>
    <row r="8047" spans="2:3" x14ac:dyDescent="0.2">
      <c r="B8047" s="24"/>
      <c r="C8047" s="24"/>
    </row>
    <row r="8048" spans="2:3" x14ac:dyDescent="0.2">
      <c r="B8048" s="24"/>
      <c r="C8048" s="24"/>
    </row>
    <row r="8049" spans="2:3" x14ac:dyDescent="0.2">
      <c r="B8049" s="24"/>
      <c r="C8049" s="24"/>
    </row>
    <row r="8050" spans="2:3" x14ac:dyDescent="0.2">
      <c r="B8050" s="24"/>
      <c r="C8050" s="24"/>
    </row>
    <row r="8051" spans="2:3" x14ac:dyDescent="0.2">
      <c r="B8051" s="24"/>
      <c r="C8051" s="24"/>
    </row>
    <row r="8052" spans="2:3" x14ac:dyDescent="0.2">
      <c r="B8052" s="24"/>
      <c r="C8052" s="24"/>
    </row>
    <row r="8053" spans="2:3" x14ac:dyDescent="0.2">
      <c r="B8053" s="24"/>
      <c r="C8053" s="24"/>
    </row>
    <row r="8054" spans="2:3" x14ac:dyDescent="0.2">
      <c r="B8054" s="24"/>
      <c r="C8054" s="24"/>
    </row>
    <row r="8055" spans="2:3" x14ac:dyDescent="0.2">
      <c r="B8055" s="24"/>
      <c r="C8055" s="24"/>
    </row>
    <row r="8056" spans="2:3" x14ac:dyDescent="0.2">
      <c r="B8056" s="24"/>
      <c r="C8056" s="24"/>
    </row>
    <row r="8057" spans="2:3" x14ac:dyDescent="0.2">
      <c r="B8057" s="24"/>
      <c r="C8057" s="24"/>
    </row>
    <row r="8058" spans="2:3" x14ac:dyDescent="0.2">
      <c r="B8058" s="24"/>
      <c r="C8058" s="24"/>
    </row>
    <row r="8059" spans="2:3" x14ac:dyDescent="0.2">
      <c r="B8059" s="24"/>
      <c r="C8059" s="24"/>
    </row>
    <row r="8060" spans="2:3" x14ac:dyDescent="0.2">
      <c r="B8060" s="24"/>
      <c r="C8060" s="24"/>
    </row>
    <row r="8061" spans="2:3" x14ac:dyDescent="0.2">
      <c r="B8061" s="24"/>
      <c r="C8061" s="24"/>
    </row>
    <row r="8062" spans="2:3" x14ac:dyDescent="0.2">
      <c r="B8062" s="24"/>
      <c r="C8062" s="24"/>
    </row>
    <row r="8063" spans="2:3" x14ac:dyDescent="0.2">
      <c r="B8063" s="24"/>
      <c r="C8063" s="24"/>
    </row>
    <row r="8064" spans="2:3" x14ac:dyDescent="0.2">
      <c r="B8064" s="24"/>
      <c r="C8064" s="24"/>
    </row>
    <row r="8065" spans="2:3" x14ac:dyDescent="0.2">
      <c r="B8065" s="24"/>
      <c r="C8065" s="24"/>
    </row>
    <row r="8066" spans="2:3" x14ac:dyDescent="0.2">
      <c r="B8066" s="24"/>
      <c r="C8066" s="24"/>
    </row>
    <row r="8067" spans="2:3" x14ac:dyDescent="0.2">
      <c r="B8067" s="24"/>
      <c r="C8067" s="24"/>
    </row>
    <row r="8068" spans="2:3" x14ac:dyDescent="0.2">
      <c r="B8068" s="24"/>
      <c r="C8068" s="24"/>
    </row>
    <row r="8069" spans="2:3" x14ac:dyDescent="0.2">
      <c r="B8069" s="24"/>
      <c r="C8069" s="24"/>
    </row>
    <row r="8070" spans="2:3" x14ac:dyDescent="0.2">
      <c r="B8070" s="24"/>
      <c r="C8070" s="24"/>
    </row>
    <row r="8071" spans="2:3" x14ac:dyDescent="0.2">
      <c r="B8071" s="24"/>
      <c r="C8071" s="24"/>
    </row>
    <row r="8072" spans="2:3" x14ac:dyDescent="0.2">
      <c r="B8072" s="24"/>
      <c r="C8072" s="24"/>
    </row>
    <row r="8073" spans="2:3" x14ac:dyDescent="0.2">
      <c r="B8073" s="24"/>
      <c r="C8073" s="24"/>
    </row>
    <row r="8074" spans="2:3" x14ac:dyDescent="0.2">
      <c r="B8074" s="24"/>
      <c r="C8074" s="24"/>
    </row>
    <row r="8075" spans="2:3" x14ac:dyDescent="0.2">
      <c r="B8075" s="24"/>
      <c r="C8075" s="24"/>
    </row>
    <row r="8076" spans="2:3" x14ac:dyDescent="0.2">
      <c r="B8076" s="24"/>
      <c r="C8076" s="24"/>
    </row>
    <row r="8077" spans="2:3" x14ac:dyDescent="0.2">
      <c r="B8077" s="24"/>
      <c r="C8077" s="24"/>
    </row>
    <row r="8078" spans="2:3" x14ac:dyDescent="0.2">
      <c r="B8078" s="24"/>
      <c r="C8078" s="24"/>
    </row>
    <row r="8079" spans="2:3" x14ac:dyDescent="0.2">
      <c r="B8079" s="24"/>
      <c r="C8079" s="24"/>
    </row>
    <row r="8080" spans="2:3" x14ac:dyDescent="0.2">
      <c r="B8080" s="24"/>
      <c r="C8080" s="24"/>
    </row>
    <row r="8081" spans="2:3" x14ac:dyDescent="0.2">
      <c r="B8081" s="24"/>
      <c r="C8081" s="24"/>
    </row>
    <row r="8082" spans="2:3" x14ac:dyDescent="0.2">
      <c r="B8082" s="24"/>
      <c r="C8082" s="24"/>
    </row>
    <row r="8083" spans="2:3" x14ac:dyDescent="0.2">
      <c r="B8083" s="24"/>
      <c r="C8083" s="24"/>
    </row>
    <row r="8084" spans="2:3" x14ac:dyDescent="0.2">
      <c r="B8084" s="24"/>
      <c r="C8084" s="24"/>
    </row>
    <row r="8085" spans="2:3" x14ac:dyDescent="0.2">
      <c r="B8085" s="24"/>
      <c r="C8085" s="24"/>
    </row>
    <row r="8086" spans="2:3" x14ac:dyDescent="0.2">
      <c r="B8086" s="24"/>
      <c r="C8086" s="24"/>
    </row>
    <row r="8087" spans="2:3" x14ac:dyDescent="0.2">
      <c r="B8087" s="24"/>
      <c r="C8087" s="24"/>
    </row>
    <row r="8088" spans="2:3" x14ac:dyDescent="0.2">
      <c r="B8088" s="24"/>
      <c r="C8088" s="24"/>
    </row>
    <row r="8089" spans="2:3" x14ac:dyDescent="0.2">
      <c r="B8089" s="24"/>
      <c r="C8089" s="24"/>
    </row>
    <row r="8090" spans="2:3" x14ac:dyDescent="0.2">
      <c r="B8090" s="24"/>
      <c r="C8090" s="24"/>
    </row>
    <row r="8091" spans="2:3" x14ac:dyDescent="0.2">
      <c r="B8091" s="24"/>
      <c r="C8091" s="24"/>
    </row>
    <row r="8092" spans="2:3" x14ac:dyDescent="0.2">
      <c r="B8092" s="24"/>
      <c r="C8092" s="24"/>
    </row>
    <row r="8093" spans="2:3" x14ac:dyDescent="0.2">
      <c r="B8093" s="24"/>
      <c r="C8093" s="24"/>
    </row>
    <row r="8094" spans="2:3" x14ac:dyDescent="0.2">
      <c r="B8094" s="24"/>
      <c r="C8094" s="24"/>
    </row>
    <row r="8095" spans="2:3" x14ac:dyDescent="0.2">
      <c r="B8095" s="24"/>
      <c r="C8095" s="24"/>
    </row>
    <row r="8096" spans="2:3" x14ac:dyDescent="0.2">
      <c r="B8096" s="24"/>
      <c r="C8096" s="24"/>
    </row>
    <row r="8097" spans="2:3" x14ac:dyDescent="0.2">
      <c r="B8097" s="24"/>
      <c r="C8097" s="24"/>
    </row>
    <row r="8098" spans="2:3" x14ac:dyDescent="0.2">
      <c r="B8098" s="24"/>
      <c r="C8098" s="24"/>
    </row>
    <row r="8099" spans="2:3" x14ac:dyDescent="0.2">
      <c r="B8099" s="24"/>
      <c r="C8099" s="24"/>
    </row>
    <row r="8100" spans="2:3" x14ac:dyDescent="0.2">
      <c r="B8100" s="24"/>
      <c r="C8100" s="24"/>
    </row>
    <row r="8101" spans="2:3" x14ac:dyDescent="0.2">
      <c r="B8101" s="24"/>
      <c r="C8101" s="24"/>
    </row>
    <row r="8102" spans="2:3" x14ac:dyDescent="0.2">
      <c r="B8102" s="24"/>
      <c r="C8102" s="24"/>
    </row>
    <row r="8103" spans="2:3" x14ac:dyDescent="0.2">
      <c r="B8103" s="24"/>
      <c r="C8103" s="24"/>
    </row>
    <row r="8104" spans="2:3" x14ac:dyDescent="0.2">
      <c r="B8104" s="24"/>
      <c r="C8104" s="24"/>
    </row>
    <row r="8105" spans="2:3" x14ac:dyDescent="0.2">
      <c r="B8105" s="24"/>
      <c r="C8105" s="24"/>
    </row>
    <row r="8106" spans="2:3" x14ac:dyDescent="0.2">
      <c r="B8106" s="24"/>
      <c r="C8106" s="24"/>
    </row>
    <row r="8107" spans="2:3" x14ac:dyDescent="0.2">
      <c r="B8107" s="24"/>
      <c r="C8107" s="24"/>
    </row>
    <row r="8108" spans="2:3" x14ac:dyDescent="0.2">
      <c r="B8108" s="24"/>
      <c r="C8108" s="24"/>
    </row>
    <row r="8109" spans="2:3" x14ac:dyDescent="0.2">
      <c r="B8109" s="24"/>
      <c r="C8109" s="24"/>
    </row>
    <row r="8110" spans="2:3" x14ac:dyDescent="0.2">
      <c r="B8110" s="24"/>
      <c r="C8110" s="24"/>
    </row>
    <row r="8111" spans="2:3" x14ac:dyDescent="0.2">
      <c r="B8111" s="24"/>
      <c r="C8111" s="24"/>
    </row>
    <row r="8112" spans="2:3" x14ac:dyDescent="0.2">
      <c r="B8112" s="24"/>
      <c r="C8112" s="24"/>
    </row>
    <row r="8113" spans="2:3" x14ac:dyDescent="0.2">
      <c r="B8113" s="24"/>
      <c r="C8113" s="24"/>
    </row>
    <row r="8114" spans="2:3" x14ac:dyDescent="0.2">
      <c r="B8114" s="24"/>
      <c r="C8114" s="24"/>
    </row>
    <row r="8115" spans="2:3" x14ac:dyDescent="0.2">
      <c r="B8115" s="24"/>
      <c r="C8115" s="24"/>
    </row>
    <row r="8116" spans="2:3" x14ac:dyDescent="0.2">
      <c r="B8116" s="24"/>
      <c r="C8116" s="24"/>
    </row>
    <row r="8117" spans="2:3" x14ac:dyDescent="0.2">
      <c r="B8117" s="24"/>
      <c r="C8117" s="24"/>
    </row>
    <row r="8118" spans="2:3" x14ac:dyDescent="0.2">
      <c r="B8118" s="24"/>
      <c r="C8118" s="24"/>
    </row>
    <row r="8119" spans="2:3" x14ac:dyDescent="0.2">
      <c r="B8119" s="24"/>
      <c r="C8119" s="24"/>
    </row>
    <row r="8120" spans="2:3" x14ac:dyDescent="0.2">
      <c r="B8120" s="24"/>
      <c r="C8120" s="24"/>
    </row>
    <row r="8121" spans="2:3" x14ac:dyDescent="0.2">
      <c r="B8121" s="24"/>
      <c r="C8121" s="24"/>
    </row>
    <row r="8122" spans="2:3" x14ac:dyDescent="0.2">
      <c r="B8122" s="24"/>
      <c r="C8122" s="24"/>
    </row>
    <row r="8123" spans="2:3" x14ac:dyDescent="0.2">
      <c r="B8123" s="24"/>
      <c r="C8123" s="24"/>
    </row>
    <row r="8124" spans="2:3" x14ac:dyDescent="0.2">
      <c r="B8124" s="24"/>
      <c r="C8124" s="24"/>
    </row>
    <row r="8125" spans="2:3" x14ac:dyDescent="0.2">
      <c r="B8125" s="24"/>
      <c r="C8125" s="24"/>
    </row>
    <row r="8126" spans="2:3" x14ac:dyDescent="0.2">
      <c r="B8126" s="24"/>
      <c r="C8126" s="24"/>
    </row>
    <row r="8127" spans="2:3" x14ac:dyDescent="0.2">
      <c r="B8127" s="24"/>
      <c r="C8127" s="24"/>
    </row>
    <row r="8128" spans="2:3" x14ac:dyDescent="0.2">
      <c r="B8128" s="24"/>
      <c r="C8128" s="24"/>
    </row>
    <row r="8129" spans="2:3" x14ac:dyDescent="0.2">
      <c r="B8129" s="24"/>
      <c r="C8129" s="24"/>
    </row>
    <row r="8130" spans="2:3" x14ac:dyDescent="0.2">
      <c r="B8130" s="24"/>
      <c r="C8130" s="24"/>
    </row>
    <row r="8131" spans="2:3" x14ac:dyDescent="0.2">
      <c r="B8131" s="24"/>
      <c r="C8131" s="24"/>
    </row>
    <row r="8132" spans="2:3" x14ac:dyDescent="0.2">
      <c r="B8132" s="24"/>
      <c r="C8132" s="24"/>
    </row>
    <row r="8133" spans="2:3" x14ac:dyDescent="0.2">
      <c r="B8133" s="24"/>
      <c r="C8133" s="24"/>
    </row>
    <row r="8134" spans="2:3" x14ac:dyDescent="0.2">
      <c r="B8134" s="24"/>
      <c r="C8134" s="24"/>
    </row>
    <row r="8135" spans="2:3" x14ac:dyDescent="0.2">
      <c r="B8135" s="24"/>
      <c r="C8135" s="24"/>
    </row>
    <row r="8136" spans="2:3" x14ac:dyDescent="0.2">
      <c r="B8136" s="24"/>
      <c r="C8136" s="24"/>
    </row>
    <row r="8137" spans="2:3" x14ac:dyDescent="0.2">
      <c r="B8137" s="24"/>
      <c r="C8137" s="24"/>
    </row>
    <row r="8138" spans="2:3" x14ac:dyDescent="0.2">
      <c r="B8138" s="24"/>
      <c r="C8138" s="24"/>
    </row>
    <row r="8139" spans="2:3" x14ac:dyDescent="0.2">
      <c r="B8139" s="24"/>
      <c r="C8139" s="24"/>
    </row>
    <row r="8140" spans="2:3" x14ac:dyDescent="0.2">
      <c r="B8140" s="24"/>
      <c r="C8140" s="24"/>
    </row>
    <row r="8141" spans="2:3" x14ac:dyDescent="0.2">
      <c r="B8141" s="24"/>
      <c r="C8141" s="24"/>
    </row>
    <row r="8142" spans="2:3" x14ac:dyDescent="0.2">
      <c r="B8142" s="24"/>
      <c r="C8142" s="24"/>
    </row>
    <row r="8143" spans="2:3" x14ac:dyDescent="0.2">
      <c r="B8143" s="24"/>
      <c r="C8143" s="24"/>
    </row>
    <row r="8144" spans="2:3" x14ac:dyDescent="0.2">
      <c r="B8144" s="24"/>
      <c r="C8144" s="24"/>
    </row>
    <row r="8145" spans="2:3" x14ac:dyDescent="0.2">
      <c r="B8145" s="24"/>
      <c r="C8145" s="24"/>
    </row>
    <row r="8146" spans="2:3" x14ac:dyDescent="0.2">
      <c r="B8146" s="24"/>
      <c r="C8146" s="24"/>
    </row>
    <row r="8147" spans="2:3" x14ac:dyDescent="0.2">
      <c r="B8147" s="24"/>
      <c r="C8147" s="24"/>
    </row>
    <row r="8148" spans="2:3" x14ac:dyDescent="0.2">
      <c r="B8148" s="24"/>
      <c r="C8148" s="24"/>
    </row>
    <row r="8149" spans="2:3" x14ac:dyDescent="0.2">
      <c r="B8149" s="24"/>
      <c r="C8149" s="24"/>
    </row>
    <row r="8150" spans="2:3" x14ac:dyDescent="0.2">
      <c r="B8150" s="24"/>
      <c r="C8150" s="24"/>
    </row>
    <row r="8151" spans="2:3" x14ac:dyDescent="0.2">
      <c r="B8151" s="24"/>
      <c r="C8151" s="24"/>
    </row>
    <row r="8152" spans="2:3" x14ac:dyDescent="0.2">
      <c r="B8152" s="24"/>
      <c r="C8152" s="24"/>
    </row>
    <row r="8153" spans="2:3" x14ac:dyDescent="0.2">
      <c r="B8153" s="24"/>
      <c r="C8153" s="24"/>
    </row>
    <row r="8154" spans="2:3" x14ac:dyDescent="0.2">
      <c r="B8154" s="24"/>
      <c r="C8154" s="24"/>
    </row>
    <row r="8155" spans="2:3" x14ac:dyDescent="0.2">
      <c r="B8155" s="24"/>
      <c r="C8155" s="24"/>
    </row>
    <row r="8156" spans="2:3" x14ac:dyDescent="0.2">
      <c r="B8156" s="24"/>
      <c r="C8156" s="24"/>
    </row>
    <row r="8157" spans="2:3" x14ac:dyDescent="0.2">
      <c r="B8157" s="24"/>
      <c r="C8157" s="24"/>
    </row>
    <row r="8158" spans="2:3" x14ac:dyDescent="0.2">
      <c r="B8158" s="24"/>
      <c r="C8158" s="24"/>
    </row>
    <row r="8159" spans="2:3" x14ac:dyDescent="0.2">
      <c r="B8159" s="24"/>
      <c r="C8159" s="24"/>
    </row>
    <row r="8160" spans="2:3" x14ac:dyDescent="0.2">
      <c r="B8160" s="24"/>
      <c r="C8160" s="24"/>
    </row>
    <row r="8161" spans="2:3" x14ac:dyDescent="0.2">
      <c r="B8161" s="24"/>
      <c r="C8161" s="24"/>
    </row>
    <row r="8162" spans="2:3" x14ac:dyDescent="0.2">
      <c r="B8162" s="24"/>
      <c r="C8162" s="24"/>
    </row>
    <row r="8163" spans="2:3" x14ac:dyDescent="0.2">
      <c r="B8163" s="24"/>
      <c r="C8163" s="24"/>
    </row>
    <row r="8164" spans="2:3" x14ac:dyDescent="0.2">
      <c r="B8164" s="24"/>
      <c r="C8164" s="24"/>
    </row>
    <row r="8165" spans="2:3" x14ac:dyDescent="0.2">
      <c r="B8165" s="24"/>
      <c r="C8165" s="24"/>
    </row>
    <row r="8166" spans="2:3" x14ac:dyDescent="0.2">
      <c r="B8166" s="24"/>
      <c r="C8166" s="24"/>
    </row>
    <row r="8167" spans="2:3" x14ac:dyDescent="0.2">
      <c r="B8167" s="24"/>
      <c r="C8167" s="24"/>
    </row>
    <row r="8168" spans="2:3" x14ac:dyDescent="0.2">
      <c r="B8168" s="24"/>
      <c r="C8168" s="24"/>
    </row>
    <row r="8169" spans="2:3" x14ac:dyDescent="0.2">
      <c r="B8169" s="24"/>
      <c r="C8169" s="24"/>
    </row>
    <row r="8170" spans="2:3" x14ac:dyDescent="0.2">
      <c r="B8170" s="24"/>
      <c r="C8170" s="24"/>
    </row>
    <row r="8171" spans="2:3" x14ac:dyDescent="0.2">
      <c r="B8171" s="24"/>
      <c r="C8171" s="24"/>
    </row>
    <row r="8172" spans="2:3" x14ac:dyDescent="0.2">
      <c r="B8172" s="24"/>
      <c r="C8172" s="24"/>
    </row>
    <row r="8173" spans="2:3" x14ac:dyDescent="0.2">
      <c r="B8173" s="24"/>
      <c r="C8173" s="24"/>
    </row>
    <row r="8174" spans="2:3" x14ac:dyDescent="0.2">
      <c r="B8174" s="24"/>
      <c r="C8174" s="24"/>
    </row>
    <row r="8175" spans="2:3" x14ac:dyDescent="0.2">
      <c r="B8175" s="24"/>
      <c r="C8175" s="24"/>
    </row>
    <row r="8176" spans="2:3" x14ac:dyDescent="0.2">
      <c r="B8176" s="24"/>
      <c r="C8176" s="24"/>
    </row>
    <row r="8177" spans="2:3" x14ac:dyDescent="0.2">
      <c r="B8177" s="24"/>
      <c r="C8177" s="24"/>
    </row>
    <row r="8178" spans="2:3" x14ac:dyDescent="0.2">
      <c r="B8178" s="24"/>
      <c r="C8178" s="24"/>
    </row>
    <row r="8179" spans="2:3" x14ac:dyDescent="0.2">
      <c r="B8179" s="24"/>
      <c r="C8179" s="24"/>
    </row>
    <row r="8180" spans="2:3" x14ac:dyDescent="0.2">
      <c r="B8180" s="24"/>
      <c r="C8180" s="24"/>
    </row>
    <row r="8181" spans="2:3" x14ac:dyDescent="0.2">
      <c r="B8181" s="24"/>
      <c r="C8181" s="24"/>
    </row>
    <row r="8182" spans="2:3" x14ac:dyDescent="0.2">
      <c r="B8182" s="24"/>
      <c r="C8182" s="24"/>
    </row>
    <row r="8183" spans="2:3" x14ac:dyDescent="0.2">
      <c r="B8183" s="24"/>
      <c r="C8183" s="24"/>
    </row>
    <row r="8184" spans="2:3" x14ac:dyDescent="0.2">
      <c r="B8184" s="24"/>
      <c r="C8184" s="24"/>
    </row>
    <row r="8185" spans="2:3" x14ac:dyDescent="0.2">
      <c r="B8185" s="24"/>
      <c r="C8185" s="24"/>
    </row>
    <row r="8186" spans="2:3" x14ac:dyDescent="0.2">
      <c r="B8186" s="24"/>
      <c r="C8186" s="24"/>
    </row>
    <row r="8187" spans="2:3" x14ac:dyDescent="0.2">
      <c r="B8187" s="24"/>
      <c r="C8187" s="24"/>
    </row>
    <row r="8188" spans="2:3" x14ac:dyDescent="0.2">
      <c r="B8188" s="24"/>
      <c r="C8188" s="24"/>
    </row>
    <row r="8189" spans="2:3" x14ac:dyDescent="0.2">
      <c r="B8189" s="24"/>
      <c r="C8189" s="24"/>
    </row>
    <row r="8190" spans="2:3" x14ac:dyDescent="0.2">
      <c r="B8190" s="24"/>
      <c r="C8190" s="24"/>
    </row>
    <row r="8191" spans="2:3" x14ac:dyDescent="0.2">
      <c r="B8191" s="24"/>
      <c r="C8191" s="24"/>
    </row>
    <row r="8192" spans="2:3" x14ac:dyDescent="0.2">
      <c r="B8192" s="24"/>
      <c r="C8192" s="24"/>
    </row>
    <row r="8193" spans="2:3" x14ac:dyDescent="0.2">
      <c r="B8193" s="24"/>
      <c r="C8193" s="24"/>
    </row>
    <row r="8194" spans="2:3" x14ac:dyDescent="0.2">
      <c r="B8194" s="24"/>
      <c r="C8194" s="24"/>
    </row>
    <row r="8195" spans="2:3" x14ac:dyDescent="0.2">
      <c r="B8195" s="24"/>
      <c r="C8195" s="24"/>
    </row>
    <row r="8196" spans="2:3" x14ac:dyDescent="0.2">
      <c r="B8196" s="24"/>
      <c r="C8196" s="24"/>
    </row>
    <row r="8197" spans="2:3" x14ac:dyDescent="0.2">
      <c r="B8197" s="24"/>
      <c r="C8197" s="24"/>
    </row>
    <row r="8198" spans="2:3" x14ac:dyDescent="0.2">
      <c r="B8198" s="24"/>
      <c r="C8198" s="24"/>
    </row>
    <row r="8199" spans="2:3" x14ac:dyDescent="0.2">
      <c r="B8199" s="24"/>
      <c r="C8199" s="24"/>
    </row>
    <row r="8200" spans="2:3" x14ac:dyDescent="0.2">
      <c r="B8200" s="24"/>
      <c r="C8200" s="24"/>
    </row>
    <row r="8201" spans="2:3" x14ac:dyDescent="0.2">
      <c r="B8201" s="24"/>
      <c r="C8201" s="24"/>
    </row>
    <row r="8202" spans="2:3" x14ac:dyDescent="0.2">
      <c r="B8202" s="24"/>
      <c r="C8202" s="24"/>
    </row>
    <row r="8203" spans="2:3" x14ac:dyDescent="0.2">
      <c r="B8203" s="24"/>
      <c r="C8203" s="24"/>
    </row>
    <row r="8204" spans="2:3" x14ac:dyDescent="0.2">
      <c r="B8204" s="24"/>
      <c r="C8204" s="24"/>
    </row>
    <row r="8205" spans="2:3" x14ac:dyDescent="0.2">
      <c r="B8205" s="24"/>
      <c r="C8205" s="24"/>
    </row>
    <row r="8206" spans="2:3" x14ac:dyDescent="0.2">
      <c r="B8206" s="24"/>
      <c r="C8206" s="24"/>
    </row>
    <row r="8207" spans="2:3" x14ac:dyDescent="0.2">
      <c r="B8207" s="24"/>
      <c r="C8207" s="24"/>
    </row>
    <row r="8208" spans="2:3" x14ac:dyDescent="0.2">
      <c r="B8208" s="24"/>
      <c r="C8208" s="24"/>
    </row>
    <row r="8209" spans="2:3" x14ac:dyDescent="0.2">
      <c r="B8209" s="24"/>
      <c r="C8209" s="24"/>
    </row>
    <row r="8210" spans="2:3" x14ac:dyDescent="0.2">
      <c r="B8210" s="24"/>
      <c r="C8210" s="24"/>
    </row>
    <row r="8211" spans="2:3" x14ac:dyDescent="0.2">
      <c r="B8211" s="24"/>
      <c r="C8211" s="24"/>
    </row>
    <row r="8212" spans="2:3" x14ac:dyDescent="0.2">
      <c r="B8212" s="24"/>
      <c r="C8212" s="24"/>
    </row>
    <row r="8213" spans="2:3" x14ac:dyDescent="0.2">
      <c r="B8213" s="24"/>
      <c r="C8213" s="24"/>
    </row>
    <row r="8214" spans="2:3" x14ac:dyDescent="0.2">
      <c r="B8214" s="24"/>
      <c r="C8214" s="24"/>
    </row>
    <row r="8215" spans="2:3" x14ac:dyDescent="0.2">
      <c r="B8215" s="24"/>
      <c r="C8215" s="24"/>
    </row>
    <row r="8216" spans="2:3" x14ac:dyDescent="0.2">
      <c r="B8216" s="24"/>
      <c r="C8216" s="24"/>
    </row>
    <row r="8217" spans="2:3" x14ac:dyDescent="0.2">
      <c r="B8217" s="24"/>
      <c r="C8217" s="24"/>
    </row>
    <row r="8218" spans="2:3" x14ac:dyDescent="0.2">
      <c r="B8218" s="24"/>
      <c r="C8218" s="24"/>
    </row>
    <row r="8219" spans="2:3" x14ac:dyDescent="0.2">
      <c r="B8219" s="24"/>
      <c r="C8219" s="24"/>
    </row>
    <row r="8220" spans="2:3" x14ac:dyDescent="0.2">
      <c r="B8220" s="24"/>
      <c r="C8220" s="24"/>
    </row>
    <row r="8221" spans="2:3" x14ac:dyDescent="0.2">
      <c r="B8221" s="24"/>
      <c r="C8221" s="24"/>
    </row>
    <row r="8222" spans="2:3" x14ac:dyDescent="0.2">
      <c r="B8222" s="24"/>
      <c r="C8222" s="24"/>
    </row>
    <row r="8223" spans="2:3" x14ac:dyDescent="0.2">
      <c r="B8223" s="24"/>
      <c r="C8223" s="24"/>
    </row>
    <row r="8224" spans="2:3" x14ac:dyDescent="0.2">
      <c r="B8224" s="24"/>
      <c r="C8224" s="24"/>
    </row>
    <row r="8225" spans="2:3" x14ac:dyDescent="0.2">
      <c r="B8225" s="24"/>
      <c r="C8225" s="24"/>
    </row>
    <row r="8226" spans="2:3" x14ac:dyDescent="0.2">
      <c r="B8226" s="24"/>
      <c r="C8226" s="24"/>
    </row>
    <row r="8227" spans="2:3" x14ac:dyDescent="0.2">
      <c r="B8227" s="24"/>
      <c r="C8227" s="24"/>
    </row>
    <row r="8228" spans="2:3" x14ac:dyDescent="0.2">
      <c r="B8228" s="24"/>
      <c r="C8228" s="24"/>
    </row>
    <row r="8229" spans="2:3" x14ac:dyDescent="0.2">
      <c r="B8229" s="24"/>
      <c r="C8229" s="24"/>
    </row>
    <row r="8230" spans="2:3" x14ac:dyDescent="0.2">
      <c r="B8230" s="24"/>
      <c r="C8230" s="24"/>
    </row>
    <row r="8231" spans="2:3" x14ac:dyDescent="0.2">
      <c r="B8231" s="24"/>
      <c r="C8231" s="24"/>
    </row>
    <row r="8232" spans="2:3" x14ac:dyDescent="0.2">
      <c r="B8232" s="24"/>
      <c r="C8232" s="24"/>
    </row>
    <row r="8233" spans="2:3" x14ac:dyDescent="0.2">
      <c r="B8233" s="24"/>
      <c r="C8233" s="24"/>
    </row>
    <row r="8234" spans="2:3" x14ac:dyDescent="0.2">
      <c r="B8234" s="24"/>
      <c r="C8234" s="24"/>
    </row>
    <row r="8235" spans="2:3" x14ac:dyDescent="0.2">
      <c r="B8235" s="24"/>
      <c r="C8235" s="24"/>
    </row>
    <row r="8236" spans="2:3" x14ac:dyDescent="0.2">
      <c r="B8236" s="24"/>
      <c r="C8236" s="24"/>
    </row>
    <row r="8237" spans="2:3" x14ac:dyDescent="0.2">
      <c r="B8237" s="24"/>
      <c r="C8237" s="24"/>
    </row>
    <row r="8238" spans="2:3" x14ac:dyDescent="0.2">
      <c r="B8238" s="24"/>
      <c r="C8238" s="24"/>
    </row>
    <row r="8239" spans="2:3" x14ac:dyDescent="0.2">
      <c r="B8239" s="24"/>
      <c r="C8239" s="24"/>
    </row>
    <row r="8240" spans="2:3" x14ac:dyDescent="0.2">
      <c r="B8240" s="24"/>
      <c r="C8240" s="24"/>
    </row>
    <row r="8241" spans="2:3" x14ac:dyDescent="0.2">
      <c r="B8241" s="24"/>
      <c r="C8241" s="24"/>
    </row>
    <row r="8242" spans="2:3" x14ac:dyDescent="0.2">
      <c r="B8242" s="24"/>
      <c r="C8242" s="24"/>
    </row>
    <row r="8243" spans="2:3" x14ac:dyDescent="0.2">
      <c r="B8243" s="24"/>
      <c r="C8243" s="24"/>
    </row>
    <row r="8244" spans="2:3" x14ac:dyDescent="0.2">
      <c r="B8244" s="24"/>
      <c r="C8244" s="24"/>
    </row>
    <row r="8245" spans="2:3" x14ac:dyDescent="0.2">
      <c r="B8245" s="24"/>
      <c r="C8245" s="24"/>
    </row>
    <row r="8246" spans="2:3" x14ac:dyDescent="0.2">
      <c r="B8246" s="24"/>
      <c r="C8246" s="24"/>
    </row>
    <row r="8247" spans="2:3" x14ac:dyDescent="0.2">
      <c r="B8247" s="24"/>
      <c r="C8247" s="24"/>
    </row>
    <row r="8248" spans="2:3" x14ac:dyDescent="0.2">
      <c r="B8248" s="24"/>
      <c r="C8248" s="24"/>
    </row>
    <row r="8249" spans="2:3" x14ac:dyDescent="0.2">
      <c r="B8249" s="24"/>
      <c r="C8249" s="24"/>
    </row>
    <row r="8250" spans="2:3" x14ac:dyDescent="0.2">
      <c r="B8250" s="24"/>
      <c r="C8250" s="24"/>
    </row>
    <row r="8251" spans="2:3" x14ac:dyDescent="0.2">
      <c r="B8251" s="24"/>
      <c r="C8251" s="24"/>
    </row>
    <row r="8252" spans="2:3" x14ac:dyDescent="0.2">
      <c r="B8252" s="24"/>
      <c r="C8252" s="24"/>
    </row>
    <row r="8253" spans="2:3" x14ac:dyDescent="0.2">
      <c r="B8253" s="24"/>
      <c r="C8253" s="24"/>
    </row>
    <row r="8254" spans="2:3" x14ac:dyDescent="0.2">
      <c r="B8254" s="24"/>
      <c r="C8254" s="24"/>
    </row>
    <row r="8255" spans="2:3" x14ac:dyDescent="0.2">
      <c r="B8255" s="24"/>
      <c r="C8255" s="24"/>
    </row>
    <row r="8256" spans="2:3" x14ac:dyDescent="0.2">
      <c r="B8256" s="24"/>
      <c r="C8256" s="24"/>
    </row>
    <row r="8257" spans="2:3" x14ac:dyDescent="0.2">
      <c r="B8257" s="24"/>
      <c r="C8257" s="24"/>
    </row>
    <row r="8258" spans="2:3" x14ac:dyDescent="0.2">
      <c r="B8258" s="24"/>
      <c r="C8258" s="24"/>
    </row>
    <row r="8259" spans="2:3" x14ac:dyDescent="0.2">
      <c r="B8259" s="24"/>
      <c r="C8259" s="24"/>
    </row>
    <row r="8260" spans="2:3" x14ac:dyDescent="0.2">
      <c r="B8260" s="24"/>
      <c r="C8260" s="24"/>
    </row>
    <row r="8261" spans="2:3" x14ac:dyDescent="0.2">
      <c r="B8261" s="24"/>
      <c r="C8261" s="24"/>
    </row>
    <row r="8262" spans="2:3" x14ac:dyDescent="0.2">
      <c r="B8262" s="24"/>
      <c r="C8262" s="24"/>
    </row>
    <row r="8263" spans="2:3" x14ac:dyDescent="0.2">
      <c r="B8263" s="24"/>
      <c r="C8263" s="24"/>
    </row>
    <row r="8264" spans="2:3" x14ac:dyDescent="0.2">
      <c r="B8264" s="24"/>
      <c r="C8264" s="24"/>
    </row>
    <row r="8265" spans="2:3" x14ac:dyDescent="0.2">
      <c r="B8265" s="24"/>
      <c r="C8265" s="24"/>
    </row>
    <row r="8266" spans="2:3" x14ac:dyDescent="0.2">
      <c r="B8266" s="24"/>
      <c r="C8266" s="24"/>
    </row>
    <row r="8267" spans="2:3" x14ac:dyDescent="0.2">
      <c r="B8267" s="24"/>
      <c r="C8267" s="24"/>
    </row>
    <row r="8268" spans="2:3" x14ac:dyDescent="0.2">
      <c r="B8268" s="24"/>
      <c r="C8268" s="24"/>
    </row>
    <row r="8269" spans="2:3" x14ac:dyDescent="0.2">
      <c r="B8269" s="24"/>
      <c r="C8269" s="24"/>
    </row>
    <row r="8270" spans="2:3" x14ac:dyDescent="0.2">
      <c r="B8270" s="24"/>
      <c r="C8270" s="24"/>
    </row>
    <row r="8271" spans="2:3" x14ac:dyDescent="0.2">
      <c r="B8271" s="24"/>
      <c r="C8271" s="24"/>
    </row>
    <row r="8272" spans="2:3" x14ac:dyDescent="0.2">
      <c r="B8272" s="24"/>
      <c r="C8272" s="24"/>
    </row>
    <row r="8273" spans="2:3" x14ac:dyDescent="0.2">
      <c r="B8273" s="24"/>
      <c r="C8273" s="24"/>
    </row>
    <row r="8274" spans="2:3" x14ac:dyDescent="0.2">
      <c r="B8274" s="24"/>
      <c r="C8274" s="24"/>
    </row>
    <row r="8275" spans="2:3" x14ac:dyDescent="0.2">
      <c r="B8275" s="24"/>
      <c r="C8275" s="24"/>
    </row>
    <row r="8276" spans="2:3" x14ac:dyDescent="0.2">
      <c r="B8276" s="24"/>
      <c r="C8276" s="24"/>
    </row>
    <row r="8277" spans="2:3" x14ac:dyDescent="0.2">
      <c r="B8277" s="24"/>
      <c r="C8277" s="24"/>
    </row>
    <row r="8278" spans="2:3" x14ac:dyDescent="0.2">
      <c r="B8278" s="24"/>
      <c r="C8278" s="24"/>
    </row>
    <row r="8279" spans="2:3" x14ac:dyDescent="0.2">
      <c r="B8279" s="24"/>
      <c r="C8279" s="24"/>
    </row>
    <row r="8280" spans="2:3" x14ac:dyDescent="0.2">
      <c r="B8280" s="24"/>
      <c r="C8280" s="24"/>
    </row>
    <row r="8281" spans="2:3" x14ac:dyDescent="0.2">
      <c r="B8281" s="24"/>
      <c r="C8281" s="24"/>
    </row>
    <row r="8282" spans="2:3" x14ac:dyDescent="0.2">
      <c r="B8282" s="24"/>
      <c r="C8282" s="24"/>
    </row>
    <row r="8283" spans="2:3" x14ac:dyDescent="0.2">
      <c r="B8283" s="24"/>
      <c r="C8283" s="24"/>
    </row>
    <row r="8284" spans="2:3" x14ac:dyDescent="0.2">
      <c r="B8284" s="24"/>
      <c r="C8284" s="24"/>
    </row>
    <row r="8285" spans="2:3" x14ac:dyDescent="0.2">
      <c r="B8285" s="24"/>
      <c r="C8285" s="24"/>
    </row>
    <row r="8286" spans="2:3" x14ac:dyDescent="0.2">
      <c r="B8286" s="24"/>
      <c r="C8286" s="24"/>
    </row>
    <row r="8287" spans="2:3" x14ac:dyDescent="0.2">
      <c r="B8287" s="24"/>
      <c r="C8287" s="24"/>
    </row>
    <row r="8288" spans="2:3" x14ac:dyDescent="0.2">
      <c r="B8288" s="24"/>
      <c r="C8288" s="24"/>
    </row>
    <row r="8289" spans="2:3" x14ac:dyDescent="0.2">
      <c r="B8289" s="24"/>
      <c r="C8289" s="24"/>
    </row>
    <row r="8290" spans="2:3" x14ac:dyDescent="0.2">
      <c r="B8290" s="24"/>
      <c r="C8290" s="24"/>
    </row>
    <row r="8291" spans="2:3" x14ac:dyDescent="0.2">
      <c r="B8291" s="24"/>
      <c r="C8291" s="24"/>
    </row>
    <row r="8292" spans="2:3" x14ac:dyDescent="0.2">
      <c r="B8292" s="24"/>
      <c r="C8292" s="24"/>
    </row>
    <row r="8293" spans="2:3" x14ac:dyDescent="0.2">
      <c r="B8293" s="24"/>
      <c r="C8293" s="24"/>
    </row>
    <row r="8294" spans="2:3" x14ac:dyDescent="0.2">
      <c r="B8294" s="24"/>
      <c r="C8294" s="24"/>
    </row>
    <row r="8295" spans="2:3" x14ac:dyDescent="0.2">
      <c r="B8295" s="24"/>
      <c r="C8295" s="24"/>
    </row>
    <row r="8296" spans="2:3" x14ac:dyDescent="0.2">
      <c r="B8296" s="24"/>
      <c r="C8296" s="24"/>
    </row>
    <row r="8297" spans="2:3" x14ac:dyDescent="0.2">
      <c r="B8297" s="24"/>
      <c r="C8297" s="24"/>
    </row>
    <row r="8298" spans="2:3" x14ac:dyDescent="0.2">
      <c r="B8298" s="24"/>
      <c r="C8298" s="24"/>
    </row>
    <row r="8299" spans="2:3" x14ac:dyDescent="0.2">
      <c r="B8299" s="24"/>
      <c r="C8299" s="24"/>
    </row>
    <row r="8300" spans="2:3" x14ac:dyDescent="0.2">
      <c r="B8300" s="24"/>
      <c r="C8300" s="24"/>
    </row>
    <row r="8301" spans="2:3" x14ac:dyDescent="0.2">
      <c r="B8301" s="24"/>
      <c r="C8301" s="24"/>
    </row>
    <row r="8302" spans="2:3" x14ac:dyDescent="0.2">
      <c r="B8302" s="24"/>
      <c r="C8302" s="24"/>
    </row>
    <row r="8303" spans="2:3" x14ac:dyDescent="0.2">
      <c r="B8303" s="24"/>
      <c r="C8303" s="24"/>
    </row>
    <row r="8304" spans="2:3" x14ac:dyDescent="0.2">
      <c r="B8304" s="24"/>
      <c r="C8304" s="24"/>
    </row>
    <row r="8305" spans="2:3" x14ac:dyDescent="0.2">
      <c r="B8305" s="24"/>
      <c r="C8305" s="24"/>
    </row>
    <row r="8306" spans="2:3" x14ac:dyDescent="0.2">
      <c r="B8306" s="24"/>
      <c r="C8306" s="24"/>
    </row>
    <row r="8307" spans="2:3" x14ac:dyDescent="0.2">
      <c r="B8307" s="24"/>
      <c r="C8307" s="24"/>
    </row>
    <row r="8308" spans="2:3" x14ac:dyDescent="0.2">
      <c r="B8308" s="24"/>
      <c r="C8308" s="24"/>
    </row>
    <row r="8309" spans="2:3" x14ac:dyDescent="0.2">
      <c r="B8309" s="24"/>
      <c r="C8309" s="24"/>
    </row>
    <row r="8310" spans="2:3" x14ac:dyDescent="0.2">
      <c r="B8310" s="24"/>
      <c r="C8310" s="24"/>
    </row>
    <row r="8311" spans="2:3" x14ac:dyDescent="0.2">
      <c r="B8311" s="24"/>
      <c r="C8311" s="24"/>
    </row>
    <row r="8312" spans="2:3" x14ac:dyDescent="0.2">
      <c r="B8312" s="24"/>
      <c r="C8312" s="24"/>
    </row>
    <row r="8313" spans="2:3" x14ac:dyDescent="0.2">
      <c r="B8313" s="24"/>
      <c r="C8313" s="24"/>
    </row>
    <row r="8314" spans="2:3" x14ac:dyDescent="0.2">
      <c r="B8314" s="24"/>
      <c r="C8314" s="24"/>
    </row>
    <row r="8315" spans="2:3" x14ac:dyDescent="0.2">
      <c r="B8315" s="24"/>
      <c r="C8315" s="24"/>
    </row>
    <row r="8316" spans="2:3" x14ac:dyDescent="0.2">
      <c r="B8316" s="24"/>
      <c r="C8316" s="24"/>
    </row>
    <row r="8317" spans="2:3" x14ac:dyDescent="0.2">
      <c r="B8317" s="24"/>
      <c r="C8317" s="24"/>
    </row>
    <row r="8318" spans="2:3" x14ac:dyDescent="0.2">
      <c r="B8318" s="24"/>
      <c r="C8318" s="24"/>
    </row>
    <row r="8319" spans="2:3" x14ac:dyDescent="0.2">
      <c r="B8319" s="24"/>
      <c r="C8319" s="24"/>
    </row>
    <row r="8320" spans="2:3" x14ac:dyDescent="0.2">
      <c r="B8320" s="24"/>
      <c r="C8320" s="24"/>
    </row>
    <row r="8321" spans="2:3" x14ac:dyDescent="0.2">
      <c r="B8321" s="24"/>
      <c r="C8321" s="24"/>
    </row>
    <row r="8322" spans="2:3" x14ac:dyDescent="0.2">
      <c r="B8322" s="24"/>
      <c r="C8322" s="24"/>
    </row>
    <row r="8323" spans="2:3" x14ac:dyDescent="0.2">
      <c r="B8323" s="24"/>
      <c r="C8323" s="24"/>
    </row>
    <row r="8324" spans="2:3" x14ac:dyDescent="0.2">
      <c r="B8324" s="24"/>
      <c r="C8324" s="24"/>
    </row>
    <row r="8325" spans="2:3" x14ac:dyDescent="0.2">
      <c r="B8325" s="24"/>
      <c r="C8325" s="24"/>
    </row>
    <row r="8326" spans="2:3" x14ac:dyDescent="0.2">
      <c r="B8326" s="24"/>
      <c r="C8326" s="24"/>
    </row>
    <row r="8327" spans="2:3" x14ac:dyDescent="0.2">
      <c r="B8327" s="24"/>
      <c r="C8327" s="24"/>
    </row>
    <row r="8328" spans="2:3" x14ac:dyDescent="0.2">
      <c r="B8328" s="24"/>
      <c r="C8328" s="24"/>
    </row>
    <row r="8329" spans="2:3" x14ac:dyDescent="0.2">
      <c r="B8329" s="24"/>
      <c r="C8329" s="24"/>
    </row>
    <row r="8330" spans="2:3" x14ac:dyDescent="0.2">
      <c r="B8330" s="24"/>
      <c r="C8330" s="24"/>
    </row>
    <row r="8331" spans="2:3" x14ac:dyDescent="0.2">
      <c r="B8331" s="24"/>
      <c r="C8331" s="24"/>
    </row>
    <row r="8332" spans="2:3" x14ac:dyDescent="0.2">
      <c r="B8332" s="24"/>
      <c r="C8332" s="24"/>
    </row>
    <row r="8333" spans="2:3" x14ac:dyDescent="0.2">
      <c r="B8333" s="24"/>
      <c r="C8333" s="24"/>
    </row>
    <row r="8334" spans="2:3" x14ac:dyDescent="0.2">
      <c r="B8334" s="24"/>
      <c r="C8334" s="24"/>
    </row>
    <row r="8335" spans="2:3" x14ac:dyDescent="0.2">
      <c r="B8335" s="24"/>
      <c r="C8335" s="24"/>
    </row>
    <row r="8336" spans="2:3" x14ac:dyDescent="0.2">
      <c r="B8336" s="24"/>
      <c r="C8336" s="24"/>
    </row>
    <row r="8337" spans="2:3" x14ac:dyDescent="0.2">
      <c r="B8337" s="24"/>
      <c r="C8337" s="24"/>
    </row>
    <row r="8338" spans="2:3" x14ac:dyDescent="0.2">
      <c r="B8338" s="24"/>
      <c r="C8338" s="24"/>
    </row>
    <row r="8339" spans="2:3" x14ac:dyDescent="0.2">
      <c r="B8339" s="24"/>
      <c r="C8339" s="24"/>
    </row>
    <row r="8340" spans="2:3" x14ac:dyDescent="0.2">
      <c r="B8340" s="24"/>
      <c r="C8340" s="24"/>
    </row>
    <row r="8341" spans="2:3" x14ac:dyDescent="0.2">
      <c r="B8341" s="24"/>
      <c r="C8341" s="24"/>
    </row>
    <row r="8342" spans="2:3" x14ac:dyDescent="0.2">
      <c r="B8342" s="24"/>
      <c r="C8342" s="24"/>
    </row>
    <row r="8343" spans="2:3" x14ac:dyDescent="0.2">
      <c r="B8343" s="24"/>
      <c r="C8343" s="24"/>
    </row>
    <row r="8344" spans="2:3" x14ac:dyDescent="0.2">
      <c r="B8344" s="24"/>
      <c r="C8344" s="24"/>
    </row>
    <row r="8345" spans="2:3" x14ac:dyDescent="0.2">
      <c r="B8345" s="24"/>
      <c r="C8345" s="24"/>
    </row>
    <row r="8346" spans="2:3" x14ac:dyDescent="0.2">
      <c r="B8346" s="24"/>
      <c r="C8346" s="24"/>
    </row>
    <row r="8347" spans="2:3" x14ac:dyDescent="0.2">
      <c r="B8347" s="24"/>
      <c r="C8347" s="24"/>
    </row>
    <row r="8348" spans="2:3" x14ac:dyDescent="0.2">
      <c r="B8348" s="24"/>
      <c r="C8348" s="24"/>
    </row>
    <row r="8349" spans="2:3" x14ac:dyDescent="0.2">
      <c r="B8349" s="24"/>
      <c r="C8349" s="24"/>
    </row>
    <row r="8350" spans="2:3" x14ac:dyDescent="0.2">
      <c r="B8350" s="24"/>
      <c r="C8350" s="24"/>
    </row>
    <row r="8351" spans="2:3" x14ac:dyDescent="0.2">
      <c r="B8351" s="24"/>
      <c r="C8351" s="24"/>
    </row>
    <row r="8352" spans="2:3" x14ac:dyDescent="0.2">
      <c r="B8352" s="24"/>
      <c r="C8352" s="24"/>
    </row>
    <row r="8353" spans="2:3" x14ac:dyDescent="0.2">
      <c r="B8353" s="24"/>
      <c r="C8353" s="24"/>
    </row>
    <row r="8354" spans="2:3" x14ac:dyDescent="0.2">
      <c r="B8354" s="24"/>
      <c r="C8354" s="24"/>
    </row>
    <row r="8355" spans="2:3" x14ac:dyDescent="0.2">
      <c r="B8355" s="24"/>
      <c r="C8355" s="24"/>
    </row>
    <row r="8356" spans="2:3" x14ac:dyDescent="0.2">
      <c r="B8356" s="24"/>
      <c r="C8356" s="24"/>
    </row>
    <row r="8357" spans="2:3" x14ac:dyDescent="0.2">
      <c r="B8357" s="24"/>
      <c r="C8357" s="24"/>
    </row>
    <row r="8358" spans="2:3" x14ac:dyDescent="0.2">
      <c r="B8358" s="24"/>
      <c r="C8358" s="24"/>
    </row>
    <row r="8359" spans="2:3" x14ac:dyDescent="0.2">
      <c r="B8359" s="24"/>
      <c r="C8359" s="24"/>
    </row>
    <row r="8360" spans="2:3" x14ac:dyDescent="0.2">
      <c r="B8360" s="24"/>
      <c r="C8360" s="24"/>
    </row>
    <row r="8361" spans="2:3" x14ac:dyDescent="0.2">
      <c r="B8361" s="24"/>
      <c r="C8361" s="24"/>
    </row>
    <row r="8362" spans="2:3" x14ac:dyDescent="0.2">
      <c r="B8362" s="24"/>
      <c r="C8362" s="24"/>
    </row>
    <row r="8363" spans="2:3" x14ac:dyDescent="0.2">
      <c r="B8363" s="24"/>
      <c r="C8363" s="24"/>
    </row>
    <row r="8364" spans="2:3" x14ac:dyDescent="0.2">
      <c r="B8364" s="24"/>
      <c r="C8364" s="24"/>
    </row>
    <row r="8365" spans="2:3" x14ac:dyDescent="0.2">
      <c r="B8365" s="24"/>
      <c r="C8365" s="24"/>
    </row>
    <row r="8366" spans="2:3" x14ac:dyDescent="0.2">
      <c r="B8366" s="24"/>
      <c r="C8366" s="24"/>
    </row>
    <row r="8367" spans="2:3" x14ac:dyDescent="0.2">
      <c r="B8367" s="24"/>
      <c r="C8367" s="24"/>
    </row>
    <row r="8368" spans="2:3" x14ac:dyDescent="0.2">
      <c r="B8368" s="24"/>
      <c r="C8368" s="24"/>
    </row>
    <row r="8369" spans="2:3" x14ac:dyDescent="0.2">
      <c r="B8369" s="24"/>
      <c r="C8369" s="24"/>
    </row>
    <row r="8370" spans="2:3" x14ac:dyDescent="0.2">
      <c r="B8370" s="24"/>
      <c r="C8370" s="24"/>
    </row>
    <row r="8371" spans="2:3" x14ac:dyDescent="0.2">
      <c r="B8371" s="24"/>
      <c r="C8371" s="24"/>
    </row>
    <row r="8372" spans="2:3" x14ac:dyDescent="0.2">
      <c r="B8372" s="24"/>
      <c r="C8372" s="24"/>
    </row>
    <row r="8373" spans="2:3" x14ac:dyDescent="0.2">
      <c r="B8373" s="24"/>
      <c r="C8373" s="24"/>
    </row>
    <row r="8374" spans="2:3" x14ac:dyDescent="0.2">
      <c r="B8374" s="24"/>
      <c r="C8374" s="24"/>
    </row>
    <row r="8375" spans="2:3" x14ac:dyDescent="0.2">
      <c r="B8375" s="24"/>
      <c r="C8375" s="24"/>
    </row>
    <row r="8376" spans="2:3" x14ac:dyDescent="0.2">
      <c r="B8376" s="24"/>
      <c r="C8376" s="24"/>
    </row>
    <row r="8377" spans="2:3" x14ac:dyDescent="0.2">
      <c r="B8377" s="24"/>
      <c r="C8377" s="24"/>
    </row>
    <row r="8378" spans="2:3" x14ac:dyDescent="0.2">
      <c r="B8378" s="24"/>
      <c r="C8378" s="24"/>
    </row>
    <row r="8379" spans="2:3" x14ac:dyDescent="0.2">
      <c r="B8379" s="24"/>
      <c r="C8379" s="24"/>
    </row>
    <row r="8380" spans="2:3" x14ac:dyDescent="0.2">
      <c r="B8380" s="24"/>
      <c r="C8380" s="24"/>
    </row>
    <row r="8381" spans="2:3" x14ac:dyDescent="0.2">
      <c r="B8381" s="24"/>
      <c r="C8381" s="24"/>
    </row>
    <row r="8382" spans="2:3" x14ac:dyDescent="0.2">
      <c r="B8382" s="24"/>
      <c r="C8382" s="24"/>
    </row>
    <row r="8383" spans="2:3" x14ac:dyDescent="0.2">
      <c r="B8383" s="24"/>
      <c r="C8383" s="24"/>
    </row>
    <row r="8384" spans="2:3" x14ac:dyDescent="0.2">
      <c r="B8384" s="24"/>
      <c r="C8384" s="24"/>
    </row>
    <row r="8385" spans="2:3" x14ac:dyDescent="0.2">
      <c r="B8385" s="24"/>
      <c r="C8385" s="24"/>
    </row>
    <row r="8386" spans="2:3" x14ac:dyDescent="0.2">
      <c r="B8386" s="24"/>
      <c r="C8386" s="24"/>
    </row>
    <row r="8387" spans="2:3" x14ac:dyDescent="0.2">
      <c r="B8387" s="24"/>
      <c r="C8387" s="24"/>
    </row>
    <row r="8388" spans="2:3" x14ac:dyDescent="0.2">
      <c r="B8388" s="24"/>
      <c r="C8388" s="24"/>
    </row>
    <row r="8389" spans="2:3" x14ac:dyDescent="0.2">
      <c r="B8389" s="24"/>
      <c r="C8389" s="24"/>
    </row>
    <row r="8390" spans="2:3" x14ac:dyDescent="0.2">
      <c r="B8390" s="24"/>
      <c r="C8390" s="24"/>
    </row>
    <row r="8391" spans="2:3" x14ac:dyDescent="0.2">
      <c r="B8391" s="24"/>
      <c r="C8391" s="24"/>
    </row>
    <row r="8392" spans="2:3" x14ac:dyDescent="0.2">
      <c r="B8392" s="24"/>
      <c r="C8392" s="24"/>
    </row>
    <row r="8393" spans="2:3" x14ac:dyDescent="0.2">
      <c r="B8393" s="24"/>
      <c r="C8393" s="24"/>
    </row>
    <row r="8394" spans="2:3" x14ac:dyDescent="0.2">
      <c r="B8394" s="24"/>
      <c r="C8394" s="24"/>
    </row>
    <row r="8395" spans="2:3" x14ac:dyDescent="0.2">
      <c r="B8395" s="24"/>
      <c r="C8395" s="24"/>
    </row>
    <row r="8396" spans="2:3" x14ac:dyDescent="0.2">
      <c r="B8396" s="24"/>
      <c r="C8396" s="24"/>
    </row>
    <row r="8397" spans="2:3" x14ac:dyDescent="0.2">
      <c r="B8397" s="24"/>
      <c r="C8397" s="24"/>
    </row>
    <row r="8398" spans="2:3" x14ac:dyDescent="0.2">
      <c r="B8398" s="24"/>
      <c r="C8398" s="24"/>
    </row>
    <row r="8399" spans="2:3" x14ac:dyDescent="0.2">
      <c r="B8399" s="24"/>
      <c r="C8399" s="24"/>
    </row>
    <row r="8400" spans="2:3" x14ac:dyDescent="0.2">
      <c r="B8400" s="24"/>
      <c r="C8400" s="24"/>
    </row>
    <row r="8401" spans="2:3" x14ac:dyDescent="0.2">
      <c r="B8401" s="24"/>
      <c r="C8401" s="24"/>
    </row>
    <row r="8402" spans="2:3" x14ac:dyDescent="0.2">
      <c r="B8402" s="24"/>
      <c r="C8402" s="24"/>
    </row>
    <row r="8403" spans="2:3" x14ac:dyDescent="0.2">
      <c r="B8403" s="24"/>
      <c r="C8403" s="24"/>
    </row>
    <row r="8404" spans="2:3" x14ac:dyDescent="0.2">
      <c r="B8404" s="24"/>
      <c r="C8404" s="24"/>
    </row>
    <row r="8405" spans="2:3" x14ac:dyDescent="0.2">
      <c r="B8405" s="24"/>
      <c r="C8405" s="24"/>
    </row>
    <row r="8406" spans="2:3" x14ac:dyDescent="0.2">
      <c r="B8406" s="24"/>
      <c r="C8406" s="24"/>
    </row>
    <row r="8407" spans="2:3" x14ac:dyDescent="0.2">
      <c r="B8407" s="24"/>
      <c r="C8407" s="24"/>
    </row>
    <row r="8408" spans="2:3" x14ac:dyDescent="0.2">
      <c r="B8408" s="24"/>
      <c r="C8408" s="24"/>
    </row>
    <row r="8409" spans="2:3" x14ac:dyDescent="0.2">
      <c r="B8409" s="24"/>
      <c r="C8409" s="24"/>
    </row>
    <row r="8410" spans="2:3" x14ac:dyDescent="0.2">
      <c r="B8410" s="24"/>
      <c r="C8410" s="24"/>
    </row>
    <row r="8411" spans="2:3" x14ac:dyDescent="0.2">
      <c r="B8411" s="24"/>
      <c r="C8411" s="24"/>
    </row>
    <row r="8412" spans="2:3" x14ac:dyDescent="0.2">
      <c r="B8412" s="24"/>
      <c r="C8412" s="24"/>
    </row>
    <row r="8413" spans="2:3" x14ac:dyDescent="0.2">
      <c r="B8413" s="24"/>
      <c r="C8413" s="24"/>
    </row>
    <row r="8414" spans="2:3" x14ac:dyDescent="0.2">
      <c r="B8414" s="24"/>
      <c r="C8414" s="24"/>
    </row>
    <row r="8415" spans="2:3" x14ac:dyDescent="0.2">
      <c r="B8415" s="24"/>
      <c r="C8415" s="24"/>
    </row>
    <row r="8416" spans="2:3" x14ac:dyDescent="0.2">
      <c r="B8416" s="24"/>
      <c r="C8416" s="24"/>
    </row>
    <row r="8417" spans="2:3" x14ac:dyDescent="0.2">
      <c r="B8417" s="24"/>
      <c r="C8417" s="24"/>
    </row>
    <row r="8418" spans="2:3" x14ac:dyDescent="0.2">
      <c r="B8418" s="24"/>
      <c r="C8418" s="24"/>
    </row>
    <row r="8419" spans="2:3" x14ac:dyDescent="0.2">
      <c r="B8419" s="24"/>
      <c r="C8419" s="24"/>
    </row>
    <row r="8420" spans="2:3" x14ac:dyDescent="0.2">
      <c r="B8420" s="24"/>
      <c r="C8420" s="24"/>
    </row>
    <row r="8421" spans="2:3" x14ac:dyDescent="0.2">
      <c r="B8421" s="24"/>
      <c r="C8421" s="24"/>
    </row>
    <row r="8422" spans="2:3" x14ac:dyDescent="0.2">
      <c r="B8422" s="24"/>
      <c r="C8422" s="24"/>
    </row>
    <row r="8423" spans="2:3" x14ac:dyDescent="0.2">
      <c r="B8423" s="24"/>
      <c r="C8423" s="24"/>
    </row>
    <row r="8424" spans="2:3" x14ac:dyDescent="0.2">
      <c r="B8424" s="24"/>
      <c r="C8424" s="24"/>
    </row>
    <row r="8425" spans="2:3" x14ac:dyDescent="0.2">
      <c r="B8425" s="24"/>
      <c r="C8425" s="24"/>
    </row>
    <row r="8426" spans="2:3" x14ac:dyDescent="0.2">
      <c r="B8426" s="24"/>
      <c r="C8426" s="24"/>
    </row>
    <row r="8427" spans="2:3" x14ac:dyDescent="0.2">
      <c r="B8427" s="24"/>
      <c r="C8427" s="24"/>
    </row>
    <row r="8428" spans="2:3" x14ac:dyDescent="0.2">
      <c r="B8428" s="24"/>
      <c r="C8428" s="24"/>
    </row>
    <row r="8429" spans="2:3" x14ac:dyDescent="0.2">
      <c r="B8429" s="24"/>
      <c r="C8429" s="24"/>
    </row>
    <row r="8430" spans="2:3" x14ac:dyDescent="0.2">
      <c r="B8430" s="24"/>
      <c r="C8430" s="24"/>
    </row>
    <row r="8431" spans="2:3" x14ac:dyDescent="0.2">
      <c r="B8431" s="24"/>
      <c r="C8431" s="24"/>
    </row>
    <row r="8432" spans="2:3" x14ac:dyDescent="0.2">
      <c r="B8432" s="24"/>
      <c r="C8432" s="24"/>
    </row>
    <row r="8433" spans="2:3" x14ac:dyDescent="0.2">
      <c r="B8433" s="24"/>
      <c r="C8433" s="24"/>
    </row>
    <row r="8434" spans="2:3" x14ac:dyDescent="0.2">
      <c r="B8434" s="24"/>
      <c r="C8434" s="24"/>
    </row>
    <row r="8435" spans="2:3" x14ac:dyDescent="0.2">
      <c r="B8435" s="24"/>
      <c r="C8435" s="24"/>
    </row>
    <row r="8436" spans="2:3" x14ac:dyDescent="0.2">
      <c r="B8436" s="24"/>
      <c r="C8436" s="24"/>
    </row>
    <row r="8437" spans="2:3" x14ac:dyDescent="0.2">
      <c r="B8437" s="24"/>
      <c r="C8437" s="24"/>
    </row>
    <row r="8438" spans="2:3" x14ac:dyDescent="0.2">
      <c r="B8438" s="24"/>
      <c r="C8438" s="24"/>
    </row>
    <row r="8439" spans="2:3" x14ac:dyDescent="0.2">
      <c r="B8439" s="24"/>
      <c r="C8439" s="24"/>
    </row>
    <row r="8440" spans="2:3" x14ac:dyDescent="0.2">
      <c r="B8440" s="24"/>
      <c r="C8440" s="24"/>
    </row>
    <row r="8441" spans="2:3" x14ac:dyDescent="0.2">
      <c r="B8441" s="24"/>
      <c r="C8441" s="24"/>
    </row>
    <row r="8442" spans="2:3" x14ac:dyDescent="0.2">
      <c r="B8442" s="24"/>
      <c r="C8442" s="24"/>
    </row>
    <row r="8443" spans="2:3" x14ac:dyDescent="0.2">
      <c r="B8443" s="24"/>
      <c r="C8443" s="24"/>
    </row>
    <row r="8444" spans="2:3" x14ac:dyDescent="0.2">
      <c r="B8444" s="24"/>
      <c r="C8444" s="24"/>
    </row>
    <row r="8445" spans="2:3" x14ac:dyDescent="0.2">
      <c r="B8445" s="24"/>
      <c r="C8445" s="24"/>
    </row>
    <row r="8446" spans="2:3" x14ac:dyDescent="0.2">
      <c r="B8446" s="24"/>
      <c r="C8446" s="24"/>
    </row>
    <row r="8447" spans="2:3" x14ac:dyDescent="0.2">
      <c r="B8447" s="24"/>
      <c r="C8447" s="24"/>
    </row>
    <row r="8448" spans="2:3" x14ac:dyDescent="0.2">
      <c r="B8448" s="24"/>
      <c r="C8448" s="24"/>
    </row>
    <row r="8449" spans="2:3" x14ac:dyDescent="0.2">
      <c r="B8449" s="24"/>
      <c r="C8449" s="24"/>
    </row>
    <row r="8450" spans="2:3" x14ac:dyDescent="0.2">
      <c r="B8450" s="24"/>
      <c r="C8450" s="24"/>
    </row>
    <row r="8451" spans="2:3" x14ac:dyDescent="0.2">
      <c r="B8451" s="24"/>
      <c r="C8451" s="24"/>
    </row>
    <row r="8452" spans="2:3" x14ac:dyDescent="0.2">
      <c r="B8452" s="24"/>
      <c r="C8452" s="24"/>
    </row>
    <row r="8453" spans="2:3" x14ac:dyDescent="0.2">
      <c r="B8453" s="24"/>
      <c r="C8453" s="24"/>
    </row>
    <row r="8454" spans="2:3" x14ac:dyDescent="0.2">
      <c r="B8454" s="24"/>
      <c r="C8454" s="24"/>
    </row>
    <row r="8455" spans="2:3" x14ac:dyDescent="0.2">
      <c r="B8455" s="24"/>
      <c r="C8455" s="24"/>
    </row>
    <row r="8456" spans="2:3" x14ac:dyDescent="0.2">
      <c r="B8456" s="24"/>
      <c r="C8456" s="24"/>
    </row>
    <row r="8457" spans="2:3" x14ac:dyDescent="0.2">
      <c r="B8457" s="24"/>
      <c r="C8457" s="24"/>
    </row>
    <row r="8458" spans="2:3" x14ac:dyDescent="0.2">
      <c r="B8458" s="24"/>
      <c r="C8458" s="24"/>
    </row>
    <row r="8459" spans="2:3" x14ac:dyDescent="0.2">
      <c r="B8459" s="24"/>
      <c r="C8459" s="24"/>
    </row>
    <row r="8460" spans="2:3" x14ac:dyDescent="0.2">
      <c r="B8460" s="24"/>
      <c r="C8460" s="24"/>
    </row>
    <row r="8461" spans="2:3" x14ac:dyDescent="0.2">
      <c r="B8461" s="24"/>
      <c r="C8461" s="24"/>
    </row>
    <row r="8462" spans="2:3" x14ac:dyDescent="0.2">
      <c r="B8462" s="24"/>
      <c r="C8462" s="24"/>
    </row>
    <row r="8463" spans="2:3" x14ac:dyDescent="0.2">
      <c r="B8463" s="24"/>
      <c r="C8463" s="24"/>
    </row>
    <row r="8464" spans="2:3" x14ac:dyDescent="0.2">
      <c r="B8464" s="24"/>
      <c r="C8464" s="24"/>
    </row>
    <row r="8465" spans="2:3" x14ac:dyDescent="0.2">
      <c r="B8465" s="24"/>
      <c r="C8465" s="24"/>
    </row>
    <row r="8466" spans="2:3" x14ac:dyDescent="0.2">
      <c r="B8466" s="24"/>
      <c r="C8466" s="24"/>
    </row>
    <row r="8467" spans="2:3" x14ac:dyDescent="0.2">
      <c r="B8467" s="24"/>
      <c r="C8467" s="24"/>
    </row>
    <row r="8468" spans="2:3" x14ac:dyDescent="0.2">
      <c r="B8468" s="24"/>
      <c r="C8468" s="24"/>
    </row>
    <row r="8469" spans="2:3" x14ac:dyDescent="0.2">
      <c r="B8469" s="24"/>
      <c r="C8469" s="24"/>
    </row>
    <row r="8470" spans="2:3" x14ac:dyDescent="0.2">
      <c r="B8470" s="24"/>
      <c r="C8470" s="24"/>
    </row>
    <row r="8471" spans="2:3" x14ac:dyDescent="0.2">
      <c r="B8471" s="24"/>
      <c r="C8471" s="24"/>
    </row>
    <row r="8472" spans="2:3" x14ac:dyDescent="0.2">
      <c r="B8472" s="24"/>
      <c r="C8472" s="24"/>
    </row>
    <row r="8473" spans="2:3" x14ac:dyDescent="0.2">
      <c r="B8473" s="24"/>
      <c r="C8473" s="24"/>
    </row>
    <row r="8474" spans="2:3" x14ac:dyDescent="0.2">
      <c r="B8474" s="24"/>
      <c r="C8474" s="24"/>
    </row>
    <row r="8475" spans="2:3" x14ac:dyDescent="0.2">
      <c r="B8475" s="24"/>
      <c r="C8475" s="24"/>
    </row>
    <row r="8476" spans="2:3" x14ac:dyDescent="0.2">
      <c r="B8476" s="24"/>
      <c r="C8476" s="24"/>
    </row>
    <row r="8477" spans="2:3" x14ac:dyDescent="0.2">
      <c r="B8477" s="24"/>
      <c r="C8477" s="24"/>
    </row>
    <row r="8478" spans="2:3" x14ac:dyDescent="0.2">
      <c r="B8478" s="24"/>
      <c r="C8478" s="24"/>
    </row>
    <row r="8479" spans="2:3" x14ac:dyDescent="0.2">
      <c r="B8479" s="24"/>
      <c r="C8479" s="24"/>
    </row>
    <row r="8480" spans="2:3" x14ac:dyDescent="0.2">
      <c r="B8480" s="24"/>
      <c r="C8480" s="24"/>
    </row>
    <row r="8481" spans="2:3" x14ac:dyDescent="0.2">
      <c r="B8481" s="24"/>
      <c r="C8481" s="24"/>
    </row>
    <row r="8482" spans="2:3" x14ac:dyDescent="0.2">
      <c r="B8482" s="24"/>
      <c r="C8482" s="24"/>
    </row>
    <row r="8483" spans="2:3" x14ac:dyDescent="0.2">
      <c r="B8483" s="24"/>
      <c r="C8483" s="24"/>
    </row>
    <row r="8484" spans="2:3" x14ac:dyDescent="0.2">
      <c r="B8484" s="24"/>
      <c r="C8484" s="24"/>
    </row>
    <row r="8485" spans="2:3" x14ac:dyDescent="0.2">
      <c r="B8485" s="24"/>
      <c r="C8485" s="24"/>
    </row>
    <row r="8486" spans="2:3" x14ac:dyDescent="0.2">
      <c r="B8486" s="24"/>
      <c r="C8486" s="24"/>
    </row>
    <row r="8487" spans="2:3" x14ac:dyDescent="0.2">
      <c r="B8487" s="24"/>
      <c r="C8487" s="24"/>
    </row>
    <row r="8488" spans="2:3" x14ac:dyDescent="0.2">
      <c r="B8488" s="24"/>
      <c r="C8488" s="24"/>
    </row>
    <row r="8489" spans="2:3" x14ac:dyDescent="0.2">
      <c r="B8489" s="24"/>
      <c r="C8489" s="24"/>
    </row>
    <row r="8490" spans="2:3" x14ac:dyDescent="0.2">
      <c r="B8490" s="24"/>
      <c r="C8490" s="24"/>
    </row>
    <row r="8491" spans="2:3" x14ac:dyDescent="0.2">
      <c r="B8491" s="24"/>
      <c r="C8491" s="24"/>
    </row>
    <row r="8492" spans="2:3" x14ac:dyDescent="0.2">
      <c r="B8492" s="24"/>
      <c r="C8492" s="24"/>
    </row>
    <row r="8493" spans="2:3" x14ac:dyDescent="0.2">
      <c r="B8493" s="24"/>
      <c r="C8493" s="24"/>
    </row>
    <row r="8494" spans="2:3" x14ac:dyDescent="0.2">
      <c r="B8494" s="24"/>
      <c r="C8494" s="24"/>
    </row>
    <row r="8495" spans="2:3" x14ac:dyDescent="0.2">
      <c r="B8495" s="24"/>
      <c r="C8495" s="24"/>
    </row>
    <row r="8496" spans="2:3" x14ac:dyDescent="0.2">
      <c r="B8496" s="24"/>
      <c r="C8496" s="24"/>
    </row>
    <row r="8497" spans="2:3" x14ac:dyDescent="0.2">
      <c r="B8497" s="24"/>
      <c r="C8497" s="24"/>
    </row>
    <row r="8498" spans="2:3" x14ac:dyDescent="0.2">
      <c r="B8498" s="24"/>
      <c r="C8498" s="24"/>
    </row>
    <row r="8499" spans="2:3" x14ac:dyDescent="0.2">
      <c r="B8499" s="24"/>
      <c r="C8499" s="24"/>
    </row>
    <row r="8500" spans="2:3" x14ac:dyDescent="0.2">
      <c r="B8500" s="24"/>
      <c r="C8500" s="24"/>
    </row>
    <row r="8501" spans="2:3" x14ac:dyDescent="0.2">
      <c r="B8501" s="24"/>
      <c r="C8501" s="24"/>
    </row>
    <row r="8502" spans="2:3" x14ac:dyDescent="0.2">
      <c r="B8502" s="24"/>
      <c r="C8502" s="24"/>
    </row>
    <row r="8503" spans="2:3" x14ac:dyDescent="0.2">
      <c r="B8503" s="24"/>
      <c r="C8503" s="24"/>
    </row>
    <row r="8504" spans="2:3" x14ac:dyDescent="0.2">
      <c r="B8504" s="24"/>
      <c r="C8504" s="24"/>
    </row>
    <row r="8505" spans="2:3" x14ac:dyDescent="0.2">
      <c r="B8505" s="24"/>
      <c r="C8505" s="24"/>
    </row>
    <row r="8506" spans="2:3" x14ac:dyDescent="0.2">
      <c r="B8506" s="24"/>
      <c r="C8506" s="24"/>
    </row>
    <row r="8507" spans="2:3" x14ac:dyDescent="0.2">
      <c r="B8507" s="24"/>
      <c r="C8507" s="24"/>
    </row>
    <row r="8508" spans="2:3" x14ac:dyDescent="0.2">
      <c r="B8508" s="24"/>
      <c r="C8508" s="24"/>
    </row>
    <row r="8509" spans="2:3" x14ac:dyDescent="0.2">
      <c r="B8509" s="24"/>
      <c r="C8509" s="24"/>
    </row>
    <row r="8510" spans="2:3" x14ac:dyDescent="0.2">
      <c r="B8510" s="24"/>
      <c r="C8510" s="24"/>
    </row>
    <row r="8511" spans="2:3" x14ac:dyDescent="0.2">
      <c r="B8511" s="24"/>
      <c r="C8511" s="24"/>
    </row>
    <row r="8512" spans="2:3" x14ac:dyDescent="0.2">
      <c r="B8512" s="24"/>
      <c r="C8512" s="24"/>
    </row>
    <row r="8513" spans="2:3" x14ac:dyDescent="0.2">
      <c r="B8513" s="24"/>
      <c r="C8513" s="24"/>
    </row>
    <row r="8514" spans="2:3" x14ac:dyDescent="0.2">
      <c r="B8514" s="24"/>
      <c r="C8514" s="24"/>
    </row>
    <row r="8515" spans="2:3" x14ac:dyDescent="0.2">
      <c r="B8515" s="24"/>
      <c r="C8515" s="24"/>
    </row>
    <row r="8516" spans="2:3" x14ac:dyDescent="0.2">
      <c r="B8516" s="24"/>
      <c r="C8516" s="24"/>
    </row>
    <row r="8517" spans="2:3" x14ac:dyDescent="0.2">
      <c r="B8517" s="24"/>
      <c r="C8517" s="24"/>
    </row>
    <row r="8518" spans="2:3" x14ac:dyDescent="0.2">
      <c r="B8518" s="24"/>
      <c r="C8518" s="24"/>
    </row>
    <row r="8519" spans="2:3" x14ac:dyDescent="0.2">
      <c r="B8519" s="24"/>
      <c r="C8519" s="24"/>
    </row>
    <row r="8520" spans="2:3" x14ac:dyDescent="0.2">
      <c r="B8520" s="24"/>
      <c r="C8520" s="24"/>
    </row>
    <row r="8521" spans="2:3" x14ac:dyDescent="0.2">
      <c r="B8521" s="24"/>
      <c r="C8521" s="24"/>
    </row>
    <row r="8522" spans="2:3" x14ac:dyDescent="0.2">
      <c r="B8522" s="24"/>
      <c r="C8522" s="24"/>
    </row>
    <row r="8523" spans="2:3" x14ac:dyDescent="0.2">
      <c r="B8523" s="24"/>
      <c r="C8523" s="24"/>
    </row>
    <row r="8524" spans="2:3" x14ac:dyDescent="0.2">
      <c r="B8524" s="24"/>
      <c r="C8524" s="24"/>
    </row>
    <row r="8525" spans="2:3" x14ac:dyDescent="0.2">
      <c r="B8525" s="24"/>
      <c r="C8525" s="24"/>
    </row>
    <row r="8526" spans="2:3" x14ac:dyDescent="0.2">
      <c r="B8526" s="24"/>
      <c r="C8526" s="24"/>
    </row>
    <row r="8527" spans="2:3" x14ac:dyDescent="0.2">
      <c r="B8527" s="24"/>
      <c r="C8527" s="24"/>
    </row>
    <row r="8528" spans="2:3" x14ac:dyDescent="0.2">
      <c r="B8528" s="24"/>
      <c r="C8528" s="24"/>
    </row>
    <row r="8529" spans="2:3" x14ac:dyDescent="0.2">
      <c r="B8529" s="24"/>
      <c r="C8529" s="24"/>
    </row>
    <row r="8530" spans="2:3" x14ac:dyDescent="0.2">
      <c r="B8530" s="24"/>
      <c r="C8530" s="24"/>
    </row>
    <row r="8531" spans="2:3" x14ac:dyDescent="0.2">
      <c r="B8531" s="24"/>
      <c r="C8531" s="24"/>
    </row>
    <row r="8532" spans="2:3" x14ac:dyDescent="0.2">
      <c r="B8532" s="24"/>
      <c r="C8532" s="24"/>
    </row>
    <row r="8533" spans="2:3" x14ac:dyDescent="0.2">
      <c r="B8533" s="24"/>
      <c r="C8533" s="24"/>
    </row>
    <row r="8534" spans="2:3" x14ac:dyDescent="0.2">
      <c r="B8534" s="24"/>
      <c r="C8534" s="24"/>
    </row>
    <row r="8535" spans="2:3" x14ac:dyDescent="0.2">
      <c r="B8535" s="24"/>
      <c r="C8535" s="24"/>
    </row>
    <row r="8536" spans="2:3" x14ac:dyDescent="0.2">
      <c r="B8536" s="24"/>
      <c r="C8536" s="24"/>
    </row>
    <row r="8537" spans="2:3" x14ac:dyDescent="0.2">
      <c r="B8537" s="24"/>
      <c r="C8537" s="24"/>
    </row>
    <row r="8538" spans="2:3" x14ac:dyDescent="0.2">
      <c r="B8538" s="24"/>
      <c r="C8538" s="24"/>
    </row>
    <row r="8539" spans="2:3" x14ac:dyDescent="0.2">
      <c r="B8539" s="24"/>
      <c r="C8539" s="24"/>
    </row>
    <row r="8540" spans="2:3" x14ac:dyDescent="0.2">
      <c r="B8540" s="24"/>
      <c r="C8540" s="24"/>
    </row>
    <row r="8541" spans="2:3" x14ac:dyDescent="0.2">
      <c r="B8541" s="24"/>
      <c r="C8541" s="24"/>
    </row>
    <row r="8542" spans="2:3" x14ac:dyDescent="0.2">
      <c r="B8542" s="24"/>
      <c r="C8542" s="24"/>
    </row>
    <row r="8543" spans="2:3" x14ac:dyDescent="0.2">
      <c r="B8543" s="24"/>
      <c r="C8543" s="24"/>
    </row>
    <row r="8544" spans="2:3" x14ac:dyDescent="0.2">
      <c r="B8544" s="24"/>
      <c r="C8544" s="24"/>
    </row>
    <row r="8545" spans="2:3" x14ac:dyDescent="0.2">
      <c r="B8545" s="24"/>
      <c r="C8545" s="24"/>
    </row>
    <row r="8546" spans="2:3" x14ac:dyDescent="0.2">
      <c r="B8546" s="24"/>
      <c r="C8546" s="24"/>
    </row>
    <row r="8547" spans="2:3" x14ac:dyDescent="0.2">
      <c r="B8547" s="24"/>
      <c r="C8547" s="24"/>
    </row>
    <row r="8548" spans="2:3" x14ac:dyDescent="0.2">
      <c r="B8548" s="24"/>
      <c r="C8548" s="24"/>
    </row>
    <row r="8549" spans="2:3" x14ac:dyDescent="0.2">
      <c r="B8549" s="24"/>
      <c r="C8549" s="24"/>
    </row>
    <row r="8550" spans="2:3" x14ac:dyDescent="0.2">
      <c r="B8550" s="24"/>
      <c r="C8550" s="24"/>
    </row>
    <row r="8551" spans="2:3" x14ac:dyDescent="0.2">
      <c r="B8551" s="24"/>
      <c r="C8551" s="24"/>
    </row>
    <row r="8552" spans="2:3" x14ac:dyDescent="0.2">
      <c r="B8552" s="24"/>
      <c r="C8552" s="24"/>
    </row>
    <row r="8553" spans="2:3" x14ac:dyDescent="0.2">
      <c r="B8553" s="24"/>
      <c r="C8553" s="24"/>
    </row>
    <row r="8554" spans="2:3" x14ac:dyDescent="0.2">
      <c r="B8554" s="24"/>
      <c r="C8554" s="24"/>
    </row>
    <row r="8555" spans="2:3" x14ac:dyDescent="0.2">
      <c r="B8555" s="24"/>
      <c r="C8555" s="24"/>
    </row>
    <row r="8556" spans="2:3" x14ac:dyDescent="0.2">
      <c r="B8556" s="24"/>
      <c r="C8556" s="24"/>
    </row>
    <row r="8557" spans="2:3" x14ac:dyDescent="0.2">
      <c r="B8557" s="24"/>
      <c r="C8557" s="24"/>
    </row>
    <row r="8558" spans="2:3" x14ac:dyDescent="0.2">
      <c r="B8558" s="24"/>
      <c r="C8558" s="24"/>
    </row>
    <row r="8559" spans="2:3" x14ac:dyDescent="0.2">
      <c r="B8559" s="24"/>
      <c r="C8559" s="24"/>
    </row>
    <row r="8560" spans="2:3" x14ac:dyDescent="0.2">
      <c r="B8560" s="24"/>
      <c r="C8560" s="24"/>
    </row>
    <row r="8561" spans="2:3" x14ac:dyDescent="0.2">
      <c r="B8561" s="24"/>
      <c r="C8561" s="24"/>
    </row>
    <row r="8562" spans="2:3" x14ac:dyDescent="0.2">
      <c r="B8562" s="24"/>
      <c r="C8562" s="24"/>
    </row>
    <row r="8563" spans="2:3" x14ac:dyDescent="0.2">
      <c r="B8563" s="24"/>
      <c r="C8563" s="24"/>
    </row>
    <row r="8564" spans="2:3" x14ac:dyDescent="0.2">
      <c r="B8564" s="24"/>
      <c r="C8564" s="24"/>
    </row>
    <row r="8565" spans="2:3" x14ac:dyDescent="0.2">
      <c r="B8565" s="24"/>
      <c r="C8565" s="24"/>
    </row>
    <row r="8566" spans="2:3" x14ac:dyDescent="0.2">
      <c r="B8566" s="24"/>
      <c r="C8566" s="24"/>
    </row>
    <row r="8567" spans="2:3" x14ac:dyDescent="0.2">
      <c r="B8567" s="24"/>
      <c r="C8567" s="24"/>
    </row>
    <row r="8568" spans="2:3" x14ac:dyDescent="0.2">
      <c r="B8568" s="24"/>
      <c r="C8568" s="24"/>
    </row>
    <row r="8569" spans="2:3" x14ac:dyDescent="0.2">
      <c r="B8569" s="24"/>
      <c r="C8569" s="24"/>
    </row>
    <row r="8570" spans="2:3" x14ac:dyDescent="0.2">
      <c r="B8570" s="24"/>
      <c r="C8570" s="24"/>
    </row>
    <row r="8571" spans="2:3" x14ac:dyDescent="0.2">
      <c r="B8571" s="24"/>
      <c r="C8571" s="24"/>
    </row>
    <row r="8572" spans="2:3" x14ac:dyDescent="0.2">
      <c r="B8572" s="24"/>
      <c r="C8572" s="24"/>
    </row>
    <row r="8573" spans="2:3" x14ac:dyDescent="0.2">
      <c r="B8573" s="24"/>
      <c r="C8573" s="24"/>
    </row>
    <row r="8574" spans="2:3" x14ac:dyDescent="0.2">
      <c r="B8574" s="24"/>
      <c r="C8574" s="24"/>
    </row>
    <row r="8575" spans="2:3" x14ac:dyDescent="0.2">
      <c r="B8575" s="24"/>
      <c r="C8575" s="24"/>
    </row>
    <row r="8576" spans="2:3" x14ac:dyDescent="0.2">
      <c r="B8576" s="24"/>
      <c r="C8576" s="24"/>
    </row>
    <row r="8577" spans="2:3" x14ac:dyDescent="0.2">
      <c r="B8577" s="24"/>
      <c r="C8577" s="24"/>
    </row>
    <row r="8578" spans="2:3" x14ac:dyDescent="0.2">
      <c r="B8578" s="24"/>
      <c r="C8578" s="24"/>
    </row>
    <row r="8579" spans="2:3" x14ac:dyDescent="0.2">
      <c r="B8579" s="24"/>
      <c r="C8579" s="24"/>
    </row>
    <row r="8580" spans="2:3" x14ac:dyDescent="0.2">
      <c r="B8580" s="24"/>
      <c r="C8580" s="24"/>
    </row>
    <row r="8581" spans="2:3" x14ac:dyDescent="0.2">
      <c r="B8581" s="24"/>
      <c r="C8581" s="24"/>
    </row>
    <row r="8582" spans="2:3" x14ac:dyDescent="0.2">
      <c r="B8582" s="24"/>
      <c r="C8582" s="24"/>
    </row>
    <row r="8583" spans="2:3" x14ac:dyDescent="0.2">
      <c r="B8583" s="24"/>
      <c r="C8583" s="24"/>
    </row>
    <row r="8584" spans="2:3" x14ac:dyDescent="0.2">
      <c r="B8584" s="24"/>
      <c r="C8584" s="24"/>
    </row>
    <row r="8585" spans="2:3" x14ac:dyDescent="0.2">
      <c r="B8585" s="24"/>
      <c r="C8585" s="24"/>
    </row>
    <row r="8586" spans="2:3" x14ac:dyDescent="0.2">
      <c r="B8586" s="24"/>
      <c r="C8586" s="24"/>
    </row>
    <row r="8587" spans="2:3" x14ac:dyDescent="0.2">
      <c r="B8587" s="24"/>
      <c r="C8587" s="24"/>
    </row>
    <row r="8588" spans="2:3" x14ac:dyDescent="0.2">
      <c r="B8588" s="24"/>
      <c r="C8588" s="24"/>
    </row>
    <row r="8589" spans="2:3" x14ac:dyDescent="0.2">
      <c r="B8589" s="24"/>
      <c r="C8589" s="24"/>
    </row>
    <row r="8590" spans="2:3" x14ac:dyDescent="0.2">
      <c r="B8590" s="24"/>
      <c r="C8590" s="24"/>
    </row>
    <row r="8591" spans="2:3" x14ac:dyDescent="0.2">
      <c r="B8591" s="24"/>
      <c r="C8591" s="24"/>
    </row>
    <row r="8592" spans="2:3" x14ac:dyDescent="0.2">
      <c r="B8592" s="24"/>
      <c r="C8592" s="24"/>
    </row>
    <row r="8593" spans="2:3" x14ac:dyDescent="0.2">
      <c r="B8593" s="24"/>
      <c r="C8593" s="24"/>
    </row>
    <row r="8594" spans="2:3" x14ac:dyDescent="0.2">
      <c r="B8594" s="24"/>
      <c r="C8594" s="24"/>
    </row>
    <row r="8595" spans="2:3" x14ac:dyDescent="0.2">
      <c r="B8595" s="24"/>
      <c r="C8595" s="24"/>
    </row>
    <row r="8596" spans="2:3" x14ac:dyDescent="0.2">
      <c r="B8596" s="24"/>
      <c r="C8596" s="24"/>
    </row>
    <row r="8597" spans="2:3" x14ac:dyDescent="0.2">
      <c r="B8597" s="24"/>
      <c r="C8597" s="24"/>
    </row>
    <row r="8598" spans="2:3" x14ac:dyDescent="0.2">
      <c r="B8598" s="24"/>
      <c r="C8598" s="24"/>
    </row>
    <row r="8599" spans="2:3" x14ac:dyDescent="0.2">
      <c r="B8599" s="24"/>
      <c r="C8599" s="24"/>
    </row>
    <row r="8600" spans="2:3" x14ac:dyDescent="0.2">
      <c r="B8600" s="24"/>
      <c r="C8600" s="24"/>
    </row>
    <row r="8601" spans="2:3" x14ac:dyDescent="0.2">
      <c r="B8601" s="24"/>
      <c r="C8601" s="24"/>
    </row>
    <row r="8602" spans="2:3" x14ac:dyDescent="0.2">
      <c r="B8602" s="24"/>
      <c r="C8602" s="24"/>
    </row>
    <row r="8603" spans="2:3" x14ac:dyDescent="0.2">
      <c r="B8603" s="24"/>
      <c r="C8603" s="24"/>
    </row>
    <row r="8604" spans="2:3" x14ac:dyDescent="0.2">
      <c r="B8604" s="24"/>
      <c r="C8604" s="24"/>
    </row>
    <row r="8605" spans="2:3" x14ac:dyDescent="0.2">
      <c r="B8605" s="24"/>
      <c r="C8605" s="24"/>
    </row>
    <row r="8606" spans="2:3" x14ac:dyDescent="0.2">
      <c r="B8606" s="24"/>
      <c r="C8606" s="24"/>
    </row>
    <row r="8607" spans="2:3" x14ac:dyDescent="0.2">
      <c r="B8607" s="24"/>
      <c r="C8607" s="24"/>
    </row>
    <row r="8608" spans="2:3" x14ac:dyDescent="0.2">
      <c r="B8608" s="24"/>
      <c r="C8608" s="24"/>
    </row>
    <row r="8609" spans="2:3" x14ac:dyDescent="0.2">
      <c r="B8609" s="24"/>
      <c r="C8609" s="24"/>
    </row>
    <row r="8610" spans="2:3" x14ac:dyDescent="0.2">
      <c r="B8610" s="24"/>
      <c r="C8610" s="24"/>
    </row>
    <row r="8611" spans="2:3" x14ac:dyDescent="0.2">
      <c r="B8611" s="24"/>
      <c r="C8611" s="24"/>
    </row>
    <row r="8612" spans="2:3" x14ac:dyDescent="0.2">
      <c r="B8612" s="24"/>
      <c r="C8612" s="24"/>
    </row>
    <row r="8613" spans="2:3" x14ac:dyDescent="0.2">
      <c r="B8613" s="24"/>
      <c r="C8613" s="24"/>
    </row>
    <row r="8614" spans="2:3" x14ac:dyDescent="0.2">
      <c r="B8614" s="24"/>
      <c r="C8614" s="24"/>
    </row>
    <row r="8615" spans="2:3" x14ac:dyDescent="0.2">
      <c r="B8615" s="24"/>
      <c r="C8615" s="24"/>
    </row>
    <row r="8616" spans="2:3" x14ac:dyDescent="0.2">
      <c r="B8616" s="24"/>
      <c r="C8616" s="24"/>
    </row>
    <row r="8617" spans="2:3" x14ac:dyDescent="0.2">
      <c r="B8617" s="24"/>
      <c r="C8617" s="24"/>
    </row>
    <row r="8618" spans="2:3" x14ac:dyDescent="0.2">
      <c r="B8618" s="24"/>
      <c r="C8618" s="24"/>
    </row>
    <row r="8619" spans="2:3" x14ac:dyDescent="0.2">
      <c r="B8619" s="24"/>
      <c r="C8619" s="24"/>
    </row>
    <row r="8620" spans="2:3" x14ac:dyDescent="0.2">
      <c r="B8620" s="24"/>
      <c r="C8620" s="24"/>
    </row>
    <row r="8621" spans="2:3" x14ac:dyDescent="0.2">
      <c r="B8621" s="24"/>
      <c r="C8621" s="24"/>
    </row>
    <row r="8622" spans="2:3" x14ac:dyDescent="0.2">
      <c r="B8622" s="24"/>
      <c r="C8622" s="24"/>
    </row>
    <row r="8623" spans="2:3" x14ac:dyDescent="0.2">
      <c r="B8623" s="24"/>
      <c r="C8623" s="24"/>
    </row>
    <row r="8624" spans="2:3" x14ac:dyDescent="0.2">
      <c r="B8624" s="24"/>
      <c r="C8624" s="24"/>
    </row>
    <row r="8625" spans="2:3" x14ac:dyDescent="0.2">
      <c r="B8625" s="24"/>
      <c r="C8625" s="24"/>
    </row>
    <row r="8626" spans="2:3" x14ac:dyDescent="0.2">
      <c r="B8626" s="24"/>
      <c r="C8626" s="24"/>
    </row>
    <row r="8627" spans="2:3" x14ac:dyDescent="0.2">
      <c r="B8627" s="24"/>
      <c r="C8627" s="24"/>
    </row>
    <row r="8628" spans="2:3" x14ac:dyDescent="0.2">
      <c r="B8628" s="24"/>
      <c r="C8628" s="24"/>
    </row>
    <row r="8629" spans="2:3" x14ac:dyDescent="0.2">
      <c r="B8629" s="24"/>
      <c r="C8629" s="24"/>
    </row>
    <row r="8630" spans="2:3" x14ac:dyDescent="0.2">
      <c r="B8630" s="24"/>
      <c r="C8630" s="24"/>
    </row>
    <row r="8631" spans="2:3" x14ac:dyDescent="0.2">
      <c r="B8631" s="24"/>
      <c r="C8631" s="24"/>
    </row>
    <row r="8632" spans="2:3" x14ac:dyDescent="0.2">
      <c r="B8632" s="24"/>
      <c r="C8632" s="24"/>
    </row>
    <row r="8633" spans="2:3" x14ac:dyDescent="0.2">
      <c r="B8633" s="24"/>
      <c r="C8633" s="24"/>
    </row>
    <row r="8634" spans="2:3" x14ac:dyDescent="0.2">
      <c r="B8634" s="24"/>
      <c r="C8634" s="24"/>
    </row>
    <row r="8635" spans="2:3" x14ac:dyDescent="0.2">
      <c r="B8635" s="24"/>
      <c r="C8635" s="24"/>
    </row>
    <row r="8636" spans="2:3" x14ac:dyDescent="0.2">
      <c r="B8636" s="24"/>
      <c r="C8636" s="24"/>
    </row>
    <row r="8637" spans="2:3" x14ac:dyDescent="0.2">
      <c r="B8637" s="24"/>
      <c r="C8637" s="24"/>
    </row>
    <row r="8638" spans="2:3" x14ac:dyDescent="0.2">
      <c r="B8638" s="24"/>
      <c r="C8638" s="24"/>
    </row>
    <row r="8639" spans="2:3" x14ac:dyDescent="0.2">
      <c r="B8639" s="24"/>
      <c r="C8639" s="24"/>
    </row>
    <row r="8640" spans="2:3" x14ac:dyDescent="0.2">
      <c r="B8640" s="24"/>
      <c r="C8640" s="24"/>
    </row>
    <row r="8641" spans="2:3" x14ac:dyDescent="0.2">
      <c r="B8641" s="24"/>
      <c r="C8641" s="24"/>
    </row>
    <row r="8642" spans="2:3" x14ac:dyDescent="0.2">
      <c r="B8642" s="24"/>
      <c r="C8642" s="24"/>
    </row>
    <row r="8643" spans="2:3" x14ac:dyDescent="0.2">
      <c r="B8643" s="24"/>
      <c r="C8643" s="24"/>
    </row>
    <row r="8644" spans="2:3" x14ac:dyDescent="0.2">
      <c r="B8644" s="24"/>
      <c r="C8644" s="24"/>
    </row>
    <row r="8645" spans="2:3" x14ac:dyDescent="0.2">
      <c r="B8645" s="24"/>
      <c r="C8645" s="24"/>
    </row>
    <row r="8646" spans="2:3" x14ac:dyDescent="0.2">
      <c r="B8646" s="24"/>
      <c r="C8646" s="24"/>
    </row>
    <row r="8647" spans="2:3" x14ac:dyDescent="0.2">
      <c r="B8647" s="24"/>
      <c r="C8647" s="24"/>
    </row>
    <row r="8648" spans="2:3" x14ac:dyDescent="0.2">
      <c r="B8648" s="24"/>
      <c r="C8648" s="24"/>
    </row>
    <row r="8649" spans="2:3" x14ac:dyDescent="0.2">
      <c r="B8649" s="24"/>
      <c r="C8649" s="24"/>
    </row>
    <row r="8650" spans="2:3" x14ac:dyDescent="0.2">
      <c r="B8650" s="24"/>
      <c r="C8650" s="24"/>
    </row>
    <row r="8651" spans="2:3" x14ac:dyDescent="0.2">
      <c r="B8651" s="24"/>
      <c r="C8651" s="24"/>
    </row>
    <row r="8652" spans="2:3" x14ac:dyDescent="0.2">
      <c r="B8652" s="24"/>
      <c r="C8652" s="24"/>
    </row>
    <row r="8653" spans="2:3" x14ac:dyDescent="0.2">
      <c r="B8653" s="24"/>
      <c r="C8653" s="24"/>
    </row>
    <row r="8654" spans="2:3" x14ac:dyDescent="0.2">
      <c r="B8654" s="24"/>
      <c r="C8654" s="24"/>
    </row>
    <row r="8655" spans="2:3" x14ac:dyDescent="0.2">
      <c r="B8655" s="24"/>
      <c r="C8655" s="24"/>
    </row>
    <row r="8656" spans="2:3" x14ac:dyDescent="0.2">
      <c r="B8656" s="24"/>
      <c r="C8656" s="24"/>
    </row>
    <row r="8657" spans="2:3" x14ac:dyDescent="0.2">
      <c r="B8657" s="24"/>
      <c r="C8657" s="24"/>
    </row>
    <row r="8658" spans="2:3" x14ac:dyDescent="0.2">
      <c r="B8658" s="24"/>
      <c r="C8658" s="24"/>
    </row>
    <row r="8659" spans="2:3" x14ac:dyDescent="0.2">
      <c r="B8659" s="24"/>
      <c r="C8659" s="24"/>
    </row>
    <row r="8660" spans="2:3" x14ac:dyDescent="0.2">
      <c r="B8660" s="24"/>
      <c r="C8660" s="24"/>
    </row>
    <row r="8661" spans="2:3" x14ac:dyDescent="0.2">
      <c r="B8661" s="24"/>
      <c r="C8661" s="24"/>
    </row>
    <row r="8662" spans="2:3" x14ac:dyDescent="0.2">
      <c r="B8662" s="24"/>
      <c r="C8662" s="24"/>
    </row>
    <row r="8663" spans="2:3" x14ac:dyDescent="0.2">
      <c r="B8663" s="24"/>
      <c r="C8663" s="24"/>
    </row>
    <row r="8664" spans="2:3" x14ac:dyDescent="0.2">
      <c r="B8664" s="24"/>
      <c r="C8664" s="24"/>
    </row>
    <row r="8665" spans="2:3" x14ac:dyDescent="0.2">
      <c r="B8665" s="24"/>
      <c r="C8665" s="24"/>
    </row>
    <row r="8666" spans="2:3" x14ac:dyDescent="0.2">
      <c r="B8666" s="24"/>
      <c r="C8666" s="24"/>
    </row>
    <row r="8667" spans="2:3" x14ac:dyDescent="0.2">
      <c r="B8667" s="24"/>
      <c r="C8667" s="24"/>
    </row>
    <row r="8668" spans="2:3" x14ac:dyDescent="0.2">
      <c r="B8668" s="24"/>
      <c r="C8668" s="24"/>
    </row>
    <row r="8669" spans="2:3" x14ac:dyDescent="0.2">
      <c r="B8669" s="24"/>
      <c r="C8669" s="24"/>
    </row>
    <row r="8670" spans="2:3" x14ac:dyDescent="0.2">
      <c r="B8670" s="24"/>
      <c r="C8670" s="24"/>
    </row>
    <row r="8671" spans="2:3" x14ac:dyDescent="0.2">
      <c r="B8671" s="24"/>
      <c r="C8671" s="24"/>
    </row>
    <row r="8672" spans="2:3" x14ac:dyDescent="0.2">
      <c r="B8672" s="24"/>
      <c r="C8672" s="24"/>
    </row>
    <row r="8673" spans="2:3" x14ac:dyDescent="0.2">
      <c r="B8673" s="24"/>
      <c r="C8673" s="24"/>
    </row>
    <row r="8674" spans="2:3" x14ac:dyDescent="0.2">
      <c r="B8674" s="24"/>
      <c r="C8674" s="24"/>
    </row>
    <row r="8675" spans="2:3" x14ac:dyDescent="0.2">
      <c r="B8675" s="24"/>
      <c r="C8675" s="24"/>
    </row>
    <row r="8676" spans="2:3" x14ac:dyDescent="0.2">
      <c r="B8676" s="24"/>
      <c r="C8676" s="24"/>
    </row>
    <row r="8677" spans="2:3" x14ac:dyDescent="0.2">
      <c r="B8677" s="24"/>
      <c r="C8677" s="24"/>
    </row>
    <row r="8678" spans="2:3" x14ac:dyDescent="0.2">
      <c r="B8678" s="24"/>
      <c r="C8678" s="24"/>
    </row>
    <row r="8679" spans="2:3" x14ac:dyDescent="0.2">
      <c r="B8679" s="24"/>
      <c r="C8679" s="24"/>
    </row>
    <row r="8680" spans="2:3" x14ac:dyDescent="0.2">
      <c r="B8680" s="24"/>
      <c r="C8680" s="24"/>
    </row>
    <row r="8681" spans="2:3" x14ac:dyDescent="0.2">
      <c r="B8681" s="24"/>
      <c r="C8681" s="24"/>
    </row>
    <row r="8682" spans="2:3" x14ac:dyDescent="0.2">
      <c r="B8682" s="24"/>
      <c r="C8682" s="24"/>
    </row>
    <row r="8683" spans="2:3" x14ac:dyDescent="0.2">
      <c r="B8683" s="24"/>
      <c r="C8683" s="24"/>
    </row>
    <row r="8684" spans="2:3" x14ac:dyDescent="0.2">
      <c r="B8684" s="24"/>
      <c r="C8684" s="24"/>
    </row>
    <row r="8685" spans="2:3" x14ac:dyDescent="0.2">
      <c r="B8685" s="24"/>
      <c r="C8685" s="24"/>
    </row>
    <row r="8686" spans="2:3" x14ac:dyDescent="0.2">
      <c r="B8686" s="24"/>
      <c r="C8686" s="24"/>
    </row>
    <row r="8687" spans="2:3" x14ac:dyDescent="0.2">
      <c r="B8687" s="24"/>
      <c r="C8687" s="24"/>
    </row>
    <row r="8688" spans="2:3" x14ac:dyDescent="0.2">
      <c r="B8688" s="24"/>
      <c r="C8688" s="24"/>
    </row>
    <row r="8689" spans="2:3" x14ac:dyDescent="0.2">
      <c r="B8689" s="24"/>
      <c r="C8689" s="24"/>
    </row>
    <row r="8690" spans="2:3" x14ac:dyDescent="0.2">
      <c r="B8690" s="24"/>
      <c r="C8690" s="24"/>
    </row>
    <row r="8691" spans="2:3" x14ac:dyDescent="0.2">
      <c r="B8691" s="24"/>
      <c r="C8691" s="24"/>
    </row>
    <row r="8692" spans="2:3" x14ac:dyDescent="0.2">
      <c r="B8692" s="24"/>
      <c r="C8692" s="24"/>
    </row>
    <row r="8693" spans="2:3" x14ac:dyDescent="0.2">
      <c r="B8693" s="24"/>
      <c r="C8693" s="24"/>
    </row>
    <row r="8694" spans="2:3" x14ac:dyDescent="0.2">
      <c r="B8694" s="24"/>
      <c r="C8694" s="24"/>
    </row>
    <row r="8695" spans="2:3" x14ac:dyDescent="0.2">
      <c r="B8695" s="24"/>
      <c r="C8695" s="24"/>
    </row>
    <row r="8696" spans="2:3" x14ac:dyDescent="0.2">
      <c r="B8696" s="24"/>
      <c r="C8696" s="24"/>
    </row>
    <row r="8697" spans="2:3" x14ac:dyDescent="0.2">
      <c r="B8697" s="24"/>
      <c r="C8697" s="24"/>
    </row>
    <row r="8698" spans="2:3" x14ac:dyDescent="0.2">
      <c r="B8698" s="24"/>
      <c r="C8698" s="24"/>
    </row>
    <row r="8699" spans="2:3" x14ac:dyDescent="0.2">
      <c r="B8699" s="24"/>
      <c r="C8699" s="24"/>
    </row>
    <row r="8700" spans="2:3" x14ac:dyDescent="0.2">
      <c r="B8700" s="24"/>
      <c r="C8700" s="24"/>
    </row>
    <row r="8701" spans="2:3" x14ac:dyDescent="0.2">
      <c r="B8701" s="24"/>
      <c r="C8701" s="24"/>
    </row>
    <row r="8702" spans="2:3" x14ac:dyDescent="0.2">
      <c r="B8702" s="24"/>
      <c r="C8702" s="24"/>
    </row>
    <row r="8703" spans="2:3" x14ac:dyDescent="0.2">
      <c r="B8703" s="24"/>
      <c r="C8703" s="24"/>
    </row>
    <row r="8704" spans="2:3" x14ac:dyDescent="0.2">
      <c r="B8704" s="24"/>
      <c r="C8704" s="24"/>
    </row>
    <row r="8705" spans="2:3" x14ac:dyDescent="0.2">
      <c r="B8705" s="24"/>
      <c r="C8705" s="24"/>
    </row>
    <row r="8706" spans="2:3" x14ac:dyDescent="0.2">
      <c r="B8706" s="24"/>
      <c r="C8706" s="24"/>
    </row>
    <row r="8707" spans="2:3" x14ac:dyDescent="0.2">
      <c r="B8707" s="24"/>
      <c r="C8707" s="24"/>
    </row>
    <row r="8708" spans="2:3" x14ac:dyDescent="0.2">
      <c r="B8708" s="24"/>
      <c r="C8708" s="24"/>
    </row>
    <row r="8709" spans="2:3" x14ac:dyDescent="0.2">
      <c r="B8709" s="24"/>
      <c r="C8709" s="24"/>
    </row>
    <row r="8710" spans="2:3" x14ac:dyDescent="0.2">
      <c r="B8710" s="24"/>
      <c r="C8710" s="24"/>
    </row>
    <row r="8711" spans="2:3" x14ac:dyDescent="0.2">
      <c r="B8711" s="24"/>
      <c r="C8711" s="24"/>
    </row>
    <row r="8712" spans="2:3" x14ac:dyDescent="0.2">
      <c r="B8712" s="24"/>
      <c r="C8712" s="24"/>
    </row>
    <row r="8713" spans="2:3" x14ac:dyDescent="0.2">
      <c r="B8713" s="24"/>
      <c r="C8713" s="24"/>
    </row>
    <row r="8714" spans="2:3" x14ac:dyDescent="0.2">
      <c r="B8714" s="24"/>
      <c r="C8714" s="24"/>
    </row>
    <row r="8715" spans="2:3" x14ac:dyDescent="0.2">
      <c r="B8715" s="24"/>
      <c r="C8715" s="24"/>
    </row>
    <row r="8716" spans="2:3" x14ac:dyDescent="0.2">
      <c r="B8716" s="24"/>
      <c r="C8716" s="24"/>
    </row>
    <row r="8717" spans="2:3" x14ac:dyDescent="0.2">
      <c r="B8717" s="24"/>
      <c r="C8717" s="24"/>
    </row>
    <row r="8718" spans="2:3" x14ac:dyDescent="0.2">
      <c r="B8718" s="24"/>
      <c r="C8718" s="24"/>
    </row>
    <row r="8719" spans="2:3" x14ac:dyDescent="0.2">
      <c r="B8719" s="24"/>
      <c r="C8719" s="24"/>
    </row>
    <row r="8720" spans="2:3" x14ac:dyDescent="0.2">
      <c r="B8720" s="24"/>
      <c r="C8720" s="24"/>
    </row>
    <row r="8721" spans="2:3" x14ac:dyDescent="0.2">
      <c r="B8721" s="24"/>
      <c r="C8721" s="24"/>
    </row>
    <row r="8722" spans="2:3" x14ac:dyDescent="0.2">
      <c r="B8722" s="24"/>
      <c r="C8722" s="24"/>
    </row>
    <row r="8723" spans="2:3" x14ac:dyDescent="0.2">
      <c r="B8723" s="24"/>
      <c r="C8723" s="24"/>
    </row>
    <row r="8724" spans="2:3" x14ac:dyDescent="0.2">
      <c r="B8724" s="24"/>
      <c r="C8724" s="24"/>
    </row>
    <row r="8725" spans="2:3" x14ac:dyDescent="0.2">
      <c r="B8725" s="24"/>
      <c r="C8725" s="24"/>
    </row>
    <row r="8726" spans="2:3" x14ac:dyDescent="0.2">
      <c r="B8726" s="24"/>
      <c r="C8726" s="24"/>
    </row>
    <row r="8727" spans="2:3" x14ac:dyDescent="0.2">
      <c r="B8727" s="24"/>
      <c r="C8727" s="24"/>
    </row>
    <row r="8728" spans="2:3" x14ac:dyDescent="0.2">
      <c r="B8728" s="24"/>
      <c r="C8728" s="24"/>
    </row>
    <row r="8729" spans="2:3" x14ac:dyDescent="0.2">
      <c r="B8729" s="24"/>
      <c r="C8729" s="24"/>
    </row>
    <row r="8730" spans="2:3" x14ac:dyDescent="0.2">
      <c r="B8730" s="24"/>
      <c r="C8730" s="24"/>
    </row>
    <row r="8731" spans="2:3" x14ac:dyDescent="0.2">
      <c r="B8731" s="24"/>
      <c r="C8731" s="24"/>
    </row>
    <row r="8732" spans="2:3" x14ac:dyDescent="0.2">
      <c r="B8732" s="24"/>
      <c r="C8732" s="24"/>
    </row>
    <row r="8733" spans="2:3" x14ac:dyDescent="0.2">
      <c r="B8733" s="24"/>
      <c r="C8733" s="24"/>
    </row>
    <row r="8734" spans="2:3" x14ac:dyDescent="0.2">
      <c r="B8734" s="24"/>
      <c r="C8734" s="24"/>
    </row>
    <row r="8735" spans="2:3" x14ac:dyDescent="0.2">
      <c r="B8735" s="24"/>
      <c r="C8735" s="24"/>
    </row>
    <row r="8736" spans="2:3" x14ac:dyDescent="0.2">
      <c r="B8736" s="24"/>
      <c r="C8736" s="24"/>
    </row>
    <row r="8737" spans="2:3" x14ac:dyDescent="0.2">
      <c r="B8737" s="24"/>
      <c r="C8737" s="24"/>
    </row>
    <row r="8738" spans="2:3" x14ac:dyDescent="0.2">
      <c r="B8738" s="24"/>
      <c r="C8738" s="24"/>
    </row>
    <row r="8739" spans="2:3" x14ac:dyDescent="0.2">
      <c r="B8739" s="24"/>
      <c r="C8739" s="24"/>
    </row>
    <row r="8740" spans="2:3" x14ac:dyDescent="0.2">
      <c r="B8740" s="24"/>
      <c r="C8740" s="24"/>
    </row>
    <row r="8741" spans="2:3" x14ac:dyDescent="0.2">
      <c r="B8741" s="24"/>
      <c r="C8741" s="24"/>
    </row>
    <row r="8742" spans="2:3" x14ac:dyDescent="0.2">
      <c r="B8742" s="24"/>
      <c r="C8742" s="24"/>
    </row>
    <row r="8743" spans="2:3" x14ac:dyDescent="0.2">
      <c r="B8743" s="24"/>
      <c r="C8743" s="24"/>
    </row>
    <row r="8744" spans="2:3" x14ac:dyDescent="0.2">
      <c r="B8744" s="24"/>
      <c r="C8744" s="24"/>
    </row>
    <row r="8745" spans="2:3" x14ac:dyDescent="0.2">
      <c r="B8745" s="24"/>
      <c r="C8745" s="24"/>
    </row>
    <row r="8746" spans="2:3" x14ac:dyDescent="0.2">
      <c r="B8746" s="24"/>
      <c r="C8746" s="24"/>
    </row>
    <row r="8747" spans="2:3" x14ac:dyDescent="0.2">
      <c r="B8747" s="24"/>
      <c r="C8747" s="24"/>
    </row>
    <row r="8748" spans="2:3" x14ac:dyDescent="0.2">
      <c r="B8748" s="24"/>
      <c r="C8748" s="24"/>
    </row>
    <row r="8749" spans="2:3" x14ac:dyDescent="0.2">
      <c r="B8749" s="24"/>
      <c r="C8749" s="24"/>
    </row>
    <row r="8750" spans="2:3" x14ac:dyDescent="0.2">
      <c r="B8750" s="24"/>
      <c r="C8750" s="24"/>
    </row>
    <row r="8751" spans="2:3" x14ac:dyDescent="0.2">
      <c r="B8751" s="24"/>
      <c r="C8751" s="24"/>
    </row>
    <row r="8752" spans="2:3" x14ac:dyDescent="0.2">
      <c r="B8752" s="24"/>
      <c r="C8752" s="24"/>
    </row>
    <row r="8753" spans="2:3" x14ac:dyDescent="0.2">
      <c r="B8753" s="24"/>
      <c r="C8753" s="24"/>
    </row>
    <row r="8754" spans="2:3" x14ac:dyDescent="0.2">
      <c r="B8754" s="24"/>
      <c r="C8754" s="24"/>
    </row>
    <row r="8755" spans="2:3" x14ac:dyDescent="0.2">
      <c r="B8755" s="24"/>
      <c r="C8755" s="24"/>
    </row>
    <row r="8756" spans="2:3" x14ac:dyDescent="0.2">
      <c r="B8756" s="24"/>
      <c r="C8756" s="24"/>
    </row>
    <row r="8757" spans="2:3" x14ac:dyDescent="0.2">
      <c r="B8757" s="24"/>
      <c r="C8757" s="24"/>
    </row>
    <row r="8758" spans="2:3" x14ac:dyDescent="0.2">
      <c r="B8758" s="24"/>
      <c r="C8758" s="24"/>
    </row>
    <row r="8759" spans="2:3" x14ac:dyDescent="0.2">
      <c r="B8759" s="24"/>
      <c r="C8759" s="24"/>
    </row>
    <row r="8760" spans="2:3" x14ac:dyDescent="0.2">
      <c r="B8760" s="24"/>
      <c r="C8760" s="24"/>
    </row>
    <row r="8761" spans="2:3" x14ac:dyDescent="0.2">
      <c r="B8761" s="24"/>
      <c r="C8761" s="24"/>
    </row>
    <row r="8762" spans="2:3" x14ac:dyDescent="0.2">
      <c r="B8762" s="24"/>
      <c r="C8762" s="24"/>
    </row>
    <row r="8763" spans="2:3" x14ac:dyDescent="0.2">
      <c r="B8763" s="24"/>
      <c r="C8763" s="24"/>
    </row>
    <row r="8764" spans="2:3" x14ac:dyDescent="0.2">
      <c r="B8764" s="24"/>
      <c r="C8764" s="24"/>
    </row>
    <row r="8765" spans="2:3" x14ac:dyDescent="0.2">
      <c r="B8765" s="24"/>
      <c r="C8765" s="24"/>
    </row>
    <row r="8766" spans="2:3" x14ac:dyDescent="0.2">
      <c r="B8766" s="24"/>
      <c r="C8766" s="24"/>
    </row>
    <row r="8767" spans="2:3" x14ac:dyDescent="0.2">
      <c r="B8767" s="24"/>
      <c r="C8767" s="24"/>
    </row>
    <row r="8768" spans="2:3" x14ac:dyDescent="0.2">
      <c r="B8768" s="24"/>
      <c r="C8768" s="24"/>
    </row>
    <row r="8769" spans="2:3" x14ac:dyDescent="0.2">
      <c r="B8769" s="24"/>
      <c r="C8769" s="24"/>
    </row>
    <row r="8770" spans="2:3" x14ac:dyDescent="0.2">
      <c r="B8770" s="24"/>
      <c r="C8770" s="24"/>
    </row>
    <row r="8771" spans="2:3" x14ac:dyDescent="0.2">
      <c r="B8771" s="24"/>
      <c r="C8771" s="24"/>
    </row>
    <row r="8772" spans="2:3" x14ac:dyDescent="0.2">
      <c r="B8772" s="24"/>
      <c r="C8772" s="24"/>
    </row>
    <row r="8773" spans="2:3" x14ac:dyDescent="0.2">
      <c r="B8773" s="24"/>
      <c r="C8773" s="24"/>
    </row>
    <row r="8774" spans="2:3" x14ac:dyDescent="0.2">
      <c r="B8774" s="24"/>
      <c r="C8774" s="24"/>
    </row>
    <row r="8775" spans="2:3" x14ac:dyDescent="0.2">
      <c r="B8775" s="24"/>
      <c r="C8775" s="24"/>
    </row>
    <row r="8776" spans="2:3" x14ac:dyDescent="0.2">
      <c r="B8776" s="24"/>
      <c r="C8776" s="24"/>
    </row>
    <row r="8777" spans="2:3" x14ac:dyDescent="0.2">
      <c r="B8777" s="24"/>
      <c r="C8777" s="24"/>
    </row>
    <row r="8778" spans="2:3" x14ac:dyDescent="0.2">
      <c r="B8778" s="24"/>
      <c r="C8778" s="24"/>
    </row>
    <row r="8779" spans="2:3" x14ac:dyDescent="0.2">
      <c r="B8779" s="24"/>
      <c r="C8779" s="24"/>
    </row>
    <row r="8780" spans="2:3" x14ac:dyDescent="0.2">
      <c r="B8780" s="24"/>
      <c r="C8780" s="24"/>
    </row>
    <row r="8781" spans="2:3" x14ac:dyDescent="0.2">
      <c r="B8781" s="24"/>
      <c r="C8781" s="24"/>
    </row>
    <row r="8782" spans="2:3" x14ac:dyDescent="0.2">
      <c r="B8782" s="24"/>
      <c r="C8782" s="24"/>
    </row>
    <row r="8783" spans="2:3" x14ac:dyDescent="0.2">
      <c r="B8783" s="24"/>
      <c r="C8783" s="24"/>
    </row>
    <row r="8784" spans="2:3" x14ac:dyDescent="0.2">
      <c r="B8784" s="24"/>
      <c r="C8784" s="24"/>
    </row>
    <row r="8785" spans="2:3" x14ac:dyDescent="0.2">
      <c r="B8785" s="24"/>
      <c r="C8785" s="24"/>
    </row>
    <row r="8786" spans="2:3" x14ac:dyDescent="0.2">
      <c r="B8786" s="24"/>
      <c r="C8786" s="24"/>
    </row>
    <row r="8787" spans="2:3" x14ac:dyDescent="0.2">
      <c r="B8787" s="24"/>
      <c r="C8787" s="24"/>
    </row>
    <row r="8788" spans="2:3" x14ac:dyDescent="0.2">
      <c r="B8788" s="24"/>
      <c r="C8788" s="24"/>
    </row>
    <row r="8789" spans="2:3" x14ac:dyDescent="0.2">
      <c r="B8789" s="24"/>
      <c r="C8789" s="24"/>
    </row>
    <row r="8790" spans="2:3" x14ac:dyDescent="0.2">
      <c r="B8790" s="24"/>
      <c r="C8790" s="24"/>
    </row>
    <row r="8791" spans="2:3" x14ac:dyDescent="0.2">
      <c r="B8791" s="24"/>
      <c r="C8791" s="24"/>
    </row>
    <row r="8792" spans="2:3" x14ac:dyDescent="0.2">
      <c r="B8792" s="24"/>
      <c r="C8792" s="24"/>
    </row>
    <row r="8793" spans="2:3" x14ac:dyDescent="0.2">
      <c r="B8793" s="24"/>
      <c r="C8793" s="24"/>
    </row>
    <row r="8794" spans="2:3" x14ac:dyDescent="0.2">
      <c r="B8794" s="24"/>
      <c r="C8794" s="24"/>
    </row>
    <row r="8795" spans="2:3" x14ac:dyDescent="0.2">
      <c r="B8795" s="24"/>
      <c r="C8795" s="24"/>
    </row>
    <row r="8796" spans="2:3" x14ac:dyDescent="0.2">
      <c r="B8796" s="24"/>
      <c r="C8796" s="24"/>
    </row>
    <row r="8797" spans="2:3" x14ac:dyDescent="0.2">
      <c r="B8797" s="24"/>
      <c r="C8797" s="24"/>
    </row>
    <row r="8798" spans="2:3" x14ac:dyDescent="0.2">
      <c r="B8798" s="24"/>
      <c r="C8798" s="24"/>
    </row>
    <row r="8799" spans="2:3" x14ac:dyDescent="0.2">
      <c r="B8799" s="24"/>
      <c r="C8799" s="24"/>
    </row>
    <row r="8800" spans="2:3" x14ac:dyDescent="0.2">
      <c r="B8800" s="24"/>
      <c r="C8800" s="24"/>
    </row>
    <row r="8801" spans="2:3" x14ac:dyDescent="0.2">
      <c r="B8801" s="24"/>
      <c r="C8801" s="24"/>
    </row>
    <row r="8802" spans="2:3" x14ac:dyDescent="0.2">
      <c r="B8802" s="24"/>
      <c r="C8802" s="24"/>
    </row>
    <row r="8803" spans="2:3" x14ac:dyDescent="0.2">
      <c r="B8803" s="24"/>
      <c r="C8803" s="24"/>
    </row>
    <row r="8804" spans="2:3" x14ac:dyDescent="0.2">
      <c r="B8804" s="24"/>
      <c r="C8804" s="24"/>
    </row>
    <row r="8805" spans="2:3" x14ac:dyDescent="0.2">
      <c r="B8805" s="24"/>
      <c r="C8805" s="24"/>
    </row>
    <row r="8806" spans="2:3" x14ac:dyDescent="0.2">
      <c r="B8806" s="24"/>
      <c r="C8806" s="24"/>
    </row>
    <row r="8807" spans="2:3" x14ac:dyDescent="0.2">
      <c r="B8807" s="24"/>
      <c r="C8807" s="24"/>
    </row>
    <row r="8808" spans="2:3" x14ac:dyDescent="0.2">
      <c r="B8808" s="24"/>
      <c r="C8808" s="24"/>
    </row>
    <row r="8809" spans="2:3" x14ac:dyDescent="0.2">
      <c r="B8809" s="24"/>
      <c r="C8809" s="24"/>
    </row>
    <row r="8810" spans="2:3" x14ac:dyDescent="0.2">
      <c r="B8810" s="24"/>
      <c r="C8810" s="24"/>
    </row>
    <row r="8811" spans="2:3" x14ac:dyDescent="0.2">
      <c r="B8811" s="24"/>
      <c r="C8811" s="24"/>
    </row>
    <row r="8812" spans="2:3" x14ac:dyDescent="0.2">
      <c r="B8812" s="24"/>
      <c r="C8812" s="24"/>
    </row>
    <row r="8813" spans="2:3" x14ac:dyDescent="0.2">
      <c r="B8813" s="24"/>
      <c r="C8813" s="24"/>
    </row>
    <row r="8814" spans="2:3" x14ac:dyDescent="0.2">
      <c r="B8814" s="24"/>
      <c r="C8814" s="24"/>
    </row>
    <row r="8815" spans="2:3" x14ac:dyDescent="0.2">
      <c r="B8815" s="24"/>
      <c r="C8815" s="24"/>
    </row>
    <row r="8816" spans="2:3" x14ac:dyDescent="0.2">
      <c r="B8816" s="24"/>
      <c r="C8816" s="24"/>
    </row>
    <row r="8817" spans="2:3" x14ac:dyDescent="0.2">
      <c r="B8817" s="24"/>
      <c r="C8817" s="24"/>
    </row>
    <row r="8818" spans="2:3" x14ac:dyDescent="0.2">
      <c r="B8818" s="24"/>
      <c r="C8818" s="24"/>
    </row>
    <row r="8819" spans="2:3" x14ac:dyDescent="0.2">
      <c r="B8819" s="24"/>
      <c r="C8819" s="24"/>
    </row>
    <row r="8820" spans="2:3" x14ac:dyDescent="0.2">
      <c r="B8820" s="24"/>
      <c r="C8820" s="24"/>
    </row>
    <row r="8821" spans="2:3" x14ac:dyDescent="0.2">
      <c r="B8821" s="24"/>
      <c r="C8821" s="24"/>
    </row>
    <row r="8822" spans="2:3" x14ac:dyDescent="0.2">
      <c r="B8822" s="24"/>
      <c r="C8822" s="24"/>
    </row>
    <row r="8823" spans="2:3" x14ac:dyDescent="0.2">
      <c r="B8823" s="24"/>
      <c r="C8823" s="24"/>
    </row>
    <row r="8824" spans="2:3" x14ac:dyDescent="0.2">
      <c r="B8824" s="24"/>
      <c r="C8824" s="24"/>
    </row>
    <row r="8825" spans="2:3" x14ac:dyDescent="0.2">
      <c r="B8825" s="24"/>
      <c r="C8825" s="24"/>
    </row>
    <row r="8826" spans="2:3" x14ac:dyDescent="0.2">
      <c r="B8826" s="24"/>
      <c r="C8826" s="24"/>
    </row>
    <row r="8827" spans="2:3" x14ac:dyDescent="0.2">
      <c r="B8827" s="24"/>
      <c r="C8827" s="24"/>
    </row>
    <row r="8828" spans="2:3" x14ac:dyDescent="0.2">
      <c r="B8828" s="24"/>
      <c r="C8828" s="24"/>
    </row>
    <row r="8829" spans="2:3" x14ac:dyDescent="0.2">
      <c r="B8829" s="24"/>
      <c r="C8829" s="24"/>
    </row>
    <row r="8830" spans="2:3" x14ac:dyDescent="0.2">
      <c r="B8830" s="24"/>
      <c r="C8830" s="24"/>
    </row>
    <row r="8831" spans="2:3" x14ac:dyDescent="0.2">
      <c r="B8831" s="24"/>
      <c r="C8831" s="24"/>
    </row>
    <row r="8832" spans="2:3" x14ac:dyDescent="0.2">
      <c r="B8832" s="24"/>
      <c r="C8832" s="24"/>
    </row>
    <row r="8833" spans="2:3" x14ac:dyDescent="0.2">
      <c r="B8833" s="24"/>
      <c r="C8833" s="24"/>
    </row>
    <row r="8834" spans="2:3" x14ac:dyDescent="0.2">
      <c r="B8834" s="24"/>
      <c r="C8834" s="24"/>
    </row>
    <row r="8835" spans="2:3" x14ac:dyDescent="0.2">
      <c r="B8835" s="24"/>
      <c r="C8835" s="24"/>
    </row>
    <row r="8836" spans="2:3" x14ac:dyDescent="0.2">
      <c r="B8836" s="24"/>
      <c r="C8836" s="24"/>
    </row>
    <row r="8837" spans="2:3" x14ac:dyDescent="0.2">
      <c r="B8837" s="24"/>
      <c r="C8837" s="24"/>
    </row>
    <row r="8838" spans="2:3" x14ac:dyDescent="0.2">
      <c r="B8838" s="24"/>
      <c r="C8838" s="24"/>
    </row>
    <row r="8839" spans="2:3" x14ac:dyDescent="0.2">
      <c r="B8839" s="24"/>
      <c r="C8839" s="24"/>
    </row>
    <row r="8840" spans="2:3" x14ac:dyDescent="0.2">
      <c r="B8840" s="24"/>
      <c r="C8840" s="24"/>
    </row>
    <row r="8841" spans="2:3" x14ac:dyDescent="0.2">
      <c r="B8841" s="24"/>
      <c r="C8841" s="24"/>
    </row>
    <row r="8842" spans="2:3" x14ac:dyDescent="0.2">
      <c r="B8842" s="24"/>
      <c r="C8842" s="24"/>
    </row>
    <row r="8843" spans="2:3" x14ac:dyDescent="0.2">
      <c r="B8843" s="24"/>
      <c r="C8843" s="24"/>
    </row>
    <row r="8844" spans="2:3" x14ac:dyDescent="0.2">
      <c r="B8844" s="24"/>
      <c r="C8844" s="24"/>
    </row>
    <row r="8845" spans="2:3" x14ac:dyDescent="0.2">
      <c r="B8845" s="24"/>
      <c r="C8845" s="24"/>
    </row>
    <row r="8846" spans="2:3" x14ac:dyDescent="0.2">
      <c r="B8846" s="24"/>
      <c r="C8846" s="24"/>
    </row>
    <row r="8847" spans="2:3" x14ac:dyDescent="0.2">
      <c r="B8847" s="24"/>
      <c r="C8847" s="24"/>
    </row>
    <row r="8848" spans="2:3" x14ac:dyDescent="0.2">
      <c r="B8848" s="24"/>
      <c r="C8848" s="24"/>
    </row>
    <row r="8849" spans="2:3" x14ac:dyDescent="0.2">
      <c r="B8849" s="24"/>
      <c r="C8849" s="24"/>
    </row>
    <row r="8850" spans="2:3" x14ac:dyDescent="0.2">
      <c r="B8850" s="24"/>
      <c r="C8850" s="24"/>
    </row>
    <row r="8851" spans="2:3" x14ac:dyDescent="0.2">
      <c r="B8851" s="24"/>
      <c r="C8851" s="24"/>
    </row>
    <row r="8852" spans="2:3" x14ac:dyDescent="0.2">
      <c r="B8852" s="24"/>
      <c r="C8852" s="24"/>
    </row>
    <row r="8853" spans="2:3" x14ac:dyDescent="0.2">
      <c r="B8853" s="24"/>
      <c r="C8853" s="24"/>
    </row>
    <row r="8854" spans="2:3" x14ac:dyDescent="0.2">
      <c r="B8854" s="24"/>
      <c r="C8854" s="24"/>
    </row>
    <row r="8855" spans="2:3" x14ac:dyDescent="0.2">
      <c r="B8855" s="24"/>
      <c r="C8855" s="24"/>
    </row>
    <row r="8856" spans="2:3" x14ac:dyDescent="0.2">
      <c r="B8856" s="24"/>
      <c r="C8856" s="24"/>
    </row>
    <row r="8857" spans="2:3" x14ac:dyDescent="0.2">
      <c r="B8857" s="24"/>
      <c r="C8857" s="24"/>
    </row>
    <row r="8858" spans="2:3" x14ac:dyDescent="0.2">
      <c r="B8858" s="24"/>
      <c r="C8858" s="24"/>
    </row>
    <row r="8859" spans="2:3" x14ac:dyDescent="0.2">
      <c r="B8859" s="24"/>
      <c r="C8859" s="24"/>
    </row>
    <row r="8860" spans="2:3" x14ac:dyDescent="0.2">
      <c r="B8860" s="24"/>
      <c r="C8860" s="24"/>
    </row>
    <row r="8861" spans="2:3" x14ac:dyDescent="0.2">
      <c r="B8861" s="24"/>
      <c r="C8861" s="24"/>
    </row>
    <row r="8862" spans="2:3" x14ac:dyDescent="0.2">
      <c r="B8862" s="24"/>
      <c r="C8862" s="24"/>
    </row>
    <row r="8863" spans="2:3" x14ac:dyDescent="0.2">
      <c r="B8863" s="24"/>
      <c r="C8863" s="24"/>
    </row>
    <row r="8864" spans="2:3" x14ac:dyDescent="0.2">
      <c r="B8864" s="24"/>
      <c r="C8864" s="24"/>
    </row>
    <row r="8865" spans="2:3" x14ac:dyDescent="0.2">
      <c r="B8865" s="24"/>
      <c r="C8865" s="24"/>
    </row>
    <row r="8866" spans="2:3" x14ac:dyDescent="0.2">
      <c r="B8866" s="24"/>
      <c r="C8866" s="24"/>
    </row>
    <row r="8867" spans="2:3" x14ac:dyDescent="0.2">
      <c r="B8867" s="24"/>
      <c r="C8867" s="24"/>
    </row>
    <row r="8868" spans="2:3" x14ac:dyDescent="0.2">
      <c r="B8868" s="24"/>
      <c r="C8868" s="24"/>
    </row>
    <row r="8869" spans="2:3" x14ac:dyDescent="0.2">
      <c r="B8869" s="24"/>
      <c r="C8869" s="24"/>
    </row>
    <row r="8870" spans="2:3" x14ac:dyDescent="0.2">
      <c r="B8870" s="24"/>
      <c r="C8870" s="24"/>
    </row>
    <row r="8871" spans="2:3" x14ac:dyDescent="0.2">
      <c r="B8871" s="24"/>
      <c r="C8871" s="24"/>
    </row>
    <row r="8872" spans="2:3" x14ac:dyDescent="0.2">
      <c r="B8872" s="24"/>
      <c r="C8872" s="24"/>
    </row>
    <row r="8873" spans="2:3" x14ac:dyDescent="0.2">
      <c r="B8873" s="24"/>
      <c r="C8873" s="24"/>
    </row>
    <row r="8874" spans="2:3" x14ac:dyDescent="0.2">
      <c r="B8874" s="24"/>
      <c r="C8874" s="24"/>
    </row>
    <row r="8875" spans="2:3" x14ac:dyDescent="0.2">
      <c r="B8875" s="24"/>
      <c r="C8875" s="24"/>
    </row>
    <row r="8876" spans="2:3" x14ac:dyDescent="0.2">
      <c r="B8876" s="24"/>
      <c r="C8876" s="24"/>
    </row>
    <row r="8877" spans="2:3" x14ac:dyDescent="0.2">
      <c r="B8877" s="24"/>
      <c r="C8877" s="24"/>
    </row>
    <row r="8878" spans="2:3" x14ac:dyDescent="0.2">
      <c r="B8878" s="24"/>
      <c r="C8878" s="24"/>
    </row>
    <row r="8879" spans="2:3" x14ac:dyDescent="0.2">
      <c r="B8879" s="24"/>
      <c r="C8879" s="24"/>
    </row>
    <row r="8880" spans="2:3" x14ac:dyDescent="0.2">
      <c r="B8880" s="24"/>
      <c r="C8880" s="24"/>
    </row>
    <row r="8881" spans="2:3" x14ac:dyDescent="0.2">
      <c r="B8881" s="24"/>
      <c r="C8881" s="24"/>
    </row>
    <row r="8882" spans="2:3" x14ac:dyDescent="0.2">
      <c r="B8882" s="24"/>
      <c r="C8882" s="24"/>
    </row>
    <row r="8883" spans="2:3" x14ac:dyDescent="0.2">
      <c r="B8883" s="24"/>
      <c r="C8883" s="24"/>
    </row>
    <row r="8884" spans="2:3" x14ac:dyDescent="0.2">
      <c r="B8884" s="24"/>
      <c r="C8884" s="24"/>
    </row>
    <row r="8885" spans="2:3" x14ac:dyDescent="0.2">
      <c r="B8885" s="24"/>
      <c r="C8885" s="24"/>
    </row>
    <row r="8886" spans="2:3" x14ac:dyDescent="0.2">
      <c r="B8886" s="24"/>
      <c r="C8886" s="24"/>
    </row>
    <row r="8887" spans="2:3" x14ac:dyDescent="0.2">
      <c r="B8887" s="24"/>
      <c r="C8887" s="24"/>
    </row>
    <row r="8888" spans="2:3" x14ac:dyDescent="0.2">
      <c r="B8888" s="24"/>
      <c r="C8888" s="24"/>
    </row>
    <row r="8889" spans="2:3" x14ac:dyDescent="0.2">
      <c r="B8889" s="24"/>
      <c r="C8889" s="24"/>
    </row>
    <row r="8890" spans="2:3" x14ac:dyDescent="0.2">
      <c r="B8890" s="24"/>
      <c r="C8890" s="24"/>
    </row>
    <row r="8891" spans="2:3" x14ac:dyDescent="0.2">
      <c r="B8891" s="24"/>
      <c r="C8891" s="24"/>
    </row>
    <row r="8892" spans="2:3" x14ac:dyDescent="0.2">
      <c r="B8892" s="24"/>
      <c r="C8892" s="24"/>
    </row>
    <row r="8893" spans="2:3" x14ac:dyDescent="0.2">
      <c r="B8893" s="24"/>
      <c r="C8893" s="24"/>
    </row>
    <row r="8894" spans="2:3" x14ac:dyDescent="0.2">
      <c r="B8894" s="24"/>
      <c r="C8894" s="24"/>
    </row>
    <row r="8895" spans="2:3" x14ac:dyDescent="0.2">
      <c r="B8895" s="24"/>
      <c r="C8895" s="24"/>
    </row>
    <row r="8896" spans="2:3" x14ac:dyDescent="0.2">
      <c r="B8896" s="24"/>
      <c r="C8896" s="24"/>
    </row>
    <row r="8897" spans="2:3" x14ac:dyDescent="0.2">
      <c r="B8897" s="24"/>
      <c r="C8897" s="24"/>
    </row>
    <row r="8898" spans="2:3" x14ac:dyDescent="0.2">
      <c r="B8898" s="24"/>
      <c r="C8898" s="24"/>
    </row>
    <row r="8899" spans="2:3" x14ac:dyDescent="0.2">
      <c r="B8899" s="24"/>
      <c r="C8899" s="24"/>
    </row>
    <row r="8900" spans="2:3" x14ac:dyDescent="0.2">
      <c r="B8900" s="24"/>
      <c r="C8900" s="24"/>
    </row>
    <row r="8901" spans="2:3" x14ac:dyDescent="0.2">
      <c r="B8901" s="24"/>
      <c r="C8901" s="24"/>
    </row>
    <row r="8902" spans="2:3" x14ac:dyDescent="0.2">
      <c r="B8902" s="24"/>
      <c r="C8902" s="24"/>
    </row>
    <row r="8903" spans="2:3" x14ac:dyDescent="0.2">
      <c r="B8903" s="24"/>
      <c r="C8903" s="24"/>
    </row>
    <row r="8904" spans="2:3" x14ac:dyDescent="0.2">
      <c r="B8904" s="24"/>
      <c r="C8904" s="24"/>
    </row>
    <row r="8905" spans="2:3" x14ac:dyDescent="0.2">
      <c r="B8905" s="24"/>
      <c r="C8905" s="24"/>
    </row>
    <row r="8906" spans="2:3" x14ac:dyDescent="0.2">
      <c r="B8906" s="24"/>
      <c r="C8906" s="24"/>
    </row>
    <row r="8907" spans="2:3" x14ac:dyDescent="0.2">
      <c r="B8907" s="24"/>
      <c r="C8907" s="24"/>
    </row>
    <row r="8908" spans="2:3" x14ac:dyDescent="0.2">
      <c r="B8908" s="24"/>
      <c r="C8908" s="24"/>
    </row>
    <row r="8909" spans="2:3" x14ac:dyDescent="0.2">
      <c r="B8909" s="24"/>
      <c r="C8909" s="24"/>
    </row>
    <row r="8910" spans="2:3" x14ac:dyDescent="0.2">
      <c r="B8910" s="24"/>
      <c r="C8910" s="24"/>
    </row>
    <row r="8911" spans="2:3" x14ac:dyDescent="0.2">
      <c r="B8911" s="24"/>
      <c r="C8911" s="24"/>
    </row>
    <row r="8912" spans="2:3" x14ac:dyDescent="0.2">
      <c r="B8912" s="24"/>
      <c r="C8912" s="24"/>
    </row>
    <row r="8913" spans="2:3" x14ac:dyDescent="0.2">
      <c r="B8913" s="24"/>
      <c r="C8913" s="24"/>
    </row>
    <row r="8914" spans="2:3" x14ac:dyDescent="0.2">
      <c r="B8914" s="24"/>
      <c r="C8914" s="24"/>
    </row>
    <row r="8915" spans="2:3" x14ac:dyDescent="0.2">
      <c r="B8915" s="24"/>
      <c r="C8915" s="24"/>
    </row>
    <row r="8916" spans="2:3" x14ac:dyDescent="0.2">
      <c r="B8916" s="24"/>
      <c r="C8916" s="24"/>
    </row>
    <row r="8917" spans="2:3" x14ac:dyDescent="0.2">
      <c r="B8917" s="24"/>
      <c r="C8917" s="24"/>
    </row>
    <row r="8918" spans="2:3" x14ac:dyDescent="0.2">
      <c r="B8918" s="24"/>
      <c r="C8918" s="24"/>
    </row>
    <row r="8919" spans="2:3" x14ac:dyDescent="0.2">
      <c r="B8919" s="24"/>
      <c r="C8919" s="24"/>
    </row>
    <row r="8920" spans="2:3" x14ac:dyDescent="0.2">
      <c r="B8920" s="24"/>
      <c r="C8920" s="24"/>
    </row>
    <row r="8921" spans="2:3" x14ac:dyDescent="0.2">
      <c r="B8921" s="24"/>
      <c r="C8921" s="24"/>
    </row>
    <row r="8922" spans="2:3" x14ac:dyDescent="0.2">
      <c r="B8922" s="24"/>
      <c r="C8922" s="24"/>
    </row>
    <row r="8923" spans="2:3" x14ac:dyDescent="0.2">
      <c r="B8923" s="24"/>
      <c r="C8923" s="24"/>
    </row>
    <row r="8924" spans="2:3" x14ac:dyDescent="0.2">
      <c r="B8924" s="24"/>
      <c r="C8924" s="24"/>
    </row>
    <row r="8925" spans="2:3" x14ac:dyDescent="0.2">
      <c r="B8925" s="24"/>
      <c r="C8925" s="24"/>
    </row>
    <row r="8926" spans="2:3" x14ac:dyDescent="0.2">
      <c r="B8926" s="24"/>
      <c r="C8926" s="24"/>
    </row>
    <row r="8927" spans="2:3" x14ac:dyDescent="0.2">
      <c r="B8927" s="24"/>
      <c r="C8927" s="24"/>
    </row>
    <row r="8928" spans="2:3" x14ac:dyDescent="0.2">
      <c r="B8928" s="24"/>
      <c r="C8928" s="24"/>
    </row>
    <row r="8929" spans="2:3" x14ac:dyDescent="0.2">
      <c r="B8929" s="24"/>
      <c r="C8929" s="24"/>
    </row>
    <row r="8930" spans="2:3" x14ac:dyDescent="0.2">
      <c r="B8930" s="24"/>
      <c r="C8930" s="24"/>
    </row>
    <row r="8931" spans="2:3" x14ac:dyDescent="0.2">
      <c r="B8931" s="24"/>
      <c r="C8931" s="24"/>
    </row>
    <row r="8932" spans="2:3" x14ac:dyDescent="0.2">
      <c r="B8932" s="24"/>
      <c r="C8932" s="24"/>
    </row>
    <row r="8933" spans="2:3" x14ac:dyDescent="0.2">
      <c r="B8933" s="24"/>
      <c r="C8933" s="24"/>
    </row>
    <row r="8934" spans="2:3" x14ac:dyDescent="0.2">
      <c r="B8934" s="24"/>
      <c r="C8934" s="24"/>
    </row>
    <row r="8935" spans="2:3" x14ac:dyDescent="0.2">
      <c r="B8935" s="24"/>
      <c r="C8935" s="24"/>
    </row>
    <row r="8936" spans="2:3" x14ac:dyDescent="0.2">
      <c r="B8936" s="24"/>
      <c r="C8936" s="24"/>
    </row>
    <row r="8937" spans="2:3" x14ac:dyDescent="0.2">
      <c r="B8937" s="24"/>
      <c r="C8937" s="24"/>
    </row>
    <row r="8938" spans="2:3" x14ac:dyDescent="0.2">
      <c r="B8938" s="24"/>
      <c r="C8938" s="24"/>
    </row>
    <row r="8939" spans="2:3" x14ac:dyDescent="0.2">
      <c r="B8939" s="24"/>
      <c r="C8939" s="24"/>
    </row>
    <row r="8940" spans="2:3" x14ac:dyDescent="0.2">
      <c r="B8940" s="24"/>
      <c r="C8940" s="24"/>
    </row>
    <row r="8941" spans="2:3" x14ac:dyDescent="0.2">
      <c r="B8941" s="24"/>
      <c r="C8941" s="24"/>
    </row>
    <row r="8942" spans="2:3" x14ac:dyDescent="0.2">
      <c r="B8942" s="24"/>
      <c r="C8942" s="24"/>
    </row>
    <row r="8943" spans="2:3" x14ac:dyDescent="0.2">
      <c r="B8943" s="24"/>
      <c r="C8943" s="24"/>
    </row>
    <row r="8944" spans="2:3" x14ac:dyDescent="0.2">
      <c r="B8944" s="24"/>
      <c r="C8944" s="24"/>
    </row>
    <row r="8945" spans="2:3" x14ac:dyDescent="0.2">
      <c r="B8945" s="24"/>
      <c r="C8945" s="24"/>
    </row>
    <row r="8946" spans="2:3" x14ac:dyDescent="0.2">
      <c r="B8946" s="24"/>
      <c r="C8946" s="24"/>
    </row>
    <row r="8947" spans="2:3" x14ac:dyDescent="0.2">
      <c r="B8947" s="24"/>
      <c r="C8947" s="24"/>
    </row>
    <row r="8948" spans="2:3" x14ac:dyDescent="0.2">
      <c r="B8948" s="24"/>
      <c r="C8948" s="24"/>
    </row>
    <row r="8949" spans="2:3" x14ac:dyDescent="0.2">
      <c r="B8949" s="24"/>
      <c r="C8949" s="24"/>
    </row>
    <row r="8950" spans="2:3" x14ac:dyDescent="0.2">
      <c r="B8950" s="24"/>
      <c r="C8950" s="24"/>
    </row>
    <row r="8951" spans="2:3" x14ac:dyDescent="0.2">
      <c r="B8951" s="24"/>
      <c r="C8951" s="24"/>
    </row>
    <row r="8952" spans="2:3" x14ac:dyDescent="0.2">
      <c r="B8952" s="24"/>
      <c r="C8952" s="24"/>
    </row>
    <row r="8953" spans="2:3" x14ac:dyDescent="0.2">
      <c r="B8953" s="24"/>
      <c r="C8953" s="24"/>
    </row>
    <row r="8954" spans="2:3" x14ac:dyDescent="0.2">
      <c r="B8954" s="24"/>
      <c r="C8954" s="24"/>
    </row>
    <row r="8955" spans="2:3" x14ac:dyDescent="0.2">
      <c r="B8955" s="24"/>
      <c r="C8955" s="24"/>
    </row>
    <row r="8956" spans="2:3" x14ac:dyDescent="0.2">
      <c r="B8956" s="24"/>
      <c r="C8956" s="24"/>
    </row>
    <row r="8957" spans="2:3" x14ac:dyDescent="0.2">
      <c r="B8957" s="24"/>
      <c r="C8957" s="24"/>
    </row>
    <row r="8958" spans="2:3" x14ac:dyDescent="0.2">
      <c r="B8958" s="24"/>
      <c r="C8958" s="24"/>
    </row>
    <row r="8959" spans="2:3" x14ac:dyDescent="0.2">
      <c r="B8959" s="24"/>
      <c r="C8959" s="24"/>
    </row>
    <row r="8960" spans="2:3" x14ac:dyDescent="0.2">
      <c r="B8960" s="24"/>
      <c r="C8960" s="24"/>
    </row>
    <row r="8961" spans="2:3" x14ac:dyDescent="0.2">
      <c r="B8961" s="24"/>
      <c r="C8961" s="24"/>
    </row>
    <row r="8962" spans="2:3" x14ac:dyDescent="0.2">
      <c r="B8962" s="24"/>
      <c r="C8962" s="24"/>
    </row>
    <row r="8963" spans="2:3" x14ac:dyDescent="0.2">
      <c r="B8963" s="24"/>
      <c r="C8963" s="24"/>
    </row>
    <row r="8964" spans="2:3" x14ac:dyDescent="0.2">
      <c r="B8964" s="24"/>
      <c r="C8964" s="24"/>
    </row>
    <row r="8965" spans="2:3" x14ac:dyDescent="0.2">
      <c r="B8965" s="24"/>
      <c r="C8965" s="24"/>
    </row>
    <row r="8966" spans="2:3" x14ac:dyDescent="0.2">
      <c r="B8966" s="24"/>
      <c r="C8966" s="24"/>
    </row>
    <row r="8967" spans="2:3" x14ac:dyDescent="0.2">
      <c r="B8967" s="24"/>
      <c r="C8967" s="24"/>
    </row>
    <row r="8968" spans="2:3" x14ac:dyDescent="0.2">
      <c r="B8968" s="24"/>
      <c r="C8968" s="24"/>
    </row>
    <row r="8969" spans="2:3" x14ac:dyDescent="0.2">
      <c r="B8969" s="24"/>
      <c r="C8969" s="24"/>
    </row>
    <row r="8970" spans="2:3" x14ac:dyDescent="0.2">
      <c r="B8970" s="24"/>
      <c r="C8970" s="24"/>
    </row>
    <row r="8971" spans="2:3" x14ac:dyDescent="0.2">
      <c r="B8971" s="24"/>
      <c r="C8971" s="24"/>
    </row>
    <row r="8972" spans="2:3" x14ac:dyDescent="0.2">
      <c r="B8972" s="24"/>
      <c r="C8972" s="24"/>
    </row>
    <row r="8973" spans="2:3" x14ac:dyDescent="0.2">
      <c r="B8973" s="24"/>
      <c r="C8973" s="24"/>
    </row>
    <row r="8974" spans="2:3" x14ac:dyDescent="0.2">
      <c r="B8974" s="24"/>
      <c r="C8974" s="24"/>
    </row>
    <row r="8975" spans="2:3" x14ac:dyDescent="0.2">
      <c r="B8975" s="24"/>
      <c r="C8975" s="24"/>
    </row>
    <row r="8976" spans="2:3" x14ac:dyDescent="0.2">
      <c r="B8976" s="24"/>
      <c r="C8976" s="24"/>
    </row>
    <row r="8977" spans="2:3" x14ac:dyDescent="0.2">
      <c r="B8977" s="24"/>
      <c r="C8977" s="24"/>
    </row>
    <row r="8978" spans="2:3" x14ac:dyDescent="0.2">
      <c r="B8978" s="24"/>
      <c r="C8978" s="24"/>
    </row>
    <row r="8979" spans="2:3" x14ac:dyDescent="0.2">
      <c r="B8979" s="24"/>
      <c r="C8979" s="24"/>
    </row>
    <row r="8980" spans="2:3" x14ac:dyDescent="0.2">
      <c r="B8980" s="24"/>
      <c r="C8980" s="24"/>
    </row>
    <row r="8981" spans="2:3" x14ac:dyDescent="0.2">
      <c r="B8981" s="24"/>
      <c r="C8981" s="24"/>
    </row>
    <row r="8982" spans="2:3" x14ac:dyDescent="0.2">
      <c r="B8982" s="24"/>
      <c r="C8982" s="24"/>
    </row>
    <row r="8983" spans="2:3" x14ac:dyDescent="0.2">
      <c r="B8983" s="24"/>
      <c r="C8983" s="24"/>
    </row>
    <row r="8984" spans="2:3" x14ac:dyDescent="0.2">
      <c r="B8984" s="24"/>
      <c r="C8984" s="24"/>
    </row>
    <row r="8985" spans="2:3" x14ac:dyDescent="0.2">
      <c r="B8985" s="24"/>
      <c r="C8985" s="24"/>
    </row>
    <row r="8986" spans="2:3" x14ac:dyDescent="0.2">
      <c r="B8986" s="24"/>
      <c r="C8986" s="24"/>
    </row>
    <row r="8987" spans="2:3" x14ac:dyDescent="0.2">
      <c r="B8987" s="24"/>
      <c r="C8987" s="24"/>
    </row>
    <row r="8988" spans="2:3" x14ac:dyDescent="0.2">
      <c r="B8988" s="24"/>
      <c r="C8988" s="24"/>
    </row>
    <row r="8989" spans="2:3" x14ac:dyDescent="0.2">
      <c r="B8989" s="24"/>
      <c r="C8989" s="24"/>
    </row>
    <row r="8990" spans="2:3" x14ac:dyDescent="0.2">
      <c r="B8990" s="24"/>
      <c r="C8990" s="24"/>
    </row>
    <row r="8991" spans="2:3" x14ac:dyDescent="0.2">
      <c r="B8991" s="24"/>
      <c r="C8991" s="24"/>
    </row>
    <row r="8992" spans="2:3" x14ac:dyDescent="0.2">
      <c r="B8992" s="24"/>
      <c r="C8992" s="24"/>
    </row>
    <row r="8993" spans="2:3" x14ac:dyDescent="0.2">
      <c r="B8993" s="24"/>
      <c r="C8993" s="24"/>
    </row>
    <row r="8994" spans="2:3" x14ac:dyDescent="0.2">
      <c r="B8994" s="24"/>
      <c r="C8994" s="24"/>
    </row>
    <row r="8995" spans="2:3" x14ac:dyDescent="0.2">
      <c r="B8995" s="24"/>
      <c r="C8995" s="24"/>
    </row>
    <row r="8996" spans="2:3" x14ac:dyDescent="0.2">
      <c r="B8996" s="24"/>
      <c r="C8996" s="24"/>
    </row>
    <row r="8997" spans="2:3" x14ac:dyDescent="0.2">
      <c r="B8997" s="24"/>
      <c r="C8997" s="24"/>
    </row>
    <row r="8998" spans="2:3" x14ac:dyDescent="0.2">
      <c r="B8998" s="24"/>
      <c r="C8998" s="24"/>
    </row>
    <row r="8999" spans="2:3" x14ac:dyDescent="0.2">
      <c r="B8999" s="24"/>
      <c r="C8999" s="24"/>
    </row>
    <row r="9000" spans="2:3" x14ac:dyDescent="0.2">
      <c r="B9000" s="24"/>
      <c r="C9000" s="24"/>
    </row>
    <row r="9001" spans="2:3" x14ac:dyDescent="0.2">
      <c r="B9001" s="24"/>
      <c r="C9001" s="24"/>
    </row>
    <row r="9002" spans="2:3" x14ac:dyDescent="0.2">
      <c r="B9002" s="24"/>
      <c r="C9002" s="24"/>
    </row>
    <row r="9003" spans="2:3" x14ac:dyDescent="0.2">
      <c r="B9003" s="24"/>
      <c r="C9003" s="24"/>
    </row>
    <row r="9004" spans="2:3" x14ac:dyDescent="0.2">
      <c r="B9004" s="24"/>
      <c r="C9004" s="24"/>
    </row>
    <row r="9005" spans="2:3" x14ac:dyDescent="0.2">
      <c r="B9005" s="24"/>
      <c r="C9005" s="24"/>
    </row>
    <row r="9006" spans="2:3" x14ac:dyDescent="0.2">
      <c r="B9006" s="24"/>
      <c r="C9006" s="24"/>
    </row>
    <row r="9007" spans="2:3" x14ac:dyDescent="0.2">
      <c r="B9007" s="24"/>
      <c r="C9007" s="24"/>
    </row>
    <row r="9008" spans="2:3" x14ac:dyDescent="0.2">
      <c r="B9008" s="24"/>
      <c r="C9008" s="24"/>
    </row>
    <row r="9009" spans="2:3" x14ac:dyDescent="0.2">
      <c r="B9009" s="24"/>
      <c r="C9009" s="24"/>
    </row>
    <row r="9010" spans="2:3" x14ac:dyDescent="0.2">
      <c r="B9010" s="24"/>
      <c r="C9010" s="24"/>
    </row>
    <row r="9011" spans="2:3" x14ac:dyDescent="0.2">
      <c r="B9011" s="24"/>
      <c r="C9011" s="24"/>
    </row>
    <row r="9012" spans="2:3" x14ac:dyDescent="0.2">
      <c r="B9012" s="24"/>
      <c r="C9012" s="24"/>
    </row>
    <row r="9013" spans="2:3" x14ac:dyDescent="0.2">
      <c r="B9013" s="24"/>
      <c r="C9013" s="24"/>
    </row>
    <row r="9014" spans="2:3" x14ac:dyDescent="0.2">
      <c r="B9014" s="24"/>
      <c r="C9014" s="24"/>
    </row>
    <row r="9015" spans="2:3" x14ac:dyDescent="0.2">
      <c r="B9015" s="24"/>
      <c r="C9015" s="24"/>
    </row>
    <row r="9016" spans="2:3" x14ac:dyDescent="0.2">
      <c r="B9016" s="24"/>
      <c r="C9016" s="24"/>
    </row>
    <row r="9017" spans="2:3" x14ac:dyDescent="0.2">
      <c r="B9017" s="24"/>
      <c r="C9017" s="24"/>
    </row>
    <row r="9018" spans="2:3" x14ac:dyDescent="0.2">
      <c r="B9018" s="24"/>
      <c r="C9018" s="24"/>
    </row>
    <row r="9019" spans="2:3" x14ac:dyDescent="0.2">
      <c r="B9019" s="24"/>
      <c r="C9019" s="24"/>
    </row>
    <row r="9020" spans="2:3" x14ac:dyDescent="0.2">
      <c r="B9020" s="24"/>
      <c r="C9020" s="24"/>
    </row>
    <row r="9021" spans="2:3" x14ac:dyDescent="0.2">
      <c r="B9021" s="24"/>
      <c r="C9021" s="24"/>
    </row>
    <row r="9022" spans="2:3" x14ac:dyDescent="0.2">
      <c r="B9022" s="24"/>
      <c r="C9022" s="24"/>
    </row>
    <row r="9023" spans="2:3" x14ac:dyDescent="0.2">
      <c r="B9023" s="24"/>
      <c r="C9023" s="24"/>
    </row>
    <row r="9024" spans="2:3" x14ac:dyDescent="0.2">
      <c r="B9024" s="24"/>
      <c r="C9024" s="24"/>
    </row>
    <row r="9025" spans="2:3" x14ac:dyDescent="0.2">
      <c r="B9025" s="24"/>
      <c r="C9025" s="24"/>
    </row>
    <row r="9026" spans="2:3" x14ac:dyDescent="0.2">
      <c r="B9026" s="24"/>
      <c r="C9026" s="24"/>
    </row>
    <row r="9027" spans="2:3" x14ac:dyDescent="0.2">
      <c r="B9027" s="24"/>
      <c r="C9027" s="24"/>
    </row>
    <row r="9028" spans="2:3" x14ac:dyDescent="0.2">
      <c r="B9028" s="24"/>
      <c r="C9028" s="24"/>
    </row>
    <row r="9029" spans="2:3" x14ac:dyDescent="0.2">
      <c r="B9029" s="24"/>
      <c r="C9029" s="24"/>
    </row>
    <row r="9030" spans="2:3" x14ac:dyDescent="0.2">
      <c r="B9030" s="24"/>
      <c r="C9030" s="24"/>
    </row>
    <row r="9031" spans="2:3" x14ac:dyDescent="0.2">
      <c r="B9031" s="24"/>
      <c r="C9031" s="24"/>
    </row>
    <row r="9032" spans="2:3" x14ac:dyDescent="0.2">
      <c r="B9032" s="24"/>
      <c r="C9032" s="24"/>
    </row>
    <row r="9033" spans="2:3" x14ac:dyDescent="0.2">
      <c r="B9033" s="24"/>
      <c r="C9033" s="24"/>
    </row>
    <row r="9034" spans="2:3" x14ac:dyDescent="0.2">
      <c r="B9034" s="24"/>
      <c r="C9034" s="24"/>
    </row>
    <row r="9035" spans="2:3" x14ac:dyDescent="0.2">
      <c r="B9035" s="24"/>
      <c r="C9035" s="24"/>
    </row>
    <row r="9036" spans="2:3" x14ac:dyDescent="0.2">
      <c r="B9036" s="24"/>
      <c r="C9036" s="24"/>
    </row>
    <row r="9037" spans="2:3" x14ac:dyDescent="0.2">
      <c r="B9037" s="24"/>
      <c r="C9037" s="24"/>
    </row>
    <row r="9038" spans="2:3" x14ac:dyDescent="0.2">
      <c r="B9038" s="24"/>
      <c r="C9038" s="24"/>
    </row>
    <row r="9039" spans="2:3" x14ac:dyDescent="0.2">
      <c r="B9039" s="24"/>
      <c r="C9039" s="24"/>
    </row>
    <row r="9040" spans="2:3" x14ac:dyDescent="0.2">
      <c r="B9040" s="24"/>
      <c r="C9040" s="24"/>
    </row>
    <row r="9041" spans="2:3" x14ac:dyDescent="0.2">
      <c r="B9041" s="24"/>
      <c r="C9041" s="24"/>
    </row>
    <row r="9042" spans="2:3" x14ac:dyDescent="0.2">
      <c r="B9042" s="24"/>
      <c r="C9042" s="24"/>
    </row>
    <row r="9043" spans="2:3" x14ac:dyDescent="0.2">
      <c r="B9043" s="24"/>
      <c r="C9043" s="24"/>
    </row>
    <row r="9044" spans="2:3" x14ac:dyDescent="0.2">
      <c r="B9044" s="24"/>
      <c r="C9044" s="24"/>
    </row>
    <row r="9045" spans="2:3" x14ac:dyDescent="0.2">
      <c r="B9045" s="24"/>
      <c r="C9045" s="24"/>
    </row>
    <row r="9046" spans="2:3" x14ac:dyDescent="0.2">
      <c r="B9046" s="24"/>
      <c r="C9046" s="24"/>
    </row>
    <row r="9047" spans="2:3" x14ac:dyDescent="0.2">
      <c r="B9047" s="24"/>
      <c r="C9047" s="24"/>
    </row>
    <row r="9048" spans="2:3" x14ac:dyDescent="0.2">
      <c r="B9048" s="24"/>
      <c r="C9048" s="24"/>
    </row>
    <row r="9049" spans="2:3" x14ac:dyDescent="0.2">
      <c r="B9049" s="24"/>
      <c r="C9049" s="24"/>
    </row>
    <row r="9050" spans="2:3" x14ac:dyDescent="0.2">
      <c r="B9050" s="24"/>
      <c r="C9050" s="24"/>
    </row>
    <row r="9051" spans="2:3" x14ac:dyDescent="0.2">
      <c r="B9051" s="24"/>
      <c r="C9051" s="24"/>
    </row>
    <row r="9052" spans="2:3" x14ac:dyDescent="0.2">
      <c r="B9052" s="24"/>
      <c r="C9052" s="24"/>
    </row>
    <row r="9053" spans="2:3" x14ac:dyDescent="0.2">
      <c r="B9053" s="24"/>
      <c r="C9053" s="24"/>
    </row>
    <row r="9054" spans="2:3" x14ac:dyDescent="0.2">
      <c r="B9054" s="24"/>
      <c r="C9054" s="24"/>
    </row>
    <row r="9055" spans="2:3" x14ac:dyDescent="0.2">
      <c r="B9055" s="24"/>
      <c r="C9055" s="24"/>
    </row>
    <row r="9056" spans="2:3" x14ac:dyDescent="0.2">
      <c r="B9056" s="24"/>
      <c r="C9056" s="24"/>
    </row>
    <row r="9057" spans="2:3" x14ac:dyDescent="0.2">
      <c r="B9057" s="24"/>
      <c r="C9057" s="24"/>
    </row>
    <row r="9058" spans="2:3" x14ac:dyDescent="0.2">
      <c r="B9058" s="24"/>
      <c r="C9058" s="24"/>
    </row>
    <row r="9059" spans="2:3" x14ac:dyDescent="0.2">
      <c r="B9059" s="24"/>
      <c r="C9059" s="24"/>
    </row>
    <row r="9060" spans="2:3" x14ac:dyDescent="0.2">
      <c r="B9060" s="24"/>
      <c r="C9060" s="24"/>
    </row>
    <row r="9061" spans="2:3" x14ac:dyDescent="0.2">
      <c r="B9061" s="24"/>
      <c r="C9061" s="24"/>
    </row>
    <row r="9062" spans="2:3" x14ac:dyDescent="0.2">
      <c r="B9062" s="24"/>
      <c r="C9062" s="24"/>
    </row>
    <row r="9063" spans="2:3" x14ac:dyDescent="0.2">
      <c r="B9063" s="24"/>
      <c r="C9063" s="24"/>
    </row>
    <row r="9064" spans="2:3" x14ac:dyDescent="0.2">
      <c r="B9064" s="24"/>
      <c r="C9064" s="24"/>
    </row>
    <row r="9065" spans="2:3" x14ac:dyDescent="0.2">
      <c r="B9065" s="24"/>
      <c r="C9065" s="24"/>
    </row>
    <row r="9066" spans="2:3" x14ac:dyDescent="0.2">
      <c r="B9066" s="24"/>
      <c r="C9066" s="24"/>
    </row>
    <row r="9067" spans="2:3" x14ac:dyDescent="0.2">
      <c r="B9067" s="24"/>
      <c r="C9067" s="24"/>
    </row>
    <row r="9068" spans="2:3" x14ac:dyDescent="0.2">
      <c r="B9068" s="24"/>
      <c r="C9068" s="24"/>
    </row>
    <row r="9069" spans="2:3" x14ac:dyDescent="0.2">
      <c r="B9069" s="24"/>
      <c r="C9069" s="24"/>
    </row>
    <row r="9070" spans="2:3" x14ac:dyDescent="0.2">
      <c r="B9070" s="24"/>
      <c r="C9070" s="24"/>
    </row>
    <row r="9071" spans="2:3" x14ac:dyDescent="0.2">
      <c r="B9071" s="24"/>
      <c r="C9071" s="24"/>
    </row>
    <row r="9072" spans="2:3" x14ac:dyDescent="0.2">
      <c r="B9072" s="24"/>
      <c r="C9072" s="24"/>
    </row>
    <row r="9073" spans="2:3" x14ac:dyDescent="0.2">
      <c r="B9073" s="24"/>
      <c r="C9073" s="24"/>
    </row>
    <row r="9074" spans="2:3" x14ac:dyDescent="0.2">
      <c r="B9074" s="24"/>
      <c r="C9074" s="24"/>
    </row>
    <row r="9075" spans="2:3" x14ac:dyDescent="0.2">
      <c r="B9075" s="24"/>
      <c r="C9075" s="24"/>
    </row>
    <row r="9076" spans="2:3" x14ac:dyDescent="0.2">
      <c r="B9076" s="24"/>
      <c r="C9076" s="24"/>
    </row>
    <row r="9077" spans="2:3" x14ac:dyDescent="0.2">
      <c r="B9077" s="24"/>
      <c r="C9077" s="24"/>
    </row>
    <row r="9078" spans="2:3" x14ac:dyDescent="0.2">
      <c r="B9078" s="24"/>
      <c r="C9078" s="24"/>
    </row>
    <row r="9079" spans="2:3" x14ac:dyDescent="0.2">
      <c r="B9079" s="24"/>
      <c r="C9079" s="24"/>
    </row>
    <row r="9080" spans="2:3" x14ac:dyDescent="0.2">
      <c r="B9080" s="24"/>
      <c r="C9080" s="24"/>
    </row>
    <row r="9081" spans="2:3" x14ac:dyDescent="0.2">
      <c r="B9081" s="24"/>
      <c r="C9081" s="24"/>
    </row>
    <row r="9082" spans="2:3" x14ac:dyDescent="0.2">
      <c r="B9082" s="24"/>
      <c r="C9082" s="24"/>
    </row>
    <row r="9083" spans="2:3" x14ac:dyDescent="0.2">
      <c r="B9083" s="24"/>
      <c r="C9083" s="24"/>
    </row>
    <row r="9084" spans="2:3" x14ac:dyDescent="0.2">
      <c r="B9084" s="24"/>
      <c r="C9084" s="24"/>
    </row>
    <row r="9085" spans="2:3" x14ac:dyDescent="0.2">
      <c r="B9085" s="24"/>
      <c r="C9085" s="24"/>
    </row>
    <row r="9086" spans="2:3" x14ac:dyDescent="0.2">
      <c r="B9086" s="24"/>
      <c r="C9086" s="24"/>
    </row>
    <row r="9087" spans="2:3" x14ac:dyDescent="0.2">
      <c r="B9087" s="24"/>
      <c r="C9087" s="24"/>
    </row>
    <row r="9088" spans="2:3" x14ac:dyDescent="0.2">
      <c r="B9088" s="24"/>
      <c r="C9088" s="24"/>
    </row>
    <row r="9089" spans="2:3" x14ac:dyDescent="0.2">
      <c r="B9089" s="24"/>
      <c r="C9089" s="24"/>
    </row>
    <row r="9090" spans="2:3" x14ac:dyDescent="0.2">
      <c r="B9090" s="24"/>
      <c r="C9090" s="24"/>
    </row>
    <row r="9091" spans="2:3" x14ac:dyDescent="0.2">
      <c r="B9091" s="24"/>
      <c r="C9091" s="24"/>
    </row>
    <row r="9092" spans="2:3" x14ac:dyDescent="0.2">
      <c r="B9092" s="24"/>
      <c r="C9092" s="24"/>
    </row>
    <row r="9093" spans="2:3" x14ac:dyDescent="0.2">
      <c r="B9093" s="24"/>
      <c r="C9093" s="24"/>
    </row>
    <row r="9094" spans="2:3" x14ac:dyDescent="0.2">
      <c r="B9094" s="24"/>
      <c r="C9094" s="24"/>
    </row>
    <row r="9095" spans="2:3" x14ac:dyDescent="0.2">
      <c r="B9095" s="24"/>
      <c r="C9095" s="24"/>
    </row>
    <row r="9096" spans="2:3" x14ac:dyDescent="0.2">
      <c r="B9096" s="24"/>
      <c r="C9096" s="24"/>
    </row>
    <row r="9097" spans="2:3" x14ac:dyDescent="0.2">
      <c r="B9097" s="24"/>
      <c r="C9097" s="24"/>
    </row>
    <row r="9098" spans="2:3" x14ac:dyDescent="0.2">
      <c r="B9098" s="24"/>
      <c r="C9098" s="24"/>
    </row>
    <row r="9099" spans="2:3" x14ac:dyDescent="0.2">
      <c r="B9099" s="24"/>
      <c r="C9099" s="24"/>
    </row>
    <row r="9100" spans="2:3" x14ac:dyDescent="0.2">
      <c r="B9100" s="24"/>
      <c r="C9100" s="24"/>
    </row>
    <row r="9101" spans="2:3" x14ac:dyDescent="0.2">
      <c r="B9101" s="24"/>
      <c r="C9101" s="24"/>
    </row>
    <row r="9102" spans="2:3" x14ac:dyDescent="0.2">
      <c r="B9102" s="24"/>
      <c r="C9102" s="24"/>
    </row>
    <row r="9103" spans="2:3" x14ac:dyDescent="0.2">
      <c r="B9103" s="24"/>
      <c r="C9103" s="24"/>
    </row>
    <row r="9104" spans="2:3" x14ac:dyDescent="0.2">
      <c r="B9104" s="24"/>
      <c r="C9104" s="24"/>
    </row>
    <row r="9105" spans="2:3" x14ac:dyDescent="0.2">
      <c r="B9105" s="24"/>
      <c r="C9105" s="24"/>
    </row>
    <row r="9106" spans="2:3" x14ac:dyDescent="0.2">
      <c r="B9106" s="24"/>
      <c r="C9106" s="24"/>
    </row>
    <row r="9107" spans="2:3" x14ac:dyDescent="0.2">
      <c r="B9107" s="24"/>
      <c r="C9107" s="24"/>
    </row>
    <row r="9108" spans="2:3" x14ac:dyDescent="0.2">
      <c r="B9108" s="24"/>
      <c r="C9108" s="24"/>
    </row>
    <row r="9109" spans="2:3" x14ac:dyDescent="0.2">
      <c r="B9109" s="24"/>
      <c r="C9109" s="24"/>
    </row>
    <row r="9110" spans="2:3" x14ac:dyDescent="0.2">
      <c r="B9110" s="24"/>
      <c r="C9110" s="24"/>
    </row>
    <row r="9111" spans="2:3" x14ac:dyDescent="0.2">
      <c r="B9111" s="24"/>
      <c r="C9111" s="24"/>
    </row>
    <row r="9112" spans="2:3" x14ac:dyDescent="0.2">
      <c r="B9112" s="24"/>
      <c r="C9112" s="24"/>
    </row>
    <row r="9113" spans="2:3" x14ac:dyDescent="0.2">
      <c r="B9113" s="24"/>
      <c r="C9113" s="24"/>
    </row>
    <row r="9114" spans="2:3" x14ac:dyDescent="0.2">
      <c r="B9114" s="24"/>
      <c r="C9114" s="24"/>
    </row>
    <row r="9115" spans="2:3" x14ac:dyDescent="0.2">
      <c r="B9115" s="24"/>
      <c r="C9115" s="24"/>
    </row>
    <row r="9116" spans="2:3" x14ac:dyDescent="0.2">
      <c r="B9116" s="24"/>
      <c r="C9116" s="24"/>
    </row>
    <row r="9117" spans="2:3" x14ac:dyDescent="0.2">
      <c r="B9117" s="24"/>
      <c r="C9117" s="24"/>
    </row>
    <row r="9118" spans="2:3" x14ac:dyDescent="0.2">
      <c r="B9118" s="24"/>
      <c r="C9118" s="24"/>
    </row>
    <row r="9119" spans="2:3" x14ac:dyDescent="0.2">
      <c r="B9119" s="24"/>
      <c r="C9119" s="24"/>
    </row>
    <row r="9120" spans="2:3" x14ac:dyDescent="0.2">
      <c r="B9120" s="24"/>
      <c r="C9120" s="24"/>
    </row>
    <row r="9121" spans="2:3" x14ac:dyDescent="0.2">
      <c r="B9121" s="24"/>
      <c r="C9121" s="24"/>
    </row>
    <row r="9122" spans="2:3" x14ac:dyDescent="0.2">
      <c r="B9122" s="24"/>
      <c r="C9122" s="24"/>
    </row>
    <row r="9123" spans="2:3" x14ac:dyDescent="0.2">
      <c r="B9123" s="24"/>
      <c r="C9123" s="24"/>
    </row>
    <row r="9124" spans="2:3" x14ac:dyDescent="0.2">
      <c r="B9124" s="24"/>
      <c r="C9124" s="24"/>
    </row>
    <row r="9125" spans="2:3" x14ac:dyDescent="0.2">
      <c r="B9125" s="24"/>
      <c r="C9125" s="24"/>
    </row>
    <row r="9126" spans="2:3" x14ac:dyDescent="0.2">
      <c r="B9126" s="24"/>
      <c r="C9126" s="24"/>
    </row>
    <row r="9127" spans="2:3" x14ac:dyDescent="0.2">
      <c r="B9127" s="24"/>
      <c r="C9127" s="24"/>
    </row>
    <row r="9128" spans="2:3" x14ac:dyDescent="0.2">
      <c r="B9128" s="24"/>
      <c r="C9128" s="24"/>
    </row>
    <row r="9129" spans="2:3" x14ac:dyDescent="0.2">
      <c r="B9129" s="24"/>
      <c r="C9129" s="24"/>
    </row>
    <row r="9130" spans="2:3" x14ac:dyDescent="0.2">
      <c r="B9130" s="24"/>
      <c r="C9130" s="24"/>
    </row>
    <row r="9131" spans="2:3" x14ac:dyDescent="0.2">
      <c r="B9131" s="24"/>
      <c r="C9131" s="24"/>
    </row>
    <row r="9132" spans="2:3" x14ac:dyDescent="0.2">
      <c r="B9132" s="24"/>
      <c r="C9132" s="24"/>
    </row>
    <row r="9133" spans="2:3" x14ac:dyDescent="0.2">
      <c r="B9133" s="24"/>
      <c r="C9133" s="24"/>
    </row>
    <row r="9134" spans="2:3" x14ac:dyDescent="0.2">
      <c r="B9134" s="24"/>
      <c r="C9134" s="24"/>
    </row>
    <row r="9135" spans="2:3" x14ac:dyDescent="0.2">
      <c r="B9135" s="24"/>
      <c r="C9135" s="24"/>
    </row>
    <row r="9136" spans="2:3" x14ac:dyDescent="0.2">
      <c r="B9136" s="24"/>
      <c r="C9136" s="24"/>
    </row>
    <row r="9137" spans="2:3" x14ac:dyDescent="0.2">
      <c r="B9137" s="24"/>
      <c r="C9137" s="24"/>
    </row>
    <row r="9138" spans="2:3" x14ac:dyDescent="0.2">
      <c r="B9138" s="24"/>
      <c r="C9138" s="24"/>
    </row>
    <row r="9139" spans="2:3" x14ac:dyDescent="0.2">
      <c r="B9139" s="24"/>
      <c r="C9139" s="24"/>
    </row>
    <row r="9140" spans="2:3" x14ac:dyDescent="0.2">
      <c r="B9140" s="24"/>
      <c r="C9140" s="24"/>
    </row>
    <row r="9141" spans="2:3" x14ac:dyDescent="0.2">
      <c r="B9141" s="24"/>
      <c r="C9141" s="24"/>
    </row>
    <row r="9142" spans="2:3" x14ac:dyDescent="0.2">
      <c r="B9142" s="24"/>
      <c r="C9142" s="24"/>
    </row>
    <row r="9143" spans="2:3" x14ac:dyDescent="0.2">
      <c r="B9143" s="24"/>
      <c r="C9143" s="24"/>
    </row>
    <row r="9144" spans="2:3" x14ac:dyDescent="0.2">
      <c r="B9144" s="24"/>
      <c r="C9144" s="24"/>
    </row>
    <row r="9145" spans="2:3" x14ac:dyDescent="0.2">
      <c r="B9145" s="24"/>
      <c r="C9145" s="24"/>
    </row>
    <row r="9146" spans="2:3" x14ac:dyDescent="0.2">
      <c r="B9146" s="24"/>
      <c r="C9146" s="24"/>
    </row>
    <row r="9147" spans="2:3" x14ac:dyDescent="0.2">
      <c r="B9147" s="24"/>
      <c r="C9147" s="24"/>
    </row>
    <row r="9148" spans="2:3" x14ac:dyDescent="0.2">
      <c r="B9148" s="24"/>
      <c r="C9148" s="24"/>
    </row>
    <row r="9149" spans="2:3" x14ac:dyDescent="0.2">
      <c r="B9149" s="24"/>
      <c r="C9149" s="24"/>
    </row>
    <row r="9150" spans="2:3" x14ac:dyDescent="0.2">
      <c r="B9150" s="24"/>
      <c r="C9150" s="24"/>
    </row>
    <row r="9151" spans="2:3" x14ac:dyDescent="0.2">
      <c r="B9151" s="24"/>
      <c r="C9151" s="24"/>
    </row>
    <row r="9152" spans="2:3" x14ac:dyDescent="0.2">
      <c r="B9152" s="24"/>
      <c r="C9152" s="24"/>
    </row>
    <row r="9153" spans="2:3" x14ac:dyDescent="0.2">
      <c r="B9153" s="24"/>
      <c r="C9153" s="24"/>
    </row>
    <row r="9154" spans="2:3" x14ac:dyDescent="0.2">
      <c r="B9154" s="24"/>
      <c r="C9154" s="24"/>
    </row>
    <row r="9155" spans="2:3" x14ac:dyDescent="0.2">
      <c r="B9155" s="24"/>
      <c r="C9155" s="24"/>
    </row>
    <row r="9156" spans="2:3" x14ac:dyDescent="0.2">
      <c r="B9156" s="24"/>
      <c r="C9156" s="24"/>
    </row>
    <row r="9157" spans="2:3" x14ac:dyDescent="0.2">
      <c r="B9157" s="24"/>
      <c r="C9157" s="24"/>
    </row>
    <row r="9158" spans="2:3" x14ac:dyDescent="0.2">
      <c r="B9158" s="24"/>
      <c r="C9158" s="24"/>
    </row>
    <row r="9159" spans="2:3" x14ac:dyDescent="0.2">
      <c r="B9159" s="24"/>
      <c r="C9159" s="24"/>
    </row>
    <row r="9160" spans="2:3" x14ac:dyDescent="0.2">
      <c r="B9160" s="24"/>
      <c r="C9160" s="24"/>
    </row>
    <row r="9161" spans="2:3" x14ac:dyDescent="0.2">
      <c r="B9161" s="24"/>
      <c r="C9161" s="24"/>
    </row>
    <row r="9162" spans="2:3" x14ac:dyDescent="0.2">
      <c r="B9162" s="24"/>
      <c r="C9162" s="24"/>
    </row>
    <row r="9163" spans="2:3" x14ac:dyDescent="0.2">
      <c r="B9163" s="24"/>
      <c r="C9163" s="24"/>
    </row>
    <row r="9164" spans="2:3" x14ac:dyDescent="0.2">
      <c r="B9164" s="24"/>
      <c r="C9164" s="24"/>
    </row>
    <row r="9165" spans="2:3" x14ac:dyDescent="0.2">
      <c r="B9165" s="24"/>
      <c r="C9165" s="24"/>
    </row>
    <row r="9166" spans="2:3" x14ac:dyDescent="0.2">
      <c r="B9166" s="24"/>
      <c r="C9166" s="24"/>
    </row>
    <row r="9167" spans="2:3" x14ac:dyDescent="0.2">
      <c r="B9167" s="24"/>
      <c r="C9167" s="24"/>
    </row>
    <row r="9168" spans="2:3" x14ac:dyDescent="0.2">
      <c r="B9168" s="24"/>
      <c r="C9168" s="24"/>
    </row>
    <row r="9169" spans="2:3" x14ac:dyDescent="0.2">
      <c r="B9169" s="24"/>
      <c r="C9169" s="24"/>
    </row>
    <row r="9170" spans="2:3" x14ac:dyDescent="0.2">
      <c r="B9170" s="24"/>
      <c r="C9170" s="24"/>
    </row>
    <row r="9171" spans="2:3" x14ac:dyDescent="0.2">
      <c r="B9171" s="24"/>
      <c r="C9171" s="24"/>
    </row>
    <row r="9172" spans="2:3" x14ac:dyDescent="0.2">
      <c r="B9172" s="24"/>
      <c r="C9172" s="24"/>
    </row>
    <row r="9173" spans="2:3" x14ac:dyDescent="0.2">
      <c r="B9173" s="24"/>
      <c r="C9173" s="24"/>
    </row>
    <row r="9174" spans="2:3" x14ac:dyDescent="0.2">
      <c r="B9174" s="24"/>
      <c r="C9174" s="24"/>
    </row>
    <row r="9175" spans="2:3" x14ac:dyDescent="0.2">
      <c r="B9175" s="24"/>
      <c r="C9175" s="24"/>
    </row>
    <row r="9176" spans="2:3" x14ac:dyDescent="0.2">
      <c r="B9176" s="24"/>
      <c r="C9176" s="24"/>
    </row>
    <row r="9177" spans="2:3" x14ac:dyDescent="0.2">
      <c r="B9177" s="24"/>
      <c r="C9177" s="24"/>
    </row>
    <row r="9178" spans="2:3" x14ac:dyDescent="0.2">
      <c r="B9178" s="24"/>
      <c r="C9178" s="24"/>
    </row>
    <row r="9179" spans="2:3" x14ac:dyDescent="0.2">
      <c r="B9179" s="24"/>
      <c r="C9179" s="24"/>
    </row>
    <row r="9180" spans="2:3" x14ac:dyDescent="0.2">
      <c r="B9180" s="24"/>
      <c r="C9180" s="24"/>
    </row>
    <row r="9181" spans="2:3" x14ac:dyDescent="0.2">
      <c r="B9181" s="24"/>
      <c r="C9181" s="24"/>
    </row>
    <row r="9182" spans="2:3" x14ac:dyDescent="0.2">
      <c r="B9182" s="24"/>
      <c r="C9182" s="24"/>
    </row>
    <row r="9183" spans="2:3" x14ac:dyDescent="0.2">
      <c r="B9183" s="24"/>
      <c r="C9183" s="24"/>
    </row>
    <row r="9184" spans="2:3" x14ac:dyDescent="0.2">
      <c r="B9184" s="24"/>
      <c r="C9184" s="24"/>
    </row>
    <row r="9185" spans="2:3" x14ac:dyDescent="0.2">
      <c r="B9185" s="24"/>
      <c r="C9185" s="24"/>
    </row>
    <row r="9186" spans="2:3" x14ac:dyDescent="0.2">
      <c r="B9186" s="24"/>
      <c r="C9186" s="24"/>
    </row>
    <row r="9187" spans="2:3" x14ac:dyDescent="0.2">
      <c r="B9187" s="24"/>
      <c r="C9187" s="24"/>
    </row>
    <row r="9188" spans="2:3" x14ac:dyDescent="0.2">
      <c r="B9188" s="24"/>
      <c r="C9188" s="24"/>
    </row>
    <row r="9189" spans="2:3" x14ac:dyDescent="0.2">
      <c r="B9189" s="24"/>
      <c r="C9189" s="24"/>
    </row>
    <row r="9190" spans="2:3" x14ac:dyDescent="0.2">
      <c r="B9190" s="24"/>
      <c r="C9190" s="24"/>
    </row>
    <row r="9191" spans="2:3" x14ac:dyDescent="0.2">
      <c r="B9191" s="24"/>
      <c r="C9191" s="24"/>
    </row>
    <row r="9192" spans="2:3" x14ac:dyDescent="0.2">
      <c r="B9192" s="24"/>
      <c r="C9192" s="24"/>
    </row>
    <row r="9193" spans="2:3" x14ac:dyDescent="0.2">
      <c r="B9193" s="24"/>
      <c r="C9193" s="24"/>
    </row>
    <row r="9194" spans="2:3" x14ac:dyDescent="0.2">
      <c r="B9194" s="24"/>
      <c r="C9194" s="24"/>
    </row>
    <row r="9195" spans="2:3" x14ac:dyDescent="0.2">
      <c r="B9195" s="24"/>
      <c r="C9195" s="24"/>
    </row>
    <row r="9196" spans="2:3" x14ac:dyDescent="0.2">
      <c r="B9196" s="24"/>
      <c r="C9196" s="24"/>
    </row>
    <row r="9197" spans="2:3" x14ac:dyDescent="0.2">
      <c r="B9197" s="24"/>
      <c r="C9197" s="24"/>
    </row>
    <row r="9198" spans="2:3" x14ac:dyDescent="0.2">
      <c r="B9198" s="24"/>
      <c r="C9198" s="24"/>
    </row>
    <row r="9199" spans="2:3" x14ac:dyDescent="0.2">
      <c r="B9199" s="24"/>
      <c r="C9199" s="24"/>
    </row>
    <row r="9200" spans="2:3" x14ac:dyDescent="0.2">
      <c r="B9200" s="24"/>
      <c r="C9200" s="24"/>
    </row>
    <row r="9201" spans="2:3" x14ac:dyDescent="0.2">
      <c r="B9201" s="24"/>
      <c r="C9201" s="24"/>
    </row>
    <row r="9202" spans="2:3" x14ac:dyDescent="0.2">
      <c r="B9202" s="24"/>
      <c r="C9202" s="24"/>
    </row>
    <row r="9203" spans="2:3" x14ac:dyDescent="0.2">
      <c r="B9203" s="24"/>
      <c r="C9203" s="24"/>
    </row>
    <row r="9204" spans="2:3" x14ac:dyDescent="0.2">
      <c r="B9204" s="24"/>
      <c r="C9204" s="24"/>
    </row>
    <row r="9205" spans="2:3" x14ac:dyDescent="0.2">
      <c r="B9205" s="24"/>
      <c r="C9205" s="24"/>
    </row>
    <row r="9206" spans="2:3" x14ac:dyDescent="0.2">
      <c r="B9206" s="24"/>
      <c r="C9206" s="24"/>
    </row>
    <row r="9207" spans="2:3" x14ac:dyDescent="0.2">
      <c r="B9207" s="24"/>
      <c r="C9207" s="24"/>
    </row>
    <row r="9208" spans="2:3" x14ac:dyDescent="0.2">
      <c r="B9208" s="24"/>
      <c r="C9208" s="24"/>
    </row>
    <row r="9209" spans="2:3" x14ac:dyDescent="0.2">
      <c r="B9209" s="24"/>
      <c r="C9209" s="24"/>
    </row>
    <row r="9210" spans="2:3" x14ac:dyDescent="0.2">
      <c r="B9210" s="24"/>
      <c r="C9210" s="24"/>
    </row>
    <row r="9211" spans="2:3" x14ac:dyDescent="0.2">
      <c r="B9211" s="24"/>
      <c r="C9211" s="24"/>
    </row>
    <row r="9212" spans="2:3" x14ac:dyDescent="0.2">
      <c r="B9212" s="24"/>
      <c r="C9212" s="24"/>
    </row>
    <row r="9213" spans="2:3" x14ac:dyDescent="0.2">
      <c r="B9213" s="24"/>
      <c r="C9213" s="24"/>
    </row>
    <row r="9214" spans="2:3" x14ac:dyDescent="0.2">
      <c r="B9214" s="24"/>
      <c r="C9214" s="24"/>
    </row>
    <row r="9215" spans="2:3" x14ac:dyDescent="0.2">
      <c r="B9215" s="24"/>
      <c r="C9215" s="24"/>
    </row>
    <row r="9216" spans="2:3" x14ac:dyDescent="0.2">
      <c r="B9216" s="24"/>
      <c r="C9216" s="24"/>
    </row>
    <row r="9217" spans="2:3" x14ac:dyDescent="0.2">
      <c r="B9217" s="24"/>
      <c r="C9217" s="24"/>
    </row>
    <row r="9218" spans="2:3" x14ac:dyDescent="0.2">
      <c r="B9218" s="24"/>
      <c r="C9218" s="24"/>
    </row>
    <row r="9219" spans="2:3" x14ac:dyDescent="0.2">
      <c r="B9219" s="24"/>
      <c r="C9219" s="24"/>
    </row>
    <row r="9220" spans="2:3" x14ac:dyDescent="0.2">
      <c r="B9220" s="24"/>
      <c r="C9220" s="24"/>
    </row>
    <row r="9221" spans="2:3" x14ac:dyDescent="0.2">
      <c r="B9221" s="24"/>
      <c r="C9221" s="24"/>
    </row>
    <row r="9222" spans="2:3" x14ac:dyDescent="0.2">
      <c r="B9222" s="24"/>
      <c r="C9222" s="24"/>
    </row>
    <row r="9223" spans="2:3" x14ac:dyDescent="0.2">
      <c r="B9223" s="24"/>
      <c r="C9223" s="24"/>
    </row>
    <row r="9224" spans="2:3" x14ac:dyDescent="0.2">
      <c r="B9224" s="24"/>
      <c r="C9224" s="24"/>
    </row>
    <row r="9225" spans="2:3" x14ac:dyDescent="0.2">
      <c r="B9225" s="24"/>
      <c r="C9225" s="24"/>
    </row>
    <row r="9226" spans="2:3" x14ac:dyDescent="0.2">
      <c r="B9226" s="24"/>
      <c r="C9226" s="24"/>
    </row>
    <row r="9227" spans="2:3" x14ac:dyDescent="0.2">
      <c r="B9227" s="24"/>
      <c r="C9227" s="24"/>
    </row>
    <row r="9228" spans="2:3" x14ac:dyDescent="0.2">
      <c r="B9228" s="24"/>
      <c r="C9228" s="24"/>
    </row>
    <row r="9229" spans="2:3" x14ac:dyDescent="0.2">
      <c r="B9229" s="24"/>
      <c r="C9229" s="24"/>
    </row>
    <row r="9230" spans="2:3" x14ac:dyDescent="0.2">
      <c r="B9230" s="24"/>
      <c r="C9230" s="24"/>
    </row>
    <row r="9231" spans="2:3" x14ac:dyDescent="0.2">
      <c r="B9231" s="24"/>
      <c r="C9231" s="24"/>
    </row>
    <row r="9232" spans="2:3" x14ac:dyDescent="0.2">
      <c r="B9232" s="24"/>
      <c r="C9232" s="24"/>
    </row>
    <row r="9233" spans="2:3" x14ac:dyDescent="0.2">
      <c r="B9233" s="24"/>
      <c r="C9233" s="24"/>
    </row>
    <row r="9234" spans="2:3" x14ac:dyDescent="0.2">
      <c r="B9234" s="24"/>
      <c r="C9234" s="24"/>
    </row>
    <row r="9235" spans="2:3" x14ac:dyDescent="0.2">
      <c r="B9235" s="24"/>
      <c r="C9235" s="24"/>
    </row>
    <row r="9236" spans="2:3" x14ac:dyDescent="0.2">
      <c r="B9236" s="24"/>
      <c r="C9236" s="24"/>
    </row>
    <row r="9237" spans="2:3" x14ac:dyDescent="0.2">
      <c r="B9237" s="24"/>
      <c r="C9237" s="24"/>
    </row>
    <row r="9238" spans="2:3" x14ac:dyDescent="0.2">
      <c r="B9238" s="24"/>
      <c r="C9238" s="24"/>
    </row>
    <row r="9239" spans="2:3" x14ac:dyDescent="0.2">
      <c r="B9239" s="24"/>
      <c r="C9239" s="24"/>
    </row>
    <row r="9240" spans="2:3" x14ac:dyDescent="0.2">
      <c r="B9240" s="24"/>
      <c r="C9240" s="24"/>
    </row>
    <row r="9241" spans="2:3" x14ac:dyDescent="0.2">
      <c r="B9241" s="24"/>
      <c r="C9241" s="24"/>
    </row>
    <row r="9242" spans="2:3" x14ac:dyDescent="0.2">
      <c r="B9242" s="24"/>
      <c r="C9242" s="24"/>
    </row>
    <row r="9243" spans="2:3" x14ac:dyDescent="0.2">
      <c r="B9243" s="24"/>
      <c r="C9243" s="24"/>
    </row>
    <row r="9244" spans="2:3" x14ac:dyDescent="0.2">
      <c r="B9244" s="24"/>
      <c r="C9244" s="24"/>
    </row>
    <row r="9245" spans="2:3" x14ac:dyDescent="0.2">
      <c r="B9245" s="24"/>
      <c r="C9245" s="24"/>
    </row>
    <row r="9246" spans="2:3" x14ac:dyDescent="0.2">
      <c r="B9246" s="24"/>
      <c r="C9246" s="24"/>
    </row>
    <row r="9247" spans="2:3" x14ac:dyDescent="0.2">
      <c r="B9247" s="24"/>
      <c r="C9247" s="24"/>
    </row>
    <row r="9248" spans="2:3" x14ac:dyDescent="0.2">
      <c r="B9248" s="24"/>
      <c r="C9248" s="24"/>
    </row>
    <row r="9249" spans="2:3" x14ac:dyDescent="0.2">
      <c r="B9249" s="24"/>
      <c r="C9249" s="24"/>
    </row>
    <row r="9250" spans="2:3" x14ac:dyDescent="0.2">
      <c r="B9250" s="24"/>
      <c r="C9250" s="24"/>
    </row>
    <row r="9251" spans="2:3" x14ac:dyDescent="0.2">
      <c r="B9251" s="24"/>
      <c r="C9251" s="24"/>
    </row>
    <row r="9252" spans="2:3" x14ac:dyDescent="0.2">
      <c r="B9252" s="24"/>
      <c r="C9252" s="24"/>
    </row>
    <row r="9253" spans="2:3" x14ac:dyDescent="0.2">
      <c r="B9253" s="24"/>
      <c r="C9253" s="24"/>
    </row>
    <row r="9254" spans="2:3" x14ac:dyDescent="0.2">
      <c r="B9254" s="24"/>
      <c r="C9254" s="24"/>
    </row>
    <row r="9255" spans="2:3" x14ac:dyDescent="0.2">
      <c r="B9255" s="24"/>
      <c r="C9255" s="24"/>
    </row>
    <row r="9256" spans="2:3" x14ac:dyDescent="0.2">
      <c r="B9256" s="24"/>
      <c r="C9256" s="24"/>
    </row>
    <row r="9257" spans="2:3" x14ac:dyDescent="0.2">
      <c r="B9257" s="24"/>
      <c r="C9257" s="24"/>
    </row>
    <row r="9258" spans="2:3" x14ac:dyDescent="0.2">
      <c r="B9258" s="24"/>
      <c r="C9258" s="24"/>
    </row>
    <row r="9259" spans="2:3" x14ac:dyDescent="0.2">
      <c r="B9259" s="24"/>
      <c r="C9259" s="24"/>
    </row>
    <row r="9260" spans="2:3" x14ac:dyDescent="0.2">
      <c r="B9260" s="24"/>
      <c r="C9260" s="24"/>
    </row>
    <row r="9261" spans="2:3" x14ac:dyDescent="0.2">
      <c r="B9261" s="24"/>
      <c r="C9261" s="24"/>
    </row>
    <row r="9262" spans="2:3" x14ac:dyDescent="0.2">
      <c r="B9262" s="24"/>
      <c r="C9262" s="24"/>
    </row>
    <row r="9263" spans="2:3" x14ac:dyDescent="0.2">
      <c r="B9263" s="24"/>
      <c r="C9263" s="24"/>
    </row>
    <row r="9264" spans="2:3" x14ac:dyDescent="0.2">
      <c r="B9264" s="24"/>
      <c r="C9264" s="24"/>
    </row>
    <row r="9265" spans="2:3" x14ac:dyDescent="0.2">
      <c r="B9265" s="24"/>
      <c r="C9265" s="24"/>
    </row>
    <row r="9266" spans="2:3" x14ac:dyDescent="0.2">
      <c r="B9266" s="24"/>
      <c r="C9266" s="24"/>
    </row>
    <row r="9267" spans="2:3" x14ac:dyDescent="0.2">
      <c r="B9267" s="24"/>
      <c r="C9267" s="24"/>
    </row>
    <row r="9268" spans="2:3" x14ac:dyDescent="0.2">
      <c r="B9268" s="24"/>
      <c r="C9268" s="24"/>
    </row>
    <row r="9269" spans="2:3" x14ac:dyDescent="0.2">
      <c r="B9269" s="24"/>
      <c r="C9269" s="24"/>
    </row>
    <row r="9270" spans="2:3" x14ac:dyDescent="0.2">
      <c r="B9270" s="24"/>
      <c r="C9270" s="24"/>
    </row>
    <row r="9271" spans="2:3" x14ac:dyDescent="0.2">
      <c r="B9271" s="24"/>
      <c r="C9271" s="24"/>
    </row>
    <row r="9272" spans="2:3" x14ac:dyDescent="0.2">
      <c r="B9272" s="24"/>
      <c r="C9272" s="24"/>
    </row>
    <row r="9273" spans="2:3" x14ac:dyDescent="0.2">
      <c r="B9273" s="24"/>
      <c r="C9273" s="24"/>
    </row>
    <row r="9274" spans="2:3" x14ac:dyDescent="0.2">
      <c r="B9274" s="24"/>
      <c r="C9274" s="24"/>
    </row>
    <row r="9275" spans="2:3" x14ac:dyDescent="0.2">
      <c r="B9275" s="24"/>
      <c r="C9275" s="24"/>
    </row>
    <row r="9276" spans="2:3" x14ac:dyDescent="0.2">
      <c r="B9276" s="24"/>
      <c r="C9276" s="24"/>
    </row>
    <row r="9277" spans="2:3" x14ac:dyDescent="0.2">
      <c r="B9277" s="24"/>
      <c r="C9277" s="24"/>
    </row>
    <row r="9278" spans="2:3" x14ac:dyDescent="0.2">
      <c r="B9278" s="24"/>
      <c r="C9278" s="24"/>
    </row>
    <row r="9279" spans="2:3" x14ac:dyDescent="0.2">
      <c r="B9279" s="24"/>
      <c r="C9279" s="24"/>
    </row>
    <row r="9280" spans="2:3" x14ac:dyDescent="0.2">
      <c r="B9280" s="24"/>
      <c r="C9280" s="24"/>
    </row>
    <row r="9281" spans="2:3" x14ac:dyDescent="0.2">
      <c r="B9281" s="24"/>
      <c r="C9281" s="24"/>
    </row>
    <row r="9282" spans="2:3" x14ac:dyDescent="0.2">
      <c r="B9282" s="24"/>
      <c r="C9282" s="24"/>
    </row>
    <row r="9283" spans="2:3" x14ac:dyDescent="0.2">
      <c r="B9283" s="24"/>
      <c r="C9283" s="24"/>
    </row>
    <row r="9284" spans="2:3" x14ac:dyDescent="0.2">
      <c r="B9284" s="24"/>
      <c r="C9284" s="24"/>
    </row>
    <row r="9285" spans="2:3" x14ac:dyDescent="0.2">
      <c r="B9285" s="24"/>
      <c r="C9285" s="24"/>
    </row>
    <row r="9286" spans="2:3" x14ac:dyDescent="0.2">
      <c r="B9286" s="24"/>
      <c r="C9286" s="24"/>
    </row>
    <row r="9287" spans="2:3" x14ac:dyDescent="0.2">
      <c r="B9287" s="24"/>
      <c r="C9287" s="24"/>
    </row>
    <row r="9288" spans="2:3" x14ac:dyDescent="0.2">
      <c r="B9288" s="24"/>
      <c r="C9288" s="24"/>
    </row>
    <row r="9289" spans="2:3" x14ac:dyDescent="0.2">
      <c r="B9289" s="24"/>
      <c r="C9289" s="24"/>
    </row>
    <row r="9290" spans="2:3" x14ac:dyDescent="0.2">
      <c r="B9290" s="24"/>
      <c r="C9290" s="24"/>
    </row>
    <row r="9291" spans="2:3" x14ac:dyDescent="0.2">
      <c r="B9291" s="24"/>
      <c r="C9291" s="24"/>
    </row>
    <row r="9292" spans="2:3" x14ac:dyDescent="0.2">
      <c r="B9292" s="24"/>
      <c r="C9292" s="24"/>
    </row>
    <row r="9293" spans="2:3" x14ac:dyDescent="0.2">
      <c r="B9293" s="24"/>
      <c r="C9293" s="24"/>
    </row>
    <row r="9294" spans="2:3" x14ac:dyDescent="0.2">
      <c r="B9294" s="24"/>
      <c r="C9294" s="24"/>
    </row>
    <row r="9295" spans="2:3" x14ac:dyDescent="0.2">
      <c r="B9295" s="24"/>
      <c r="C9295" s="24"/>
    </row>
    <row r="9296" spans="2:3" x14ac:dyDescent="0.2">
      <c r="B9296" s="24"/>
      <c r="C9296" s="24"/>
    </row>
    <row r="9297" spans="2:3" x14ac:dyDescent="0.2">
      <c r="B9297" s="24"/>
      <c r="C9297" s="24"/>
    </row>
    <row r="9298" spans="2:3" x14ac:dyDescent="0.2">
      <c r="B9298" s="24"/>
      <c r="C9298" s="24"/>
    </row>
    <row r="9299" spans="2:3" x14ac:dyDescent="0.2">
      <c r="B9299" s="24"/>
      <c r="C9299" s="24"/>
    </row>
    <row r="9300" spans="2:3" x14ac:dyDescent="0.2">
      <c r="B9300" s="24"/>
      <c r="C9300" s="24"/>
    </row>
    <row r="9301" spans="2:3" x14ac:dyDescent="0.2">
      <c r="B9301" s="24"/>
      <c r="C9301" s="24"/>
    </row>
    <row r="9302" spans="2:3" x14ac:dyDescent="0.2">
      <c r="B9302" s="24"/>
      <c r="C9302" s="24"/>
    </row>
    <row r="9303" spans="2:3" x14ac:dyDescent="0.2">
      <c r="B9303" s="24"/>
      <c r="C9303" s="24"/>
    </row>
    <row r="9304" spans="2:3" x14ac:dyDescent="0.2">
      <c r="B9304" s="24"/>
      <c r="C9304" s="24"/>
    </row>
    <row r="9305" spans="2:3" x14ac:dyDescent="0.2">
      <c r="B9305" s="24"/>
      <c r="C9305" s="24"/>
    </row>
    <row r="9306" spans="2:3" x14ac:dyDescent="0.2">
      <c r="B9306" s="24"/>
      <c r="C9306" s="24"/>
    </row>
    <row r="9307" spans="2:3" x14ac:dyDescent="0.2">
      <c r="B9307" s="24"/>
      <c r="C9307" s="24"/>
    </row>
    <row r="9308" spans="2:3" x14ac:dyDescent="0.2">
      <c r="B9308" s="24"/>
      <c r="C9308" s="24"/>
    </row>
    <row r="9309" spans="2:3" x14ac:dyDescent="0.2">
      <c r="B9309" s="24"/>
      <c r="C9309" s="24"/>
    </row>
    <row r="9310" spans="2:3" x14ac:dyDescent="0.2">
      <c r="B9310" s="24"/>
      <c r="C9310" s="24"/>
    </row>
    <row r="9311" spans="2:3" x14ac:dyDescent="0.2">
      <c r="B9311" s="24"/>
      <c r="C9311" s="24"/>
    </row>
    <row r="9312" spans="2:3" x14ac:dyDescent="0.2">
      <c r="B9312" s="24"/>
      <c r="C9312" s="24"/>
    </row>
    <row r="9313" spans="2:3" x14ac:dyDescent="0.2">
      <c r="B9313" s="24"/>
      <c r="C9313" s="24"/>
    </row>
    <row r="9314" spans="2:3" x14ac:dyDescent="0.2">
      <c r="B9314" s="24"/>
      <c r="C9314" s="24"/>
    </row>
    <row r="9315" spans="2:3" x14ac:dyDescent="0.2">
      <c r="B9315" s="24"/>
      <c r="C9315" s="24"/>
    </row>
    <row r="9316" spans="2:3" x14ac:dyDescent="0.2">
      <c r="B9316" s="24"/>
      <c r="C9316" s="24"/>
    </row>
    <row r="9317" spans="2:3" x14ac:dyDescent="0.2">
      <c r="B9317" s="24"/>
      <c r="C9317" s="24"/>
    </row>
    <row r="9318" spans="2:3" x14ac:dyDescent="0.2">
      <c r="B9318" s="24"/>
      <c r="C9318" s="24"/>
    </row>
    <row r="9319" spans="2:3" x14ac:dyDescent="0.2">
      <c r="B9319" s="24"/>
      <c r="C9319" s="24"/>
    </row>
    <row r="9320" spans="2:3" x14ac:dyDescent="0.2">
      <c r="B9320" s="24"/>
      <c r="C9320" s="24"/>
    </row>
    <row r="9321" spans="2:3" x14ac:dyDescent="0.2">
      <c r="B9321" s="24"/>
      <c r="C9321" s="24"/>
    </row>
    <row r="9322" spans="2:3" x14ac:dyDescent="0.2">
      <c r="B9322" s="24"/>
      <c r="C9322" s="24"/>
    </row>
    <row r="9323" spans="2:3" x14ac:dyDescent="0.2">
      <c r="B9323" s="24"/>
      <c r="C9323" s="24"/>
    </row>
    <row r="9324" spans="2:3" x14ac:dyDescent="0.2">
      <c r="B9324" s="24"/>
      <c r="C9324" s="24"/>
    </row>
    <row r="9325" spans="2:3" x14ac:dyDescent="0.2">
      <c r="B9325" s="24"/>
      <c r="C9325" s="24"/>
    </row>
    <row r="9326" spans="2:3" x14ac:dyDescent="0.2">
      <c r="B9326" s="24"/>
      <c r="C9326" s="24"/>
    </row>
    <row r="9327" spans="2:3" x14ac:dyDescent="0.2">
      <c r="B9327" s="24"/>
      <c r="C9327" s="24"/>
    </row>
    <row r="9328" spans="2:3" x14ac:dyDescent="0.2">
      <c r="B9328" s="24"/>
      <c r="C9328" s="24"/>
    </row>
    <row r="9329" spans="2:3" x14ac:dyDescent="0.2">
      <c r="B9329" s="24"/>
      <c r="C9329" s="24"/>
    </row>
    <row r="9330" spans="2:3" x14ac:dyDescent="0.2">
      <c r="B9330" s="24"/>
      <c r="C9330" s="24"/>
    </row>
    <row r="9331" spans="2:3" x14ac:dyDescent="0.2">
      <c r="B9331" s="24"/>
      <c r="C9331" s="24"/>
    </row>
    <row r="9332" spans="2:3" x14ac:dyDescent="0.2">
      <c r="B9332" s="24"/>
      <c r="C9332" s="24"/>
    </row>
    <row r="9333" spans="2:3" x14ac:dyDescent="0.2">
      <c r="B9333" s="24"/>
      <c r="C9333" s="24"/>
    </row>
    <row r="9334" spans="2:3" x14ac:dyDescent="0.2">
      <c r="B9334" s="24"/>
      <c r="C9334" s="24"/>
    </row>
    <row r="9335" spans="2:3" x14ac:dyDescent="0.2">
      <c r="B9335" s="24"/>
      <c r="C9335" s="24"/>
    </row>
    <row r="9336" spans="2:3" x14ac:dyDescent="0.2">
      <c r="B9336" s="24"/>
      <c r="C9336" s="24"/>
    </row>
    <row r="9337" spans="2:3" x14ac:dyDescent="0.2">
      <c r="B9337" s="24"/>
      <c r="C9337" s="24"/>
    </row>
    <row r="9338" spans="2:3" x14ac:dyDescent="0.2">
      <c r="B9338" s="24"/>
      <c r="C9338" s="24"/>
    </row>
    <row r="9339" spans="2:3" x14ac:dyDescent="0.2">
      <c r="B9339" s="24"/>
      <c r="C9339" s="24"/>
    </row>
    <row r="9340" spans="2:3" x14ac:dyDescent="0.2">
      <c r="B9340" s="24"/>
      <c r="C9340" s="24"/>
    </row>
    <row r="9341" spans="2:3" x14ac:dyDescent="0.2">
      <c r="B9341" s="24"/>
      <c r="C9341" s="24"/>
    </row>
    <row r="9342" spans="2:3" x14ac:dyDescent="0.2">
      <c r="B9342" s="24"/>
      <c r="C9342" s="24"/>
    </row>
    <row r="9343" spans="2:3" x14ac:dyDescent="0.2">
      <c r="B9343" s="24"/>
      <c r="C9343" s="24"/>
    </row>
    <row r="9344" spans="2:3" x14ac:dyDescent="0.2">
      <c r="B9344" s="24"/>
      <c r="C9344" s="24"/>
    </row>
    <row r="9345" spans="2:3" x14ac:dyDescent="0.2">
      <c r="B9345" s="24"/>
      <c r="C9345" s="24"/>
    </row>
    <row r="9346" spans="2:3" x14ac:dyDescent="0.2">
      <c r="B9346" s="24"/>
      <c r="C9346" s="24"/>
    </row>
    <row r="9347" spans="2:3" x14ac:dyDescent="0.2">
      <c r="B9347" s="24"/>
      <c r="C9347" s="24"/>
    </row>
    <row r="9348" spans="2:3" x14ac:dyDescent="0.2">
      <c r="B9348" s="24"/>
      <c r="C9348" s="24"/>
    </row>
    <row r="9349" spans="2:3" x14ac:dyDescent="0.2">
      <c r="B9349" s="24"/>
      <c r="C9349" s="24"/>
    </row>
    <row r="9350" spans="2:3" x14ac:dyDescent="0.2">
      <c r="B9350" s="24"/>
      <c r="C9350" s="24"/>
    </row>
    <row r="9351" spans="2:3" x14ac:dyDescent="0.2">
      <c r="B9351" s="24"/>
      <c r="C9351" s="24"/>
    </row>
    <row r="9352" spans="2:3" x14ac:dyDescent="0.2">
      <c r="B9352" s="24"/>
      <c r="C9352" s="24"/>
    </row>
    <row r="9353" spans="2:3" x14ac:dyDescent="0.2">
      <c r="B9353" s="24"/>
      <c r="C9353" s="24"/>
    </row>
    <row r="9354" spans="2:3" x14ac:dyDescent="0.2">
      <c r="B9354" s="24"/>
      <c r="C9354" s="24"/>
    </row>
    <row r="9355" spans="2:3" x14ac:dyDescent="0.2">
      <c r="B9355" s="24"/>
      <c r="C9355" s="24"/>
    </row>
    <row r="9356" spans="2:3" x14ac:dyDescent="0.2">
      <c r="B9356" s="24"/>
      <c r="C9356" s="24"/>
    </row>
    <row r="9357" spans="2:3" x14ac:dyDescent="0.2">
      <c r="B9357" s="24"/>
      <c r="C9357" s="24"/>
    </row>
    <row r="9358" spans="2:3" x14ac:dyDescent="0.2">
      <c r="B9358" s="24"/>
      <c r="C9358" s="24"/>
    </row>
    <row r="9359" spans="2:3" x14ac:dyDescent="0.2">
      <c r="B9359" s="24"/>
      <c r="C9359" s="24"/>
    </row>
    <row r="9360" spans="2:3" x14ac:dyDescent="0.2">
      <c r="B9360" s="24"/>
      <c r="C9360" s="24"/>
    </row>
    <row r="9361" spans="2:3" x14ac:dyDescent="0.2">
      <c r="B9361" s="24"/>
      <c r="C9361" s="24"/>
    </row>
    <row r="9362" spans="2:3" x14ac:dyDescent="0.2">
      <c r="B9362" s="24"/>
      <c r="C9362" s="24"/>
    </row>
    <row r="9363" spans="2:3" x14ac:dyDescent="0.2">
      <c r="B9363" s="24"/>
      <c r="C9363" s="24"/>
    </row>
    <row r="9364" spans="2:3" x14ac:dyDescent="0.2">
      <c r="B9364" s="24"/>
      <c r="C9364" s="24"/>
    </row>
    <row r="9365" spans="2:3" x14ac:dyDescent="0.2">
      <c r="B9365" s="24"/>
      <c r="C9365" s="24"/>
    </row>
    <row r="9366" spans="2:3" x14ac:dyDescent="0.2">
      <c r="B9366" s="24"/>
      <c r="C9366" s="24"/>
    </row>
    <row r="9367" spans="2:3" x14ac:dyDescent="0.2">
      <c r="B9367" s="24"/>
      <c r="C9367" s="24"/>
    </row>
    <row r="9368" spans="2:3" x14ac:dyDescent="0.2">
      <c r="B9368" s="24"/>
      <c r="C9368" s="24"/>
    </row>
    <row r="9369" spans="2:3" x14ac:dyDescent="0.2">
      <c r="B9369" s="24"/>
      <c r="C9369" s="24"/>
    </row>
    <row r="9370" spans="2:3" x14ac:dyDescent="0.2">
      <c r="B9370" s="24"/>
      <c r="C9370" s="24"/>
    </row>
    <row r="9371" spans="2:3" x14ac:dyDescent="0.2">
      <c r="B9371" s="24"/>
      <c r="C9371" s="24"/>
    </row>
    <row r="9372" spans="2:3" x14ac:dyDescent="0.2">
      <c r="B9372" s="24"/>
      <c r="C9372" s="24"/>
    </row>
    <row r="9373" spans="2:3" x14ac:dyDescent="0.2">
      <c r="B9373" s="24"/>
      <c r="C9373" s="24"/>
    </row>
    <row r="9374" spans="2:3" x14ac:dyDescent="0.2">
      <c r="B9374" s="24"/>
      <c r="C9374" s="24"/>
    </row>
    <row r="9375" spans="2:3" x14ac:dyDescent="0.2">
      <c r="B9375" s="24"/>
      <c r="C9375" s="24"/>
    </row>
    <row r="9376" spans="2:3" x14ac:dyDescent="0.2">
      <c r="B9376" s="24"/>
      <c r="C9376" s="24"/>
    </row>
    <row r="9377" spans="2:3" x14ac:dyDescent="0.2">
      <c r="B9377" s="24"/>
      <c r="C9377" s="24"/>
    </row>
    <row r="9378" spans="2:3" x14ac:dyDescent="0.2">
      <c r="B9378" s="24"/>
      <c r="C9378" s="24"/>
    </row>
    <row r="9379" spans="2:3" x14ac:dyDescent="0.2">
      <c r="B9379" s="24"/>
      <c r="C9379" s="24"/>
    </row>
    <row r="9380" spans="2:3" x14ac:dyDescent="0.2">
      <c r="B9380" s="24"/>
      <c r="C9380" s="24"/>
    </row>
    <row r="9381" spans="2:3" x14ac:dyDescent="0.2">
      <c r="B9381" s="24"/>
      <c r="C9381" s="24"/>
    </row>
    <row r="9382" spans="2:3" x14ac:dyDescent="0.2">
      <c r="B9382" s="24"/>
      <c r="C9382" s="24"/>
    </row>
    <row r="9383" spans="2:3" x14ac:dyDescent="0.2">
      <c r="B9383" s="24"/>
      <c r="C9383" s="24"/>
    </row>
    <row r="9384" spans="2:3" x14ac:dyDescent="0.2">
      <c r="B9384" s="24"/>
      <c r="C9384" s="24"/>
    </row>
    <row r="9385" spans="2:3" x14ac:dyDescent="0.2">
      <c r="B9385" s="24"/>
      <c r="C9385" s="24"/>
    </row>
    <row r="9386" spans="2:3" x14ac:dyDescent="0.2">
      <c r="B9386" s="24"/>
      <c r="C9386" s="24"/>
    </row>
    <row r="9387" spans="2:3" x14ac:dyDescent="0.2">
      <c r="B9387" s="24"/>
      <c r="C9387" s="24"/>
    </row>
    <row r="9388" spans="2:3" x14ac:dyDescent="0.2">
      <c r="B9388" s="24"/>
      <c r="C9388" s="24"/>
    </row>
    <row r="9389" spans="2:3" x14ac:dyDescent="0.2">
      <c r="B9389" s="24"/>
      <c r="C9389" s="24"/>
    </row>
    <row r="9390" spans="2:3" x14ac:dyDescent="0.2">
      <c r="B9390" s="24"/>
      <c r="C9390" s="24"/>
    </row>
    <row r="9391" spans="2:3" x14ac:dyDescent="0.2">
      <c r="B9391" s="24"/>
      <c r="C9391" s="24"/>
    </row>
    <row r="9392" spans="2:3" x14ac:dyDescent="0.2">
      <c r="B9392" s="24"/>
      <c r="C9392" s="24"/>
    </row>
    <row r="9393" spans="2:3" x14ac:dyDescent="0.2">
      <c r="B9393" s="24"/>
      <c r="C9393" s="24"/>
    </row>
    <row r="9394" spans="2:3" x14ac:dyDescent="0.2">
      <c r="B9394" s="24"/>
      <c r="C9394" s="24"/>
    </row>
    <row r="9395" spans="2:3" x14ac:dyDescent="0.2">
      <c r="B9395" s="24"/>
      <c r="C9395" s="24"/>
    </row>
    <row r="9396" spans="2:3" x14ac:dyDescent="0.2">
      <c r="B9396" s="24"/>
      <c r="C9396" s="24"/>
    </row>
    <row r="9397" spans="2:3" x14ac:dyDescent="0.2">
      <c r="B9397" s="24"/>
      <c r="C9397" s="24"/>
    </row>
    <row r="9398" spans="2:3" x14ac:dyDescent="0.2">
      <c r="B9398" s="24"/>
      <c r="C9398" s="24"/>
    </row>
    <row r="9399" spans="2:3" x14ac:dyDescent="0.2">
      <c r="B9399" s="24"/>
      <c r="C9399" s="24"/>
    </row>
    <row r="9400" spans="2:3" x14ac:dyDescent="0.2">
      <c r="B9400" s="24"/>
      <c r="C9400" s="24"/>
    </row>
    <row r="9401" spans="2:3" x14ac:dyDescent="0.2">
      <c r="B9401" s="24"/>
      <c r="C9401" s="24"/>
    </row>
    <row r="9402" spans="2:3" x14ac:dyDescent="0.2">
      <c r="B9402" s="24"/>
      <c r="C9402" s="24"/>
    </row>
    <row r="9403" spans="2:3" x14ac:dyDescent="0.2">
      <c r="B9403" s="24"/>
      <c r="C9403" s="24"/>
    </row>
    <row r="9404" spans="2:3" x14ac:dyDescent="0.2">
      <c r="B9404" s="24"/>
      <c r="C9404" s="24"/>
    </row>
    <row r="9405" spans="2:3" x14ac:dyDescent="0.2">
      <c r="B9405" s="24"/>
      <c r="C9405" s="24"/>
    </row>
    <row r="9406" spans="2:3" x14ac:dyDescent="0.2">
      <c r="B9406" s="24"/>
      <c r="C9406" s="24"/>
    </row>
    <row r="9407" spans="2:3" x14ac:dyDescent="0.2">
      <c r="B9407" s="24"/>
      <c r="C9407" s="24"/>
    </row>
    <row r="9408" spans="2:3" x14ac:dyDescent="0.2">
      <c r="B9408" s="24"/>
      <c r="C9408" s="24"/>
    </row>
    <row r="9409" spans="2:3" x14ac:dyDescent="0.2">
      <c r="B9409" s="24"/>
      <c r="C9409" s="24"/>
    </row>
    <row r="9410" spans="2:3" x14ac:dyDescent="0.2">
      <c r="B9410" s="24"/>
      <c r="C9410" s="24"/>
    </row>
    <row r="9411" spans="2:3" x14ac:dyDescent="0.2">
      <c r="B9411" s="24"/>
      <c r="C9411" s="24"/>
    </row>
    <row r="9412" spans="2:3" x14ac:dyDescent="0.2">
      <c r="B9412" s="24"/>
      <c r="C9412" s="24"/>
    </row>
    <row r="9413" spans="2:3" x14ac:dyDescent="0.2">
      <c r="B9413" s="24"/>
      <c r="C9413" s="24"/>
    </row>
    <row r="9414" spans="2:3" x14ac:dyDescent="0.2">
      <c r="B9414" s="24"/>
      <c r="C9414" s="24"/>
    </row>
    <row r="9415" spans="2:3" x14ac:dyDescent="0.2">
      <c r="B9415" s="24"/>
      <c r="C9415" s="24"/>
    </row>
    <row r="9416" spans="2:3" x14ac:dyDescent="0.2">
      <c r="B9416" s="24"/>
      <c r="C9416" s="24"/>
    </row>
    <row r="9417" spans="2:3" x14ac:dyDescent="0.2">
      <c r="B9417" s="24"/>
      <c r="C9417" s="24"/>
    </row>
    <row r="9418" spans="2:3" x14ac:dyDescent="0.2">
      <c r="B9418" s="24"/>
      <c r="C9418" s="24"/>
    </row>
    <row r="9419" spans="2:3" x14ac:dyDescent="0.2">
      <c r="B9419" s="24"/>
      <c r="C9419" s="24"/>
    </row>
    <row r="9420" spans="2:3" x14ac:dyDescent="0.2">
      <c r="B9420" s="24"/>
      <c r="C9420" s="24"/>
    </row>
    <row r="9421" spans="2:3" x14ac:dyDescent="0.2">
      <c r="B9421" s="24"/>
      <c r="C9421" s="24"/>
    </row>
    <row r="9422" spans="2:3" x14ac:dyDescent="0.2">
      <c r="B9422" s="24"/>
      <c r="C9422" s="24"/>
    </row>
    <row r="9423" spans="2:3" x14ac:dyDescent="0.2">
      <c r="B9423" s="24"/>
      <c r="C9423" s="24"/>
    </row>
    <row r="9424" spans="2:3" x14ac:dyDescent="0.2">
      <c r="B9424" s="24"/>
      <c r="C9424" s="24"/>
    </row>
    <row r="9425" spans="2:3" x14ac:dyDescent="0.2">
      <c r="B9425" s="24"/>
      <c r="C9425" s="24"/>
    </row>
    <row r="9426" spans="2:3" x14ac:dyDescent="0.2">
      <c r="B9426" s="24"/>
      <c r="C9426" s="24"/>
    </row>
    <row r="9427" spans="2:3" x14ac:dyDescent="0.2">
      <c r="B9427" s="24"/>
      <c r="C9427" s="24"/>
    </row>
    <row r="9428" spans="2:3" x14ac:dyDescent="0.2">
      <c r="B9428" s="24"/>
      <c r="C9428" s="24"/>
    </row>
    <row r="9429" spans="2:3" x14ac:dyDescent="0.2">
      <c r="B9429" s="24"/>
      <c r="C9429" s="24"/>
    </row>
    <row r="9430" spans="2:3" x14ac:dyDescent="0.2">
      <c r="B9430" s="24"/>
      <c r="C9430" s="24"/>
    </row>
    <row r="9431" spans="2:3" x14ac:dyDescent="0.2">
      <c r="B9431" s="24"/>
      <c r="C9431" s="24"/>
    </row>
    <row r="9432" spans="2:3" x14ac:dyDescent="0.2">
      <c r="B9432" s="24"/>
      <c r="C9432" s="24"/>
    </row>
    <row r="9433" spans="2:3" x14ac:dyDescent="0.2">
      <c r="B9433" s="24"/>
      <c r="C9433" s="24"/>
    </row>
    <row r="9434" spans="2:3" x14ac:dyDescent="0.2">
      <c r="B9434" s="24"/>
      <c r="C9434" s="24"/>
    </row>
    <row r="9435" spans="2:3" x14ac:dyDescent="0.2">
      <c r="B9435" s="24"/>
      <c r="C9435" s="24"/>
    </row>
    <row r="9436" spans="2:3" x14ac:dyDescent="0.2">
      <c r="B9436" s="24"/>
      <c r="C9436" s="24"/>
    </row>
    <row r="9437" spans="2:3" x14ac:dyDescent="0.2">
      <c r="B9437" s="24"/>
      <c r="C9437" s="24"/>
    </row>
    <row r="9438" spans="2:3" x14ac:dyDescent="0.2">
      <c r="B9438" s="24"/>
      <c r="C9438" s="24"/>
    </row>
    <row r="9439" spans="2:3" x14ac:dyDescent="0.2">
      <c r="B9439" s="24"/>
      <c r="C9439" s="24"/>
    </row>
    <row r="9440" spans="2:3" x14ac:dyDescent="0.2">
      <c r="B9440" s="24"/>
      <c r="C9440" s="24"/>
    </row>
    <row r="9441" spans="2:3" x14ac:dyDescent="0.2">
      <c r="B9441" s="24"/>
      <c r="C9441" s="24"/>
    </row>
    <row r="9442" spans="2:3" x14ac:dyDescent="0.2">
      <c r="B9442" s="24"/>
      <c r="C9442" s="24"/>
    </row>
    <row r="9443" spans="2:3" x14ac:dyDescent="0.2">
      <c r="B9443" s="24"/>
      <c r="C9443" s="24"/>
    </row>
    <row r="9444" spans="2:3" x14ac:dyDescent="0.2">
      <c r="B9444" s="24"/>
      <c r="C9444" s="24"/>
    </row>
    <row r="9445" spans="2:3" x14ac:dyDescent="0.2">
      <c r="B9445" s="24"/>
      <c r="C9445" s="24"/>
    </row>
    <row r="9446" spans="2:3" x14ac:dyDescent="0.2">
      <c r="B9446" s="24"/>
      <c r="C9446" s="24"/>
    </row>
    <row r="9447" spans="2:3" x14ac:dyDescent="0.2">
      <c r="B9447" s="24"/>
      <c r="C9447" s="24"/>
    </row>
    <row r="9448" spans="2:3" x14ac:dyDescent="0.2">
      <c r="B9448" s="24"/>
      <c r="C9448" s="24"/>
    </row>
    <row r="9449" spans="2:3" x14ac:dyDescent="0.2">
      <c r="B9449" s="24"/>
      <c r="C9449" s="24"/>
    </row>
    <row r="9450" spans="2:3" x14ac:dyDescent="0.2">
      <c r="B9450" s="24"/>
      <c r="C9450" s="24"/>
    </row>
    <row r="9451" spans="2:3" x14ac:dyDescent="0.2">
      <c r="B9451" s="24"/>
      <c r="C9451" s="24"/>
    </row>
    <row r="9452" spans="2:3" x14ac:dyDescent="0.2">
      <c r="B9452" s="24"/>
      <c r="C9452" s="24"/>
    </row>
    <row r="9453" spans="2:3" x14ac:dyDescent="0.2">
      <c r="B9453" s="24"/>
      <c r="C9453" s="24"/>
    </row>
    <row r="9454" spans="2:3" x14ac:dyDescent="0.2">
      <c r="B9454" s="24"/>
      <c r="C9454" s="24"/>
    </row>
    <row r="9455" spans="2:3" x14ac:dyDescent="0.2">
      <c r="B9455" s="24"/>
      <c r="C9455" s="24"/>
    </row>
    <row r="9456" spans="2:3" x14ac:dyDescent="0.2">
      <c r="B9456" s="24"/>
      <c r="C9456" s="24"/>
    </row>
    <row r="9457" spans="2:3" x14ac:dyDescent="0.2">
      <c r="B9457" s="24"/>
      <c r="C9457" s="24"/>
    </row>
    <row r="9458" spans="2:3" x14ac:dyDescent="0.2">
      <c r="B9458" s="24"/>
      <c r="C9458" s="24"/>
    </row>
    <row r="9459" spans="2:3" x14ac:dyDescent="0.2">
      <c r="B9459" s="24"/>
      <c r="C9459" s="24"/>
    </row>
    <row r="9460" spans="2:3" x14ac:dyDescent="0.2">
      <c r="B9460" s="24"/>
      <c r="C9460" s="24"/>
    </row>
    <row r="9461" spans="2:3" x14ac:dyDescent="0.2">
      <c r="B9461" s="24"/>
      <c r="C9461" s="24"/>
    </row>
    <row r="9462" spans="2:3" x14ac:dyDescent="0.2">
      <c r="B9462" s="24"/>
      <c r="C9462" s="24"/>
    </row>
    <row r="9463" spans="2:3" x14ac:dyDescent="0.2">
      <c r="B9463" s="24"/>
      <c r="C9463" s="24"/>
    </row>
    <row r="9464" spans="2:3" x14ac:dyDescent="0.2">
      <c r="B9464" s="24"/>
      <c r="C9464" s="24"/>
    </row>
    <row r="9465" spans="2:3" x14ac:dyDescent="0.2">
      <c r="B9465" s="24"/>
      <c r="C9465" s="24"/>
    </row>
    <row r="9466" spans="2:3" x14ac:dyDescent="0.2">
      <c r="B9466" s="24"/>
      <c r="C9466" s="24"/>
    </row>
    <row r="9467" spans="2:3" x14ac:dyDescent="0.2">
      <c r="B9467" s="24"/>
      <c r="C9467" s="24"/>
    </row>
    <row r="9468" spans="2:3" x14ac:dyDescent="0.2">
      <c r="B9468" s="24"/>
      <c r="C9468" s="24"/>
    </row>
    <row r="9469" spans="2:3" x14ac:dyDescent="0.2">
      <c r="B9469" s="24"/>
      <c r="C9469" s="24"/>
    </row>
    <row r="9470" spans="2:3" x14ac:dyDescent="0.2">
      <c r="B9470" s="24"/>
      <c r="C9470" s="24"/>
    </row>
    <row r="9471" spans="2:3" x14ac:dyDescent="0.2">
      <c r="B9471" s="24"/>
      <c r="C9471" s="24"/>
    </row>
    <row r="9472" spans="2:3" x14ac:dyDescent="0.2">
      <c r="B9472" s="24"/>
      <c r="C9472" s="24"/>
    </row>
    <row r="9473" spans="2:3" x14ac:dyDescent="0.2">
      <c r="B9473" s="24"/>
      <c r="C9473" s="24"/>
    </row>
    <row r="9474" spans="2:3" x14ac:dyDescent="0.2">
      <c r="B9474" s="24"/>
      <c r="C9474" s="24"/>
    </row>
    <row r="9475" spans="2:3" x14ac:dyDescent="0.2">
      <c r="B9475" s="24"/>
      <c r="C9475" s="24"/>
    </row>
    <row r="9476" spans="2:3" x14ac:dyDescent="0.2">
      <c r="B9476" s="24"/>
      <c r="C9476" s="24"/>
    </row>
    <row r="9477" spans="2:3" x14ac:dyDescent="0.2">
      <c r="B9477" s="24"/>
      <c r="C9477" s="24"/>
    </row>
    <row r="9478" spans="2:3" x14ac:dyDescent="0.2">
      <c r="B9478" s="24"/>
      <c r="C9478" s="24"/>
    </row>
    <row r="9479" spans="2:3" x14ac:dyDescent="0.2">
      <c r="B9479" s="24"/>
      <c r="C9479" s="24"/>
    </row>
    <row r="9480" spans="2:3" x14ac:dyDescent="0.2">
      <c r="B9480" s="24"/>
      <c r="C9480" s="24"/>
    </row>
    <row r="9481" spans="2:3" x14ac:dyDescent="0.2">
      <c r="B9481" s="24"/>
      <c r="C9481" s="24"/>
    </row>
    <row r="9482" spans="2:3" x14ac:dyDescent="0.2">
      <c r="B9482" s="24"/>
      <c r="C9482" s="24"/>
    </row>
    <row r="9483" spans="2:3" x14ac:dyDescent="0.2">
      <c r="B9483" s="24"/>
      <c r="C9483" s="24"/>
    </row>
    <row r="9484" spans="2:3" x14ac:dyDescent="0.2">
      <c r="B9484" s="24"/>
      <c r="C9484" s="24"/>
    </row>
    <row r="9485" spans="2:3" x14ac:dyDescent="0.2">
      <c r="B9485" s="24"/>
      <c r="C9485" s="24"/>
    </row>
    <row r="9486" spans="2:3" x14ac:dyDescent="0.2">
      <c r="B9486" s="24"/>
      <c r="C9486" s="24"/>
    </row>
    <row r="9487" spans="2:3" x14ac:dyDescent="0.2">
      <c r="B9487" s="24"/>
      <c r="C9487" s="24"/>
    </row>
    <row r="9488" spans="2:3" x14ac:dyDescent="0.2">
      <c r="B9488" s="24"/>
      <c r="C9488" s="24"/>
    </row>
    <row r="9489" spans="2:3" x14ac:dyDescent="0.2">
      <c r="B9489" s="24"/>
      <c r="C9489" s="24"/>
    </row>
    <row r="9490" spans="2:3" x14ac:dyDescent="0.2">
      <c r="B9490" s="24"/>
      <c r="C9490" s="24"/>
    </row>
    <row r="9491" spans="2:3" x14ac:dyDescent="0.2">
      <c r="B9491" s="24"/>
      <c r="C9491" s="24"/>
    </row>
    <row r="9492" spans="2:3" x14ac:dyDescent="0.2">
      <c r="B9492" s="24"/>
      <c r="C9492" s="24"/>
    </row>
    <row r="9493" spans="2:3" x14ac:dyDescent="0.2">
      <c r="B9493" s="24"/>
      <c r="C9493" s="24"/>
    </row>
    <row r="9494" spans="2:3" x14ac:dyDescent="0.2">
      <c r="B9494" s="24"/>
      <c r="C9494" s="24"/>
    </row>
    <row r="9495" spans="2:3" x14ac:dyDescent="0.2">
      <c r="B9495" s="24"/>
      <c r="C9495" s="24"/>
    </row>
    <row r="9496" spans="2:3" x14ac:dyDescent="0.2">
      <c r="B9496" s="24"/>
      <c r="C9496" s="24"/>
    </row>
    <row r="9497" spans="2:3" x14ac:dyDescent="0.2">
      <c r="B9497" s="24"/>
      <c r="C9497" s="24"/>
    </row>
    <row r="9498" spans="2:3" x14ac:dyDescent="0.2">
      <c r="B9498" s="24"/>
      <c r="C9498" s="24"/>
    </row>
    <row r="9499" spans="2:3" x14ac:dyDescent="0.2">
      <c r="B9499" s="24"/>
      <c r="C9499" s="24"/>
    </row>
    <row r="9500" spans="2:3" x14ac:dyDescent="0.2">
      <c r="B9500" s="24"/>
      <c r="C9500" s="24"/>
    </row>
    <row r="9501" spans="2:3" x14ac:dyDescent="0.2">
      <c r="B9501" s="24"/>
      <c r="C9501" s="24"/>
    </row>
    <row r="9502" spans="2:3" x14ac:dyDescent="0.2">
      <c r="B9502" s="24"/>
      <c r="C9502" s="24"/>
    </row>
    <row r="9503" spans="2:3" x14ac:dyDescent="0.2">
      <c r="B9503" s="24"/>
      <c r="C9503" s="24"/>
    </row>
    <row r="9504" spans="2:3" x14ac:dyDescent="0.2">
      <c r="B9504" s="24"/>
      <c r="C9504" s="24"/>
    </row>
    <row r="9505" spans="2:3" x14ac:dyDescent="0.2">
      <c r="B9505" s="24"/>
      <c r="C9505" s="24"/>
    </row>
    <row r="9506" spans="2:3" x14ac:dyDescent="0.2">
      <c r="B9506" s="24"/>
      <c r="C9506" s="24"/>
    </row>
    <row r="9507" spans="2:3" x14ac:dyDescent="0.2">
      <c r="B9507" s="24"/>
      <c r="C9507" s="24"/>
    </row>
    <row r="9508" spans="2:3" x14ac:dyDescent="0.2">
      <c r="B9508" s="24"/>
      <c r="C9508" s="24"/>
    </row>
    <row r="9509" spans="2:3" x14ac:dyDescent="0.2">
      <c r="B9509" s="24"/>
      <c r="C9509" s="24"/>
    </row>
    <row r="9510" spans="2:3" x14ac:dyDescent="0.2">
      <c r="B9510" s="24"/>
      <c r="C9510" s="24"/>
    </row>
    <row r="9511" spans="2:3" x14ac:dyDescent="0.2">
      <c r="B9511" s="24"/>
      <c r="C9511" s="24"/>
    </row>
    <row r="9512" spans="2:3" x14ac:dyDescent="0.2">
      <c r="B9512" s="24"/>
      <c r="C9512" s="24"/>
    </row>
    <row r="9513" spans="2:3" x14ac:dyDescent="0.2">
      <c r="B9513" s="24"/>
      <c r="C9513" s="24"/>
    </row>
    <row r="9514" spans="2:3" x14ac:dyDescent="0.2">
      <c r="B9514" s="24"/>
      <c r="C9514" s="24"/>
    </row>
    <row r="9515" spans="2:3" x14ac:dyDescent="0.2">
      <c r="B9515" s="24"/>
      <c r="C9515" s="24"/>
    </row>
    <row r="9516" spans="2:3" x14ac:dyDescent="0.2">
      <c r="B9516" s="24"/>
      <c r="C9516" s="24"/>
    </row>
    <row r="9517" spans="2:3" x14ac:dyDescent="0.2">
      <c r="B9517" s="24"/>
      <c r="C9517" s="24"/>
    </row>
    <row r="9518" spans="2:3" x14ac:dyDescent="0.2">
      <c r="B9518" s="24"/>
      <c r="C9518" s="24"/>
    </row>
    <row r="9519" spans="2:3" x14ac:dyDescent="0.2">
      <c r="B9519" s="24"/>
      <c r="C9519" s="24"/>
    </row>
    <row r="9520" spans="2:3" x14ac:dyDescent="0.2">
      <c r="B9520" s="24"/>
      <c r="C9520" s="24"/>
    </row>
    <row r="9521" spans="2:3" x14ac:dyDescent="0.2">
      <c r="B9521" s="24"/>
      <c r="C9521" s="24"/>
    </row>
    <row r="9522" spans="2:3" x14ac:dyDescent="0.2">
      <c r="B9522" s="24"/>
      <c r="C9522" s="24"/>
    </row>
    <row r="9523" spans="2:3" x14ac:dyDescent="0.2">
      <c r="B9523" s="24"/>
      <c r="C9523" s="24"/>
    </row>
    <row r="9524" spans="2:3" x14ac:dyDescent="0.2">
      <c r="B9524" s="24"/>
      <c r="C9524" s="24"/>
    </row>
    <row r="9525" spans="2:3" x14ac:dyDescent="0.2">
      <c r="B9525" s="24"/>
      <c r="C9525" s="24"/>
    </row>
    <row r="9526" spans="2:3" x14ac:dyDescent="0.2">
      <c r="B9526" s="24"/>
      <c r="C9526" s="24"/>
    </row>
    <row r="9527" spans="2:3" x14ac:dyDescent="0.2">
      <c r="B9527" s="24"/>
      <c r="C9527" s="24"/>
    </row>
    <row r="9528" spans="2:3" x14ac:dyDescent="0.2">
      <c r="B9528" s="24"/>
      <c r="C9528" s="24"/>
    </row>
    <row r="9529" spans="2:3" x14ac:dyDescent="0.2">
      <c r="B9529" s="24"/>
      <c r="C9529" s="24"/>
    </row>
    <row r="9530" spans="2:3" x14ac:dyDescent="0.2">
      <c r="B9530" s="24"/>
      <c r="C9530" s="24"/>
    </row>
    <row r="9531" spans="2:3" x14ac:dyDescent="0.2">
      <c r="B9531" s="24"/>
      <c r="C9531" s="24"/>
    </row>
    <row r="9532" spans="2:3" x14ac:dyDescent="0.2">
      <c r="B9532" s="24"/>
      <c r="C9532" s="24"/>
    </row>
    <row r="9533" spans="2:3" x14ac:dyDescent="0.2">
      <c r="B9533" s="24"/>
      <c r="C9533" s="24"/>
    </row>
    <row r="9534" spans="2:3" x14ac:dyDescent="0.2">
      <c r="B9534" s="24"/>
      <c r="C9534" s="24"/>
    </row>
    <row r="9535" spans="2:3" x14ac:dyDescent="0.2">
      <c r="B9535" s="24"/>
      <c r="C9535" s="24"/>
    </row>
    <row r="9536" spans="2:3" x14ac:dyDescent="0.2">
      <c r="B9536" s="24"/>
      <c r="C9536" s="24"/>
    </row>
    <row r="9537" spans="2:3" x14ac:dyDescent="0.2">
      <c r="B9537" s="24"/>
      <c r="C9537" s="24"/>
    </row>
    <row r="9538" spans="2:3" x14ac:dyDescent="0.2">
      <c r="B9538" s="24"/>
      <c r="C9538" s="24"/>
    </row>
    <row r="9539" spans="2:3" x14ac:dyDescent="0.2">
      <c r="B9539" s="24"/>
      <c r="C9539" s="24"/>
    </row>
    <row r="9540" spans="2:3" x14ac:dyDescent="0.2">
      <c r="B9540" s="24"/>
      <c r="C9540" s="24"/>
    </row>
    <row r="9541" spans="2:3" x14ac:dyDescent="0.2">
      <c r="B9541" s="24"/>
      <c r="C9541" s="24"/>
    </row>
    <row r="9542" spans="2:3" x14ac:dyDescent="0.2">
      <c r="B9542" s="24"/>
      <c r="C9542" s="24"/>
    </row>
    <row r="9543" spans="2:3" x14ac:dyDescent="0.2">
      <c r="B9543" s="24"/>
      <c r="C9543" s="24"/>
    </row>
    <row r="9544" spans="2:3" x14ac:dyDescent="0.2">
      <c r="B9544" s="24"/>
      <c r="C9544" s="24"/>
    </row>
    <row r="9545" spans="2:3" x14ac:dyDescent="0.2">
      <c r="B9545" s="24"/>
      <c r="C9545" s="24"/>
    </row>
    <row r="9546" spans="2:3" x14ac:dyDescent="0.2">
      <c r="B9546" s="24"/>
      <c r="C9546" s="24"/>
    </row>
    <row r="9547" spans="2:3" x14ac:dyDescent="0.2">
      <c r="B9547" s="24"/>
      <c r="C9547" s="24"/>
    </row>
    <row r="9548" spans="2:3" x14ac:dyDescent="0.2">
      <c r="B9548" s="24"/>
      <c r="C9548" s="24"/>
    </row>
    <row r="9549" spans="2:3" x14ac:dyDescent="0.2">
      <c r="B9549" s="24"/>
      <c r="C9549" s="24"/>
    </row>
    <row r="9550" spans="2:3" x14ac:dyDescent="0.2">
      <c r="B9550" s="24"/>
      <c r="C9550" s="24"/>
    </row>
    <row r="9551" spans="2:3" x14ac:dyDescent="0.2">
      <c r="B9551" s="24"/>
      <c r="C9551" s="24"/>
    </row>
    <row r="9552" spans="2:3" x14ac:dyDescent="0.2">
      <c r="B9552" s="24"/>
      <c r="C9552" s="24"/>
    </row>
    <row r="9553" spans="2:3" x14ac:dyDescent="0.2">
      <c r="B9553" s="24"/>
      <c r="C9553" s="24"/>
    </row>
    <row r="9554" spans="2:3" x14ac:dyDescent="0.2">
      <c r="B9554" s="24"/>
      <c r="C9554" s="24"/>
    </row>
    <row r="9555" spans="2:3" x14ac:dyDescent="0.2">
      <c r="B9555" s="24"/>
      <c r="C9555" s="24"/>
    </row>
    <row r="9556" spans="2:3" x14ac:dyDescent="0.2">
      <c r="B9556" s="24"/>
      <c r="C9556" s="24"/>
    </row>
    <row r="9557" spans="2:3" x14ac:dyDescent="0.2">
      <c r="B9557" s="24"/>
      <c r="C9557" s="24"/>
    </row>
    <row r="9558" spans="2:3" x14ac:dyDescent="0.2">
      <c r="B9558" s="24"/>
      <c r="C9558" s="24"/>
    </row>
    <row r="9559" spans="2:3" x14ac:dyDescent="0.2">
      <c r="B9559" s="24"/>
      <c r="C9559" s="24"/>
    </row>
    <row r="9560" spans="2:3" x14ac:dyDescent="0.2">
      <c r="B9560" s="24"/>
      <c r="C9560" s="24"/>
    </row>
    <row r="9561" spans="2:3" x14ac:dyDescent="0.2">
      <c r="B9561" s="24"/>
      <c r="C9561" s="24"/>
    </row>
    <row r="9562" spans="2:3" x14ac:dyDescent="0.2">
      <c r="B9562" s="24"/>
      <c r="C9562" s="24"/>
    </row>
    <row r="9563" spans="2:3" x14ac:dyDescent="0.2">
      <c r="B9563" s="24"/>
      <c r="C9563" s="24"/>
    </row>
    <row r="9564" spans="2:3" x14ac:dyDescent="0.2">
      <c r="B9564" s="24"/>
      <c r="C9564" s="24"/>
    </row>
    <row r="9565" spans="2:3" x14ac:dyDescent="0.2">
      <c r="B9565" s="24"/>
      <c r="C9565" s="24"/>
    </row>
    <row r="9566" spans="2:3" x14ac:dyDescent="0.2">
      <c r="B9566" s="24"/>
      <c r="C9566" s="24"/>
    </row>
    <row r="9567" spans="2:3" x14ac:dyDescent="0.2">
      <c r="B9567" s="24"/>
      <c r="C9567" s="24"/>
    </row>
    <row r="9568" spans="2:3" x14ac:dyDescent="0.2">
      <c r="B9568" s="24"/>
      <c r="C9568" s="24"/>
    </row>
    <row r="9569" spans="2:3" x14ac:dyDescent="0.2">
      <c r="B9569" s="24"/>
      <c r="C9569" s="24"/>
    </row>
    <row r="9570" spans="2:3" x14ac:dyDescent="0.2">
      <c r="B9570" s="24"/>
      <c r="C9570" s="24"/>
    </row>
    <row r="9571" spans="2:3" x14ac:dyDescent="0.2">
      <c r="B9571" s="24"/>
      <c r="C9571" s="24"/>
    </row>
    <row r="9572" spans="2:3" x14ac:dyDescent="0.2">
      <c r="B9572" s="24"/>
      <c r="C9572" s="24"/>
    </row>
    <row r="9573" spans="2:3" x14ac:dyDescent="0.2">
      <c r="B9573" s="24"/>
      <c r="C9573" s="24"/>
    </row>
    <row r="9574" spans="2:3" x14ac:dyDescent="0.2">
      <c r="B9574" s="24"/>
      <c r="C9574" s="24"/>
    </row>
    <row r="9575" spans="2:3" x14ac:dyDescent="0.2">
      <c r="B9575" s="24"/>
      <c r="C9575" s="24"/>
    </row>
    <row r="9576" spans="2:3" x14ac:dyDescent="0.2">
      <c r="B9576" s="24"/>
      <c r="C9576" s="24"/>
    </row>
    <row r="9577" spans="2:3" x14ac:dyDescent="0.2">
      <c r="B9577" s="24"/>
      <c r="C9577" s="24"/>
    </row>
    <row r="9578" spans="2:3" x14ac:dyDescent="0.2">
      <c r="B9578" s="24"/>
      <c r="C9578" s="24"/>
    </row>
    <row r="9579" spans="2:3" x14ac:dyDescent="0.2">
      <c r="B9579" s="24"/>
      <c r="C9579" s="24"/>
    </row>
    <row r="9580" spans="2:3" x14ac:dyDescent="0.2">
      <c r="B9580" s="24"/>
      <c r="C9580" s="24"/>
    </row>
    <row r="9581" spans="2:3" x14ac:dyDescent="0.2">
      <c r="B9581" s="24"/>
      <c r="C9581" s="24"/>
    </row>
    <row r="9582" spans="2:3" x14ac:dyDescent="0.2">
      <c r="B9582" s="24"/>
      <c r="C9582" s="24"/>
    </row>
    <row r="9583" spans="2:3" x14ac:dyDescent="0.2">
      <c r="B9583" s="24"/>
      <c r="C9583" s="24"/>
    </row>
    <row r="9584" spans="2:3" x14ac:dyDescent="0.2">
      <c r="B9584" s="24"/>
      <c r="C9584" s="24"/>
    </row>
    <row r="9585" spans="2:3" x14ac:dyDescent="0.2">
      <c r="B9585" s="24"/>
      <c r="C9585" s="24"/>
    </row>
    <row r="9586" spans="2:3" x14ac:dyDescent="0.2">
      <c r="B9586" s="24"/>
      <c r="C9586" s="24"/>
    </row>
    <row r="9587" spans="2:3" x14ac:dyDescent="0.2">
      <c r="B9587" s="24"/>
      <c r="C9587" s="24"/>
    </row>
    <row r="9588" spans="2:3" x14ac:dyDescent="0.2">
      <c r="B9588" s="24"/>
      <c r="C9588" s="24"/>
    </row>
    <row r="9589" spans="2:3" x14ac:dyDescent="0.2">
      <c r="B9589" s="24"/>
      <c r="C9589" s="24"/>
    </row>
    <row r="9590" spans="2:3" x14ac:dyDescent="0.2">
      <c r="B9590" s="24"/>
      <c r="C9590" s="24"/>
    </row>
    <row r="9591" spans="2:3" x14ac:dyDescent="0.2">
      <c r="B9591" s="24"/>
      <c r="C9591" s="24"/>
    </row>
    <row r="9592" spans="2:3" x14ac:dyDescent="0.2">
      <c r="B9592" s="24"/>
      <c r="C9592" s="24"/>
    </row>
    <row r="9593" spans="2:3" x14ac:dyDescent="0.2">
      <c r="B9593" s="24"/>
      <c r="C9593" s="24"/>
    </row>
    <row r="9594" spans="2:3" x14ac:dyDescent="0.2">
      <c r="B9594" s="24"/>
      <c r="C9594" s="24"/>
    </row>
    <row r="9595" spans="2:3" x14ac:dyDescent="0.2">
      <c r="B9595" s="24"/>
      <c r="C9595" s="24"/>
    </row>
    <row r="9596" spans="2:3" x14ac:dyDescent="0.2">
      <c r="B9596" s="24"/>
      <c r="C9596" s="24"/>
    </row>
    <row r="9597" spans="2:3" x14ac:dyDescent="0.2">
      <c r="B9597" s="24"/>
      <c r="C9597" s="24"/>
    </row>
    <row r="9598" spans="2:3" x14ac:dyDescent="0.2">
      <c r="B9598" s="24"/>
      <c r="C9598" s="24"/>
    </row>
    <row r="9599" spans="2:3" x14ac:dyDescent="0.2">
      <c r="B9599" s="24"/>
      <c r="C9599" s="24"/>
    </row>
    <row r="9600" spans="2:3" x14ac:dyDescent="0.2">
      <c r="B9600" s="24"/>
      <c r="C9600" s="24"/>
    </row>
    <row r="9601" spans="2:3" x14ac:dyDescent="0.2">
      <c r="B9601" s="24"/>
      <c r="C9601" s="24"/>
    </row>
    <row r="9602" spans="2:3" x14ac:dyDescent="0.2">
      <c r="B9602" s="24"/>
      <c r="C9602" s="24"/>
    </row>
    <row r="9603" spans="2:3" x14ac:dyDescent="0.2">
      <c r="B9603" s="24"/>
      <c r="C9603" s="24"/>
    </row>
    <row r="9604" spans="2:3" x14ac:dyDescent="0.2">
      <c r="B9604" s="24"/>
      <c r="C9604" s="24"/>
    </row>
    <row r="9605" spans="2:3" x14ac:dyDescent="0.2">
      <c r="B9605" s="24"/>
      <c r="C9605" s="24"/>
    </row>
    <row r="9606" spans="2:3" x14ac:dyDescent="0.2">
      <c r="B9606" s="24"/>
      <c r="C9606" s="24"/>
    </row>
    <row r="9607" spans="2:3" x14ac:dyDescent="0.2">
      <c r="B9607" s="24"/>
      <c r="C9607" s="24"/>
    </row>
    <row r="9608" spans="2:3" x14ac:dyDescent="0.2">
      <c r="B9608" s="24"/>
      <c r="C9608" s="24"/>
    </row>
    <row r="9609" spans="2:3" x14ac:dyDescent="0.2">
      <c r="B9609" s="24"/>
      <c r="C9609" s="24"/>
    </row>
    <row r="9610" spans="2:3" x14ac:dyDescent="0.2">
      <c r="B9610" s="24"/>
      <c r="C9610" s="24"/>
    </row>
    <row r="9611" spans="2:3" x14ac:dyDescent="0.2">
      <c r="B9611" s="24"/>
      <c r="C9611" s="24"/>
    </row>
    <row r="9612" spans="2:3" x14ac:dyDescent="0.2">
      <c r="B9612" s="24"/>
      <c r="C9612" s="24"/>
    </row>
    <row r="9613" spans="2:3" x14ac:dyDescent="0.2">
      <c r="B9613" s="24"/>
      <c r="C9613" s="24"/>
    </row>
    <row r="9614" spans="2:3" x14ac:dyDescent="0.2">
      <c r="B9614" s="24"/>
      <c r="C9614" s="24"/>
    </row>
    <row r="9615" spans="2:3" x14ac:dyDescent="0.2">
      <c r="B9615" s="24"/>
      <c r="C9615" s="24"/>
    </row>
    <row r="9616" spans="2:3" x14ac:dyDescent="0.2">
      <c r="B9616" s="24"/>
      <c r="C9616" s="24"/>
    </row>
    <row r="9617" spans="2:3" x14ac:dyDescent="0.2">
      <c r="B9617" s="24"/>
      <c r="C9617" s="24"/>
    </row>
    <row r="9618" spans="2:3" x14ac:dyDescent="0.2">
      <c r="B9618" s="24"/>
      <c r="C9618" s="24"/>
    </row>
    <row r="9619" spans="2:3" x14ac:dyDescent="0.2">
      <c r="B9619" s="24"/>
      <c r="C9619" s="24"/>
    </row>
    <row r="9620" spans="2:3" x14ac:dyDescent="0.2">
      <c r="B9620" s="24"/>
      <c r="C9620" s="24"/>
    </row>
    <row r="9621" spans="2:3" x14ac:dyDescent="0.2">
      <c r="B9621" s="24"/>
      <c r="C9621" s="24"/>
    </row>
    <row r="9622" spans="2:3" x14ac:dyDescent="0.2">
      <c r="B9622" s="24"/>
      <c r="C9622" s="24"/>
    </row>
    <row r="9623" spans="2:3" x14ac:dyDescent="0.2">
      <c r="B9623" s="24"/>
      <c r="C9623" s="24"/>
    </row>
    <row r="9624" spans="2:3" x14ac:dyDescent="0.2">
      <c r="B9624" s="24"/>
      <c r="C9624" s="24"/>
    </row>
    <row r="9625" spans="2:3" x14ac:dyDescent="0.2">
      <c r="B9625" s="24"/>
      <c r="C9625" s="24"/>
    </row>
    <row r="9626" spans="2:3" x14ac:dyDescent="0.2">
      <c r="B9626" s="24"/>
      <c r="C9626" s="24"/>
    </row>
    <row r="9627" spans="2:3" x14ac:dyDescent="0.2">
      <c r="B9627" s="24"/>
      <c r="C9627" s="24"/>
    </row>
    <row r="9628" spans="2:3" x14ac:dyDescent="0.2">
      <c r="B9628" s="24"/>
      <c r="C9628" s="24"/>
    </row>
    <row r="9629" spans="2:3" x14ac:dyDescent="0.2">
      <c r="B9629" s="24"/>
      <c r="C9629" s="24"/>
    </row>
    <row r="9630" spans="2:3" x14ac:dyDescent="0.2">
      <c r="B9630" s="24"/>
      <c r="C9630" s="24"/>
    </row>
    <row r="9631" spans="2:3" x14ac:dyDescent="0.2">
      <c r="B9631" s="24"/>
      <c r="C9631" s="24"/>
    </row>
    <row r="9632" spans="2:3" x14ac:dyDescent="0.2">
      <c r="B9632" s="24"/>
      <c r="C9632" s="24"/>
    </row>
    <row r="9633" spans="2:3" x14ac:dyDescent="0.2">
      <c r="B9633" s="24"/>
      <c r="C9633" s="24"/>
    </row>
    <row r="9634" spans="2:3" x14ac:dyDescent="0.2">
      <c r="B9634" s="24"/>
      <c r="C9634" s="24"/>
    </row>
    <row r="9635" spans="2:3" x14ac:dyDescent="0.2">
      <c r="B9635" s="24"/>
      <c r="C9635" s="24"/>
    </row>
    <row r="9636" spans="2:3" x14ac:dyDescent="0.2">
      <c r="B9636" s="24"/>
      <c r="C9636" s="24"/>
    </row>
    <row r="9637" spans="2:3" x14ac:dyDescent="0.2">
      <c r="B9637" s="24"/>
      <c r="C9637" s="24"/>
    </row>
    <row r="9638" spans="2:3" x14ac:dyDescent="0.2">
      <c r="B9638" s="24"/>
      <c r="C9638" s="24"/>
    </row>
    <row r="9639" spans="2:3" x14ac:dyDescent="0.2">
      <c r="B9639" s="24"/>
      <c r="C9639" s="24"/>
    </row>
    <row r="9640" spans="2:3" x14ac:dyDescent="0.2">
      <c r="B9640" s="24"/>
      <c r="C9640" s="24"/>
    </row>
    <row r="9641" spans="2:3" x14ac:dyDescent="0.2">
      <c r="B9641" s="24"/>
      <c r="C9641" s="24"/>
    </row>
    <row r="9642" spans="2:3" x14ac:dyDescent="0.2">
      <c r="B9642" s="24"/>
      <c r="C9642" s="24"/>
    </row>
    <row r="9643" spans="2:3" x14ac:dyDescent="0.2">
      <c r="B9643" s="24"/>
      <c r="C9643" s="24"/>
    </row>
    <row r="9644" spans="2:3" x14ac:dyDescent="0.2">
      <c r="B9644" s="24"/>
      <c r="C9644" s="24"/>
    </row>
    <row r="9645" spans="2:3" x14ac:dyDescent="0.2">
      <c r="B9645" s="24"/>
      <c r="C9645" s="24"/>
    </row>
    <row r="9646" spans="2:3" x14ac:dyDescent="0.2">
      <c r="B9646" s="24"/>
      <c r="C9646" s="24"/>
    </row>
    <row r="9647" spans="2:3" x14ac:dyDescent="0.2">
      <c r="B9647" s="24"/>
      <c r="C9647" s="24"/>
    </row>
    <row r="9648" spans="2:3" x14ac:dyDescent="0.2">
      <c r="B9648" s="24"/>
      <c r="C9648" s="24"/>
    </row>
    <row r="9649" spans="2:3" x14ac:dyDescent="0.2">
      <c r="B9649" s="24"/>
      <c r="C9649" s="24"/>
    </row>
    <row r="9650" spans="2:3" x14ac:dyDescent="0.2">
      <c r="B9650" s="24"/>
      <c r="C9650" s="24"/>
    </row>
    <row r="9651" spans="2:3" x14ac:dyDescent="0.2">
      <c r="B9651" s="24"/>
      <c r="C9651" s="24"/>
    </row>
    <row r="9652" spans="2:3" x14ac:dyDescent="0.2">
      <c r="B9652" s="24"/>
      <c r="C9652" s="24"/>
    </row>
    <row r="9653" spans="2:3" x14ac:dyDescent="0.2">
      <c r="B9653" s="24"/>
      <c r="C9653" s="24"/>
    </row>
    <row r="9654" spans="2:3" x14ac:dyDescent="0.2">
      <c r="B9654" s="24"/>
      <c r="C9654" s="24"/>
    </row>
    <row r="9655" spans="2:3" x14ac:dyDescent="0.2">
      <c r="B9655" s="24"/>
      <c r="C9655" s="24"/>
    </row>
    <row r="9656" spans="2:3" x14ac:dyDescent="0.2">
      <c r="B9656" s="24"/>
      <c r="C9656" s="24"/>
    </row>
    <row r="9657" spans="2:3" x14ac:dyDescent="0.2">
      <c r="B9657" s="24"/>
      <c r="C9657" s="24"/>
    </row>
    <row r="9658" spans="2:3" x14ac:dyDescent="0.2">
      <c r="B9658" s="24"/>
      <c r="C9658" s="24"/>
    </row>
    <row r="9659" spans="2:3" x14ac:dyDescent="0.2">
      <c r="B9659" s="24"/>
      <c r="C9659" s="24"/>
    </row>
    <row r="9660" spans="2:3" x14ac:dyDescent="0.2">
      <c r="B9660" s="24"/>
      <c r="C9660" s="24"/>
    </row>
    <row r="9661" spans="2:3" x14ac:dyDescent="0.2">
      <c r="B9661" s="24"/>
      <c r="C9661" s="24"/>
    </row>
    <row r="9662" spans="2:3" x14ac:dyDescent="0.2">
      <c r="B9662" s="24"/>
      <c r="C9662" s="24"/>
    </row>
    <row r="9663" spans="2:3" x14ac:dyDescent="0.2">
      <c r="B9663" s="24"/>
      <c r="C9663" s="24"/>
    </row>
    <row r="9664" spans="2:3" x14ac:dyDescent="0.2">
      <c r="B9664" s="24"/>
      <c r="C9664" s="24"/>
    </row>
    <row r="9665" spans="2:3" x14ac:dyDescent="0.2">
      <c r="B9665" s="24"/>
      <c r="C9665" s="24"/>
    </row>
    <row r="9666" spans="2:3" x14ac:dyDescent="0.2">
      <c r="B9666" s="24"/>
      <c r="C9666" s="24"/>
    </row>
    <row r="9667" spans="2:3" x14ac:dyDescent="0.2">
      <c r="B9667" s="24"/>
      <c r="C9667" s="24"/>
    </row>
    <row r="9668" spans="2:3" x14ac:dyDescent="0.2">
      <c r="B9668" s="24"/>
      <c r="C9668" s="24"/>
    </row>
    <row r="9669" spans="2:3" x14ac:dyDescent="0.2">
      <c r="B9669" s="24"/>
      <c r="C9669" s="24"/>
    </row>
    <row r="9670" spans="2:3" x14ac:dyDescent="0.2">
      <c r="B9670" s="24"/>
      <c r="C9670" s="24"/>
    </row>
    <row r="9671" spans="2:3" x14ac:dyDescent="0.2">
      <c r="B9671" s="24"/>
      <c r="C9671" s="24"/>
    </row>
    <row r="9672" spans="2:3" x14ac:dyDescent="0.2">
      <c r="B9672" s="24"/>
      <c r="C9672" s="24"/>
    </row>
    <row r="9673" spans="2:3" x14ac:dyDescent="0.2">
      <c r="B9673" s="24"/>
      <c r="C9673" s="24"/>
    </row>
    <row r="9674" spans="2:3" x14ac:dyDescent="0.2">
      <c r="B9674" s="24"/>
      <c r="C9674" s="24"/>
    </row>
    <row r="9675" spans="2:3" x14ac:dyDescent="0.2">
      <c r="B9675" s="24"/>
      <c r="C9675" s="24"/>
    </row>
    <row r="9676" spans="2:3" x14ac:dyDescent="0.2">
      <c r="B9676" s="24"/>
      <c r="C9676" s="24"/>
    </row>
    <row r="9677" spans="2:3" x14ac:dyDescent="0.2">
      <c r="B9677" s="24"/>
      <c r="C9677" s="24"/>
    </row>
    <row r="9678" spans="2:3" x14ac:dyDescent="0.2">
      <c r="B9678" s="24"/>
      <c r="C9678" s="24"/>
    </row>
    <row r="9679" spans="2:3" x14ac:dyDescent="0.2">
      <c r="B9679" s="24"/>
      <c r="C9679" s="24"/>
    </row>
    <row r="9680" spans="2:3" x14ac:dyDescent="0.2">
      <c r="B9680" s="24"/>
      <c r="C9680" s="24"/>
    </row>
    <row r="9681" spans="2:3" x14ac:dyDescent="0.2">
      <c r="B9681" s="24"/>
      <c r="C9681" s="24"/>
    </row>
    <row r="9682" spans="2:3" x14ac:dyDescent="0.2">
      <c r="B9682" s="24"/>
      <c r="C9682" s="24"/>
    </row>
    <row r="9683" spans="2:3" x14ac:dyDescent="0.2">
      <c r="B9683" s="24"/>
      <c r="C9683" s="24"/>
    </row>
    <row r="9684" spans="2:3" x14ac:dyDescent="0.2">
      <c r="B9684" s="24"/>
      <c r="C9684" s="24"/>
    </row>
    <row r="9685" spans="2:3" x14ac:dyDescent="0.2">
      <c r="B9685" s="24"/>
      <c r="C9685" s="24"/>
    </row>
    <row r="9686" spans="2:3" x14ac:dyDescent="0.2">
      <c r="B9686" s="24"/>
      <c r="C9686" s="24"/>
    </row>
    <row r="9687" spans="2:3" x14ac:dyDescent="0.2">
      <c r="B9687" s="24"/>
      <c r="C9687" s="24"/>
    </row>
    <row r="9688" spans="2:3" x14ac:dyDescent="0.2">
      <c r="B9688" s="24"/>
      <c r="C9688" s="24"/>
    </row>
    <row r="9689" spans="2:3" x14ac:dyDescent="0.2">
      <c r="B9689" s="24"/>
      <c r="C9689" s="24"/>
    </row>
    <row r="9690" spans="2:3" x14ac:dyDescent="0.2">
      <c r="B9690" s="24"/>
      <c r="C9690" s="24"/>
    </row>
    <row r="9691" spans="2:3" x14ac:dyDescent="0.2">
      <c r="B9691" s="24"/>
      <c r="C9691" s="24"/>
    </row>
    <row r="9692" spans="2:3" x14ac:dyDescent="0.2">
      <c r="B9692" s="24"/>
      <c r="C9692" s="24"/>
    </row>
    <row r="9693" spans="2:3" x14ac:dyDescent="0.2">
      <c r="B9693" s="24"/>
      <c r="C9693" s="24"/>
    </row>
    <row r="9694" spans="2:3" x14ac:dyDescent="0.2">
      <c r="B9694" s="24"/>
      <c r="C9694" s="24"/>
    </row>
    <row r="9695" spans="2:3" x14ac:dyDescent="0.2">
      <c r="B9695" s="24"/>
      <c r="C9695" s="24"/>
    </row>
    <row r="9696" spans="2:3" x14ac:dyDescent="0.2">
      <c r="B9696" s="24"/>
      <c r="C9696" s="24"/>
    </row>
    <row r="9697" spans="2:3" x14ac:dyDescent="0.2">
      <c r="B9697" s="24"/>
      <c r="C9697" s="24"/>
    </row>
    <row r="9698" spans="2:3" x14ac:dyDescent="0.2">
      <c r="B9698" s="24"/>
      <c r="C9698" s="24"/>
    </row>
    <row r="9699" spans="2:3" x14ac:dyDescent="0.2">
      <c r="B9699" s="24"/>
      <c r="C9699" s="24"/>
    </row>
    <row r="9700" spans="2:3" x14ac:dyDescent="0.2">
      <c r="B9700" s="24"/>
      <c r="C9700" s="24"/>
    </row>
    <row r="9701" spans="2:3" x14ac:dyDescent="0.2">
      <c r="B9701" s="24"/>
      <c r="C9701" s="24"/>
    </row>
    <row r="9702" spans="2:3" x14ac:dyDescent="0.2">
      <c r="B9702" s="24"/>
      <c r="C9702" s="24"/>
    </row>
    <row r="9703" spans="2:3" x14ac:dyDescent="0.2">
      <c r="B9703" s="24"/>
      <c r="C9703" s="24"/>
    </row>
    <row r="9704" spans="2:3" x14ac:dyDescent="0.2">
      <c r="B9704" s="24"/>
      <c r="C9704" s="24"/>
    </row>
    <row r="9705" spans="2:3" x14ac:dyDescent="0.2">
      <c r="B9705" s="24"/>
      <c r="C9705" s="24"/>
    </row>
    <row r="9706" spans="2:3" x14ac:dyDescent="0.2">
      <c r="B9706" s="24"/>
      <c r="C9706" s="24"/>
    </row>
    <row r="9707" spans="2:3" x14ac:dyDescent="0.2">
      <c r="B9707" s="24"/>
      <c r="C9707" s="24"/>
    </row>
    <row r="9708" spans="2:3" x14ac:dyDescent="0.2">
      <c r="B9708" s="24"/>
      <c r="C9708" s="24"/>
    </row>
    <row r="9709" spans="2:3" x14ac:dyDescent="0.2">
      <c r="B9709" s="24"/>
      <c r="C9709" s="24"/>
    </row>
    <row r="9710" spans="2:3" x14ac:dyDescent="0.2">
      <c r="B9710" s="24"/>
      <c r="C9710" s="24"/>
    </row>
    <row r="9711" spans="2:3" x14ac:dyDescent="0.2">
      <c r="B9711" s="24"/>
      <c r="C9711" s="24"/>
    </row>
    <row r="9712" spans="2:3" x14ac:dyDescent="0.2">
      <c r="B9712" s="24"/>
      <c r="C9712" s="24"/>
    </row>
    <row r="9713" spans="2:3" x14ac:dyDescent="0.2">
      <c r="B9713" s="24"/>
      <c r="C9713" s="24"/>
    </row>
    <row r="9714" spans="2:3" x14ac:dyDescent="0.2">
      <c r="B9714" s="24"/>
      <c r="C9714" s="24"/>
    </row>
    <row r="9715" spans="2:3" x14ac:dyDescent="0.2">
      <c r="B9715" s="24"/>
      <c r="C9715" s="24"/>
    </row>
    <row r="9716" spans="2:3" x14ac:dyDescent="0.2">
      <c r="B9716" s="24"/>
      <c r="C9716" s="24"/>
    </row>
    <row r="9717" spans="2:3" x14ac:dyDescent="0.2">
      <c r="B9717" s="24"/>
      <c r="C9717" s="24"/>
    </row>
    <row r="9718" spans="2:3" x14ac:dyDescent="0.2">
      <c r="B9718" s="24"/>
      <c r="C9718" s="24"/>
    </row>
    <row r="9719" spans="2:3" x14ac:dyDescent="0.2">
      <c r="B9719" s="24"/>
      <c r="C9719" s="24"/>
    </row>
    <row r="9720" spans="2:3" x14ac:dyDescent="0.2">
      <c r="B9720" s="24"/>
      <c r="C9720" s="24"/>
    </row>
    <row r="9721" spans="2:3" x14ac:dyDescent="0.2">
      <c r="B9721" s="24"/>
      <c r="C9721" s="24"/>
    </row>
    <row r="9722" spans="2:3" x14ac:dyDescent="0.2">
      <c r="B9722" s="24"/>
      <c r="C9722" s="24"/>
    </row>
    <row r="9723" spans="2:3" x14ac:dyDescent="0.2">
      <c r="B9723" s="24"/>
      <c r="C9723" s="24"/>
    </row>
    <row r="9724" spans="2:3" x14ac:dyDescent="0.2">
      <c r="B9724" s="24"/>
      <c r="C9724" s="24"/>
    </row>
    <row r="9725" spans="2:3" x14ac:dyDescent="0.2">
      <c r="B9725" s="24"/>
      <c r="C9725" s="24"/>
    </row>
    <row r="9726" spans="2:3" x14ac:dyDescent="0.2">
      <c r="B9726" s="24"/>
      <c r="C9726" s="24"/>
    </row>
    <row r="9727" spans="2:3" x14ac:dyDescent="0.2">
      <c r="B9727" s="24"/>
      <c r="C9727" s="24"/>
    </row>
    <row r="9728" spans="2:3" x14ac:dyDescent="0.2">
      <c r="B9728" s="24"/>
      <c r="C9728" s="24"/>
    </row>
    <row r="9729" spans="2:3" x14ac:dyDescent="0.2">
      <c r="B9729" s="24"/>
      <c r="C9729" s="24"/>
    </row>
    <row r="9730" spans="2:3" x14ac:dyDescent="0.2">
      <c r="B9730" s="24"/>
      <c r="C9730" s="24"/>
    </row>
    <row r="9731" spans="2:3" x14ac:dyDescent="0.2">
      <c r="B9731" s="24"/>
      <c r="C9731" s="24"/>
    </row>
    <row r="9732" spans="2:3" x14ac:dyDescent="0.2">
      <c r="B9732" s="24"/>
      <c r="C9732" s="24"/>
    </row>
    <row r="9733" spans="2:3" x14ac:dyDescent="0.2">
      <c r="B9733" s="24"/>
      <c r="C9733" s="24"/>
    </row>
    <row r="9734" spans="2:3" x14ac:dyDescent="0.2">
      <c r="B9734" s="24"/>
      <c r="C9734" s="24"/>
    </row>
    <row r="9735" spans="2:3" x14ac:dyDescent="0.2">
      <c r="B9735" s="24"/>
      <c r="C9735" s="24"/>
    </row>
    <row r="9736" spans="2:3" x14ac:dyDescent="0.2">
      <c r="B9736" s="24"/>
      <c r="C9736" s="24"/>
    </row>
    <row r="9737" spans="2:3" x14ac:dyDescent="0.2">
      <c r="B9737" s="24"/>
      <c r="C9737" s="24"/>
    </row>
    <row r="9738" spans="2:3" x14ac:dyDescent="0.2">
      <c r="B9738" s="24"/>
      <c r="C9738" s="24"/>
    </row>
    <row r="9739" spans="2:3" x14ac:dyDescent="0.2">
      <c r="B9739" s="24"/>
      <c r="C9739" s="24"/>
    </row>
    <row r="9740" spans="2:3" x14ac:dyDescent="0.2">
      <c r="B9740" s="24"/>
      <c r="C9740" s="24"/>
    </row>
    <row r="9741" spans="2:3" x14ac:dyDescent="0.2">
      <c r="B9741" s="24"/>
      <c r="C9741" s="24"/>
    </row>
    <row r="9742" spans="2:3" x14ac:dyDescent="0.2">
      <c r="B9742" s="24"/>
      <c r="C9742" s="24"/>
    </row>
    <row r="9743" spans="2:3" x14ac:dyDescent="0.2">
      <c r="B9743" s="24"/>
      <c r="C9743" s="24"/>
    </row>
    <row r="9744" spans="2:3" x14ac:dyDescent="0.2">
      <c r="B9744" s="24"/>
      <c r="C9744" s="24"/>
    </row>
    <row r="9745" spans="2:3" x14ac:dyDescent="0.2">
      <c r="B9745" s="24"/>
      <c r="C9745" s="24"/>
    </row>
    <row r="9746" spans="2:3" x14ac:dyDescent="0.2">
      <c r="B9746" s="24"/>
      <c r="C9746" s="24"/>
    </row>
    <row r="9747" spans="2:3" x14ac:dyDescent="0.2">
      <c r="B9747" s="24"/>
      <c r="C9747" s="24"/>
    </row>
    <row r="9748" spans="2:3" x14ac:dyDescent="0.2">
      <c r="B9748" s="24"/>
      <c r="C9748" s="24"/>
    </row>
    <row r="9749" spans="2:3" x14ac:dyDescent="0.2">
      <c r="B9749" s="24"/>
      <c r="C9749" s="24"/>
    </row>
    <row r="9750" spans="2:3" x14ac:dyDescent="0.2">
      <c r="B9750" s="24"/>
      <c r="C9750" s="24"/>
    </row>
    <row r="9751" spans="2:3" x14ac:dyDescent="0.2">
      <c r="B9751" s="24"/>
      <c r="C9751" s="24"/>
    </row>
    <row r="9752" spans="2:3" x14ac:dyDescent="0.2">
      <c r="B9752" s="24"/>
      <c r="C9752" s="24"/>
    </row>
    <row r="9753" spans="2:3" x14ac:dyDescent="0.2">
      <c r="B9753" s="24"/>
      <c r="C9753" s="24"/>
    </row>
    <row r="9754" spans="2:3" x14ac:dyDescent="0.2">
      <c r="B9754" s="24"/>
      <c r="C9754" s="24"/>
    </row>
    <row r="9755" spans="2:3" x14ac:dyDescent="0.2">
      <c r="B9755" s="24"/>
      <c r="C9755" s="24"/>
    </row>
    <row r="9756" spans="2:3" x14ac:dyDescent="0.2">
      <c r="B9756" s="24"/>
      <c r="C9756" s="24"/>
    </row>
    <row r="9757" spans="2:3" x14ac:dyDescent="0.2">
      <c r="B9757" s="24"/>
      <c r="C9757" s="24"/>
    </row>
    <row r="9758" spans="2:3" x14ac:dyDescent="0.2">
      <c r="B9758" s="24"/>
      <c r="C9758" s="24"/>
    </row>
    <row r="9759" spans="2:3" x14ac:dyDescent="0.2">
      <c r="B9759" s="24"/>
      <c r="C9759" s="24"/>
    </row>
    <row r="9760" spans="2:3" x14ac:dyDescent="0.2">
      <c r="B9760" s="24"/>
      <c r="C9760" s="24"/>
    </row>
    <row r="9761" spans="2:3" x14ac:dyDescent="0.2">
      <c r="B9761" s="24"/>
      <c r="C9761" s="24"/>
    </row>
    <row r="9762" spans="2:3" x14ac:dyDescent="0.2">
      <c r="B9762" s="24"/>
      <c r="C9762" s="24"/>
    </row>
    <row r="9763" spans="2:3" x14ac:dyDescent="0.2">
      <c r="B9763" s="24"/>
      <c r="C9763" s="24"/>
    </row>
    <row r="9764" spans="2:3" x14ac:dyDescent="0.2">
      <c r="B9764" s="24"/>
      <c r="C9764" s="24"/>
    </row>
    <row r="9765" spans="2:3" x14ac:dyDescent="0.2">
      <c r="B9765" s="24"/>
      <c r="C9765" s="24"/>
    </row>
    <row r="9766" spans="2:3" x14ac:dyDescent="0.2">
      <c r="B9766" s="24"/>
      <c r="C9766" s="24"/>
    </row>
    <row r="9767" spans="2:3" x14ac:dyDescent="0.2">
      <c r="B9767" s="24"/>
      <c r="C9767" s="24"/>
    </row>
    <row r="9768" spans="2:3" x14ac:dyDescent="0.2">
      <c r="B9768" s="24"/>
      <c r="C9768" s="24"/>
    </row>
    <row r="9769" spans="2:3" x14ac:dyDescent="0.2">
      <c r="B9769" s="24"/>
      <c r="C9769" s="24"/>
    </row>
    <row r="9770" spans="2:3" x14ac:dyDescent="0.2">
      <c r="B9770" s="24"/>
      <c r="C9770" s="24"/>
    </row>
    <row r="9771" spans="2:3" x14ac:dyDescent="0.2">
      <c r="B9771" s="24"/>
      <c r="C9771" s="24"/>
    </row>
    <row r="9772" spans="2:3" x14ac:dyDescent="0.2">
      <c r="B9772" s="24"/>
      <c r="C9772" s="24"/>
    </row>
    <row r="9773" spans="2:3" x14ac:dyDescent="0.2">
      <c r="B9773" s="24"/>
      <c r="C9773" s="24"/>
    </row>
    <row r="9774" spans="2:3" x14ac:dyDescent="0.2">
      <c r="B9774" s="24"/>
      <c r="C9774" s="24"/>
    </row>
    <row r="9775" spans="2:3" x14ac:dyDescent="0.2">
      <c r="B9775" s="24"/>
      <c r="C9775" s="24"/>
    </row>
    <row r="9776" spans="2:3" x14ac:dyDescent="0.2">
      <c r="B9776" s="24"/>
      <c r="C9776" s="24"/>
    </row>
    <row r="9777" spans="2:3" x14ac:dyDescent="0.2">
      <c r="B9777" s="24"/>
      <c r="C9777" s="24"/>
    </row>
    <row r="9778" spans="2:3" x14ac:dyDescent="0.2">
      <c r="B9778" s="24"/>
      <c r="C9778" s="24"/>
    </row>
    <row r="9779" spans="2:3" x14ac:dyDescent="0.2">
      <c r="B9779" s="24"/>
      <c r="C9779" s="24"/>
    </row>
    <row r="9780" spans="2:3" x14ac:dyDescent="0.2">
      <c r="B9780" s="24"/>
      <c r="C9780" s="24"/>
    </row>
    <row r="9781" spans="2:3" x14ac:dyDescent="0.2">
      <c r="B9781" s="24"/>
      <c r="C9781" s="24"/>
    </row>
    <row r="9782" spans="2:3" x14ac:dyDescent="0.2">
      <c r="B9782" s="24"/>
      <c r="C9782" s="24"/>
    </row>
    <row r="9783" spans="2:3" x14ac:dyDescent="0.2">
      <c r="B9783" s="24"/>
      <c r="C9783" s="24"/>
    </row>
    <row r="9784" spans="2:3" x14ac:dyDescent="0.2">
      <c r="B9784" s="24"/>
      <c r="C9784" s="24"/>
    </row>
    <row r="9785" spans="2:3" x14ac:dyDescent="0.2">
      <c r="B9785" s="24"/>
      <c r="C9785" s="24"/>
    </row>
    <row r="9786" spans="2:3" x14ac:dyDescent="0.2">
      <c r="B9786" s="24"/>
      <c r="C9786" s="24"/>
    </row>
    <row r="9787" spans="2:3" x14ac:dyDescent="0.2">
      <c r="B9787" s="24"/>
      <c r="C9787" s="24"/>
    </row>
    <row r="9788" spans="2:3" x14ac:dyDescent="0.2">
      <c r="B9788" s="24"/>
      <c r="C9788" s="24"/>
    </row>
    <row r="9789" spans="2:3" x14ac:dyDescent="0.2">
      <c r="B9789" s="24"/>
      <c r="C9789" s="24"/>
    </row>
    <row r="9790" spans="2:3" x14ac:dyDescent="0.2">
      <c r="B9790" s="24"/>
      <c r="C9790" s="24"/>
    </row>
    <row r="9791" spans="2:3" x14ac:dyDescent="0.2">
      <c r="B9791" s="24"/>
      <c r="C9791" s="24"/>
    </row>
    <row r="9792" spans="2:3" x14ac:dyDescent="0.2">
      <c r="B9792" s="24"/>
      <c r="C9792" s="24"/>
    </row>
    <row r="9793" spans="2:3" x14ac:dyDescent="0.2">
      <c r="B9793" s="24"/>
      <c r="C9793" s="24"/>
    </row>
    <row r="9794" spans="2:3" x14ac:dyDescent="0.2">
      <c r="B9794" s="24"/>
      <c r="C9794" s="24"/>
    </row>
    <row r="9795" spans="2:3" x14ac:dyDescent="0.2">
      <c r="B9795" s="24"/>
      <c r="C9795" s="24"/>
    </row>
    <row r="9796" spans="2:3" x14ac:dyDescent="0.2">
      <c r="B9796" s="24"/>
      <c r="C9796" s="24"/>
    </row>
    <row r="9797" spans="2:3" x14ac:dyDescent="0.2">
      <c r="B9797" s="24"/>
      <c r="C9797" s="24"/>
    </row>
    <row r="9798" spans="2:3" x14ac:dyDescent="0.2">
      <c r="B9798" s="24"/>
      <c r="C9798" s="24"/>
    </row>
    <row r="9799" spans="2:3" x14ac:dyDescent="0.2">
      <c r="B9799" s="24"/>
      <c r="C9799" s="24"/>
    </row>
    <row r="9800" spans="2:3" x14ac:dyDescent="0.2">
      <c r="B9800" s="24"/>
      <c r="C9800" s="24"/>
    </row>
    <row r="9801" spans="2:3" x14ac:dyDescent="0.2">
      <c r="B9801" s="24"/>
      <c r="C9801" s="24"/>
    </row>
    <row r="9802" spans="2:3" x14ac:dyDescent="0.2">
      <c r="B9802" s="24"/>
      <c r="C9802" s="24"/>
    </row>
    <row r="9803" spans="2:3" x14ac:dyDescent="0.2">
      <c r="B9803" s="24"/>
      <c r="C9803" s="24"/>
    </row>
    <row r="9804" spans="2:3" x14ac:dyDescent="0.2">
      <c r="B9804" s="24"/>
      <c r="C9804" s="24"/>
    </row>
    <row r="9805" spans="2:3" x14ac:dyDescent="0.2">
      <c r="B9805" s="24"/>
      <c r="C9805" s="24"/>
    </row>
    <row r="9806" spans="2:3" x14ac:dyDescent="0.2">
      <c r="B9806" s="24"/>
      <c r="C9806" s="24"/>
    </row>
    <row r="9807" spans="2:3" x14ac:dyDescent="0.2">
      <c r="B9807" s="24"/>
      <c r="C9807" s="24"/>
    </row>
    <row r="9808" spans="2:3" x14ac:dyDescent="0.2">
      <c r="B9808" s="24"/>
      <c r="C9808" s="24"/>
    </row>
    <row r="9809" spans="2:3" x14ac:dyDescent="0.2">
      <c r="B9809" s="24"/>
      <c r="C9809" s="24"/>
    </row>
    <row r="9810" spans="2:3" x14ac:dyDescent="0.2">
      <c r="B9810" s="24"/>
      <c r="C9810" s="24"/>
    </row>
    <row r="9811" spans="2:3" x14ac:dyDescent="0.2">
      <c r="B9811" s="24"/>
      <c r="C9811" s="24"/>
    </row>
    <row r="9812" spans="2:3" x14ac:dyDescent="0.2">
      <c r="B9812" s="24"/>
      <c r="C9812" s="24"/>
    </row>
    <row r="9813" spans="2:3" x14ac:dyDescent="0.2">
      <c r="B9813" s="24"/>
      <c r="C9813" s="24"/>
    </row>
    <row r="9814" spans="2:3" x14ac:dyDescent="0.2">
      <c r="B9814" s="24"/>
      <c r="C9814" s="24"/>
    </row>
    <row r="9815" spans="2:3" x14ac:dyDescent="0.2">
      <c r="B9815" s="24"/>
      <c r="C9815" s="24"/>
    </row>
    <row r="9816" spans="2:3" x14ac:dyDescent="0.2">
      <c r="B9816" s="24"/>
      <c r="C9816" s="24"/>
    </row>
    <row r="9817" spans="2:3" x14ac:dyDescent="0.2">
      <c r="B9817" s="24"/>
      <c r="C9817" s="24"/>
    </row>
    <row r="9818" spans="2:3" x14ac:dyDescent="0.2">
      <c r="B9818" s="24"/>
      <c r="C9818" s="24"/>
    </row>
    <row r="9819" spans="2:3" x14ac:dyDescent="0.2">
      <c r="B9819" s="24"/>
      <c r="C9819" s="24"/>
    </row>
    <row r="9820" spans="2:3" x14ac:dyDescent="0.2">
      <c r="B9820" s="24"/>
      <c r="C9820" s="24"/>
    </row>
    <row r="9821" spans="2:3" x14ac:dyDescent="0.2">
      <c r="B9821" s="24"/>
      <c r="C9821" s="24"/>
    </row>
    <row r="9822" spans="2:3" x14ac:dyDescent="0.2">
      <c r="B9822" s="24"/>
      <c r="C9822" s="24"/>
    </row>
    <row r="9823" spans="2:3" x14ac:dyDescent="0.2">
      <c r="B9823" s="24"/>
      <c r="C9823" s="24"/>
    </row>
    <row r="9824" spans="2:3" x14ac:dyDescent="0.2">
      <c r="B9824" s="24"/>
      <c r="C9824" s="24"/>
    </row>
    <row r="9825" spans="2:3" x14ac:dyDescent="0.2">
      <c r="B9825" s="24"/>
      <c r="C9825" s="24"/>
    </row>
    <row r="9826" spans="2:3" x14ac:dyDescent="0.2">
      <c r="B9826" s="24"/>
      <c r="C9826" s="24"/>
    </row>
    <row r="9827" spans="2:3" x14ac:dyDescent="0.2">
      <c r="B9827" s="24"/>
      <c r="C9827" s="24"/>
    </row>
    <row r="9828" spans="2:3" x14ac:dyDescent="0.2">
      <c r="B9828" s="24"/>
      <c r="C9828" s="24"/>
    </row>
    <row r="9829" spans="2:3" x14ac:dyDescent="0.2">
      <c r="B9829" s="24"/>
      <c r="C9829" s="24"/>
    </row>
    <row r="9830" spans="2:3" x14ac:dyDescent="0.2">
      <c r="B9830" s="24"/>
      <c r="C9830" s="24"/>
    </row>
    <row r="9831" spans="2:3" x14ac:dyDescent="0.2">
      <c r="B9831" s="24"/>
      <c r="C9831" s="24"/>
    </row>
    <row r="9832" spans="2:3" x14ac:dyDescent="0.2">
      <c r="B9832" s="24"/>
      <c r="C9832" s="24"/>
    </row>
    <row r="9833" spans="2:3" x14ac:dyDescent="0.2">
      <c r="B9833" s="24"/>
      <c r="C9833" s="24"/>
    </row>
    <row r="9834" spans="2:3" x14ac:dyDescent="0.2">
      <c r="B9834" s="24"/>
      <c r="C9834" s="24"/>
    </row>
    <row r="9835" spans="2:3" x14ac:dyDescent="0.2">
      <c r="B9835" s="24"/>
      <c r="C9835" s="24"/>
    </row>
    <row r="9836" spans="2:3" x14ac:dyDescent="0.2">
      <c r="B9836" s="24"/>
      <c r="C9836" s="24"/>
    </row>
    <row r="9837" spans="2:3" x14ac:dyDescent="0.2">
      <c r="B9837" s="24"/>
      <c r="C9837" s="24"/>
    </row>
    <row r="9838" spans="2:3" x14ac:dyDescent="0.2">
      <c r="B9838" s="24"/>
      <c r="C9838" s="24"/>
    </row>
    <row r="9839" spans="2:3" x14ac:dyDescent="0.2">
      <c r="B9839" s="24"/>
      <c r="C9839" s="24"/>
    </row>
    <row r="9840" spans="2:3" x14ac:dyDescent="0.2">
      <c r="B9840" s="24"/>
      <c r="C9840" s="24"/>
    </row>
    <row r="9841" spans="2:3" x14ac:dyDescent="0.2">
      <c r="B9841" s="24"/>
      <c r="C9841" s="24"/>
    </row>
    <row r="9842" spans="2:3" x14ac:dyDescent="0.2">
      <c r="B9842" s="24"/>
      <c r="C9842" s="24"/>
    </row>
    <row r="9843" spans="2:3" x14ac:dyDescent="0.2">
      <c r="B9843" s="24"/>
      <c r="C9843" s="24"/>
    </row>
    <row r="9844" spans="2:3" x14ac:dyDescent="0.2">
      <c r="B9844" s="24"/>
      <c r="C9844" s="24"/>
    </row>
    <row r="9845" spans="2:3" x14ac:dyDescent="0.2">
      <c r="B9845" s="24"/>
      <c r="C9845" s="24"/>
    </row>
    <row r="9846" spans="2:3" x14ac:dyDescent="0.2">
      <c r="B9846" s="24"/>
      <c r="C9846" s="24"/>
    </row>
    <row r="9847" spans="2:3" x14ac:dyDescent="0.2">
      <c r="B9847" s="24"/>
      <c r="C9847" s="24"/>
    </row>
    <row r="9848" spans="2:3" x14ac:dyDescent="0.2">
      <c r="B9848" s="24"/>
      <c r="C9848" s="24"/>
    </row>
    <row r="9849" spans="2:3" x14ac:dyDescent="0.2">
      <c r="B9849" s="24"/>
      <c r="C9849" s="24"/>
    </row>
    <row r="9850" spans="2:3" x14ac:dyDescent="0.2">
      <c r="B9850" s="24"/>
      <c r="C9850" s="24"/>
    </row>
    <row r="9851" spans="2:3" x14ac:dyDescent="0.2">
      <c r="B9851" s="24"/>
      <c r="C9851" s="24"/>
    </row>
    <row r="9852" spans="2:3" x14ac:dyDescent="0.2">
      <c r="B9852" s="24"/>
      <c r="C9852" s="24"/>
    </row>
    <row r="9853" spans="2:3" x14ac:dyDescent="0.2">
      <c r="B9853" s="24"/>
      <c r="C9853" s="24"/>
    </row>
    <row r="9854" spans="2:3" x14ac:dyDescent="0.2">
      <c r="B9854" s="24"/>
      <c r="C9854" s="24"/>
    </row>
    <row r="9855" spans="2:3" x14ac:dyDescent="0.2">
      <c r="B9855" s="24"/>
      <c r="C9855" s="24"/>
    </row>
    <row r="9856" spans="2:3" x14ac:dyDescent="0.2">
      <c r="B9856" s="24"/>
      <c r="C9856" s="24"/>
    </row>
    <row r="9857" spans="2:3" x14ac:dyDescent="0.2">
      <c r="B9857" s="24"/>
      <c r="C9857" s="24"/>
    </row>
    <row r="9858" spans="2:3" x14ac:dyDescent="0.2">
      <c r="B9858" s="24"/>
      <c r="C9858" s="24"/>
    </row>
    <row r="9859" spans="2:3" x14ac:dyDescent="0.2">
      <c r="B9859" s="24"/>
      <c r="C9859" s="24"/>
    </row>
    <row r="9860" spans="2:3" x14ac:dyDescent="0.2">
      <c r="B9860" s="24"/>
      <c r="C9860" s="24"/>
    </row>
    <row r="9861" spans="2:3" x14ac:dyDescent="0.2">
      <c r="B9861" s="24"/>
      <c r="C9861" s="24"/>
    </row>
    <row r="9862" spans="2:3" x14ac:dyDescent="0.2">
      <c r="B9862" s="24"/>
      <c r="C9862" s="24"/>
    </row>
    <row r="9863" spans="2:3" x14ac:dyDescent="0.2">
      <c r="B9863" s="24"/>
      <c r="C9863" s="24"/>
    </row>
    <row r="9864" spans="2:3" x14ac:dyDescent="0.2">
      <c r="B9864" s="24"/>
      <c r="C9864" s="24"/>
    </row>
    <row r="9865" spans="2:3" x14ac:dyDescent="0.2">
      <c r="B9865" s="24"/>
      <c r="C9865" s="24"/>
    </row>
    <row r="9866" spans="2:3" x14ac:dyDescent="0.2">
      <c r="B9866" s="24"/>
      <c r="C9866" s="24"/>
    </row>
    <row r="9867" spans="2:3" x14ac:dyDescent="0.2">
      <c r="B9867" s="24"/>
      <c r="C9867" s="24"/>
    </row>
    <row r="9868" spans="2:3" x14ac:dyDescent="0.2">
      <c r="B9868" s="24"/>
      <c r="C9868" s="24"/>
    </row>
    <row r="9869" spans="2:3" x14ac:dyDescent="0.2">
      <c r="B9869" s="24"/>
      <c r="C9869" s="24"/>
    </row>
    <row r="9870" spans="2:3" x14ac:dyDescent="0.2">
      <c r="B9870" s="24"/>
      <c r="C9870" s="24"/>
    </row>
    <row r="9871" spans="2:3" x14ac:dyDescent="0.2">
      <c r="B9871" s="24"/>
      <c r="C9871" s="24"/>
    </row>
    <row r="9872" spans="2:3" x14ac:dyDescent="0.2">
      <c r="B9872" s="24"/>
      <c r="C9872" s="24"/>
    </row>
    <row r="9873" spans="2:3" x14ac:dyDescent="0.2">
      <c r="B9873" s="24"/>
      <c r="C9873" s="24"/>
    </row>
    <row r="9874" spans="2:3" x14ac:dyDescent="0.2">
      <c r="B9874" s="24"/>
      <c r="C9874" s="24"/>
    </row>
    <row r="9875" spans="2:3" x14ac:dyDescent="0.2">
      <c r="B9875" s="24"/>
      <c r="C9875" s="24"/>
    </row>
    <row r="9876" spans="2:3" x14ac:dyDescent="0.2">
      <c r="B9876" s="24"/>
      <c r="C9876" s="24"/>
    </row>
    <row r="9877" spans="2:3" x14ac:dyDescent="0.2">
      <c r="B9877" s="24"/>
      <c r="C9877" s="24"/>
    </row>
    <row r="9878" spans="2:3" x14ac:dyDescent="0.2">
      <c r="B9878" s="24"/>
      <c r="C9878" s="24"/>
    </row>
    <row r="9879" spans="2:3" x14ac:dyDescent="0.2">
      <c r="B9879" s="24"/>
      <c r="C9879" s="24"/>
    </row>
    <row r="9880" spans="2:3" x14ac:dyDescent="0.2">
      <c r="B9880" s="24"/>
      <c r="C9880" s="24"/>
    </row>
    <row r="9881" spans="2:3" x14ac:dyDescent="0.2">
      <c r="B9881" s="24"/>
      <c r="C9881" s="24"/>
    </row>
    <row r="9882" spans="2:3" x14ac:dyDescent="0.2">
      <c r="B9882" s="24"/>
      <c r="C9882" s="24"/>
    </row>
    <row r="9883" spans="2:3" x14ac:dyDescent="0.2">
      <c r="B9883" s="24"/>
      <c r="C9883" s="24"/>
    </row>
    <row r="9884" spans="2:3" x14ac:dyDescent="0.2">
      <c r="B9884" s="24"/>
      <c r="C9884" s="24"/>
    </row>
    <row r="9885" spans="2:3" x14ac:dyDescent="0.2">
      <c r="B9885" s="24"/>
      <c r="C9885" s="24"/>
    </row>
    <row r="9886" spans="2:3" x14ac:dyDescent="0.2">
      <c r="B9886" s="24"/>
      <c r="C9886" s="24"/>
    </row>
    <row r="9887" spans="2:3" x14ac:dyDescent="0.2">
      <c r="B9887" s="24"/>
      <c r="C9887" s="24"/>
    </row>
    <row r="9888" spans="2:3" x14ac:dyDescent="0.2">
      <c r="B9888" s="24"/>
      <c r="C9888" s="24"/>
    </row>
    <row r="9889" spans="2:3" x14ac:dyDescent="0.2">
      <c r="B9889" s="24"/>
      <c r="C9889" s="24"/>
    </row>
    <row r="9890" spans="2:3" x14ac:dyDescent="0.2">
      <c r="B9890" s="24"/>
      <c r="C9890" s="24"/>
    </row>
    <row r="9891" spans="2:3" x14ac:dyDescent="0.2">
      <c r="B9891" s="24"/>
      <c r="C9891" s="24"/>
    </row>
    <row r="9892" spans="2:3" x14ac:dyDescent="0.2">
      <c r="B9892" s="24"/>
      <c r="C9892" s="24"/>
    </row>
    <row r="9893" spans="2:3" x14ac:dyDescent="0.2">
      <c r="B9893" s="24"/>
      <c r="C9893" s="24"/>
    </row>
    <row r="9894" spans="2:3" x14ac:dyDescent="0.2">
      <c r="B9894" s="24"/>
      <c r="C9894" s="24"/>
    </row>
    <row r="9895" spans="2:3" x14ac:dyDescent="0.2">
      <c r="B9895" s="24"/>
      <c r="C9895" s="24"/>
    </row>
    <row r="9896" spans="2:3" x14ac:dyDescent="0.2">
      <c r="B9896" s="24"/>
      <c r="C9896" s="24"/>
    </row>
    <row r="9897" spans="2:3" x14ac:dyDescent="0.2">
      <c r="B9897" s="24"/>
      <c r="C9897" s="24"/>
    </row>
    <row r="9898" spans="2:3" x14ac:dyDescent="0.2">
      <c r="B9898" s="24"/>
      <c r="C9898" s="24"/>
    </row>
    <row r="9899" spans="2:3" x14ac:dyDescent="0.2">
      <c r="B9899" s="24"/>
      <c r="C9899" s="24"/>
    </row>
    <row r="9900" spans="2:3" x14ac:dyDescent="0.2">
      <c r="B9900" s="24"/>
      <c r="C9900" s="24"/>
    </row>
    <row r="9901" spans="2:3" x14ac:dyDescent="0.2">
      <c r="B9901" s="24"/>
      <c r="C9901" s="24"/>
    </row>
    <row r="9902" spans="2:3" x14ac:dyDescent="0.2">
      <c r="B9902" s="24"/>
      <c r="C9902" s="24"/>
    </row>
    <row r="9903" spans="2:3" x14ac:dyDescent="0.2">
      <c r="B9903" s="24"/>
      <c r="C9903" s="24"/>
    </row>
    <row r="9904" spans="2:3" x14ac:dyDescent="0.2">
      <c r="B9904" s="24"/>
      <c r="C9904" s="24"/>
    </row>
    <row r="9905" spans="2:3" x14ac:dyDescent="0.2">
      <c r="B9905" s="24"/>
      <c r="C9905" s="24"/>
    </row>
    <row r="9906" spans="2:3" x14ac:dyDescent="0.2">
      <c r="B9906" s="24"/>
      <c r="C9906" s="24"/>
    </row>
    <row r="9907" spans="2:3" x14ac:dyDescent="0.2">
      <c r="B9907" s="24"/>
      <c r="C9907" s="24"/>
    </row>
    <row r="9908" spans="2:3" x14ac:dyDescent="0.2">
      <c r="B9908" s="24"/>
      <c r="C9908" s="24"/>
    </row>
    <row r="9909" spans="2:3" x14ac:dyDescent="0.2">
      <c r="B9909" s="24"/>
      <c r="C9909" s="24"/>
    </row>
    <row r="9910" spans="2:3" x14ac:dyDescent="0.2">
      <c r="B9910" s="24"/>
      <c r="C9910" s="24"/>
    </row>
    <row r="9911" spans="2:3" x14ac:dyDescent="0.2">
      <c r="B9911" s="24"/>
      <c r="C9911" s="24"/>
    </row>
    <row r="9912" spans="2:3" x14ac:dyDescent="0.2">
      <c r="B9912" s="24"/>
      <c r="C9912" s="24"/>
    </row>
    <row r="9913" spans="2:3" x14ac:dyDescent="0.2">
      <c r="B9913" s="24"/>
      <c r="C9913" s="24"/>
    </row>
    <row r="9914" spans="2:3" x14ac:dyDescent="0.2">
      <c r="B9914" s="24"/>
      <c r="C9914" s="24"/>
    </row>
    <row r="9915" spans="2:3" x14ac:dyDescent="0.2">
      <c r="B9915" s="24"/>
      <c r="C9915" s="24"/>
    </row>
    <row r="9916" spans="2:3" x14ac:dyDescent="0.2">
      <c r="B9916" s="24"/>
      <c r="C9916" s="24"/>
    </row>
    <row r="9917" spans="2:3" x14ac:dyDescent="0.2">
      <c r="B9917" s="24"/>
      <c r="C9917" s="24"/>
    </row>
    <row r="9918" spans="2:3" x14ac:dyDescent="0.2">
      <c r="B9918" s="24"/>
      <c r="C9918" s="24"/>
    </row>
    <row r="9919" spans="2:3" x14ac:dyDescent="0.2">
      <c r="B9919" s="24"/>
      <c r="C9919" s="24"/>
    </row>
    <row r="9920" spans="2:3" x14ac:dyDescent="0.2">
      <c r="B9920" s="24"/>
      <c r="C9920" s="24"/>
    </row>
    <row r="9921" spans="2:3" x14ac:dyDescent="0.2">
      <c r="B9921" s="24"/>
      <c r="C9921" s="24"/>
    </row>
    <row r="9922" spans="2:3" x14ac:dyDescent="0.2">
      <c r="B9922" s="24"/>
      <c r="C9922" s="24"/>
    </row>
    <row r="9923" spans="2:3" x14ac:dyDescent="0.2">
      <c r="B9923" s="24"/>
      <c r="C9923" s="24"/>
    </row>
    <row r="9924" spans="2:3" x14ac:dyDescent="0.2">
      <c r="B9924" s="24"/>
      <c r="C9924" s="24"/>
    </row>
    <row r="9925" spans="2:3" x14ac:dyDescent="0.2">
      <c r="B9925" s="24"/>
      <c r="C9925" s="24"/>
    </row>
    <row r="9926" spans="2:3" x14ac:dyDescent="0.2">
      <c r="B9926" s="24"/>
      <c r="C9926" s="24"/>
    </row>
    <row r="9927" spans="2:3" x14ac:dyDescent="0.2">
      <c r="B9927" s="24"/>
      <c r="C9927" s="24"/>
    </row>
    <row r="9928" spans="2:3" x14ac:dyDescent="0.2">
      <c r="B9928" s="24"/>
      <c r="C9928" s="24"/>
    </row>
    <row r="9929" spans="2:3" x14ac:dyDescent="0.2">
      <c r="B9929" s="24"/>
      <c r="C9929" s="24"/>
    </row>
    <row r="9930" spans="2:3" x14ac:dyDescent="0.2">
      <c r="B9930" s="24"/>
      <c r="C9930" s="24"/>
    </row>
    <row r="9931" spans="2:3" x14ac:dyDescent="0.2">
      <c r="B9931" s="24"/>
      <c r="C9931" s="24"/>
    </row>
    <row r="9932" spans="2:3" x14ac:dyDescent="0.2">
      <c r="B9932" s="24"/>
      <c r="C9932" s="24"/>
    </row>
    <row r="9933" spans="2:3" x14ac:dyDescent="0.2">
      <c r="B9933" s="24"/>
      <c r="C9933" s="24"/>
    </row>
    <row r="9934" spans="2:3" x14ac:dyDescent="0.2">
      <c r="B9934" s="24"/>
      <c r="C9934" s="24"/>
    </row>
    <row r="9935" spans="2:3" x14ac:dyDescent="0.2">
      <c r="B9935" s="24"/>
      <c r="C9935" s="24"/>
    </row>
    <row r="9936" spans="2:3" x14ac:dyDescent="0.2">
      <c r="B9936" s="24"/>
      <c r="C9936" s="24"/>
    </row>
    <row r="9937" spans="2:3" x14ac:dyDescent="0.2">
      <c r="B9937" s="24"/>
      <c r="C9937" s="24"/>
    </row>
    <row r="9938" spans="2:3" x14ac:dyDescent="0.2">
      <c r="B9938" s="24"/>
      <c r="C9938" s="24"/>
    </row>
    <row r="9939" spans="2:3" x14ac:dyDescent="0.2">
      <c r="B9939" s="24"/>
      <c r="C9939" s="24"/>
    </row>
    <row r="9940" spans="2:3" x14ac:dyDescent="0.2">
      <c r="B9940" s="24"/>
      <c r="C9940" s="24"/>
    </row>
    <row r="9941" spans="2:3" x14ac:dyDescent="0.2">
      <c r="B9941" s="24"/>
      <c r="C9941" s="24"/>
    </row>
    <row r="9942" spans="2:3" x14ac:dyDescent="0.2">
      <c r="B9942" s="24"/>
      <c r="C9942" s="24"/>
    </row>
    <row r="9943" spans="2:3" x14ac:dyDescent="0.2">
      <c r="B9943" s="24"/>
      <c r="C9943" s="24"/>
    </row>
    <row r="9944" spans="2:3" x14ac:dyDescent="0.2">
      <c r="B9944" s="24"/>
      <c r="C9944" s="24"/>
    </row>
    <row r="9945" spans="2:3" x14ac:dyDescent="0.2">
      <c r="B9945" s="24"/>
      <c r="C9945" s="24"/>
    </row>
    <row r="9946" spans="2:3" x14ac:dyDescent="0.2">
      <c r="B9946" s="24"/>
      <c r="C9946" s="24"/>
    </row>
    <row r="9947" spans="2:3" x14ac:dyDescent="0.2">
      <c r="B9947" s="24"/>
      <c r="C9947" s="24"/>
    </row>
    <row r="9948" spans="2:3" x14ac:dyDescent="0.2">
      <c r="B9948" s="24"/>
      <c r="C9948" s="24"/>
    </row>
    <row r="9949" spans="2:3" x14ac:dyDescent="0.2">
      <c r="B9949" s="24"/>
      <c r="C9949" s="24"/>
    </row>
    <row r="9950" spans="2:3" x14ac:dyDescent="0.2">
      <c r="B9950" s="24"/>
      <c r="C9950" s="24"/>
    </row>
    <row r="9951" spans="2:3" x14ac:dyDescent="0.2">
      <c r="B9951" s="24"/>
      <c r="C9951" s="24"/>
    </row>
    <row r="9952" spans="2:3" x14ac:dyDescent="0.2">
      <c r="B9952" s="24"/>
      <c r="C9952" s="24"/>
    </row>
    <row r="9953" spans="2:3" x14ac:dyDescent="0.2">
      <c r="B9953" s="24"/>
      <c r="C9953" s="24"/>
    </row>
    <row r="9954" spans="2:3" x14ac:dyDescent="0.2">
      <c r="B9954" s="24"/>
      <c r="C9954" s="24"/>
    </row>
    <row r="9955" spans="2:3" x14ac:dyDescent="0.2">
      <c r="B9955" s="24"/>
      <c r="C9955" s="24"/>
    </row>
    <row r="9956" spans="2:3" x14ac:dyDescent="0.2">
      <c r="B9956" s="24"/>
      <c r="C9956" s="24"/>
    </row>
    <row r="9957" spans="2:3" x14ac:dyDescent="0.2">
      <c r="B9957" s="24"/>
      <c r="C9957" s="24"/>
    </row>
    <row r="9958" spans="2:3" x14ac:dyDescent="0.2">
      <c r="B9958" s="24"/>
      <c r="C9958" s="24"/>
    </row>
    <row r="9959" spans="2:3" x14ac:dyDescent="0.2">
      <c r="B9959" s="24"/>
      <c r="C9959" s="24"/>
    </row>
    <row r="9960" spans="2:3" x14ac:dyDescent="0.2">
      <c r="B9960" s="24"/>
      <c r="C9960" s="24"/>
    </row>
    <row r="9961" spans="2:3" x14ac:dyDescent="0.2">
      <c r="B9961" s="24"/>
      <c r="C9961" s="24"/>
    </row>
    <row r="9962" spans="2:3" x14ac:dyDescent="0.2">
      <c r="B9962" s="24"/>
      <c r="C9962" s="24"/>
    </row>
    <row r="9963" spans="2:3" x14ac:dyDescent="0.2">
      <c r="B9963" s="24"/>
      <c r="C9963" s="24"/>
    </row>
    <row r="9964" spans="2:3" x14ac:dyDescent="0.2">
      <c r="B9964" s="24"/>
      <c r="C9964" s="24"/>
    </row>
    <row r="9965" spans="2:3" x14ac:dyDescent="0.2">
      <c r="B9965" s="24"/>
      <c r="C9965" s="24"/>
    </row>
    <row r="9966" spans="2:3" x14ac:dyDescent="0.2">
      <c r="B9966" s="24"/>
      <c r="C9966" s="24"/>
    </row>
    <row r="9967" spans="2:3" x14ac:dyDescent="0.2">
      <c r="B9967" s="24"/>
      <c r="C9967" s="24"/>
    </row>
    <row r="9968" spans="2:3" x14ac:dyDescent="0.2">
      <c r="B9968" s="24"/>
      <c r="C9968" s="24"/>
    </row>
    <row r="9969" spans="2:3" x14ac:dyDescent="0.2">
      <c r="B9969" s="24"/>
      <c r="C9969" s="24"/>
    </row>
    <row r="9970" spans="2:3" x14ac:dyDescent="0.2">
      <c r="B9970" s="24"/>
      <c r="C9970" s="24"/>
    </row>
    <row r="9971" spans="2:3" x14ac:dyDescent="0.2">
      <c r="B9971" s="24"/>
      <c r="C9971" s="24"/>
    </row>
    <row r="9972" spans="2:3" x14ac:dyDescent="0.2">
      <c r="B9972" s="24"/>
      <c r="C9972" s="24"/>
    </row>
    <row r="9973" spans="2:3" x14ac:dyDescent="0.2">
      <c r="B9973" s="24"/>
      <c r="C9973" s="24"/>
    </row>
    <row r="9974" spans="2:3" x14ac:dyDescent="0.2">
      <c r="B9974" s="24"/>
      <c r="C9974" s="24"/>
    </row>
    <row r="9975" spans="2:3" x14ac:dyDescent="0.2">
      <c r="B9975" s="24"/>
      <c r="C9975" s="24"/>
    </row>
    <row r="9976" spans="2:3" x14ac:dyDescent="0.2">
      <c r="B9976" s="24"/>
      <c r="C9976" s="24"/>
    </row>
    <row r="9977" spans="2:3" x14ac:dyDescent="0.2">
      <c r="B9977" s="24"/>
      <c r="C9977" s="24"/>
    </row>
    <row r="9978" spans="2:3" x14ac:dyDescent="0.2">
      <c r="B9978" s="24"/>
      <c r="C9978" s="24"/>
    </row>
    <row r="9979" spans="2:3" x14ac:dyDescent="0.2">
      <c r="B9979" s="24"/>
      <c r="C9979" s="24"/>
    </row>
    <row r="9980" spans="2:3" x14ac:dyDescent="0.2">
      <c r="B9980" s="24"/>
      <c r="C9980" s="24"/>
    </row>
    <row r="9981" spans="2:3" x14ac:dyDescent="0.2">
      <c r="B9981" s="24"/>
      <c r="C9981" s="24"/>
    </row>
    <row r="9982" spans="2:3" x14ac:dyDescent="0.2">
      <c r="B9982" s="24"/>
      <c r="C9982" s="24"/>
    </row>
    <row r="9983" spans="2:3" x14ac:dyDescent="0.2">
      <c r="B9983" s="24"/>
      <c r="C9983" s="24"/>
    </row>
    <row r="9984" spans="2:3" x14ac:dyDescent="0.2">
      <c r="B9984" s="24"/>
      <c r="C9984" s="24"/>
    </row>
    <row r="9985" spans="2:3" x14ac:dyDescent="0.2">
      <c r="B9985" s="24"/>
      <c r="C9985" s="24"/>
    </row>
    <row r="9986" spans="2:3" x14ac:dyDescent="0.2">
      <c r="B9986" s="24"/>
      <c r="C9986" s="24"/>
    </row>
    <row r="9987" spans="2:3" x14ac:dyDescent="0.2">
      <c r="B9987" s="24"/>
      <c r="C9987" s="24"/>
    </row>
    <row r="9988" spans="2:3" x14ac:dyDescent="0.2">
      <c r="B9988" s="24"/>
      <c r="C9988" s="24"/>
    </row>
    <row r="9989" spans="2:3" x14ac:dyDescent="0.2">
      <c r="B9989" s="24"/>
      <c r="C9989" s="24"/>
    </row>
    <row r="9990" spans="2:3" x14ac:dyDescent="0.2">
      <c r="B9990" s="24"/>
      <c r="C9990" s="24"/>
    </row>
    <row r="9991" spans="2:3" x14ac:dyDescent="0.2">
      <c r="B9991" s="24"/>
      <c r="C9991" s="24"/>
    </row>
    <row r="9992" spans="2:3" x14ac:dyDescent="0.2">
      <c r="B9992" s="24"/>
      <c r="C9992" s="24"/>
    </row>
    <row r="9993" spans="2:3" x14ac:dyDescent="0.2">
      <c r="B9993" s="24"/>
      <c r="C9993" s="24"/>
    </row>
    <row r="9994" spans="2:3" x14ac:dyDescent="0.2">
      <c r="B9994" s="24"/>
      <c r="C9994" s="24"/>
    </row>
    <row r="9995" spans="2:3" x14ac:dyDescent="0.2">
      <c r="B9995" s="24"/>
      <c r="C9995" s="24"/>
    </row>
    <row r="9996" spans="2:3" x14ac:dyDescent="0.2">
      <c r="B9996" s="24"/>
      <c r="C9996" s="24"/>
    </row>
    <row r="9997" spans="2:3" x14ac:dyDescent="0.2">
      <c r="B9997" s="24"/>
      <c r="C9997" s="24"/>
    </row>
    <row r="9998" spans="2:3" x14ac:dyDescent="0.2">
      <c r="B9998" s="24"/>
      <c r="C9998" s="24"/>
    </row>
    <row r="9999" spans="2:3" x14ac:dyDescent="0.2">
      <c r="B9999" s="24"/>
      <c r="C9999" s="24"/>
    </row>
    <row r="10000" spans="2:3" x14ac:dyDescent="0.2">
      <c r="B10000" s="24"/>
      <c r="C10000" s="24"/>
    </row>
    <row r="10001" spans="2:3" x14ac:dyDescent="0.2">
      <c r="B10001" s="24"/>
      <c r="C10001" s="24"/>
    </row>
    <row r="10002" spans="2:3" x14ac:dyDescent="0.2">
      <c r="B10002" s="24"/>
      <c r="C10002" s="24"/>
    </row>
    <row r="10003" spans="2:3" x14ac:dyDescent="0.2">
      <c r="B10003" s="24"/>
      <c r="C10003" s="24"/>
    </row>
    <row r="10004" spans="2:3" x14ac:dyDescent="0.2">
      <c r="B10004" s="24"/>
      <c r="C10004" s="24"/>
    </row>
    <row r="10005" spans="2:3" x14ac:dyDescent="0.2">
      <c r="B10005" s="24"/>
      <c r="C10005" s="24"/>
    </row>
    <row r="10006" spans="2:3" x14ac:dyDescent="0.2">
      <c r="B10006" s="24"/>
      <c r="C10006" s="24"/>
    </row>
    <row r="10007" spans="2:3" x14ac:dyDescent="0.2">
      <c r="B10007" s="24"/>
      <c r="C10007" s="24"/>
    </row>
    <row r="10008" spans="2:3" x14ac:dyDescent="0.2">
      <c r="B10008" s="24"/>
      <c r="C10008" s="24"/>
    </row>
    <row r="10009" spans="2:3" x14ac:dyDescent="0.2">
      <c r="B10009" s="24"/>
      <c r="C10009" s="24"/>
    </row>
    <row r="10010" spans="2:3" x14ac:dyDescent="0.2">
      <c r="B10010" s="24"/>
      <c r="C10010" s="24"/>
    </row>
    <row r="10011" spans="2:3" x14ac:dyDescent="0.2">
      <c r="B10011" s="24"/>
      <c r="C10011" s="24"/>
    </row>
    <row r="10012" spans="2:3" x14ac:dyDescent="0.2">
      <c r="B10012" s="24"/>
      <c r="C10012" s="24"/>
    </row>
    <row r="10013" spans="2:3" x14ac:dyDescent="0.2">
      <c r="B10013" s="24"/>
      <c r="C10013" s="24"/>
    </row>
    <row r="10014" spans="2:3" x14ac:dyDescent="0.2">
      <c r="B10014" s="24"/>
      <c r="C10014" s="24"/>
    </row>
    <row r="10015" spans="2:3" x14ac:dyDescent="0.2">
      <c r="B10015" s="24"/>
      <c r="C10015" s="24"/>
    </row>
    <row r="10016" spans="2:3" x14ac:dyDescent="0.2">
      <c r="B10016" s="24"/>
      <c r="C10016" s="24"/>
    </row>
    <row r="10017" spans="2:3" x14ac:dyDescent="0.2">
      <c r="B10017" s="24"/>
      <c r="C10017" s="24"/>
    </row>
    <row r="10018" spans="2:3" x14ac:dyDescent="0.2">
      <c r="B10018" s="24"/>
      <c r="C10018" s="24"/>
    </row>
    <row r="10019" spans="2:3" x14ac:dyDescent="0.2">
      <c r="B10019" s="24"/>
      <c r="C10019" s="24"/>
    </row>
    <row r="10020" spans="2:3" x14ac:dyDescent="0.2">
      <c r="B10020" s="24"/>
      <c r="C10020" s="24"/>
    </row>
    <row r="10021" spans="2:3" x14ac:dyDescent="0.2">
      <c r="B10021" s="24"/>
      <c r="C10021" s="24"/>
    </row>
    <row r="10022" spans="2:3" x14ac:dyDescent="0.2">
      <c r="B10022" s="24"/>
      <c r="C10022" s="24"/>
    </row>
    <row r="10023" spans="2:3" x14ac:dyDescent="0.2">
      <c r="B10023" s="24"/>
      <c r="C10023" s="24"/>
    </row>
    <row r="10024" spans="2:3" x14ac:dyDescent="0.2">
      <c r="B10024" s="24"/>
      <c r="C10024" s="24"/>
    </row>
    <row r="10025" spans="2:3" x14ac:dyDescent="0.2">
      <c r="B10025" s="24"/>
      <c r="C10025" s="24"/>
    </row>
    <row r="10026" spans="2:3" x14ac:dyDescent="0.2">
      <c r="B10026" s="24"/>
      <c r="C10026" s="24"/>
    </row>
    <row r="10027" spans="2:3" x14ac:dyDescent="0.2">
      <c r="B10027" s="24"/>
      <c r="C10027" s="24"/>
    </row>
    <row r="10028" spans="2:3" x14ac:dyDescent="0.2">
      <c r="B10028" s="24"/>
      <c r="C10028" s="24"/>
    </row>
    <row r="10029" spans="2:3" x14ac:dyDescent="0.2">
      <c r="B10029" s="24"/>
      <c r="C10029" s="24"/>
    </row>
    <row r="10030" spans="2:3" x14ac:dyDescent="0.2">
      <c r="B10030" s="24"/>
      <c r="C10030" s="24"/>
    </row>
    <row r="10031" spans="2:3" x14ac:dyDescent="0.2">
      <c r="B10031" s="24"/>
      <c r="C10031" s="24"/>
    </row>
    <row r="10032" spans="2:3" x14ac:dyDescent="0.2">
      <c r="B10032" s="24"/>
      <c r="C10032" s="24"/>
    </row>
    <row r="10033" spans="2:3" x14ac:dyDescent="0.2">
      <c r="B10033" s="24"/>
      <c r="C10033" s="24"/>
    </row>
    <row r="10034" spans="2:3" x14ac:dyDescent="0.2">
      <c r="B10034" s="24"/>
      <c r="C10034" s="24"/>
    </row>
    <row r="10035" spans="2:3" x14ac:dyDescent="0.2">
      <c r="B10035" s="24"/>
      <c r="C10035" s="24"/>
    </row>
    <row r="10036" spans="2:3" x14ac:dyDescent="0.2">
      <c r="B10036" s="24"/>
      <c r="C10036" s="24"/>
    </row>
    <row r="10037" spans="2:3" x14ac:dyDescent="0.2">
      <c r="B10037" s="24"/>
      <c r="C10037" s="24"/>
    </row>
    <row r="10038" spans="2:3" x14ac:dyDescent="0.2">
      <c r="B10038" s="24"/>
      <c r="C10038" s="24"/>
    </row>
    <row r="10039" spans="2:3" x14ac:dyDescent="0.2">
      <c r="B10039" s="24"/>
      <c r="C10039" s="24"/>
    </row>
    <row r="10040" spans="2:3" x14ac:dyDescent="0.2">
      <c r="B10040" s="24"/>
      <c r="C10040" s="24"/>
    </row>
    <row r="10041" spans="2:3" x14ac:dyDescent="0.2">
      <c r="B10041" s="24"/>
      <c r="C10041" s="24"/>
    </row>
    <row r="10042" spans="2:3" x14ac:dyDescent="0.2">
      <c r="B10042" s="24"/>
      <c r="C10042" s="24"/>
    </row>
    <row r="10043" spans="2:3" x14ac:dyDescent="0.2">
      <c r="B10043" s="24"/>
      <c r="C10043" s="24"/>
    </row>
    <row r="10044" spans="2:3" x14ac:dyDescent="0.2">
      <c r="B10044" s="24"/>
      <c r="C10044" s="24"/>
    </row>
    <row r="10045" spans="2:3" x14ac:dyDescent="0.2">
      <c r="B10045" s="24"/>
      <c r="C10045" s="24"/>
    </row>
    <row r="10046" spans="2:3" x14ac:dyDescent="0.2">
      <c r="B10046" s="24"/>
      <c r="C10046" s="24"/>
    </row>
    <row r="10047" spans="2:3" x14ac:dyDescent="0.2">
      <c r="B10047" s="24"/>
      <c r="C10047" s="24"/>
    </row>
    <row r="10048" spans="2:3" x14ac:dyDescent="0.2">
      <c r="B10048" s="24"/>
      <c r="C10048" s="24"/>
    </row>
    <row r="10049" spans="2:3" x14ac:dyDescent="0.2">
      <c r="B10049" s="24"/>
      <c r="C10049" s="24"/>
    </row>
    <row r="10050" spans="2:3" x14ac:dyDescent="0.2">
      <c r="B10050" s="24"/>
      <c r="C10050" s="24"/>
    </row>
    <row r="10051" spans="2:3" x14ac:dyDescent="0.2">
      <c r="B10051" s="24"/>
      <c r="C10051" s="24"/>
    </row>
    <row r="10052" spans="2:3" x14ac:dyDescent="0.2">
      <c r="B10052" s="24"/>
      <c r="C10052" s="24"/>
    </row>
    <row r="10053" spans="2:3" x14ac:dyDescent="0.2">
      <c r="B10053" s="24"/>
      <c r="C10053" s="24"/>
    </row>
    <row r="10054" spans="2:3" x14ac:dyDescent="0.2">
      <c r="B10054" s="24"/>
      <c r="C10054" s="24"/>
    </row>
    <row r="10055" spans="2:3" x14ac:dyDescent="0.2">
      <c r="B10055" s="24"/>
      <c r="C10055" s="24"/>
    </row>
    <row r="10056" spans="2:3" x14ac:dyDescent="0.2">
      <c r="B10056" s="24"/>
      <c r="C10056" s="24"/>
    </row>
    <row r="10057" spans="2:3" x14ac:dyDescent="0.2">
      <c r="B10057" s="24"/>
      <c r="C10057" s="24"/>
    </row>
    <row r="10058" spans="2:3" x14ac:dyDescent="0.2">
      <c r="B10058" s="24"/>
      <c r="C10058" s="24"/>
    </row>
    <row r="10059" spans="2:3" x14ac:dyDescent="0.2">
      <c r="B10059" s="24"/>
      <c r="C10059" s="24"/>
    </row>
    <row r="10060" spans="2:3" x14ac:dyDescent="0.2">
      <c r="B10060" s="24"/>
      <c r="C10060" s="24"/>
    </row>
    <row r="10061" spans="2:3" x14ac:dyDescent="0.2">
      <c r="B10061" s="24"/>
      <c r="C10061" s="24"/>
    </row>
    <row r="10062" spans="2:3" x14ac:dyDescent="0.2">
      <c r="B10062" s="24"/>
      <c r="C10062" s="24"/>
    </row>
    <row r="10063" spans="2:3" x14ac:dyDescent="0.2">
      <c r="B10063" s="24"/>
      <c r="C10063" s="24"/>
    </row>
    <row r="10064" spans="2:3" x14ac:dyDescent="0.2">
      <c r="B10064" s="24"/>
      <c r="C10064" s="24"/>
    </row>
    <row r="10065" spans="2:3" x14ac:dyDescent="0.2">
      <c r="B10065" s="24"/>
      <c r="C10065" s="24"/>
    </row>
    <row r="10066" spans="2:3" x14ac:dyDescent="0.2">
      <c r="B10066" s="24"/>
      <c r="C10066" s="24"/>
    </row>
    <row r="10067" spans="2:3" x14ac:dyDescent="0.2">
      <c r="B10067" s="24"/>
      <c r="C10067" s="24"/>
    </row>
    <row r="10068" spans="2:3" x14ac:dyDescent="0.2">
      <c r="B10068" s="24"/>
      <c r="C10068" s="24"/>
    </row>
    <row r="10069" spans="2:3" x14ac:dyDescent="0.2">
      <c r="B10069" s="24"/>
      <c r="C10069" s="24"/>
    </row>
    <row r="10070" spans="2:3" x14ac:dyDescent="0.2">
      <c r="B10070" s="24"/>
      <c r="C10070" s="24"/>
    </row>
    <row r="10071" spans="2:3" x14ac:dyDescent="0.2">
      <c r="B10071" s="24"/>
      <c r="C10071" s="24"/>
    </row>
    <row r="10072" spans="2:3" x14ac:dyDescent="0.2">
      <c r="B10072" s="24"/>
      <c r="C10072" s="24"/>
    </row>
    <row r="10073" spans="2:3" x14ac:dyDescent="0.2">
      <c r="B10073" s="24"/>
      <c r="C10073" s="24"/>
    </row>
    <row r="10074" spans="2:3" x14ac:dyDescent="0.2">
      <c r="B10074" s="24"/>
      <c r="C10074" s="24"/>
    </row>
    <row r="10075" spans="2:3" x14ac:dyDescent="0.2">
      <c r="B10075" s="24"/>
      <c r="C10075" s="24"/>
    </row>
    <row r="10076" spans="2:3" x14ac:dyDescent="0.2">
      <c r="B10076" s="24"/>
      <c r="C10076" s="24"/>
    </row>
    <row r="10077" spans="2:3" x14ac:dyDescent="0.2">
      <c r="B10077" s="24"/>
      <c r="C10077" s="24"/>
    </row>
    <row r="10078" spans="2:3" x14ac:dyDescent="0.2">
      <c r="B10078" s="24"/>
      <c r="C10078" s="24"/>
    </row>
    <row r="10079" spans="2:3" x14ac:dyDescent="0.2">
      <c r="B10079" s="24"/>
      <c r="C10079" s="24"/>
    </row>
    <row r="10080" spans="2:3" x14ac:dyDescent="0.2">
      <c r="B10080" s="24"/>
      <c r="C10080" s="24"/>
    </row>
    <row r="10081" spans="2:3" x14ac:dyDescent="0.2">
      <c r="B10081" s="24"/>
      <c r="C10081" s="24"/>
    </row>
    <row r="10082" spans="2:3" x14ac:dyDescent="0.2">
      <c r="B10082" s="24"/>
      <c r="C10082" s="24"/>
    </row>
    <row r="10083" spans="2:3" x14ac:dyDescent="0.2">
      <c r="B10083" s="24"/>
      <c r="C10083" s="24"/>
    </row>
    <row r="10084" spans="2:3" x14ac:dyDescent="0.2">
      <c r="B10084" s="24"/>
      <c r="C10084" s="24"/>
    </row>
    <row r="10085" spans="2:3" x14ac:dyDescent="0.2">
      <c r="B10085" s="24"/>
      <c r="C10085" s="24"/>
    </row>
    <row r="10086" spans="2:3" x14ac:dyDescent="0.2">
      <c r="B10086" s="24"/>
      <c r="C10086" s="24"/>
    </row>
    <row r="10087" spans="2:3" x14ac:dyDescent="0.2">
      <c r="B10087" s="24"/>
      <c r="C10087" s="24"/>
    </row>
    <row r="10088" spans="2:3" x14ac:dyDescent="0.2">
      <c r="B10088" s="24"/>
      <c r="C10088" s="24"/>
    </row>
    <row r="10089" spans="2:3" x14ac:dyDescent="0.2">
      <c r="B10089" s="24"/>
      <c r="C10089" s="24"/>
    </row>
    <row r="10090" spans="2:3" x14ac:dyDescent="0.2">
      <c r="B10090" s="24"/>
      <c r="C10090" s="24"/>
    </row>
    <row r="10091" spans="2:3" x14ac:dyDescent="0.2">
      <c r="B10091" s="24"/>
      <c r="C10091" s="24"/>
    </row>
    <row r="10092" spans="2:3" x14ac:dyDescent="0.2">
      <c r="B10092" s="24"/>
      <c r="C10092" s="24"/>
    </row>
    <row r="10093" spans="2:3" x14ac:dyDescent="0.2">
      <c r="B10093" s="24"/>
      <c r="C10093" s="24"/>
    </row>
    <row r="10094" spans="2:3" x14ac:dyDescent="0.2">
      <c r="B10094" s="24"/>
      <c r="C10094" s="24"/>
    </row>
    <row r="10095" spans="2:3" x14ac:dyDescent="0.2">
      <c r="B10095" s="24"/>
      <c r="C10095" s="24"/>
    </row>
    <row r="10096" spans="2:3" x14ac:dyDescent="0.2">
      <c r="B10096" s="24"/>
      <c r="C10096" s="24"/>
    </row>
    <row r="10097" spans="2:3" x14ac:dyDescent="0.2">
      <c r="B10097" s="24"/>
      <c r="C10097" s="24"/>
    </row>
    <row r="10098" spans="2:3" x14ac:dyDescent="0.2">
      <c r="B10098" s="24"/>
      <c r="C10098" s="24"/>
    </row>
    <row r="10099" spans="2:3" x14ac:dyDescent="0.2">
      <c r="B10099" s="24"/>
      <c r="C10099" s="24"/>
    </row>
    <row r="10100" spans="2:3" x14ac:dyDescent="0.2">
      <c r="B10100" s="24"/>
      <c r="C10100" s="24"/>
    </row>
    <row r="10101" spans="2:3" x14ac:dyDescent="0.2">
      <c r="B10101" s="24"/>
      <c r="C10101" s="24"/>
    </row>
    <row r="10102" spans="2:3" x14ac:dyDescent="0.2">
      <c r="B10102" s="24"/>
      <c r="C10102" s="24"/>
    </row>
    <row r="10103" spans="2:3" x14ac:dyDescent="0.2">
      <c r="B10103" s="24"/>
      <c r="C10103" s="24"/>
    </row>
    <row r="10104" spans="2:3" x14ac:dyDescent="0.2">
      <c r="B10104" s="24"/>
      <c r="C10104" s="24"/>
    </row>
    <row r="10105" spans="2:3" x14ac:dyDescent="0.2">
      <c r="B10105" s="24"/>
      <c r="C10105" s="24"/>
    </row>
    <row r="10106" spans="2:3" x14ac:dyDescent="0.2">
      <c r="B10106" s="24"/>
      <c r="C10106" s="24"/>
    </row>
    <row r="10107" spans="2:3" x14ac:dyDescent="0.2">
      <c r="B10107" s="24"/>
      <c r="C10107" s="24"/>
    </row>
    <row r="10108" spans="2:3" x14ac:dyDescent="0.2">
      <c r="B10108" s="24"/>
      <c r="C10108" s="24"/>
    </row>
    <row r="10109" spans="2:3" x14ac:dyDescent="0.2">
      <c r="B10109" s="24"/>
      <c r="C10109" s="24"/>
    </row>
    <row r="10110" spans="2:3" x14ac:dyDescent="0.2">
      <c r="B10110" s="24"/>
      <c r="C10110" s="24"/>
    </row>
    <row r="10111" spans="2:3" x14ac:dyDescent="0.2">
      <c r="B10111" s="24"/>
      <c r="C10111" s="24"/>
    </row>
    <row r="10112" spans="2:3" x14ac:dyDescent="0.2">
      <c r="B10112" s="24"/>
      <c r="C10112" s="24"/>
    </row>
    <row r="10113" spans="2:3" x14ac:dyDescent="0.2">
      <c r="B10113" s="24"/>
      <c r="C10113" s="24"/>
    </row>
    <row r="10114" spans="2:3" x14ac:dyDescent="0.2">
      <c r="B10114" s="24"/>
      <c r="C10114" s="24"/>
    </row>
    <row r="10115" spans="2:3" x14ac:dyDescent="0.2">
      <c r="B10115" s="24"/>
      <c r="C10115" s="24"/>
    </row>
    <row r="10116" spans="2:3" x14ac:dyDescent="0.2">
      <c r="B10116" s="24"/>
      <c r="C10116" s="24"/>
    </row>
    <row r="10117" spans="2:3" x14ac:dyDescent="0.2">
      <c r="B10117" s="24"/>
      <c r="C10117" s="24"/>
    </row>
    <row r="10118" spans="2:3" x14ac:dyDescent="0.2">
      <c r="B10118" s="24"/>
      <c r="C10118" s="24"/>
    </row>
    <row r="10119" spans="2:3" x14ac:dyDescent="0.2">
      <c r="B10119" s="24"/>
      <c r="C10119" s="24"/>
    </row>
    <row r="10120" spans="2:3" x14ac:dyDescent="0.2">
      <c r="B10120" s="24"/>
      <c r="C10120" s="24"/>
    </row>
    <row r="10121" spans="2:3" x14ac:dyDescent="0.2">
      <c r="B10121" s="24"/>
      <c r="C10121" s="24"/>
    </row>
    <row r="10122" spans="2:3" x14ac:dyDescent="0.2">
      <c r="B10122" s="24"/>
      <c r="C10122" s="24"/>
    </row>
    <row r="10123" spans="2:3" x14ac:dyDescent="0.2">
      <c r="B10123" s="24"/>
      <c r="C10123" s="24"/>
    </row>
    <row r="10124" spans="2:3" x14ac:dyDescent="0.2">
      <c r="B10124" s="24"/>
      <c r="C10124" s="24"/>
    </row>
    <row r="10125" spans="2:3" x14ac:dyDescent="0.2">
      <c r="B10125" s="24"/>
      <c r="C10125" s="24"/>
    </row>
    <row r="10126" spans="2:3" x14ac:dyDescent="0.2">
      <c r="B10126" s="24"/>
      <c r="C10126" s="24"/>
    </row>
    <row r="10127" spans="2:3" x14ac:dyDescent="0.2">
      <c r="B10127" s="24"/>
      <c r="C10127" s="24"/>
    </row>
    <row r="10128" spans="2:3" x14ac:dyDescent="0.2">
      <c r="B10128" s="24"/>
      <c r="C10128" s="24"/>
    </row>
    <row r="10129" spans="2:3" x14ac:dyDescent="0.2">
      <c r="B10129" s="24"/>
      <c r="C10129" s="24"/>
    </row>
    <row r="10130" spans="2:3" x14ac:dyDescent="0.2">
      <c r="B10130" s="24"/>
      <c r="C10130" s="24"/>
    </row>
    <row r="10131" spans="2:3" x14ac:dyDescent="0.2">
      <c r="B10131" s="24"/>
      <c r="C10131" s="24"/>
    </row>
    <row r="10132" spans="2:3" x14ac:dyDescent="0.2">
      <c r="B10132" s="24"/>
      <c r="C10132" s="24"/>
    </row>
    <row r="10133" spans="2:3" x14ac:dyDescent="0.2">
      <c r="B10133" s="24"/>
      <c r="C10133" s="24"/>
    </row>
    <row r="10134" spans="2:3" x14ac:dyDescent="0.2">
      <c r="B10134" s="24"/>
      <c r="C10134" s="24"/>
    </row>
    <row r="10135" spans="2:3" x14ac:dyDescent="0.2">
      <c r="B10135" s="24"/>
      <c r="C10135" s="24"/>
    </row>
    <row r="10136" spans="2:3" x14ac:dyDescent="0.2">
      <c r="B10136" s="24"/>
      <c r="C10136" s="24"/>
    </row>
    <row r="10137" spans="2:3" x14ac:dyDescent="0.2">
      <c r="B10137" s="24"/>
      <c r="C10137" s="24"/>
    </row>
    <row r="10138" spans="2:3" x14ac:dyDescent="0.2">
      <c r="B10138" s="24"/>
      <c r="C10138" s="24"/>
    </row>
    <row r="10139" spans="2:3" x14ac:dyDescent="0.2">
      <c r="B10139" s="24"/>
      <c r="C10139" s="24"/>
    </row>
    <row r="10140" spans="2:3" x14ac:dyDescent="0.2">
      <c r="B10140" s="24"/>
      <c r="C10140" s="24"/>
    </row>
    <row r="10141" spans="2:3" x14ac:dyDescent="0.2">
      <c r="B10141" s="24"/>
      <c r="C10141" s="24"/>
    </row>
    <row r="10142" spans="2:3" x14ac:dyDescent="0.2">
      <c r="B10142" s="24"/>
      <c r="C10142" s="24"/>
    </row>
    <row r="10143" spans="2:3" x14ac:dyDescent="0.2">
      <c r="B10143" s="24"/>
      <c r="C10143" s="24"/>
    </row>
    <row r="10144" spans="2:3" x14ac:dyDescent="0.2">
      <c r="B10144" s="24"/>
      <c r="C10144" s="24"/>
    </row>
    <row r="10145" spans="2:3" x14ac:dyDescent="0.2">
      <c r="B10145" s="24"/>
      <c r="C10145" s="24"/>
    </row>
    <row r="10146" spans="2:3" x14ac:dyDescent="0.2">
      <c r="B10146" s="24"/>
      <c r="C10146" s="24"/>
    </row>
    <row r="10147" spans="2:3" x14ac:dyDescent="0.2">
      <c r="B10147" s="24"/>
      <c r="C10147" s="24"/>
    </row>
    <row r="10148" spans="2:3" x14ac:dyDescent="0.2">
      <c r="B10148" s="24"/>
      <c r="C10148" s="24"/>
    </row>
    <row r="10149" spans="2:3" x14ac:dyDescent="0.2">
      <c r="B10149" s="24"/>
      <c r="C10149" s="24"/>
    </row>
    <row r="10150" spans="2:3" x14ac:dyDescent="0.2">
      <c r="B10150" s="24"/>
      <c r="C10150" s="24"/>
    </row>
    <row r="10151" spans="2:3" x14ac:dyDescent="0.2">
      <c r="B10151" s="24"/>
      <c r="C10151" s="24"/>
    </row>
    <row r="10152" spans="2:3" x14ac:dyDescent="0.2">
      <c r="B10152" s="24"/>
      <c r="C10152" s="24"/>
    </row>
    <row r="10153" spans="2:3" x14ac:dyDescent="0.2">
      <c r="B10153" s="24"/>
      <c r="C10153" s="24"/>
    </row>
    <row r="10154" spans="2:3" x14ac:dyDescent="0.2">
      <c r="B10154" s="24"/>
      <c r="C10154" s="24"/>
    </row>
    <row r="10155" spans="2:3" x14ac:dyDescent="0.2">
      <c r="B10155" s="24"/>
      <c r="C10155" s="24"/>
    </row>
    <row r="10156" spans="2:3" x14ac:dyDescent="0.2">
      <c r="B10156" s="24"/>
      <c r="C10156" s="24"/>
    </row>
    <row r="10157" spans="2:3" x14ac:dyDescent="0.2">
      <c r="B10157" s="24"/>
      <c r="C10157" s="24"/>
    </row>
    <row r="10158" spans="2:3" x14ac:dyDescent="0.2">
      <c r="B10158" s="24"/>
      <c r="C10158" s="24"/>
    </row>
    <row r="10159" spans="2:3" x14ac:dyDescent="0.2">
      <c r="B10159" s="24"/>
      <c r="C10159" s="24"/>
    </row>
    <row r="10160" spans="2:3" x14ac:dyDescent="0.2">
      <c r="B10160" s="24"/>
      <c r="C10160" s="24"/>
    </row>
    <row r="10161" spans="2:3" x14ac:dyDescent="0.2">
      <c r="B10161" s="24"/>
      <c r="C10161" s="24"/>
    </row>
    <row r="10162" spans="2:3" x14ac:dyDescent="0.2">
      <c r="B10162" s="24"/>
      <c r="C10162" s="24"/>
    </row>
    <row r="10163" spans="2:3" x14ac:dyDescent="0.2">
      <c r="B10163" s="24"/>
      <c r="C10163" s="24"/>
    </row>
    <row r="10164" spans="2:3" x14ac:dyDescent="0.2">
      <c r="B10164" s="24"/>
      <c r="C10164" s="24"/>
    </row>
    <row r="10165" spans="2:3" x14ac:dyDescent="0.2">
      <c r="B10165" s="24"/>
      <c r="C10165" s="24"/>
    </row>
    <row r="10166" spans="2:3" x14ac:dyDescent="0.2">
      <c r="B10166" s="24"/>
      <c r="C10166" s="24"/>
    </row>
    <row r="10167" spans="2:3" x14ac:dyDescent="0.2">
      <c r="B10167" s="24"/>
      <c r="C10167" s="24"/>
    </row>
    <row r="10168" spans="2:3" x14ac:dyDescent="0.2">
      <c r="B10168" s="24"/>
      <c r="C10168" s="24"/>
    </row>
    <row r="10169" spans="2:3" x14ac:dyDescent="0.2">
      <c r="B10169" s="24"/>
      <c r="C10169" s="24"/>
    </row>
    <row r="10170" spans="2:3" x14ac:dyDescent="0.2">
      <c r="B10170" s="24"/>
      <c r="C10170" s="24"/>
    </row>
    <row r="10171" spans="2:3" x14ac:dyDescent="0.2">
      <c r="B10171" s="24"/>
      <c r="C10171" s="24"/>
    </row>
    <row r="10172" spans="2:3" x14ac:dyDescent="0.2">
      <c r="B10172" s="24"/>
      <c r="C10172" s="24"/>
    </row>
    <row r="10173" spans="2:3" x14ac:dyDescent="0.2">
      <c r="B10173" s="24"/>
      <c r="C10173" s="24"/>
    </row>
    <row r="10174" spans="2:3" x14ac:dyDescent="0.2">
      <c r="B10174" s="24"/>
      <c r="C10174" s="24"/>
    </row>
    <row r="10175" spans="2:3" x14ac:dyDescent="0.2">
      <c r="B10175" s="24"/>
      <c r="C10175" s="24"/>
    </row>
    <row r="10176" spans="2:3" x14ac:dyDescent="0.2">
      <c r="B10176" s="24"/>
      <c r="C10176" s="24"/>
    </row>
    <row r="10177" spans="2:3" x14ac:dyDescent="0.2">
      <c r="B10177" s="24"/>
      <c r="C10177" s="24"/>
    </row>
    <row r="10178" spans="2:3" x14ac:dyDescent="0.2">
      <c r="B10178" s="24"/>
      <c r="C10178" s="24"/>
    </row>
    <row r="10179" spans="2:3" x14ac:dyDescent="0.2">
      <c r="B10179" s="24"/>
      <c r="C10179" s="24"/>
    </row>
    <row r="10180" spans="2:3" x14ac:dyDescent="0.2">
      <c r="B10180" s="24"/>
      <c r="C10180" s="24"/>
    </row>
    <row r="10181" spans="2:3" x14ac:dyDescent="0.2">
      <c r="B10181" s="24"/>
      <c r="C10181" s="24"/>
    </row>
    <row r="10182" spans="2:3" x14ac:dyDescent="0.2">
      <c r="B10182" s="24"/>
      <c r="C10182" s="24"/>
    </row>
    <row r="10183" spans="2:3" x14ac:dyDescent="0.2">
      <c r="B10183" s="24"/>
      <c r="C10183" s="24"/>
    </row>
    <row r="10184" spans="2:3" x14ac:dyDescent="0.2">
      <c r="B10184" s="24"/>
      <c r="C10184" s="24"/>
    </row>
    <row r="10185" spans="2:3" x14ac:dyDescent="0.2">
      <c r="B10185" s="24"/>
      <c r="C10185" s="24"/>
    </row>
    <row r="10186" spans="2:3" x14ac:dyDescent="0.2">
      <c r="B10186" s="24"/>
      <c r="C10186" s="24"/>
    </row>
    <row r="10187" spans="2:3" x14ac:dyDescent="0.2">
      <c r="B10187" s="24"/>
      <c r="C10187" s="24"/>
    </row>
    <row r="10188" spans="2:3" x14ac:dyDescent="0.2">
      <c r="B10188" s="24"/>
      <c r="C10188" s="24"/>
    </row>
    <row r="10189" spans="2:3" x14ac:dyDescent="0.2">
      <c r="B10189" s="24"/>
      <c r="C10189" s="24"/>
    </row>
    <row r="10190" spans="2:3" x14ac:dyDescent="0.2">
      <c r="B10190" s="24"/>
      <c r="C10190" s="24"/>
    </row>
    <row r="10191" spans="2:3" x14ac:dyDescent="0.2">
      <c r="B10191" s="24"/>
      <c r="C10191" s="24"/>
    </row>
    <row r="10192" spans="2:3" x14ac:dyDescent="0.2">
      <c r="B10192" s="24"/>
      <c r="C10192" s="24"/>
    </row>
    <row r="10193" spans="2:3" x14ac:dyDescent="0.2">
      <c r="B10193" s="24"/>
      <c r="C10193" s="24"/>
    </row>
    <row r="10194" spans="2:3" x14ac:dyDescent="0.2">
      <c r="B10194" s="24"/>
      <c r="C10194" s="24"/>
    </row>
    <row r="10195" spans="2:3" x14ac:dyDescent="0.2">
      <c r="B10195" s="24"/>
      <c r="C10195" s="24"/>
    </row>
    <row r="10196" spans="2:3" x14ac:dyDescent="0.2">
      <c r="B10196" s="24"/>
      <c r="C10196" s="24"/>
    </row>
    <row r="10197" spans="2:3" x14ac:dyDescent="0.2">
      <c r="B10197" s="24"/>
      <c r="C10197" s="24"/>
    </row>
    <row r="10198" spans="2:3" x14ac:dyDescent="0.2">
      <c r="B10198" s="24"/>
      <c r="C10198" s="24"/>
    </row>
    <row r="10199" spans="2:3" x14ac:dyDescent="0.2">
      <c r="B10199" s="24"/>
      <c r="C10199" s="24"/>
    </row>
    <row r="10200" spans="2:3" x14ac:dyDescent="0.2">
      <c r="B10200" s="24"/>
      <c r="C10200" s="24"/>
    </row>
    <row r="10201" spans="2:3" x14ac:dyDescent="0.2">
      <c r="B10201" s="24"/>
      <c r="C10201" s="24"/>
    </row>
    <row r="10202" spans="2:3" x14ac:dyDescent="0.2">
      <c r="B10202" s="24"/>
      <c r="C10202" s="24"/>
    </row>
    <row r="10203" spans="2:3" x14ac:dyDescent="0.2">
      <c r="B10203" s="24"/>
      <c r="C10203" s="24"/>
    </row>
    <row r="10204" spans="2:3" x14ac:dyDescent="0.2">
      <c r="B10204" s="24"/>
      <c r="C10204" s="24"/>
    </row>
    <row r="10205" spans="2:3" x14ac:dyDescent="0.2">
      <c r="B10205" s="24"/>
      <c r="C10205" s="24"/>
    </row>
    <row r="10206" spans="2:3" x14ac:dyDescent="0.2">
      <c r="B10206" s="24"/>
      <c r="C10206" s="24"/>
    </row>
    <row r="10207" spans="2:3" x14ac:dyDescent="0.2">
      <c r="B10207" s="24"/>
      <c r="C10207" s="24"/>
    </row>
    <row r="10208" spans="2:3" x14ac:dyDescent="0.2">
      <c r="B10208" s="24"/>
      <c r="C10208" s="24"/>
    </row>
    <row r="10209" spans="2:3" x14ac:dyDescent="0.2">
      <c r="B10209" s="24"/>
      <c r="C10209" s="24"/>
    </row>
    <row r="10210" spans="2:3" x14ac:dyDescent="0.2">
      <c r="B10210" s="24"/>
      <c r="C10210" s="24"/>
    </row>
    <row r="10211" spans="2:3" x14ac:dyDescent="0.2">
      <c r="B10211" s="24"/>
      <c r="C10211" s="24"/>
    </row>
    <row r="10212" spans="2:3" x14ac:dyDescent="0.2">
      <c r="B10212" s="24"/>
      <c r="C10212" s="24"/>
    </row>
    <row r="10213" spans="2:3" x14ac:dyDescent="0.2">
      <c r="B10213" s="24"/>
      <c r="C10213" s="24"/>
    </row>
    <row r="10214" spans="2:3" x14ac:dyDescent="0.2">
      <c r="B10214" s="24"/>
      <c r="C10214" s="24"/>
    </row>
    <row r="10215" spans="2:3" x14ac:dyDescent="0.2">
      <c r="B10215" s="24"/>
      <c r="C10215" s="24"/>
    </row>
    <row r="10216" spans="2:3" x14ac:dyDescent="0.2">
      <c r="B10216" s="24"/>
      <c r="C10216" s="24"/>
    </row>
    <row r="10217" spans="2:3" x14ac:dyDescent="0.2">
      <c r="B10217" s="24"/>
      <c r="C10217" s="24"/>
    </row>
    <row r="10218" spans="2:3" x14ac:dyDescent="0.2">
      <c r="B10218" s="24"/>
      <c r="C10218" s="24"/>
    </row>
    <row r="10219" spans="2:3" x14ac:dyDescent="0.2">
      <c r="B10219" s="24"/>
      <c r="C10219" s="24"/>
    </row>
    <row r="10220" spans="2:3" x14ac:dyDescent="0.2">
      <c r="B10220" s="24"/>
      <c r="C10220" s="24"/>
    </row>
    <row r="10221" spans="2:3" x14ac:dyDescent="0.2">
      <c r="B10221" s="24"/>
      <c r="C10221" s="24"/>
    </row>
    <row r="10222" spans="2:3" x14ac:dyDescent="0.2">
      <c r="B10222" s="24"/>
      <c r="C10222" s="24"/>
    </row>
    <row r="10223" spans="2:3" x14ac:dyDescent="0.2">
      <c r="B10223" s="24"/>
      <c r="C10223" s="24"/>
    </row>
    <row r="10224" spans="2:3" x14ac:dyDescent="0.2">
      <c r="B10224" s="24"/>
      <c r="C10224" s="24"/>
    </row>
    <row r="10225" spans="2:3" x14ac:dyDescent="0.2">
      <c r="B10225" s="24"/>
      <c r="C10225" s="24"/>
    </row>
    <row r="10226" spans="2:3" x14ac:dyDescent="0.2">
      <c r="B10226" s="24"/>
      <c r="C10226" s="24"/>
    </row>
    <row r="10227" spans="2:3" x14ac:dyDescent="0.2">
      <c r="B10227" s="24"/>
      <c r="C10227" s="24"/>
    </row>
    <row r="10228" spans="2:3" x14ac:dyDescent="0.2">
      <c r="B10228" s="24"/>
      <c r="C10228" s="24"/>
    </row>
    <row r="10229" spans="2:3" x14ac:dyDescent="0.2">
      <c r="B10229" s="24"/>
      <c r="C10229" s="24"/>
    </row>
    <row r="10230" spans="2:3" x14ac:dyDescent="0.2">
      <c r="B10230" s="24"/>
      <c r="C10230" s="24"/>
    </row>
    <row r="10231" spans="2:3" x14ac:dyDescent="0.2">
      <c r="B10231" s="24"/>
      <c r="C10231" s="24"/>
    </row>
    <row r="10232" spans="2:3" x14ac:dyDescent="0.2">
      <c r="B10232" s="24"/>
      <c r="C10232" s="24"/>
    </row>
    <row r="10233" spans="2:3" x14ac:dyDescent="0.2">
      <c r="B10233" s="24"/>
      <c r="C10233" s="24"/>
    </row>
    <row r="10234" spans="2:3" x14ac:dyDescent="0.2">
      <c r="B10234" s="24"/>
      <c r="C10234" s="24"/>
    </row>
    <row r="10235" spans="2:3" x14ac:dyDescent="0.2">
      <c r="B10235" s="24"/>
      <c r="C10235" s="24"/>
    </row>
    <row r="10236" spans="2:3" x14ac:dyDescent="0.2">
      <c r="B10236" s="24"/>
      <c r="C10236" s="24"/>
    </row>
    <row r="10237" spans="2:3" x14ac:dyDescent="0.2">
      <c r="B10237" s="24"/>
      <c r="C10237" s="24"/>
    </row>
    <row r="10238" spans="2:3" x14ac:dyDescent="0.2">
      <c r="B10238" s="24"/>
      <c r="C10238" s="24"/>
    </row>
    <row r="10239" spans="2:3" x14ac:dyDescent="0.2">
      <c r="B10239" s="24"/>
      <c r="C10239" s="24"/>
    </row>
    <row r="10240" spans="2:3" x14ac:dyDescent="0.2">
      <c r="B10240" s="24"/>
      <c r="C10240" s="24"/>
    </row>
    <row r="10241" spans="2:3" x14ac:dyDescent="0.2">
      <c r="B10241" s="24"/>
      <c r="C10241" s="24"/>
    </row>
    <row r="10242" spans="2:3" x14ac:dyDescent="0.2">
      <c r="B10242" s="24"/>
      <c r="C10242" s="24"/>
    </row>
    <row r="10243" spans="2:3" x14ac:dyDescent="0.2">
      <c r="B10243" s="24"/>
      <c r="C10243" s="24"/>
    </row>
    <row r="10244" spans="2:3" x14ac:dyDescent="0.2">
      <c r="B10244" s="24"/>
      <c r="C10244" s="24"/>
    </row>
    <row r="10245" spans="2:3" x14ac:dyDescent="0.2">
      <c r="B10245" s="24"/>
      <c r="C10245" s="24"/>
    </row>
    <row r="10246" spans="2:3" x14ac:dyDescent="0.2">
      <c r="B10246" s="24"/>
      <c r="C10246" s="24"/>
    </row>
    <row r="10247" spans="2:3" x14ac:dyDescent="0.2">
      <c r="B10247" s="24"/>
      <c r="C10247" s="24"/>
    </row>
    <row r="10248" spans="2:3" x14ac:dyDescent="0.2">
      <c r="B10248" s="24"/>
      <c r="C10248" s="24"/>
    </row>
    <row r="10249" spans="2:3" x14ac:dyDescent="0.2">
      <c r="B10249" s="24"/>
      <c r="C10249" s="24"/>
    </row>
    <row r="10250" spans="2:3" x14ac:dyDescent="0.2">
      <c r="B10250" s="24"/>
      <c r="C10250" s="24"/>
    </row>
    <row r="10251" spans="2:3" x14ac:dyDescent="0.2">
      <c r="B10251" s="24"/>
      <c r="C10251" s="24"/>
    </row>
    <row r="10252" spans="2:3" x14ac:dyDescent="0.2">
      <c r="B10252" s="24"/>
      <c r="C10252" s="24"/>
    </row>
    <row r="10253" spans="2:3" x14ac:dyDescent="0.2">
      <c r="B10253" s="24"/>
      <c r="C10253" s="24"/>
    </row>
    <row r="10254" spans="2:3" x14ac:dyDescent="0.2">
      <c r="B10254" s="24"/>
      <c r="C10254" s="24"/>
    </row>
    <row r="10255" spans="2:3" x14ac:dyDescent="0.2">
      <c r="B10255" s="24"/>
      <c r="C10255" s="24"/>
    </row>
    <row r="10256" spans="2:3" x14ac:dyDescent="0.2">
      <c r="B10256" s="24"/>
      <c r="C10256" s="24"/>
    </row>
    <row r="10257" spans="2:3" x14ac:dyDescent="0.2">
      <c r="B10257" s="24"/>
      <c r="C10257" s="24"/>
    </row>
    <row r="10258" spans="2:3" x14ac:dyDescent="0.2">
      <c r="B10258" s="24"/>
      <c r="C10258" s="24"/>
    </row>
    <row r="10259" spans="2:3" x14ac:dyDescent="0.2">
      <c r="B10259" s="24"/>
      <c r="C10259" s="24"/>
    </row>
    <row r="10260" spans="2:3" x14ac:dyDescent="0.2">
      <c r="B10260" s="24"/>
      <c r="C10260" s="24"/>
    </row>
    <row r="10261" spans="2:3" x14ac:dyDescent="0.2">
      <c r="B10261" s="24"/>
      <c r="C10261" s="24"/>
    </row>
    <row r="10262" spans="2:3" x14ac:dyDescent="0.2">
      <c r="B10262" s="24"/>
      <c r="C10262" s="24"/>
    </row>
    <row r="10263" spans="2:3" x14ac:dyDescent="0.2">
      <c r="B10263" s="24"/>
      <c r="C10263" s="24"/>
    </row>
    <row r="10264" spans="2:3" x14ac:dyDescent="0.2">
      <c r="B10264" s="24"/>
      <c r="C10264" s="24"/>
    </row>
    <row r="10265" spans="2:3" x14ac:dyDescent="0.2">
      <c r="B10265" s="24"/>
      <c r="C10265" s="24"/>
    </row>
    <row r="10266" spans="2:3" x14ac:dyDescent="0.2">
      <c r="B10266" s="24"/>
      <c r="C10266" s="24"/>
    </row>
    <row r="10267" spans="2:3" x14ac:dyDescent="0.2">
      <c r="B10267" s="24"/>
      <c r="C10267" s="24"/>
    </row>
    <row r="10268" spans="2:3" x14ac:dyDescent="0.2">
      <c r="B10268" s="24"/>
      <c r="C10268" s="24"/>
    </row>
    <row r="10269" spans="2:3" x14ac:dyDescent="0.2">
      <c r="B10269" s="24"/>
      <c r="C10269" s="24"/>
    </row>
    <row r="10270" spans="2:3" x14ac:dyDescent="0.2">
      <c r="B10270" s="24"/>
      <c r="C10270" s="24"/>
    </row>
    <row r="10271" spans="2:3" x14ac:dyDescent="0.2">
      <c r="B10271" s="24"/>
      <c r="C10271" s="24"/>
    </row>
    <row r="10272" spans="2:3" x14ac:dyDescent="0.2">
      <c r="B10272" s="24"/>
      <c r="C10272" s="24"/>
    </row>
    <row r="10273" spans="2:3" x14ac:dyDescent="0.2">
      <c r="B10273" s="24"/>
      <c r="C10273" s="24"/>
    </row>
    <row r="10274" spans="2:3" x14ac:dyDescent="0.2">
      <c r="B10274" s="24"/>
      <c r="C10274" s="24"/>
    </row>
    <row r="10275" spans="2:3" x14ac:dyDescent="0.2">
      <c r="B10275" s="24"/>
      <c r="C10275" s="24"/>
    </row>
    <row r="10276" spans="2:3" x14ac:dyDescent="0.2">
      <c r="B10276" s="24"/>
      <c r="C10276" s="24"/>
    </row>
    <row r="10277" spans="2:3" x14ac:dyDescent="0.2">
      <c r="B10277" s="24"/>
      <c r="C10277" s="24"/>
    </row>
    <row r="10278" spans="2:3" x14ac:dyDescent="0.2">
      <c r="B10278" s="24"/>
      <c r="C10278" s="24"/>
    </row>
    <row r="10279" spans="2:3" x14ac:dyDescent="0.2">
      <c r="B10279" s="24"/>
      <c r="C10279" s="24"/>
    </row>
    <row r="10280" spans="2:3" x14ac:dyDescent="0.2">
      <c r="B10280" s="24"/>
      <c r="C10280" s="24"/>
    </row>
    <row r="10281" spans="2:3" x14ac:dyDescent="0.2">
      <c r="B10281" s="24"/>
      <c r="C10281" s="24"/>
    </row>
    <row r="10282" spans="2:3" x14ac:dyDescent="0.2">
      <c r="B10282" s="24"/>
      <c r="C10282" s="24"/>
    </row>
    <row r="10283" spans="2:3" x14ac:dyDescent="0.2">
      <c r="B10283" s="24"/>
      <c r="C10283" s="24"/>
    </row>
    <row r="10284" spans="2:3" x14ac:dyDescent="0.2">
      <c r="B10284" s="24"/>
      <c r="C10284" s="24"/>
    </row>
    <row r="10285" spans="2:3" x14ac:dyDescent="0.2">
      <c r="B10285" s="24"/>
      <c r="C10285" s="24"/>
    </row>
    <row r="10286" spans="2:3" x14ac:dyDescent="0.2">
      <c r="B10286" s="24"/>
      <c r="C10286" s="24"/>
    </row>
    <row r="10287" spans="2:3" x14ac:dyDescent="0.2">
      <c r="B10287" s="24"/>
      <c r="C10287" s="24"/>
    </row>
    <row r="10288" spans="2:3" x14ac:dyDescent="0.2">
      <c r="B10288" s="24"/>
      <c r="C10288" s="24"/>
    </row>
    <row r="10289" spans="2:3" x14ac:dyDescent="0.2">
      <c r="B10289" s="24"/>
      <c r="C10289" s="24"/>
    </row>
    <row r="10290" spans="2:3" x14ac:dyDescent="0.2">
      <c r="B10290" s="24"/>
      <c r="C10290" s="24"/>
    </row>
    <row r="10291" spans="2:3" x14ac:dyDescent="0.2">
      <c r="B10291" s="24"/>
      <c r="C10291" s="24"/>
    </row>
    <row r="10292" spans="2:3" x14ac:dyDescent="0.2">
      <c r="B10292" s="24"/>
      <c r="C10292" s="24"/>
    </row>
    <row r="10293" spans="2:3" x14ac:dyDescent="0.2">
      <c r="B10293" s="24"/>
      <c r="C10293" s="24"/>
    </row>
    <row r="10294" spans="2:3" x14ac:dyDescent="0.2">
      <c r="B10294" s="24"/>
      <c r="C10294" s="24"/>
    </row>
    <row r="10295" spans="2:3" x14ac:dyDescent="0.2">
      <c r="B10295" s="24"/>
      <c r="C10295" s="24"/>
    </row>
    <row r="10296" spans="2:3" x14ac:dyDescent="0.2">
      <c r="B10296" s="24"/>
      <c r="C10296" s="24"/>
    </row>
    <row r="10297" spans="2:3" x14ac:dyDescent="0.2">
      <c r="B10297" s="24"/>
      <c r="C10297" s="24"/>
    </row>
    <row r="10298" spans="2:3" x14ac:dyDescent="0.2">
      <c r="B10298" s="24"/>
      <c r="C10298" s="24"/>
    </row>
    <row r="10299" spans="2:3" x14ac:dyDescent="0.2">
      <c r="B10299" s="24"/>
      <c r="C10299" s="24"/>
    </row>
    <row r="10300" spans="2:3" x14ac:dyDescent="0.2">
      <c r="B10300" s="24"/>
      <c r="C10300" s="24"/>
    </row>
    <row r="10301" spans="2:3" x14ac:dyDescent="0.2">
      <c r="B10301" s="24"/>
      <c r="C10301" s="24"/>
    </row>
    <row r="10302" spans="2:3" x14ac:dyDescent="0.2">
      <c r="B10302" s="24"/>
      <c r="C10302" s="24"/>
    </row>
    <row r="10303" spans="2:3" x14ac:dyDescent="0.2">
      <c r="B10303" s="24"/>
      <c r="C10303" s="24"/>
    </row>
    <row r="10304" spans="2:3" x14ac:dyDescent="0.2">
      <c r="B10304" s="24"/>
      <c r="C10304" s="24"/>
    </row>
    <row r="10305" spans="2:3" x14ac:dyDescent="0.2">
      <c r="B10305" s="24"/>
      <c r="C10305" s="24"/>
    </row>
    <row r="10306" spans="2:3" x14ac:dyDescent="0.2">
      <c r="B10306" s="24"/>
      <c r="C10306" s="24"/>
    </row>
    <row r="10307" spans="2:3" x14ac:dyDescent="0.2">
      <c r="B10307" s="24"/>
      <c r="C10307" s="24"/>
    </row>
    <row r="10308" spans="2:3" x14ac:dyDescent="0.2">
      <c r="B10308" s="24"/>
      <c r="C10308" s="24"/>
    </row>
    <row r="10309" spans="2:3" x14ac:dyDescent="0.2">
      <c r="B10309" s="24"/>
      <c r="C10309" s="24"/>
    </row>
    <row r="10310" spans="2:3" x14ac:dyDescent="0.2">
      <c r="B10310" s="24"/>
      <c r="C10310" s="24"/>
    </row>
    <row r="10311" spans="2:3" x14ac:dyDescent="0.2">
      <c r="B10311" s="24"/>
      <c r="C10311" s="24"/>
    </row>
    <row r="10312" spans="2:3" x14ac:dyDescent="0.2">
      <c r="B10312" s="24"/>
      <c r="C10312" s="24"/>
    </row>
    <row r="10313" spans="2:3" x14ac:dyDescent="0.2">
      <c r="B10313" s="24"/>
      <c r="C10313" s="24"/>
    </row>
    <row r="10314" spans="2:3" x14ac:dyDescent="0.2">
      <c r="B10314" s="24"/>
      <c r="C10314" s="24"/>
    </row>
    <row r="10315" spans="2:3" x14ac:dyDescent="0.2">
      <c r="B10315" s="24"/>
      <c r="C10315" s="24"/>
    </row>
    <row r="10316" spans="2:3" x14ac:dyDescent="0.2">
      <c r="B10316" s="24"/>
      <c r="C10316" s="24"/>
    </row>
    <row r="10317" spans="2:3" x14ac:dyDescent="0.2">
      <c r="B10317" s="24"/>
      <c r="C10317" s="24"/>
    </row>
    <row r="10318" spans="2:3" x14ac:dyDescent="0.2">
      <c r="B10318" s="24"/>
      <c r="C10318" s="24"/>
    </row>
    <row r="10319" spans="2:3" x14ac:dyDescent="0.2">
      <c r="B10319" s="24"/>
      <c r="C10319" s="24"/>
    </row>
    <row r="10320" spans="2:3" x14ac:dyDescent="0.2">
      <c r="B10320" s="24"/>
      <c r="C10320" s="24"/>
    </row>
    <row r="10321" spans="2:3" x14ac:dyDescent="0.2">
      <c r="B10321" s="24"/>
      <c r="C10321" s="24"/>
    </row>
    <row r="10322" spans="2:3" x14ac:dyDescent="0.2">
      <c r="B10322" s="24"/>
      <c r="C10322" s="24"/>
    </row>
    <row r="10323" spans="2:3" x14ac:dyDescent="0.2">
      <c r="B10323" s="24"/>
      <c r="C10323" s="24"/>
    </row>
    <row r="10324" spans="2:3" x14ac:dyDescent="0.2">
      <c r="B10324" s="24"/>
      <c r="C10324" s="24"/>
    </row>
    <row r="10325" spans="2:3" x14ac:dyDescent="0.2">
      <c r="B10325" s="24"/>
      <c r="C10325" s="24"/>
    </row>
    <row r="10326" spans="2:3" x14ac:dyDescent="0.2">
      <c r="B10326" s="24"/>
      <c r="C10326" s="24"/>
    </row>
    <row r="10327" spans="2:3" x14ac:dyDescent="0.2">
      <c r="B10327" s="24"/>
      <c r="C10327" s="24"/>
    </row>
    <row r="10328" spans="2:3" x14ac:dyDescent="0.2">
      <c r="B10328" s="24"/>
      <c r="C10328" s="24"/>
    </row>
    <row r="10329" spans="2:3" x14ac:dyDescent="0.2">
      <c r="B10329" s="24"/>
      <c r="C10329" s="24"/>
    </row>
    <row r="10330" spans="2:3" x14ac:dyDescent="0.2">
      <c r="B10330" s="24"/>
      <c r="C10330" s="24"/>
    </row>
    <row r="10331" spans="2:3" x14ac:dyDescent="0.2">
      <c r="B10331" s="24"/>
      <c r="C10331" s="24"/>
    </row>
    <row r="10332" spans="2:3" x14ac:dyDescent="0.2">
      <c r="B10332" s="24"/>
      <c r="C10332" s="24"/>
    </row>
    <row r="10333" spans="2:3" x14ac:dyDescent="0.2">
      <c r="B10333" s="24"/>
      <c r="C10333" s="24"/>
    </row>
    <row r="10334" spans="2:3" x14ac:dyDescent="0.2">
      <c r="B10334" s="24"/>
      <c r="C10334" s="24"/>
    </row>
    <row r="10335" spans="2:3" x14ac:dyDescent="0.2">
      <c r="B10335" s="24"/>
      <c r="C10335" s="24"/>
    </row>
    <row r="10336" spans="2:3" x14ac:dyDescent="0.2">
      <c r="B10336" s="24"/>
      <c r="C10336" s="24"/>
    </row>
    <row r="10337" spans="2:3" x14ac:dyDescent="0.2">
      <c r="B10337" s="24"/>
      <c r="C10337" s="24"/>
    </row>
    <row r="10338" spans="2:3" x14ac:dyDescent="0.2">
      <c r="B10338" s="24"/>
      <c r="C10338" s="24"/>
    </row>
    <row r="10339" spans="2:3" x14ac:dyDescent="0.2">
      <c r="B10339" s="24"/>
      <c r="C10339" s="24"/>
    </row>
    <row r="10340" spans="2:3" x14ac:dyDescent="0.2">
      <c r="B10340" s="24"/>
      <c r="C10340" s="24"/>
    </row>
    <row r="10341" spans="2:3" x14ac:dyDescent="0.2">
      <c r="B10341" s="24"/>
      <c r="C10341" s="24"/>
    </row>
    <row r="10342" spans="2:3" x14ac:dyDescent="0.2">
      <c r="B10342" s="24"/>
      <c r="C10342" s="24"/>
    </row>
    <row r="10343" spans="2:3" x14ac:dyDescent="0.2">
      <c r="B10343" s="24"/>
      <c r="C10343" s="24"/>
    </row>
    <row r="10344" spans="2:3" x14ac:dyDescent="0.2">
      <c r="B10344" s="24"/>
      <c r="C10344" s="24"/>
    </row>
    <row r="10345" spans="2:3" x14ac:dyDescent="0.2">
      <c r="B10345" s="24"/>
      <c r="C10345" s="24"/>
    </row>
    <row r="10346" spans="2:3" x14ac:dyDescent="0.2">
      <c r="B10346" s="24"/>
      <c r="C10346" s="24"/>
    </row>
    <row r="10347" spans="2:3" x14ac:dyDescent="0.2">
      <c r="B10347" s="24"/>
      <c r="C10347" s="24"/>
    </row>
    <row r="10348" spans="2:3" x14ac:dyDescent="0.2">
      <c r="B10348" s="24"/>
      <c r="C10348" s="24"/>
    </row>
    <row r="10349" spans="2:3" x14ac:dyDescent="0.2">
      <c r="B10349" s="24"/>
      <c r="C10349" s="24"/>
    </row>
    <row r="10350" spans="2:3" x14ac:dyDescent="0.2">
      <c r="B10350" s="24"/>
      <c r="C10350" s="24"/>
    </row>
    <row r="10351" spans="2:3" x14ac:dyDescent="0.2">
      <c r="B10351" s="24"/>
      <c r="C10351" s="24"/>
    </row>
    <row r="10352" spans="2:3" x14ac:dyDescent="0.2">
      <c r="B10352" s="24"/>
      <c r="C10352" s="24"/>
    </row>
    <row r="10353" spans="2:3" x14ac:dyDescent="0.2">
      <c r="B10353" s="24"/>
      <c r="C10353" s="24"/>
    </row>
    <row r="10354" spans="2:3" x14ac:dyDescent="0.2">
      <c r="B10354" s="24"/>
      <c r="C10354" s="24"/>
    </row>
    <row r="10355" spans="2:3" x14ac:dyDescent="0.2">
      <c r="B10355" s="24"/>
      <c r="C10355" s="24"/>
    </row>
    <row r="10356" spans="2:3" x14ac:dyDescent="0.2">
      <c r="B10356" s="24"/>
      <c r="C10356" s="24"/>
    </row>
    <row r="10357" spans="2:3" x14ac:dyDescent="0.2">
      <c r="B10357" s="24"/>
      <c r="C10357" s="24"/>
    </row>
    <row r="10358" spans="2:3" x14ac:dyDescent="0.2">
      <c r="B10358" s="24"/>
      <c r="C10358" s="24"/>
    </row>
    <row r="10359" spans="2:3" x14ac:dyDescent="0.2">
      <c r="B10359" s="24"/>
      <c r="C10359" s="24"/>
    </row>
    <row r="10360" spans="2:3" x14ac:dyDescent="0.2">
      <c r="B10360" s="24"/>
      <c r="C10360" s="24"/>
    </row>
    <row r="10361" spans="2:3" x14ac:dyDescent="0.2">
      <c r="B10361" s="24"/>
      <c r="C10361" s="24"/>
    </row>
    <row r="10362" spans="2:3" x14ac:dyDescent="0.2">
      <c r="B10362" s="24"/>
      <c r="C10362" s="24"/>
    </row>
    <row r="10363" spans="2:3" x14ac:dyDescent="0.2">
      <c r="B10363" s="24"/>
      <c r="C10363" s="24"/>
    </row>
    <row r="10364" spans="2:3" x14ac:dyDescent="0.2">
      <c r="B10364" s="24"/>
      <c r="C10364" s="24"/>
    </row>
    <row r="10365" spans="2:3" x14ac:dyDescent="0.2">
      <c r="B10365" s="24"/>
      <c r="C10365" s="24"/>
    </row>
    <row r="10366" spans="2:3" x14ac:dyDescent="0.2">
      <c r="B10366" s="24"/>
      <c r="C10366" s="24"/>
    </row>
    <row r="10367" spans="2:3" x14ac:dyDescent="0.2">
      <c r="B10367" s="24"/>
      <c r="C10367" s="24"/>
    </row>
    <row r="10368" spans="2:3" x14ac:dyDescent="0.2">
      <c r="B10368" s="24"/>
      <c r="C10368" s="24"/>
    </row>
    <row r="10369" spans="2:3" x14ac:dyDescent="0.2">
      <c r="B10369" s="24"/>
      <c r="C10369" s="24"/>
    </row>
    <row r="10370" spans="2:3" x14ac:dyDescent="0.2">
      <c r="B10370" s="24"/>
      <c r="C10370" s="24"/>
    </row>
    <row r="10371" spans="2:3" x14ac:dyDescent="0.2">
      <c r="B10371" s="24"/>
      <c r="C10371" s="24"/>
    </row>
    <row r="10372" spans="2:3" x14ac:dyDescent="0.2">
      <c r="B10372" s="24"/>
      <c r="C10372" s="24"/>
    </row>
    <row r="10373" spans="2:3" x14ac:dyDescent="0.2">
      <c r="B10373" s="24"/>
      <c r="C10373" s="24"/>
    </row>
    <row r="10374" spans="2:3" x14ac:dyDescent="0.2">
      <c r="B10374" s="24"/>
      <c r="C10374" s="24"/>
    </row>
    <row r="10375" spans="2:3" x14ac:dyDescent="0.2">
      <c r="B10375" s="24"/>
      <c r="C10375" s="24"/>
    </row>
    <row r="10376" spans="2:3" x14ac:dyDescent="0.2">
      <c r="B10376" s="24"/>
      <c r="C10376" s="24"/>
    </row>
    <row r="10377" spans="2:3" x14ac:dyDescent="0.2">
      <c r="B10377" s="24"/>
      <c r="C10377" s="24"/>
    </row>
    <row r="10378" spans="2:3" x14ac:dyDescent="0.2">
      <c r="B10378" s="24"/>
      <c r="C10378" s="24"/>
    </row>
    <row r="10379" spans="2:3" x14ac:dyDescent="0.2">
      <c r="B10379" s="24"/>
      <c r="C10379" s="24"/>
    </row>
    <row r="10380" spans="2:3" x14ac:dyDescent="0.2">
      <c r="B10380" s="24"/>
      <c r="C10380" s="24"/>
    </row>
    <row r="10381" spans="2:3" x14ac:dyDescent="0.2">
      <c r="B10381" s="24"/>
      <c r="C10381" s="24"/>
    </row>
    <row r="10382" spans="2:3" x14ac:dyDescent="0.2">
      <c r="B10382" s="24"/>
      <c r="C10382" s="24"/>
    </row>
    <row r="10383" spans="2:3" x14ac:dyDescent="0.2">
      <c r="B10383" s="24"/>
      <c r="C10383" s="24"/>
    </row>
    <row r="10384" spans="2:3" x14ac:dyDescent="0.2">
      <c r="B10384" s="24"/>
      <c r="C10384" s="24"/>
    </row>
    <row r="10385" spans="2:3" x14ac:dyDescent="0.2">
      <c r="B10385" s="24"/>
      <c r="C10385" s="24"/>
    </row>
    <row r="10386" spans="2:3" x14ac:dyDescent="0.2">
      <c r="B10386" s="24"/>
      <c r="C10386" s="24"/>
    </row>
    <row r="10387" spans="2:3" x14ac:dyDescent="0.2">
      <c r="B10387" s="24"/>
      <c r="C10387" s="24"/>
    </row>
    <row r="10388" spans="2:3" x14ac:dyDescent="0.2">
      <c r="B10388" s="24"/>
      <c r="C10388" s="24"/>
    </row>
    <row r="10389" spans="2:3" x14ac:dyDescent="0.2">
      <c r="B10389" s="24"/>
      <c r="C10389" s="24"/>
    </row>
    <row r="10390" spans="2:3" x14ac:dyDescent="0.2">
      <c r="B10390" s="24"/>
      <c r="C10390" s="24"/>
    </row>
    <row r="10391" spans="2:3" x14ac:dyDescent="0.2">
      <c r="B10391" s="24"/>
      <c r="C10391" s="24"/>
    </row>
    <row r="10392" spans="2:3" x14ac:dyDescent="0.2">
      <c r="B10392" s="24"/>
      <c r="C10392" s="24"/>
    </row>
    <row r="10393" spans="2:3" x14ac:dyDescent="0.2">
      <c r="B10393" s="24"/>
      <c r="C10393" s="24"/>
    </row>
    <row r="10394" spans="2:3" x14ac:dyDescent="0.2">
      <c r="B10394" s="24"/>
      <c r="C10394" s="24"/>
    </row>
    <row r="10395" spans="2:3" x14ac:dyDescent="0.2">
      <c r="B10395" s="24"/>
      <c r="C10395" s="24"/>
    </row>
    <row r="10396" spans="2:3" x14ac:dyDescent="0.2">
      <c r="B10396" s="24"/>
      <c r="C10396" s="24"/>
    </row>
    <row r="10397" spans="2:3" x14ac:dyDescent="0.2">
      <c r="B10397" s="24"/>
      <c r="C10397" s="24"/>
    </row>
    <row r="10398" spans="2:3" x14ac:dyDescent="0.2">
      <c r="B10398" s="24"/>
      <c r="C10398" s="24"/>
    </row>
    <row r="10399" spans="2:3" x14ac:dyDescent="0.2">
      <c r="B10399" s="24"/>
      <c r="C10399" s="24"/>
    </row>
    <row r="10400" spans="2:3" x14ac:dyDescent="0.2">
      <c r="B10400" s="24"/>
      <c r="C10400" s="24"/>
    </row>
    <row r="10401" spans="2:3" x14ac:dyDescent="0.2">
      <c r="B10401" s="24"/>
      <c r="C10401" s="24"/>
    </row>
    <row r="10402" spans="2:3" x14ac:dyDescent="0.2">
      <c r="B10402" s="24"/>
      <c r="C10402" s="24"/>
    </row>
    <row r="10403" spans="2:3" x14ac:dyDescent="0.2">
      <c r="B10403" s="24"/>
      <c r="C10403" s="24"/>
    </row>
    <row r="10404" spans="2:3" x14ac:dyDescent="0.2">
      <c r="B10404" s="24"/>
      <c r="C10404" s="24"/>
    </row>
    <row r="10405" spans="2:3" x14ac:dyDescent="0.2">
      <c r="B10405" s="24"/>
      <c r="C10405" s="24"/>
    </row>
    <row r="10406" spans="2:3" x14ac:dyDescent="0.2">
      <c r="B10406" s="24"/>
      <c r="C10406" s="24"/>
    </row>
    <row r="10407" spans="2:3" x14ac:dyDescent="0.2">
      <c r="B10407" s="24"/>
      <c r="C10407" s="24"/>
    </row>
    <row r="10408" spans="2:3" x14ac:dyDescent="0.2">
      <c r="B10408" s="24"/>
      <c r="C10408" s="24"/>
    </row>
    <row r="10409" spans="2:3" x14ac:dyDescent="0.2">
      <c r="B10409" s="24"/>
      <c r="C10409" s="24"/>
    </row>
    <row r="10410" spans="2:3" x14ac:dyDescent="0.2">
      <c r="B10410" s="24"/>
      <c r="C10410" s="24"/>
    </row>
    <row r="10411" spans="2:3" x14ac:dyDescent="0.2">
      <c r="B10411" s="24"/>
      <c r="C10411" s="24"/>
    </row>
    <row r="10412" spans="2:3" x14ac:dyDescent="0.2">
      <c r="B10412" s="24"/>
      <c r="C10412" s="24"/>
    </row>
    <row r="10413" spans="2:3" x14ac:dyDescent="0.2">
      <c r="B10413" s="24"/>
      <c r="C10413" s="24"/>
    </row>
    <row r="10414" spans="2:3" x14ac:dyDescent="0.2">
      <c r="B10414" s="24"/>
      <c r="C10414" s="24"/>
    </row>
    <row r="10415" spans="2:3" x14ac:dyDescent="0.2">
      <c r="B10415" s="24"/>
      <c r="C10415" s="24"/>
    </row>
    <row r="10416" spans="2:3" x14ac:dyDescent="0.2">
      <c r="B10416" s="24"/>
      <c r="C10416" s="24"/>
    </row>
    <row r="10417" spans="2:3" x14ac:dyDescent="0.2">
      <c r="B10417" s="24"/>
      <c r="C10417" s="24"/>
    </row>
    <row r="10418" spans="2:3" x14ac:dyDescent="0.2">
      <c r="B10418" s="24"/>
      <c r="C10418" s="24"/>
    </row>
    <row r="10419" spans="2:3" x14ac:dyDescent="0.2">
      <c r="B10419" s="24"/>
      <c r="C10419" s="24"/>
    </row>
    <row r="10420" spans="2:3" x14ac:dyDescent="0.2">
      <c r="B10420" s="24"/>
      <c r="C10420" s="24"/>
    </row>
    <row r="10421" spans="2:3" x14ac:dyDescent="0.2">
      <c r="B10421" s="24"/>
      <c r="C10421" s="24"/>
    </row>
    <row r="10422" spans="2:3" x14ac:dyDescent="0.2">
      <c r="B10422" s="24"/>
      <c r="C10422" s="24"/>
    </row>
    <row r="10423" spans="2:3" x14ac:dyDescent="0.2">
      <c r="B10423" s="24"/>
      <c r="C10423" s="24"/>
    </row>
    <row r="10424" spans="2:3" x14ac:dyDescent="0.2">
      <c r="B10424" s="24"/>
      <c r="C10424" s="24"/>
    </row>
    <row r="10425" spans="2:3" x14ac:dyDescent="0.2">
      <c r="B10425" s="24"/>
      <c r="C10425" s="24"/>
    </row>
    <row r="10426" spans="2:3" x14ac:dyDescent="0.2">
      <c r="B10426" s="24"/>
      <c r="C10426" s="24"/>
    </row>
    <row r="10427" spans="2:3" x14ac:dyDescent="0.2">
      <c r="B10427" s="24"/>
      <c r="C10427" s="24"/>
    </row>
    <row r="10428" spans="2:3" x14ac:dyDescent="0.2">
      <c r="B10428" s="24"/>
      <c r="C10428" s="24"/>
    </row>
    <row r="10429" spans="2:3" x14ac:dyDescent="0.2">
      <c r="B10429" s="24"/>
      <c r="C10429" s="24"/>
    </row>
    <row r="10430" spans="2:3" x14ac:dyDescent="0.2">
      <c r="B10430" s="24"/>
      <c r="C10430" s="24"/>
    </row>
    <row r="10431" spans="2:3" x14ac:dyDescent="0.2">
      <c r="B10431" s="24"/>
      <c r="C10431" s="24"/>
    </row>
    <row r="10432" spans="2:3" x14ac:dyDescent="0.2">
      <c r="B10432" s="24"/>
      <c r="C10432" s="24"/>
    </row>
    <row r="10433" spans="2:3" x14ac:dyDescent="0.2">
      <c r="B10433" s="24"/>
      <c r="C10433" s="24"/>
    </row>
    <row r="10434" spans="2:3" x14ac:dyDescent="0.2">
      <c r="B10434" s="24"/>
      <c r="C10434" s="24"/>
    </row>
    <row r="10435" spans="2:3" x14ac:dyDescent="0.2">
      <c r="B10435" s="24"/>
      <c r="C10435" s="24"/>
    </row>
    <row r="10436" spans="2:3" x14ac:dyDescent="0.2">
      <c r="B10436" s="24"/>
      <c r="C10436" s="24"/>
    </row>
    <row r="10437" spans="2:3" x14ac:dyDescent="0.2">
      <c r="B10437" s="24"/>
      <c r="C10437" s="24"/>
    </row>
    <row r="10438" spans="2:3" x14ac:dyDescent="0.2">
      <c r="B10438" s="24"/>
      <c r="C10438" s="24"/>
    </row>
    <row r="10439" spans="2:3" x14ac:dyDescent="0.2">
      <c r="B10439" s="24"/>
      <c r="C10439" s="24"/>
    </row>
    <row r="10440" spans="2:3" x14ac:dyDescent="0.2">
      <c r="B10440" s="24"/>
      <c r="C10440" s="24"/>
    </row>
    <row r="10441" spans="2:3" x14ac:dyDescent="0.2">
      <c r="B10441" s="24"/>
      <c r="C10441" s="24"/>
    </row>
    <row r="10442" spans="2:3" x14ac:dyDescent="0.2">
      <c r="B10442" s="24"/>
      <c r="C10442" s="24"/>
    </row>
    <row r="10443" spans="2:3" x14ac:dyDescent="0.2">
      <c r="B10443" s="24"/>
      <c r="C10443" s="24"/>
    </row>
    <row r="10444" spans="2:3" x14ac:dyDescent="0.2">
      <c r="B10444" s="24"/>
      <c r="C10444" s="24"/>
    </row>
    <row r="10445" spans="2:3" x14ac:dyDescent="0.2">
      <c r="B10445" s="24"/>
      <c r="C10445" s="24"/>
    </row>
    <row r="10446" spans="2:3" x14ac:dyDescent="0.2">
      <c r="B10446" s="24"/>
      <c r="C10446" s="24"/>
    </row>
    <row r="10447" spans="2:3" x14ac:dyDescent="0.2">
      <c r="B10447" s="24"/>
      <c r="C10447" s="24"/>
    </row>
    <row r="10448" spans="2:3" x14ac:dyDescent="0.2">
      <c r="B10448" s="24"/>
      <c r="C10448" s="24"/>
    </row>
    <row r="10449" spans="2:3" x14ac:dyDescent="0.2">
      <c r="B10449" s="24"/>
      <c r="C10449" s="24"/>
    </row>
    <row r="10450" spans="2:3" x14ac:dyDescent="0.2">
      <c r="B10450" s="24"/>
      <c r="C10450" s="24"/>
    </row>
    <row r="10451" spans="2:3" x14ac:dyDescent="0.2">
      <c r="B10451" s="24"/>
      <c r="C10451" s="24"/>
    </row>
    <row r="10452" spans="2:3" x14ac:dyDescent="0.2">
      <c r="B10452" s="24"/>
      <c r="C10452" s="24"/>
    </row>
    <row r="10453" spans="2:3" x14ac:dyDescent="0.2">
      <c r="B10453" s="24"/>
      <c r="C10453" s="24"/>
    </row>
    <row r="10454" spans="2:3" x14ac:dyDescent="0.2">
      <c r="B10454" s="24"/>
      <c r="C10454" s="24"/>
    </row>
    <row r="10455" spans="2:3" x14ac:dyDescent="0.2">
      <c r="B10455" s="24"/>
      <c r="C10455" s="24"/>
    </row>
    <row r="10456" spans="2:3" x14ac:dyDescent="0.2">
      <c r="B10456" s="24"/>
      <c r="C10456" s="24"/>
    </row>
    <row r="10457" spans="2:3" x14ac:dyDescent="0.2">
      <c r="B10457" s="24"/>
      <c r="C10457" s="24"/>
    </row>
    <row r="10458" spans="2:3" x14ac:dyDescent="0.2">
      <c r="B10458" s="24"/>
      <c r="C10458" s="24"/>
    </row>
    <row r="10459" spans="2:3" x14ac:dyDescent="0.2">
      <c r="B10459" s="24"/>
      <c r="C10459" s="24"/>
    </row>
    <row r="10460" spans="2:3" x14ac:dyDescent="0.2">
      <c r="B10460" s="24"/>
      <c r="C10460" s="24"/>
    </row>
    <row r="10461" spans="2:3" x14ac:dyDescent="0.2">
      <c r="B10461" s="24"/>
      <c r="C10461" s="24"/>
    </row>
    <row r="10462" spans="2:3" x14ac:dyDescent="0.2">
      <c r="B10462" s="24"/>
      <c r="C10462" s="24"/>
    </row>
    <row r="10463" spans="2:3" x14ac:dyDescent="0.2">
      <c r="B10463" s="24"/>
      <c r="C10463" s="24"/>
    </row>
    <row r="10464" spans="2:3" x14ac:dyDescent="0.2">
      <c r="B10464" s="24"/>
      <c r="C10464" s="24"/>
    </row>
    <row r="10465" spans="2:3" x14ac:dyDescent="0.2">
      <c r="B10465" s="24"/>
      <c r="C10465" s="24"/>
    </row>
    <row r="10466" spans="2:3" x14ac:dyDescent="0.2">
      <c r="B10466" s="24"/>
      <c r="C10466" s="24"/>
    </row>
    <row r="10467" spans="2:3" x14ac:dyDescent="0.2">
      <c r="B10467" s="24"/>
      <c r="C10467" s="24"/>
    </row>
    <row r="10468" spans="2:3" x14ac:dyDescent="0.2">
      <c r="B10468" s="24"/>
      <c r="C10468" s="24"/>
    </row>
    <row r="10469" spans="2:3" x14ac:dyDescent="0.2">
      <c r="B10469" s="24"/>
      <c r="C10469" s="24"/>
    </row>
    <row r="10470" spans="2:3" x14ac:dyDescent="0.2">
      <c r="B10470" s="24"/>
      <c r="C10470" s="24"/>
    </row>
    <row r="10471" spans="2:3" x14ac:dyDescent="0.2">
      <c r="B10471" s="24"/>
      <c r="C10471" s="24"/>
    </row>
    <row r="10472" spans="2:3" x14ac:dyDescent="0.2">
      <c r="B10472" s="24"/>
      <c r="C10472" s="24"/>
    </row>
    <row r="10473" spans="2:3" x14ac:dyDescent="0.2">
      <c r="B10473" s="24"/>
      <c r="C10473" s="24"/>
    </row>
    <row r="10474" spans="2:3" x14ac:dyDescent="0.2">
      <c r="B10474" s="24"/>
      <c r="C10474" s="24"/>
    </row>
    <row r="10475" spans="2:3" x14ac:dyDescent="0.2">
      <c r="B10475" s="24"/>
      <c r="C10475" s="24"/>
    </row>
    <row r="10476" spans="2:3" x14ac:dyDescent="0.2">
      <c r="B10476" s="24"/>
      <c r="C10476" s="24"/>
    </row>
    <row r="10477" spans="2:3" x14ac:dyDescent="0.2">
      <c r="B10477" s="24"/>
      <c r="C10477" s="24"/>
    </row>
    <row r="10478" spans="2:3" x14ac:dyDescent="0.2">
      <c r="B10478" s="24"/>
      <c r="C10478" s="24"/>
    </row>
    <row r="10479" spans="2:3" x14ac:dyDescent="0.2">
      <c r="B10479" s="24"/>
      <c r="C10479" s="24"/>
    </row>
    <row r="10480" spans="2:3" x14ac:dyDescent="0.2">
      <c r="B10480" s="24"/>
      <c r="C10480" s="24"/>
    </row>
    <row r="10481" spans="2:3" x14ac:dyDescent="0.2">
      <c r="B10481" s="24"/>
      <c r="C10481" s="24"/>
    </row>
    <row r="10482" spans="2:3" x14ac:dyDescent="0.2">
      <c r="B10482" s="24"/>
      <c r="C10482" s="24"/>
    </row>
    <row r="10483" spans="2:3" x14ac:dyDescent="0.2">
      <c r="B10483" s="24"/>
      <c r="C10483" s="24"/>
    </row>
    <row r="10484" spans="2:3" x14ac:dyDescent="0.2">
      <c r="B10484" s="24"/>
      <c r="C10484" s="24"/>
    </row>
    <row r="10485" spans="2:3" x14ac:dyDescent="0.2">
      <c r="B10485" s="24"/>
      <c r="C10485" s="24"/>
    </row>
    <row r="10486" spans="2:3" x14ac:dyDescent="0.2">
      <c r="B10486" s="24"/>
      <c r="C10486" s="24"/>
    </row>
    <row r="10487" spans="2:3" x14ac:dyDescent="0.2">
      <c r="B10487" s="24"/>
      <c r="C10487" s="24"/>
    </row>
    <row r="10488" spans="2:3" x14ac:dyDescent="0.2">
      <c r="B10488" s="24"/>
      <c r="C10488" s="24"/>
    </row>
    <row r="10489" spans="2:3" x14ac:dyDescent="0.2">
      <c r="B10489" s="24"/>
      <c r="C10489" s="24"/>
    </row>
    <row r="10490" spans="2:3" x14ac:dyDescent="0.2">
      <c r="B10490" s="24"/>
      <c r="C10490" s="24"/>
    </row>
    <row r="10491" spans="2:3" x14ac:dyDescent="0.2">
      <c r="B10491" s="24"/>
      <c r="C10491" s="24"/>
    </row>
    <row r="10492" spans="2:3" x14ac:dyDescent="0.2">
      <c r="B10492" s="24"/>
      <c r="C10492" s="24"/>
    </row>
    <row r="10493" spans="2:3" x14ac:dyDescent="0.2">
      <c r="B10493" s="24"/>
      <c r="C10493" s="24"/>
    </row>
    <row r="10494" spans="2:3" x14ac:dyDescent="0.2">
      <c r="B10494" s="24"/>
      <c r="C10494" s="24"/>
    </row>
    <row r="10495" spans="2:3" x14ac:dyDescent="0.2">
      <c r="B10495" s="24"/>
      <c r="C10495" s="24"/>
    </row>
    <row r="10496" spans="2:3" x14ac:dyDescent="0.2">
      <c r="B10496" s="24"/>
      <c r="C10496" s="24"/>
    </row>
    <row r="10497" spans="2:3" x14ac:dyDescent="0.2">
      <c r="B10497" s="24"/>
      <c r="C10497" s="24"/>
    </row>
    <row r="10498" spans="2:3" x14ac:dyDescent="0.2">
      <c r="B10498" s="24"/>
      <c r="C10498" s="24"/>
    </row>
    <row r="10499" spans="2:3" x14ac:dyDescent="0.2">
      <c r="B10499" s="24"/>
      <c r="C10499" s="24"/>
    </row>
    <row r="10500" spans="2:3" x14ac:dyDescent="0.2">
      <c r="B10500" s="24"/>
      <c r="C10500" s="24"/>
    </row>
    <row r="10501" spans="2:3" x14ac:dyDescent="0.2">
      <c r="B10501" s="24"/>
      <c r="C10501" s="24"/>
    </row>
    <row r="10502" spans="2:3" x14ac:dyDescent="0.2">
      <c r="B10502" s="24"/>
      <c r="C10502" s="24"/>
    </row>
    <row r="10503" spans="2:3" x14ac:dyDescent="0.2">
      <c r="B10503" s="24"/>
      <c r="C10503" s="24"/>
    </row>
    <row r="10504" spans="2:3" x14ac:dyDescent="0.2">
      <c r="B10504" s="24"/>
      <c r="C10504" s="24"/>
    </row>
    <row r="10505" spans="2:3" x14ac:dyDescent="0.2">
      <c r="B10505" s="24"/>
      <c r="C10505" s="24"/>
    </row>
    <row r="10506" spans="2:3" x14ac:dyDescent="0.2">
      <c r="B10506" s="24"/>
      <c r="C10506" s="24"/>
    </row>
    <row r="10507" spans="2:3" x14ac:dyDescent="0.2">
      <c r="B10507" s="24"/>
      <c r="C10507" s="24"/>
    </row>
    <row r="10508" spans="2:3" x14ac:dyDescent="0.2">
      <c r="B10508" s="24"/>
      <c r="C10508" s="24"/>
    </row>
    <row r="10509" spans="2:3" x14ac:dyDescent="0.2">
      <c r="B10509" s="24"/>
      <c r="C10509" s="24"/>
    </row>
    <row r="10510" spans="2:3" x14ac:dyDescent="0.2">
      <c r="B10510" s="24"/>
      <c r="C10510" s="24"/>
    </row>
    <row r="10511" spans="2:3" x14ac:dyDescent="0.2">
      <c r="B10511" s="24"/>
      <c r="C10511" s="24"/>
    </row>
    <row r="10512" spans="2:3" x14ac:dyDescent="0.2">
      <c r="B10512" s="24"/>
      <c r="C10512" s="24"/>
    </row>
    <row r="10513" spans="2:3" x14ac:dyDescent="0.2">
      <c r="B10513" s="24"/>
      <c r="C10513" s="24"/>
    </row>
    <row r="10514" spans="2:3" x14ac:dyDescent="0.2">
      <c r="B10514" s="24"/>
      <c r="C10514" s="24"/>
    </row>
    <row r="10515" spans="2:3" x14ac:dyDescent="0.2">
      <c r="B10515" s="24"/>
      <c r="C10515" s="24"/>
    </row>
    <row r="10516" spans="2:3" x14ac:dyDescent="0.2">
      <c r="B10516" s="24"/>
      <c r="C10516" s="24"/>
    </row>
    <row r="10517" spans="2:3" x14ac:dyDescent="0.2">
      <c r="B10517" s="24"/>
      <c r="C10517" s="24"/>
    </row>
    <row r="10518" spans="2:3" x14ac:dyDescent="0.2">
      <c r="B10518" s="24"/>
      <c r="C10518" s="24"/>
    </row>
    <row r="10519" spans="2:3" x14ac:dyDescent="0.2">
      <c r="B10519" s="24"/>
      <c r="C10519" s="24"/>
    </row>
    <row r="10520" spans="2:3" x14ac:dyDescent="0.2">
      <c r="B10520" s="24"/>
      <c r="C10520" s="24"/>
    </row>
    <row r="10521" spans="2:3" x14ac:dyDescent="0.2">
      <c r="B10521" s="24"/>
      <c r="C10521" s="24"/>
    </row>
    <row r="10522" spans="2:3" x14ac:dyDescent="0.2">
      <c r="B10522" s="24"/>
      <c r="C10522" s="24"/>
    </row>
    <row r="10523" spans="2:3" x14ac:dyDescent="0.2">
      <c r="B10523" s="24"/>
      <c r="C10523" s="24"/>
    </row>
    <row r="10524" spans="2:3" x14ac:dyDescent="0.2">
      <c r="B10524" s="24"/>
      <c r="C10524" s="24"/>
    </row>
    <row r="10525" spans="2:3" x14ac:dyDescent="0.2">
      <c r="B10525" s="24"/>
      <c r="C10525" s="24"/>
    </row>
    <row r="10526" spans="2:3" x14ac:dyDescent="0.2">
      <c r="B10526" s="24"/>
      <c r="C10526" s="24"/>
    </row>
    <row r="10527" spans="2:3" x14ac:dyDescent="0.2">
      <c r="B10527" s="24"/>
      <c r="C10527" s="24"/>
    </row>
    <row r="10528" spans="2:3" x14ac:dyDescent="0.2">
      <c r="B10528" s="24"/>
      <c r="C10528" s="24"/>
    </row>
    <row r="10529" spans="2:3" x14ac:dyDescent="0.2">
      <c r="B10529" s="24"/>
      <c r="C10529" s="24"/>
    </row>
    <row r="10530" spans="2:3" x14ac:dyDescent="0.2">
      <c r="B10530" s="24"/>
      <c r="C10530" s="24"/>
    </row>
    <row r="10531" spans="2:3" x14ac:dyDescent="0.2">
      <c r="B10531" s="24"/>
      <c r="C10531" s="24"/>
    </row>
    <row r="10532" spans="2:3" x14ac:dyDescent="0.2">
      <c r="B10532" s="24"/>
      <c r="C10532" s="24"/>
    </row>
    <row r="10533" spans="2:3" x14ac:dyDescent="0.2">
      <c r="B10533" s="24"/>
      <c r="C10533" s="24"/>
    </row>
    <row r="10534" spans="2:3" x14ac:dyDescent="0.2">
      <c r="B10534" s="24"/>
      <c r="C10534" s="24"/>
    </row>
    <row r="10535" spans="2:3" x14ac:dyDescent="0.2">
      <c r="B10535" s="24"/>
      <c r="C10535" s="24"/>
    </row>
    <row r="10536" spans="2:3" x14ac:dyDescent="0.2">
      <c r="B10536" s="24"/>
      <c r="C10536" s="24"/>
    </row>
    <row r="10537" spans="2:3" x14ac:dyDescent="0.2">
      <c r="B10537" s="24"/>
      <c r="C10537" s="24"/>
    </row>
    <row r="10538" spans="2:3" x14ac:dyDescent="0.2">
      <c r="B10538" s="24"/>
      <c r="C10538" s="24"/>
    </row>
    <row r="10539" spans="2:3" x14ac:dyDescent="0.2">
      <c r="B10539" s="24"/>
      <c r="C10539" s="24"/>
    </row>
    <row r="10540" spans="2:3" x14ac:dyDescent="0.2">
      <c r="B10540" s="24"/>
      <c r="C10540" s="24"/>
    </row>
    <row r="10541" spans="2:3" x14ac:dyDescent="0.2">
      <c r="B10541" s="24"/>
      <c r="C10541" s="24"/>
    </row>
    <row r="10542" spans="2:3" x14ac:dyDescent="0.2">
      <c r="B10542" s="24"/>
      <c r="C10542" s="24"/>
    </row>
    <row r="10543" spans="2:3" x14ac:dyDescent="0.2">
      <c r="B10543" s="24"/>
      <c r="C10543" s="24"/>
    </row>
    <row r="10544" spans="2:3" x14ac:dyDescent="0.2">
      <c r="B10544" s="24"/>
      <c r="C10544" s="24"/>
    </row>
    <row r="10545" spans="2:3" x14ac:dyDescent="0.2">
      <c r="B10545" s="24"/>
      <c r="C10545" s="24"/>
    </row>
    <row r="10546" spans="2:3" x14ac:dyDescent="0.2">
      <c r="B10546" s="24"/>
      <c r="C10546" s="24"/>
    </row>
    <row r="10547" spans="2:3" x14ac:dyDescent="0.2">
      <c r="B10547" s="24"/>
      <c r="C10547" s="24"/>
    </row>
    <row r="10548" spans="2:3" x14ac:dyDescent="0.2">
      <c r="B10548" s="24"/>
      <c r="C10548" s="24"/>
    </row>
    <row r="10549" spans="2:3" x14ac:dyDescent="0.2">
      <c r="B10549" s="24"/>
      <c r="C10549" s="24"/>
    </row>
    <row r="10550" spans="2:3" x14ac:dyDescent="0.2">
      <c r="B10550" s="24"/>
      <c r="C10550" s="24"/>
    </row>
    <row r="10551" spans="2:3" x14ac:dyDescent="0.2">
      <c r="B10551" s="24"/>
      <c r="C10551" s="24"/>
    </row>
    <row r="10552" spans="2:3" x14ac:dyDescent="0.2">
      <c r="B10552" s="24"/>
      <c r="C10552" s="24"/>
    </row>
    <row r="10553" spans="2:3" x14ac:dyDescent="0.2">
      <c r="B10553" s="24"/>
      <c r="C10553" s="24"/>
    </row>
    <row r="10554" spans="2:3" x14ac:dyDescent="0.2">
      <c r="B10554" s="24"/>
      <c r="C10554" s="24"/>
    </row>
    <row r="10555" spans="2:3" x14ac:dyDescent="0.2">
      <c r="B10555" s="24"/>
      <c r="C10555" s="24"/>
    </row>
    <row r="10556" spans="2:3" x14ac:dyDescent="0.2">
      <c r="B10556" s="24"/>
      <c r="C10556" s="24"/>
    </row>
    <row r="10557" spans="2:3" x14ac:dyDescent="0.2">
      <c r="B10557" s="24"/>
      <c r="C10557" s="24"/>
    </row>
    <row r="10558" spans="2:3" x14ac:dyDescent="0.2">
      <c r="B10558" s="24"/>
      <c r="C10558" s="24"/>
    </row>
    <row r="10559" spans="2:3" x14ac:dyDescent="0.2">
      <c r="B10559" s="24"/>
      <c r="C10559" s="24"/>
    </row>
    <row r="10560" spans="2:3" x14ac:dyDescent="0.2">
      <c r="B10560" s="24"/>
      <c r="C10560" s="24"/>
    </row>
    <row r="10561" spans="2:3" x14ac:dyDescent="0.2">
      <c r="B10561" s="24"/>
      <c r="C10561" s="24"/>
    </row>
    <row r="10562" spans="2:3" x14ac:dyDescent="0.2">
      <c r="B10562" s="24"/>
      <c r="C10562" s="24"/>
    </row>
    <row r="10563" spans="2:3" x14ac:dyDescent="0.2">
      <c r="B10563" s="24"/>
      <c r="C10563" s="24"/>
    </row>
    <row r="10564" spans="2:3" x14ac:dyDescent="0.2">
      <c r="B10564" s="24"/>
      <c r="C10564" s="24"/>
    </row>
    <row r="10565" spans="2:3" x14ac:dyDescent="0.2">
      <c r="B10565" s="24"/>
      <c r="C10565" s="24"/>
    </row>
    <row r="10566" spans="2:3" x14ac:dyDescent="0.2">
      <c r="B10566" s="24"/>
      <c r="C10566" s="24"/>
    </row>
    <row r="10567" spans="2:3" x14ac:dyDescent="0.2">
      <c r="B10567" s="24"/>
      <c r="C10567" s="24"/>
    </row>
    <row r="10568" spans="2:3" x14ac:dyDescent="0.2">
      <c r="B10568" s="24"/>
      <c r="C10568" s="24"/>
    </row>
    <row r="10569" spans="2:3" x14ac:dyDescent="0.2">
      <c r="B10569" s="24"/>
      <c r="C10569" s="24"/>
    </row>
    <row r="10570" spans="2:3" x14ac:dyDescent="0.2">
      <c r="B10570" s="24"/>
      <c r="C10570" s="24"/>
    </row>
    <row r="10571" spans="2:3" x14ac:dyDescent="0.2">
      <c r="B10571" s="24"/>
      <c r="C10571" s="24"/>
    </row>
    <row r="10572" spans="2:3" x14ac:dyDescent="0.2">
      <c r="B10572" s="24"/>
      <c r="C10572" s="24"/>
    </row>
    <row r="10573" spans="2:3" x14ac:dyDescent="0.2">
      <c r="B10573" s="24"/>
      <c r="C10573" s="24"/>
    </row>
    <row r="10574" spans="2:3" x14ac:dyDescent="0.2">
      <c r="B10574" s="24"/>
      <c r="C10574" s="24"/>
    </row>
    <row r="10575" spans="2:3" x14ac:dyDescent="0.2">
      <c r="B10575" s="24"/>
      <c r="C10575" s="24"/>
    </row>
    <row r="10576" spans="2:3" x14ac:dyDescent="0.2">
      <c r="B10576" s="24"/>
      <c r="C10576" s="24"/>
    </row>
    <row r="10577" spans="2:3" x14ac:dyDescent="0.2">
      <c r="B10577" s="24"/>
      <c r="C10577" s="24"/>
    </row>
    <row r="10578" spans="2:3" x14ac:dyDescent="0.2">
      <c r="B10578" s="24"/>
      <c r="C10578" s="24"/>
    </row>
    <row r="10579" spans="2:3" x14ac:dyDescent="0.2">
      <c r="B10579" s="24"/>
      <c r="C10579" s="24"/>
    </row>
    <row r="10580" spans="2:3" x14ac:dyDescent="0.2">
      <c r="B10580" s="24"/>
      <c r="C10580" s="24"/>
    </row>
    <row r="10581" spans="2:3" x14ac:dyDescent="0.2">
      <c r="B10581" s="24"/>
      <c r="C10581" s="24"/>
    </row>
    <row r="10582" spans="2:3" x14ac:dyDescent="0.2">
      <c r="B10582" s="24"/>
      <c r="C10582" s="24"/>
    </row>
    <row r="10583" spans="2:3" x14ac:dyDescent="0.2">
      <c r="B10583" s="24"/>
      <c r="C10583" s="24"/>
    </row>
    <row r="10584" spans="2:3" x14ac:dyDescent="0.2">
      <c r="B10584" s="24"/>
      <c r="C10584" s="24"/>
    </row>
    <row r="10585" spans="2:3" x14ac:dyDescent="0.2">
      <c r="B10585" s="24"/>
      <c r="C10585" s="24"/>
    </row>
    <row r="10586" spans="2:3" x14ac:dyDescent="0.2">
      <c r="B10586" s="24"/>
      <c r="C10586" s="24"/>
    </row>
    <row r="10587" spans="2:3" x14ac:dyDescent="0.2">
      <c r="B10587" s="24"/>
      <c r="C10587" s="24"/>
    </row>
    <row r="10588" spans="2:3" x14ac:dyDescent="0.2">
      <c r="B10588" s="24"/>
      <c r="C10588" s="24"/>
    </row>
    <row r="10589" spans="2:3" x14ac:dyDescent="0.2">
      <c r="B10589" s="24"/>
      <c r="C10589" s="24"/>
    </row>
    <row r="10590" spans="2:3" x14ac:dyDescent="0.2">
      <c r="B10590" s="24"/>
      <c r="C10590" s="24"/>
    </row>
    <row r="10591" spans="2:3" x14ac:dyDescent="0.2">
      <c r="B10591" s="24"/>
      <c r="C10591" s="24"/>
    </row>
    <row r="10592" spans="2:3" x14ac:dyDescent="0.2">
      <c r="B10592" s="24"/>
      <c r="C10592" s="24"/>
    </row>
    <row r="10593" spans="2:3" x14ac:dyDescent="0.2">
      <c r="B10593" s="24"/>
      <c r="C10593" s="24"/>
    </row>
    <row r="10594" spans="2:3" x14ac:dyDescent="0.2">
      <c r="B10594" s="24"/>
      <c r="C10594" s="24"/>
    </row>
    <row r="10595" spans="2:3" x14ac:dyDescent="0.2">
      <c r="B10595" s="24"/>
      <c r="C10595" s="24"/>
    </row>
    <row r="10596" spans="2:3" x14ac:dyDescent="0.2">
      <c r="B10596" s="24"/>
      <c r="C10596" s="24"/>
    </row>
    <row r="10597" spans="2:3" x14ac:dyDescent="0.2">
      <c r="B10597" s="24"/>
      <c r="C10597" s="24"/>
    </row>
    <row r="10598" spans="2:3" x14ac:dyDescent="0.2">
      <c r="B10598" s="24"/>
      <c r="C10598" s="24"/>
    </row>
    <row r="10599" spans="2:3" x14ac:dyDescent="0.2">
      <c r="B10599" s="24"/>
      <c r="C10599" s="24"/>
    </row>
    <row r="10600" spans="2:3" x14ac:dyDescent="0.2">
      <c r="B10600" s="24"/>
      <c r="C10600" s="24"/>
    </row>
    <row r="10601" spans="2:3" x14ac:dyDescent="0.2">
      <c r="B10601" s="24"/>
      <c r="C10601" s="24"/>
    </row>
    <row r="10602" spans="2:3" x14ac:dyDescent="0.2">
      <c r="B10602" s="24"/>
      <c r="C10602" s="24"/>
    </row>
    <row r="10603" spans="2:3" x14ac:dyDescent="0.2">
      <c r="B10603" s="24"/>
      <c r="C10603" s="24"/>
    </row>
    <row r="10604" spans="2:3" x14ac:dyDescent="0.2">
      <c r="B10604" s="24"/>
      <c r="C10604" s="24"/>
    </row>
    <row r="10605" spans="2:3" x14ac:dyDescent="0.2">
      <c r="B10605" s="24"/>
      <c r="C10605" s="24"/>
    </row>
    <row r="10606" spans="2:3" x14ac:dyDescent="0.2">
      <c r="B10606" s="24"/>
      <c r="C10606" s="24"/>
    </row>
    <row r="10607" spans="2:3" x14ac:dyDescent="0.2">
      <c r="B10607" s="24"/>
      <c r="C10607" s="24"/>
    </row>
    <row r="10608" spans="2:3" x14ac:dyDescent="0.2">
      <c r="B10608" s="24"/>
      <c r="C10608" s="24"/>
    </row>
    <row r="10609" spans="2:3" x14ac:dyDescent="0.2">
      <c r="B10609" s="24"/>
      <c r="C10609" s="24"/>
    </row>
    <row r="10610" spans="2:3" x14ac:dyDescent="0.2">
      <c r="B10610" s="24"/>
      <c r="C10610" s="24"/>
    </row>
    <row r="10611" spans="2:3" x14ac:dyDescent="0.2">
      <c r="B10611" s="24"/>
      <c r="C10611" s="24"/>
    </row>
    <row r="10612" spans="2:3" x14ac:dyDescent="0.2">
      <c r="B10612" s="24"/>
      <c r="C10612" s="24"/>
    </row>
    <row r="10613" spans="2:3" x14ac:dyDescent="0.2">
      <c r="B10613" s="24"/>
      <c r="C10613" s="24"/>
    </row>
    <row r="10614" spans="2:3" x14ac:dyDescent="0.2">
      <c r="B10614" s="24"/>
      <c r="C10614" s="24"/>
    </row>
    <row r="10615" spans="2:3" x14ac:dyDescent="0.2">
      <c r="B10615" s="24"/>
      <c r="C10615" s="24"/>
    </row>
    <row r="10616" spans="2:3" x14ac:dyDescent="0.2">
      <c r="B10616" s="24"/>
      <c r="C10616" s="24"/>
    </row>
    <row r="10617" spans="2:3" x14ac:dyDescent="0.2">
      <c r="B10617" s="24"/>
      <c r="C10617" s="24"/>
    </row>
    <row r="10618" spans="2:3" x14ac:dyDescent="0.2">
      <c r="B10618" s="24"/>
      <c r="C10618" s="24"/>
    </row>
    <row r="10619" spans="2:3" x14ac:dyDescent="0.2">
      <c r="B10619" s="24"/>
      <c r="C10619" s="24"/>
    </row>
    <row r="10620" spans="2:3" x14ac:dyDescent="0.2">
      <c r="B10620" s="24"/>
      <c r="C10620" s="24"/>
    </row>
    <row r="10621" spans="2:3" x14ac:dyDescent="0.2">
      <c r="B10621" s="24"/>
      <c r="C10621" s="24"/>
    </row>
    <row r="10622" spans="2:3" x14ac:dyDescent="0.2">
      <c r="B10622" s="24"/>
      <c r="C10622" s="24"/>
    </row>
    <row r="10623" spans="2:3" x14ac:dyDescent="0.2">
      <c r="B10623" s="24"/>
      <c r="C10623" s="24"/>
    </row>
    <row r="10624" spans="2:3" x14ac:dyDescent="0.2">
      <c r="B10624" s="24"/>
      <c r="C10624" s="24"/>
    </row>
    <row r="10625" spans="2:3" x14ac:dyDescent="0.2">
      <c r="B10625" s="24"/>
      <c r="C10625" s="24"/>
    </row>
    <row r="10626" spans="2:3" x14ac:dyDescent="0.2">
      <c r="B10626" s="24"/>
      <c r="C10626" s="24"/>
    </row>
    <row r="10627" spans="2:3" x14ac:dyDescent="0.2">
      <c r="B10627" s="24"/>
      <c r="C10627" s="24"/>
    </row>
    <row r="10628" spans="2:3" x14ac:dyDescent="0.2">
      <c r="B10628" s="24"/>
      <c r="C10628" s="24"/>
    </row>
    <row r="10629" spans="2:3" x14ac:dyDescent="0.2">
      <c r="B10629" s="24"/>
      <c r="C10629" s="24"/>
    </row>
    <row r="10630" spans="2:3" x14ac:dyDescent="0.2">
      <c r="B10630" s="24"/>
      <c r="C10630" s="24"/>
    </row>
    <row r="10631" spans="2:3" x14ac:dyDescent="0.2">
      <c r="B10631" s="24"/>
      <c r="C10631" s="24"/>
    </row>
    <row r="10632" spans="2:3" x14ac:dyDescent="0.2">
      <c r="B10632" s="24"/>
      <c r="C10632" s="24"/>
    </row>
    <row r="10633" spans="2:3" x14ac:dyDescent="0.2">
      <c r="B10633" s="24"/>
      <c r="C10633" s="24"/>
    </row>
    <row r="10634" spans="2:3" x14ac:dyDescent="0.2">
      <c r="B10634" s="24"/>
      <c r="C10634" s="24"/>
    </row>
    <row r="10635" spans="2:3" x14ac:dyDescent="0.2">
      <c r="B10635" s="24"/>
      <c r="C10635" s="24"/>
    </row>
    <row r="10636" spans="2:3" x14ac:dyDescent="0.2">
      <c r="B10636" s="24"/>
      <c r="C10636" s="24"/>
    </row>
    <row r="10637" spans="2:3" x14ac:dyDescent="0.2">
      <c r="B10637" s="24"/>
      <c r="C10637" s="24"/>
    </row>
    <row r="10638" spans="2:3" x14ac:dyDescent="0.2">
      <c r="B10638" s="24"/>
      <c r="C10638" s="24"/>
    </row>
    <row r="10639" spans="2:3" x14ac:dyDescent="0.2">
      <c r="B10639" s="24"/>
      <c r="C10639" s="24"/>
    </row>
    <row r="10640" spans="2:3" x14ac:dyDescent="0.2">
      <c r="B10640" s="24"/>
      <c r="C10640" s="24"/>
    </row>
    <row r="10641" spans="2:3" x14ac:dyDescent="0.2">
      <c r="B10641" s="24"/>
      <c r="C10641" s="24"/>
    </row>
    <row r="10642" spans="2:3" x14ac:dyDescent="0.2">
      <c r="B10642" s="24"/>
      <c r="C10642" s="24"/>
    </row>
    <row r="10643" spans="2:3" x14ac:dyDescent="0.2">
      <c r="B10643" s="24"/>
      <c r="C10643" s="24"/>
    </row>
    <row r="10644" spans="2:3" x14ac:dyDescent="0.2">
      <c r="B10644" s="24"/>
      <c r="C10644" s="24"/>
    </row>
    <row r="10645" spans="2:3" x14ac:dyDescent="0.2">
      <c r="B10645" s="24"/>
      <c r="C10645" s="24"/>
    </row>
    <row r="10646" spans="2:3" x14ac:dyDescent="0.2">
      <c r="B10646" s="24"/>
      <c r="C10646" s="24"/>
    </row>
    <row r="10647" spans="2:3" x14ac:dyDescent="0.2">
      <c r="B10647" s="24"/>
      <c r="C10647" s="24"/>
    </row>
    <row r="10648" spans="2:3" x14ac:dyDescent="0.2">
      <c r="B10648" s="24"/>
      <c r="C10648" s="24"/>
    </row>
    <row r="10649" spans="2:3" x14ac:dyDescent="0.2">
      <c r="B10649" s="24"/>
      <c r="C10649" s="24"/>
    </row>
    <row r="10650" spans="2:3" x14ac:dyDescent="0.2">
      <c r="B10650" s="24"/>
      <c r="C10650" s="24"/>
    </row>
    <row r="10651" spans="2:3" x14ac:dyDescent="0.2">
      <c r="B10651" s="24"/>
      <c r="C10651" s="24"/>
    </row>
    <row r="10652" spans="2:3" x14ac:dyDescent="0.2">
      <c r="B10652" s="24"/>
      <c r="C10652" s="24"/>
    </row>
    <row r="10653" spans="2:3" x14ac:dyDescent="0.2">
      <c r="B10653" s="24"/>
      <c r="C10653" s="24"/>
    </row>
    <row r="10654" spans="2:3" x14ac:dyDescent="0.2">
      <c r="B10654" s="24"/>
      <c r="C10654" s="24"/>
    </row>
    <row r="10655" spans="2:3" x14ac:dyDescent="0.2">
      <c r="B10655" s="24"/>
      <c r="C10655" s="24"/>
    </row>
    <row r="10656" spans="2:3" x14ac:dyDescent="0.2">
      <c r="B10656" s="24"/>
      <c r="C10656" s="24"/>
    </row>
    <row r="10657" spans="2:3" x14ac:dyDescent="0.2">
      <c r="B10657" s="24"/>
      <c r="C10657" s="24"/>
    </row>
    <row r="10658" spans="2:3" x14ac:dyDescent="0.2">
      <c r="B10658" s="24"/>
      <c r="C10658" s="24"/>
    </row>
    <row r="10659" spans="2:3" x14ac:dyDescent="0.2">
      <c r="B10659" s="24"/>
      <c r="C10659" s="24"/>
    </row>
    <row r="10660" spans="2:3" x14ac:dyDescent="0.2">
      <c r="B10660" s="24"/>
      <c r="C10660" s="24"/>
    </row>
    <row r="10661" spans="2:3" x14ac:dyDescent="0.2">
      <c r="B10661" s="24"/>
      <c r="C10661" s="24"/>
    </row>
    <row r="10662" spans="2:3" x14ac:dyDescent="0.2">
      <c r="B10662" s="24"/>
      <c r="C10662" s="24"/>
    </row>
    <row r="10663" spans="2:3" x14ac:dyDescent="0.2">
      <c r="B10663" s="24"/>
      <c r="C10663" s="24"/>
    </row>
    <row r="10664" spans="2:3" x14ac:dyDescent="0.2">
      <c r="B10664" s="24"/>
      <c r="C10664" s="24"/>
    </row>
    <row r="10665" spans="2:3" x14ac:dyDescent="0.2">
      <c r="B10665" s="24"/>
      <c r="C10665" s="24"/>
    </row>
    <row r="10666" spans="2:3" x14ac:dyDescent="0.2">
      <c r="B10666" s="24"/>
      <c r="C10666" s="24"/>
    </row>
    <row r="10667" spans="2:3" x14ac:dyDescent="0.2">
      <c r="B10667" s="24"/>
      <c r="C10667" s="24"/>
    </row>
    <row r="10668" spans="2:3" x14ac:dyDescent="0.2">
      <c r="B10668" s="24"/>
      <c r="C10668" s="24"/>
    </row>
    <row r="10669" spans="2:3" x14ac:dyDescent="0.2">
      <c r="B10669" s="24"/>
      <c r="C10669" s="24"/>
    </row>
    <row r="10670" spans="2:3" x14ac:dyDescent="0.2">
      <c r="B10670" s="24"/>
      <c r="C10670" s="24"/>
    </row>
    <row r="10671" spans="2:3" x14ac:dyDescent="0.2">
      <c r="B10671" s="24"/>
      <c r="C10671" s="24"/>
    </row>
    <row r="10672" spans="2:3" x14ac:dyDescent="0.2">
      <c r="B10672" s="24"/>
      <c r="C10672" s="24"/>
    </row>
    <row r="10673" spans="2:3" x14ac:dyDescent="0.2">
      <c r="B10673" s="24"/>
      <c r="C10673" s="24"/>
    </row>
    <row r="10674" spans="2:3" x14ac:dyDescent="0.2">
      <c r="B10674" s="24"/>
      <c r="C10674" s="24"/>
    </row>
    <row r="10675" spans="2:3" x14ac:dyDescent="0.2">
      <c r="B10675" s="24"/>
      <c r="C10675" s="24"/>
    </row>
    <row r="10676" spans="2:3" x14ac:dyDescent="0.2">
      <c r="B10676" s="24"/>
      <c r="C10676" s="24"/>
    </row>
    <row r="10677" spans="2:3" x14ac:dyDescent="0.2">
      <c r="B10677" s="24"/>
      <c r="C10677" s="24"/>
    </row>
    <row r="10678" spans="2:3" x14ac:dyDescent="0.2">
      <c r="B10678" s="24"/>
      <c r="C10678" s="24"/>
    </row>
    <row r="10679" spans="2:3" x14ac:dyDescent="0.2">
      <c r="B10679" s="24"/>
      <c r="C10679" s="24"/>
    </row>
    <row r="10680" spans="2:3" x14ac:dyDescent="0.2">
      <c r="B10680" s="24"/>
      <c r="C10680" s="24"/>
    </row>
    <row r="10681" spans="2:3" x14ac:dyDescent="0.2">
      <c r="B10681" s="24"/>
      <c r="C10681" s="24"/>
    </row>
    <row r="10682" spans="2:3" x14ac:dyDescent="0.2">
      <c r="B10682" s="24"/>
      <c r="C10682" s="24"/>
    </row>
    <row r="10683" spans="2:3" x14ac:dyDescent="0.2">
      <c r="B10683" s="24"/>
      <c r="C10683" s="24"/>
    </row>
    <row r="10684" spans="2:3" x14ac:dyDescent="0.2">
      <c r="B10684" s="24"/>
      <c r="C10684" s="24"/>
    </row>
    <row r="10685" spans="2:3" x14ac:dyDescent="0.2">
      <c r="B10685" s="24"/>
      <c r="C10685" s="24"/>
    </row>
    <row r="10686" spans="2:3" x14ac:dyDescent="0.2">
      <c r="B10686" s="24"/>
      <c r="C10686" s="24"/>
    </row>
    <row r="10687" spans="2:3" x14ac:dyDescent="0.2">
      <c r="B10687" s="24"/>
      <c r="C10687" s="24"/>
    </row>
    <row r="10688" spans="2:3" x14ac:dyDescent="0.2">
      <c r="B10688" s="24"/>
      <c r="C10688" s="24"/>
    </row>
    <row r="10689" spans="2:3" x14ac:dyDescent="0.2">
      <c r="B10689" s="24"/>
      <c r="C10689" s="24"/>
    </row>
    <row r="10690" spans="2:3" x14ac:dyDescent="0.2">
      <c r="B10690" s="24"/>
      <c r="C10690" s="24"/>
    </row>
    <row r="10691" spans="2:3" x14ac:dyDescent="0.2">
      <c r="B10691" s="24"/>
      <c r="C10691" s="24"/>
    </row>
    <row r="10692" spans="2:3" x14ac:dyDescent="0.2">
      <c r="B10692" s="24"/>
      <c r="C10692" s="24"/>
    </row>
    <row r="10693" spans="2:3" x14ac:dyDescent="0.2">
      <c r="B10693" s="24"/>
      <c r="C10693" s="24"/>
    </row>
    <row r="10694" spans="2:3" x14ac:dyDescent="0.2">
      <c r="B10694" s="24"/>
      <c r="C10694" s="24"/>
    </row>
    <row r="10695" spans="2:3" x14ac:dyDescent="0.2">
      <c r="B10695" s="24"/>
      <c r="C10695" s="24"/>
    </row>
    <row r="10696" spans="2:3" x14ac:dyDescent="0.2">
      <c r="B10696" s="24"/>
      <c r="C10696" s="24"/>
    </row>
    <row r="10697" spans="2:3" x14ac:dyDescent="0.2">
      <c r="B10697" s="24"/>
      <c r="C10697" s="24"/>
    </row>
    <row r="10698" spans="2:3" x14ac:dyDescent="0.2">
      <c r="B10698" s="24"/>
      <c r="C10698" s="24"/>
    </row>
    <row r="10699" spans="2:3" x14ac:dyDescent="0.2">
      <c r="B10699" s="24"/>
      <c r="C10699" s="24"/>
    </row>
    <row r="10700" spans="2:3" x14ac:dyDescent="0.2">
      <c r="B10700" s="24"/>
      <c r="C10700" s="24"/>
    </row>
    <row r="10701" spans="2:3" x14ac:dyDescent="0.2">
      <c r="B10701" s="24"/>
      <c r="C10701" s="24"/>
    </row>
    <row r="10702" spans="2:3" x14ac:dyDescent="0.2">
      <c r="B10702" s="24"/>
      <c r="C10702" s="24"/>
    </row>
    <row r="10703" spans="2:3" x14ac:dyDescent="0.2">
      <c r="B10703" s="24"/>
      <c r="C10703" s="24"/>
    </row>
    <row r="10704" spans="2:3" x14ac:dyDescent="0.2">
      <c r="B10704" s="24"/>
      <c r="C10704" s="24"/>
    </row>
    <row r="10705" spans="2:3" x14ac:dyDescent="0.2">
      <c r="B10705" s="24"/>
      <c r="C10705" s="24"/>
    </row>
    <row r="10706" spans="2:3" x14ac:dyDescent="0.2">
      <c r="B10706" s="24"/>
      <c r="C10706" s="24"/>
    </row>
    <row r="10707" spans="2:3" x14ac:dyDescent="0.2">
      <c r="B10707" s="24"/>
      <c r="C10707" s="24"/>
    </row>
    <row r="10708" spans="2:3" x14ac:dyDescent="0.2">
      <c r="B10708" s="24"/>
      <c r="C10708" s="24"/>
    </row>
    <row r="10709" spans="2:3" x14ac:dyDescent="0.2">
      <c r="B10709" s="24"/>
      <c r="C10709" s="24"/>
    </row>
    <row r="10710" spans="2:3" x14ac:dyDescent="0.2">
      <c r="B10710" s="24"/>
      <c r="C10710" s="24"/>
    </row>
    <row r="10711" spans="2:3" x14ac:dyDescent="0.2">
      <c r="B10711" s="24"/>
      <c r="C10711" s="24"/>
    </row>
    <row r="10712" spans="2:3" x14ac:dyDescent="0.2">
      <c r="B10712" s="24"/>
      <c r="C10712" s="24"/>
    </row>
    <row r="10713" spans="2:3" x14ac:dyDescent="0.2">
      <c r="B10713" s="24"/>
      <c r="C10713" s="24"/>
    </row>
    <row r="10714" spans="2:3" x14ac:dyDescent="0.2">
      <c r="B10714" s="24"/>
      <c r="C10714" s="24"/>
    </row>
    <row r="10715" spans="2:3" x14ac:dyDescent="0.2">
      <c r="B10715" s="24"/>
      <c r="C10715" s="24"/>
    </row>
    <row r="10716" spans="2:3" x14ac:dyDescent="0.2">
      <c r="B10716" s="24"/>
      <c r="C10716" s="24"/>
    </row>
    <row r="10717" spans="2:3" x14ac:dyDescent="0.2">
      <c r="B10717" s="24"/>
      <c r="C10717" s="24"/>
    </row>
    <row r="10718" spans="2:3" x14ac:dyDescent="0.2">
      <c r="B10718" s="24"/>
      <c r="C10718" s="24"/>
    </row>
    <row r="10719" spans="2:3" x14ac:dyDescent="0.2">
      <c r="B10719" s="24"/>
      <c r="C10719" s="24"/>
    </row>
    <row r="10720" spans="2:3" x14ac:dyDescent="0.2">
      <c r="B10720" s="24"/>
      <c r="C10720" s="24"/>
    </row>
    <row r="10721" spans="2:3" x14ac:dyDescent="0.2">
      <c r="B10721" s="24"/>
      <c r="C10721" s="24"/>
    </row>
    <row r="10722" spans="2:3" x14ac:dyDescent="0.2">
      <c r="B10722" s="24"/>
      <c r="C10722" s="24"/>
    </row>
    <row r="10723" spans="2:3" x14ac:dyDescent="0.2">
      <c r="B10723" s="24"/>
      <c r="C10723" s="24"/>
    </row>
    <row r="10724" spans="2:3" x14ac:dyDescent="0.2">
      <c r="B10724" s="24"/>
      <c r="C10724" s="24"/>
    </row>
    <row r="10725" spans="2:3" x14ac:dyDescent="0.2">
      <c r="B10725" s="24"/>
      <c r="C10725" s="24"/>
    </row>
    <row r="10726" spans="2:3" x14ac:dyDescent="0.2">
      <c r="B10726" s="24"/>
      <c r="C10726" s="24"/>
    </row>
    <row r="10727" spans="2:3" x14ac:dyDescent="0.2">
      <c r="B10727" s="24"/>
      <c r="C10727" s="24"/>
    </row>
    <row r="10728" spans="2:3" x14ac:dyDescent="0.2">
      <c r="B10728" s="24"/>
      <c r="C10728" s="24"/>
    </row>
    <row r="10729" spans="2:3" x14ac:dyDescent="0.2">
      <c r="B10729" s="24"/>
      <c r="C10729" s="24"/>
    </row>
    <row r="10730" spans="2:3" x14ac:dyDescent="0.2">
      <c r="B10730" s="24"/>
      <c r="C10730" s="24"/>
    </row>
    <row r="10731" spans="2:3" x14ac:dyDescent="0.2">
      <c r="B10731" s="24"/>
      <c r="C10731" s="24"/>
    </row>
    <row r="10732" spans="2:3" x14ac:dyDescent="0.2">
      <c r="B10732" s="24"/>
      <c r="C10732" s="24"/>
    </row>
    <row r="10733" spans="2:3" x14ac:dyDescent="0.2">
      <c r="B10733" s="24"/>
      <c r="C10733" s="24"/>
    </row>
    <row r="10734" spans="2:3" x14ac:dyDescent="0.2">
      <c r="B10734" s="24"/>
      <c r="C10734" s="24"/>
    </row>
    <row r="10735" spans="2:3" x14ac:dyDescent="0.2">
      <c r="B10735" s="24"/>
      <c r="C10735" s="24"/>
    </row>
    <row r="10736" spans="2:3" x14ac:dyDescent="0.2">
      <c r="B10736" s="24"/>
      <c r="C10736" s="24"/>
    </row>
    <row r="10737" spans="2:3" x14ac:dyDescent="0.2">
      <c r="B10737" s="24"/>
      <c r="C10737" s="24"/>
    </row>
    <row r="10738" spans="2:3" x14ac:dyDescent="0.2">
      <c r="B10738" s="24"/>
      <c r="C10738" s="24"/>
    </row>
    <row r="10739" spans="2:3" x14ac:dyDescent="0.2">
      <c r="B10739" s="24"/>
      <c r="C10739" s="24"/>
    </row>
    <row r="10740" spans="2:3" x14ac:dyDescent="0.2">
      <c r="B10740" s="24"/>
      <c r="C10740" s="24"/>
    </row>
    <row r="10741" spans="2:3" x14ac:dyDescent="0.2">
      <c r="B10741" s="24"/>
      <c r="C10741" s="24"/>
    </row>
    <row r="10742" spans="2:3" x14ac:dyDescent="0.2">
      <c r="B10742" s="24"/>
      <c r="C10742" s="24"/>
    </row>
    <row r="10743" spans="2:3" x14ac:dyDescent="0.2">
      <c r="B10743" s="24"/>
      <c r="C10743" s="24"/>
    </row>
    <row r="10744" spans="2:3" x14ac:dyDescent="0.2">
      <c r="B10744" s="24"/>
      <c r="C10744" s="24"/>
    </row>
    <row r="10745" spans="2:3" x14ac:dyDescent="0.2">
      <c r="B10745" s="24"/>
      <c r="C10745" s="24"/>
    </row>
    <row r="10746" spans="2:3" x14ac:dyDescent="0.2">
      <c r="B10746" s="24"/>
      <c r="C10746" s="24"/>
    </row>
    <row r="10747" spans="2:3" x14ac:dyDescent="0.2">
      <c r="B10747" s="24"/>
      <c r="C10747" s="24"/>
    </row>
    <row r="10748" spans="2:3" x14ac:dyDescent="0.2">
      <c r="B10748" s="24"/>
      <c r="C10748" s="24"/>
    </row>
    <row r="10749" spans="2:3" x14ac:dyDescent="0.2">
      <c r="B10749" s="24"/>
      <c r="C10749" s="24"/>
    </row>
    <row r="10750" spans="2:3" x14ac:dyDescent="0.2">
      <c r="B10750" s="24"/>
      <c r="C10750" s="24"/>
    </row>
    <row r="10751" spans="2:3" x14ac:dyDescent="0.2">
      <c r="B10751" s="24"/>
      <c r="C10751" s="24"/>
    </row>
    <row r="10752" spans="2:3" x14ac:dyDescent="0.2">
      <c r="B10752" s="24"/>
      <c r="C10752" s="24"/>
    </row>
    <row r="10753" spans="2:3" x14ac:dyDescent="0.2">
      <c r="B10753" s="24"/>
      <c r="C10753" s="24"/>
    </row>
    <row r="10754" spans="2:3" x14ac:dyDescent="0.2">
      <c r="B10754" s="24"/>
      <c r="C10754" s="24"/>
    </row>
    <row r="10755" spans="2:3" x14ac:dyDescent="0.2">
      <c r="B10755" s="24"/>
      <c r="C10755" s="24"/>
    </row>
    <row r="10756" spans="2:3" x14ac:dyDescent="0.2">
      <c r="B10756" s="24"/>
      <c r="C10756" s="24"/>
    </row>
    <row r="10757" spans="2:3" x14ac:dyDescent="0.2">
      <c r="B10757" s="24"/>
      <c r="C10757" s="24"/>
    </row>
    <row r="10758" spans="2:3" x14ac:dyDescent="0.2">
      <c r="B10758" s="24"/>
      <c r="C10758" s="24"/>
    </row>
    <row r="10759" spans="2:3" x14ac:dyDescent="0.2">
      <c r="B10759" s="24"/>
      <c r="C10759" s="24"/>
    </row>
    <row r="10760" spans="2:3" x14ac:dyDescent="0.2">
      <c r="B10760" s="24"/>
      <c r="C10760" s="24"/>
    </row>
    <row r="10761" spans="2:3" x14ac:dyDescent="0.2">
      <c r="B10761" s="24"/>
      <c r="C10761" s="24"/>
    </row>
    <row r="10762" spans="2:3" x14ac:dyDescent="0.2">
      <c r="B10762" s="24"/>
      <c r="C10762" s="24"/>
    </row>
    <row r="10763" spans="2:3" x14ac:dyDescent="0.2">
      <c r="B10763" s="24"/>
      <c r="C10763" s="24"/>
    </row>
    <row r="10764" spans="2:3" x14ac:dyDescent="0.2">
      <c r="B10764" s="24"/>
      <c r="C10764" s="24"/>
    </row>
    <row r="10765" spans="2:3" x14ac:dyDescent="0.2">
      <c r="B10765" s="24"/>
      <c r="C10765" s="24"/>
    </row>
    <row r="10766" spans="2:3" x14ac:dyDescent="0.2">
      <c r="B10766" s="24"/>
      <c r="C10766" s="24"/>
    </row>
    <row r="10767" spans="2:3" x14ac:dyDescent="0.2">
      <c r="B10767" s="24"/>
      <c r="C10767" s="24"/>
    </row>
    <row r="10768" spans="2:3" x14ac:dyDescent="0.2">
      <c r="B10768" s="24"/>
      <c r="C10768" s="24"/>
    </row>
    <row r="10769" spans="2:3" x14ac:dyDescent="0.2">
      <c r="B10769" s="24"/>
      <c r="C10769" s="24"/>
    </row>
    <row r="10770" spans="2:3" x14ac:dyDescent="0.2">
      <c r="B10770" s="24"/>
      <c r="C10770" s="24"/>
    </row>
    <row r="10771" spans="2:3" x14ac:dyDescent="0.2">
      <c r="B10771" s="24"/>
      <c r="C10771" s="24"/>
    </row>
    <row r="10772" spans="2:3" x14ac:dyDescent="0.2">
      <c r="B10772" s="24"/>
      <c r="C10772" s="24"/>
    </row>
    <row r="10773" spans="2:3" x14ac:dyDescent="0.2">
      <c r="B10773" s="24"/>
      <c r="C10773" s="24"/>
    </row>
    <row r="10774" spans="2:3" x14ac:dyDescent="0.2">
      <c r="B10774" s="24"/>
      <c r="C10774" s="24"/>
    </row>
    <row r="10775" spans="2:3" x14ac:dyDescent="0.2">
      <c r="B10775" s="24"/>
      <c r="C10775" s="24"/>
    </row>
    <row r="10776" spans="2:3" x14ac:dyDescent="0.2">
      <c r="B10776" s="24"/>
      <c r="C10776" s="24"/>
    </row>
    <row r="10777" spans="2:3" x14ac:dyDescent="0.2">
      <c r="B10777" s="24"/>
      <c r="C10777" s="24"/>
    </row>
    <row r="10778" spans="2:3" x14ac:dyDescent="0.2">
      <c r="B10778" s="24"/>
      <c r="C10778" s="24"/>
    </row>
    <row r="10779" spans="2:3" x14ac:dyDescent="0.2">
      <c r="B10779" s="24"/>
      <c r="C10779" s="24"/>
    </row>
    <row r="10780" spans="2:3" x14ac:dyDescent="0.2">
      <c r="B10780" s="24"/>
      <c r="C10780" s="24"/>
    </row>
    <row r="10781" spans="2:3" x14ac:dyDescent="0.2">
      <c r="B10781" s="24"/>
      <c r="C10781" s="24"/>
    </row>
    <row r="10782" spans="2:3" x14ac:dyDescent="0.2">
      <c r="B10782" s="24"/>
      <c r="C10782" s="24"/>
    </row>
    <row r="10783" spans="2:3" x14ac:dyDescent="0.2">
      <c r="B10783" s="24"/>
      <c r="C10783" s="24"/>
    </row>
    <row r="10784" spans="2:3" x14ac:dyDescent="0.2">
      <c r="B10784" s="24"/>
      <c r="C10784" s="24"/>
    </row>
    <row r="10785" spans="2:3" x14ac:dyDescent="0.2">
      <c r="B10785" s="24"/>
      <c r="C10785" s="24"/>
    </row>
    <row r="10786" spans="2:3" x14ac:dyDescent="0.2">
      <c r="B10786" s="24"/>
      <c r="C10786" s="24"/>
    </row>
    <row r="10787" spans="2:3" x14ac:dyDescent="0.2">
      <c r="B10787" s="24"/>
      <c r="C10787" s="24"/>
    </row>
    <row r="10788" spans="2:3" x14ac:dyDescent="0.2">
      <c r="B10788" s="24"/>
      <c r="C10788" s="24"/>
    </row>
    <row r="10789" spans="2:3" x14ac:dyDescent="0.2">
      <c r="B10789" s="24"/>
      <c r="C10789" s="24"/>
    </row>
    <row r="10790" spans="2:3" x14ac:dyDescent="0.2">
      <c r="B10790" s="24"/>
      <c r="C10790" s="24"/>
    </row>
    <row r="10791" spans="2:3" x14ac:dyDescent="0.2">
      <c r="B10791" s="24"/>
      <c r="C10791" s="24"/>
    </row>
    <row r="10792" spans="2:3" x14ac:dyDescent="0.2">
      <c r="B10792" s="24"/>
      <c r="C10792" s="24"/>
    </row>
    <row r="10793" spans="2:3" x14ac:dyDescent="0.2">
      <c r="B10793" s="24"/>
      <c r="C10793" s="24"/>
    </row>
    <row r="10794" spans="2:3" x14ac:dyDescent="0.2">
      <c r="B10794" s="24"/>
      <c r="C10794" s="24"/>
    </row>
    <row r="10795" spans="2:3" x14ac:dyDescent="0.2">
      <c r="B10795" s="24"/>
      <c r="C10795" s="24"/>
    </row>
    <row r="10796" spans="2:3" x14ac:dyDescent="0.2">
      <c r="B10796" s="24"/>
      <c r="C10796" s="24"/>
    </row>
    <row r="10797" spans="2:3" x14ac:dyDescent="0.2">
      <c r="B10797" s="24"/>
      <c r="C10797" s="24"/>
    </row>
    <row r="10798" spans="2:3" x14ac:dyDescent="0.2">
      <c r="B10798" s="24"/>
      <c r="C10798" s="24"/>
    </row>
    <row r="10799" spans="2:3" x14ac:dyDescent="0.2">
      <c r="B10799" s="24"/>
      <c r="C10799" s="24"/>
    </row>
    <row r="10800" spans="2:3" x14ac:dyDescent="0.2">
      <c r="B10800" s="24"/>
      <c r="C10800" s="24"/>
    </row>
    <row r="10801" spans="2:3" x14ac:dyDescent="0.2">
      <c r="B10801" s="24"/>
      <c r="C10801" s="24"/>
    </row>
    <row r="10802" spans="2:3" x14ac:dyDescent="0.2">
      <c r="B10802" s="24"/>
      <c r="C10802" s="24"/>
    </row>
    <row r="10803" spans="2:3" x14ac:dyDescent="0.2">
      <c r="B10803" s="24"/>
      <c r="C10803" s="24"/>
    </row>
    <row r="10804" spans="2:3" x14ac:dyDescent="0.2">
      <c r="B10804" s="24"/>
      <c r="C10804" s="24"/>
    </row>
    <row r="10805" spans="2:3" x14ac:dyDescent="0.2">
      <c r="B10805" s="24"/>
      <c r="C10805" s="24"/>
    </row>
    <row r="10806" spans="2:3" x14ac:dyDescent="0.2">
      <c r="B10806" s="24"/>
      <c r="C10806" s="24"/>
    </row>
    <row r="10807" spans="2:3" x14ac:dyDescent="0.2">
      <c r="B10807" s="24"/>
      <c r="C10807" s="24"/>
    </row>
    <row r="10808" spans="2:3" x14ac:dyDescent="0.2">
      <c r="B10808" s="24"/>
      <c r="C10808" s="24"/>
    </row>
    <row r="10809" spans="2:3" x14ac:dyDescent="0.2">
      <c r="B10809" s="24"/>
      <c r="C10809" s="24"/>
    </row>
    <row r="10810" spans="2:3" x14ac:dyDescent="0.2">
      <c r="B10810" s="24"/>
      <c r="C10810" s="24"/>
    </row>
    <row r="10811" spans="2:3" x14ac:dyDescent="0.2">
      <c r="B10811" s="24"/>
      <c r="C10811" s="24"/>
    </row>
    <row r="10812" spans="2:3" x14ac:dyDescent="0.2">
      <c r="B10812" s="24"/>
      <c r="C10812" s="24"/>
    </row>
    <row r="10813" spans="2:3" x14ac:dyDescent="0.2">
      <c r="B10813" s="24"/>
      <c r="C10813" s="24"/>
    </row>
    <row r="10814" spans="2:3" x14ac:dyDescent="0.2">
      <c r="B10814" s="24"/>
      <c r="C10814" s="24"/>
    </row>
    <row r="10815" spans="2:3" x14ac:dyDescent="0.2">
      <c r="B10815" s="24"/>
      <c r="C10815" s="24"/>
    </row>
    <row r="10816" spans="2:3" x14ac:dyDescent="0.2">
      <c r="B10816" s="24"/>
      <c r="C10816" s="24"/>
    </row>
    <row r="10817" spans="2:3" x14ac:dyDescent="0.2">
      <c r="B10817" s="24"/>
      <c r="C10817" s="24"/>
    </row>
    <row r="10818" spans="2:3" x14ac:dyDescent="0.2">
      <c r="B10818" s="24"/>
      <c r="C10818" s="24"/>
    </row>
    <row r="10819" spans="2:3" x14ac:dyDescent="0.2">
      <c r="B10819" s="24"/>
      <c r="C10819" s="24"/>
    </row>
    <row r="10820" spans="2:3" x14ac:dyDescent="0.2">
      <c r="B10820" s="24"/>
      <c r="C10820" s="24"/>
    </row>
    <row r="10821" spans="2:3" x14ac:dyDescent="0.2">
      <c r="B10821" s="24"/>
      <c r="C10821" s="24"/>
    </row>
    <row r="10822" spans="2:3" x14ac:dyDescent="0.2">
      <c r="B10822" s="24"/>
      <c r="C10822" s="24"/>
    </row>
    <row r="10823" spans="2:3" x14ac:dyDescent="0.2">
      <c r="B10823" s="24"/>
      <c r="C10823" s="24"/>
    </row>
    <row r="10824" spans="2:3" x14ac:dyDescent="0.2">
      <c r="B10824" s="24"/>
      <c r="C10824" s="24"/>
    </row>
    <row r="10825" spans="2:3" x14ac:dyDescent="0.2">
      <c r="B10825" s="24"/>
      <c r="C10825" s="24"/>
    </row>
    <row r="10826" spans="2:3" x14ac:dyDescent="0.2">
      <c r="B10826" s="24"/>
      <c r="C10826" s="24"/>
    </row>
    <row r="10827" spans="2:3" x14ac:dyDescent="0.2">
      <c r="B10827" s="24"/>
      <c r="C10827" s="24"/>
    </row>
    <row r="10828" spans="2:3" x14ac:dyDescent="0.2">
      <c r="B10828" s="24"/>
      <c r="C10828" s="24"/>
    </row>
    <row r="10829" spans="2:3" x14ac:dyDescent="0.2">
      <c r="B10829" s="24"/>
      <c r="C10829" s="24"/>
    </row>
    <row r="10830" spans="2:3" x14ac:dyDescent="0.2">
      <c r="B10830" s="24"/>
      <c r="C10830" s="24"/>
    </row>
    <row r="10831" spans="2:3" x14ac:dyDescent="0.2">
      <c r="B10831" s="24"/>
      <c r="C10831" s="24"/>
    </row>
    <row r="10832" spans="2:3" x14ac:dyDescent="0.2">
      <c r="B10832" s="24"/>
      <c r="C10832" s="24"/>
    </row>
    <row r="10833" spans="2:3" x14ac:dyDescent="0.2">
      <c r="B10833" s="24"/>
      <c r="C10833" s="24"/>
    </row>
    <row r="10834" spans="2:3" x14ac:dyDescent="0.2">
      <c r="B10834" s="24"/>
      <c r="C10834" s="24"/>
    </row>
    <row r="10835" spans="2:3" x14ac:dyDescent="0.2">
      <c r="B10835" s="24"/>
      <c r="C10835" s="24"/>
    </row>
    <row r="10836" spans="2:3" x14ac:dyDescent="0.2">
      <c r="B10836" s="24"/>
      <c r="C10836" s="24"/>
    </row>
    <row r="10837" spans="2:3" x14ac:dyDescent="0.2">
      <c r="B10837" s="24"/>
      <c r="C10837" s="24"/>
    </row>
    <row r="10838" spans="2:3" x14ac:dyDescent="0.2">
      <c r="B10838" s="24"/>
      <c r="C10838" s="24"/>
    </row>
    <row r="10839" spans="2:3" x14ac:dyDescent="0.2">
      <c r="B10839" s="24"/>
      <c r="C10839" s="24"/>
    </row>
    <row r="10840" spans="2:3" x14ac:dyDescent="0.2">
      <c r="B10840" s="24"/>
      <c r="C10840" s="24"/>
    </row>
    <row r="10841" spans="2:3" x14ac:dyDescent="0.2">
      <c r="B10841" s="24"/>
      <c r="C10841" s="24"/>
    </row>
    <row r="10842" spans="2:3" x14ac:dyDescent="0.2">
      <c r="B10842" s="24"/>
      <c r="C10842" s="24"/>
    </row>
    <row r="10843" spans="2:3" x14ac:dyDescent="0.2">
      <c r="B10843" s="24"/>
      <c r="C10843" s="24"/>
    </row>
    <row r="10844" spans="2:3" x14ac:dyDescent="0.2">
      <c r="B10844" s="24"/>
      <c r="C10844" s="24"/>
    </row>
    <row r="10845" spans="2:3" x14ac:dyDescent="0.2">
      <c r="B10845" s="24"/>
      <c r="C10845" s="24"/>
    </row>
    <row r="10846" spans="2:3" x14ac:dyDescent="0.2">
      <c r="B10846" s="24"/>
      <c r="C10846" s="24"/>
    </row>
    <row r="10847" spans="2:3" x14ac:dyDescent="0.2">
      <c r="B10847" s="24"/>
      <c r="C10847" s="24"/>
    </row>
    <row r="10848" spans="2:3" x14ac:dyDescent="0.2">
      <c r="B10848" s="24"/>
      <c r="C10848" s="24"/>
    </row>
    <row r="10849" spans="2:3" x14ac:dyDescent="0.2">
      <c r="B10849" s="24"/>
      <c r="C10849" s="24"/>
    </row>
    <row r="10850" spans="2:3" x14ac:dyDescent="0.2">
      <c r="B10850" s="24"/>
      <c r="C10850" s="24"/>
    </row>
    <row r="10851" spans="2:3" x14ac:dyDescent="0.2">
      <c r="B10851" s="24"/>
      <c r="C10851" s="24"/>
    </row>
    <row r="10852" spans="2:3" x14ac:dyDescent="0.2">
      <c r="B10852" s="24"/>
      <c r="C10852" s="24"/>
    </row>
    <row r="10853" spans="2:3" x14ac:dyDescent="0.2">
      <c r="B10853" s="24"/>
      <c r="C10853" s="24"/>
    </row>
    <row r="10854" spans="2:3" x14ac:dyDescent="0.2">
      <c r="B10854" s="24"/>
      <c r="C10854" s="24"/>
    </row>
    <row r="10855" spans="2:3" x14ac:dyDescent="0.2">
      <c r="B10855" s="24"/>
      <c r="C10855" s="24"/>
    </row>
    <row r="10856" spans="2:3" x14ac:dyDescent="0.2">
      <c r="B10856" s="24"/>
      <c r="C10856" s="24"/>
    </row>
    <row r="10857" spans="2:3" x14ac:dyDescent="0.2">
      <c r="B10857" s="24"/>
      <c r="C10857" s="24"/>
    </row>
    <row r="10858" spans="2:3" x14ac:dyDescent="0.2">
      <c r="B10858" s="24"/>
      <c r="C10858" s="24"/>
    </row>
    <row r="10859" spans="2:3" x14ac:dyDescent="0.2">
      <c r="B10859" s="24"/>
      <c r="C10859" s="24"/>
    </row>
    <row r="10860" spans="2:3" x14ac:dyDescent="0.2">
      <c r="B10860" s="24"/>
      <c r="C10860" s="24"/>
    </row>
    <row r="10861" spans="2:3" x14ac:dyDescent="0.2">
      <c r="B10861" s="24"/>
      <c r="C10861" s="24"/>
    </row>
    <row r="10862" spans="2:3" x14ac:dyDescent="0.2">
      <c r="B10862" s="24"/>
      <c r="C10862" s="24"/>
    </row>
    <row r="10863" spans="2:3" x14ac:dyDescent="0.2">
      <c r="B10863" s="24"/>
      <c r="C10863" s="24"/>
    </row>
    <row r="10864" spans="2:3" x14ac:dyDescent="0.2">
      <c r="B10864" s="24"/>
      <c r="C10864" s="24"/>
    </row>
    <row r="10865" spans="2:3" x14ac:dyDescent="0.2">
      <c r="B10865" s="24"/>
      <c r="C10865" s="24"/>
    </row>
    <row r="10866" spans="2:3" x14ac:dyDescent="0.2">
      <c r="B10866" s="24"/>
      <c r="C10866" s="24"/>
    </row>
    <row r="10867" spans="2:3" x14ac:dyDescent="0.2">
      <c r="B10867" s="24"/>
      <c r="C10867" s="24"/>
    </row>
    <row r="10868" spans="2:3" x14ac:dyDescent="0.2">
      <c r="B10868" s="24"/>
      <c r="C10868" s="24"/>
    </row>
    <row r="10869" spans="2:3" x14ac:dyDescent="0.2">
      <c r="B10869" s="24"/>
      <c r="C10869" s="24"/>
    </row>
    <row r="10870" spans="2:3" x14ac:dyDescent="0.2">
      <c r="B10870" s="24"/>
      <c r="C10870" s="24"/>
    </row>
    <row r="10871" spans="2:3" x14ac:dyDescent="0.2">
      <c r="B10871" s="24"/>
      <c r="C10871" s="24"/>
    </row>
    <row r="10872" spans="2:3" x14ac:dyDescent="0.2">
      <c r="B10872" s="24"/>
      <c r="C10872" s="24"/>
    </row>
    <row r="10873" spans="2:3" x14ac:dyDescent="0.2">
      <c r="B10873" s="24"/>
      <c r="C10873" s="24"/>
    </row>
    <row r="10874" spans="2:3" x14ac:dyDescent="0.2">
      <c r="B10874" s="24"/>
      <c r="C10874" s="24"/>
    </row>
    <row r="10875" spans="2:3" x14ac:dyDescent="0.2">
      <c r="B10875" s="24"/>
      <c r="C10875" s="24"/>
    </row>
    <row r="10876" spans="2:3" x14ac:dyDescent="0.2">
      <c r="B10876" s="24"/>
      <c r="C10876" s="24"/>
    </row>
    <row r="10877" spans="2:3" x14ac:dyDescent="0.2">
      <c r="B10877" s="24"/>
      <c r="C10877" s="24"/>
    </row>
    <row r="10878" spans="2:3" x14ac:dyDescent="0.2">
      <c r="B10878" s="24"/>
      <c r="C10878" s="24"/>
    </row>
    <row r="10879" spans="2:3" x14ac:dyDescent="0.2">
      <c r="B10879" s="24"/>
      <c r="C10879" s="24"/>
    </row>
    <row r="10880" spans="2:3" x14ac:dyDescent="0.2">
      <c r="B10880" s="24"/>
      <c r="C10880" s="24"/>
    </row>
    <row r="10881" spans="2:3" x14ac:dyDescent="0.2">
      <c r="B10881" s="24"/>
      <c r="C10881" s="24"/>
    </row>
    <row r="10882" spans="2:3" x14ac:dyDescent="0.2">
      <c r="B10882" s="24"/>
      <c r="C10882" s="24"/>
    </row>
    <row r="10883" spans="2:3" x14ac:dyDescent="0.2">
      <c r="B10883" s="24"/>
      <c r="C10883" s="24"/>
    </row>
    <row r="10884" spans="2:3" x14ac:dyDescent="0.2">
      <c r="B10884" s="24"/>
      <c r="C10884" s="24"/>
    </row>
    <row r="10885" spans="2:3" x14ac:dyDescent="0.2">
      <c r="B10885" s="24"/>
      <c r="C10885" s="24"/>
    </row>
    <row r="10886" spans="2:3" x14ac:dyDescent="0.2">
      <c r="B10886" s="24"/>
      <c r="C10886" s="24"/>
    </row>
    <row r="10887" spans="2:3" x14ac:dyDescent="0.2">
      <c r="B10887" s="24"/>
      <c r="C10887" s="24"/>
    </row>
    <row r="10888" spans="2:3" x14ac:dyDescent="0.2">
      <c r="B10888" s="24"/>
      <c r="C10888" s="24"/>
    </row>
    <row r="10889" spans="2:3" x14ac:dyDescent="0.2">
      <c r="B10889" s="24"/>
      <c r="C10889" s="24"/>
    </row>
    <row r="10890" spans="2:3" x14ac:dyDescent="0.2">
      <c r="B10890" s="24"/>
      <c r="C10890" s="24"/>
    </row>
    <row r="10891" spans="2:3" x14ac:dyDescent="0.2">
      <c r="B10891" s="24"/>
      <c r="C10891" s="24"/>
    </row>
    <row r="10892" spans="2:3" x14ac:dyDescent="0.2">
      <c r="B10892" s="24"/>
      <c r="C10892" s="24"/>
    </row>
    <row r="10893" spans="2:3" x14ac:dyDescent="0.2">
      <c r="B10893" s="24"/>
      <c r="C10893" s="24"/>
    </row>
    <row r="10894" spans="2:3" x14ac:dyDescent="0.2">
      <c r="B10894" s="24"/>
      <c r="C10894" s="24"/>
    </row>
    <row r="10895" spans="2:3" x14ac:dyDescent="0.2">
      <c r="B10895" s="24"/>
      <c r="C10895" s="24"/>
    </row>
    <row r="10896" spans="2:3" x14ac:dyDescent="0.2">
      <c r="B10896" s="24"/>
      <c r="C10896" s="24"/>
    </row>
    <row r="10897" spans="2:3" x14ac:dyDescent="0.2">
      <c r="B10897" s="24"/>
      <c r="C10897" s="24"/>
    </row>
    <row r="10898" spans="2:3" x14ac:dyDescent="0.2">
      <c r="B10898" s="24"/>
      <c r="C10898" s="24"/>
    </row>
    <row r="10899" spans="2:3" x14ac:dyDescent="0.2">
      <c r="B10899" s="24"/>
      <c r="C10899" s="24"/>
    </row>
    <row r="10900" spans="2:3" x14ac:dyDescent="0.2">
      <c r="B10900" s="24"/>
      <c r="C10900" s="24"/>
    </row>
    <row r="10901" spans="2:3" x14ac:dyDescent="0.2">
      <c r="B10901" s="24"/>
      <c r="C10901" s="24"/>
    </row>
    <row r="10902" spans="2:3" x14ac:dyDescent="0.2">
      <c r="B10902" s="24"/>
      <c r="C10902" s="24"/>
    </row>
    <row r="10903" spans="2:3" x14ac:dyDescent="0.2">
      <c r="B10903" s="24"/>
      <c r="C10903" s="24"/>
    </row>
    <row r="10904" spans="2:3" x14ac:dyDescent="0.2">
      <c r="B10904" s="24"/>
      <c r="C10904" s="24"/>
    </row>
    <row r="10905" spans="2:3" x14ac:dyDescent="0.2">
      <c r="B10905" s="24"/>
      <c r="C10905" s="24"/>
    </row>
    <row r="10906" spans="2:3" x14ac:dyDescent="0.2">
      <c r="B10906" s="24"/>
      <c r="C10906" s="24"/>
    </row>
    <row r="10907" spans="2:3" x14ac:dyDescent="0.2">
      <c r="B10907" s="24"/>
      <c r="C10907" s="24"/>
    </row>
    <row r="10908" spans="2:3" x14ac:dyDescent="0.2">
      <c r="B10908" s="24"/>
      <c r="C10908" s="24"/>
    </row>
    <row r="10909" spans="2:3" x14ac:dyDescent="0.2">
      <c r="B10909" s="24"/>
      <c r="C10909" s="24"/>
    </row>
    <row r="10910" spans="2:3" x14ac:dyDescent="0.2">
      <c r="B10910" s="24"/>
      <c r="C10910" s="24"/>
    </row>
    <row r="10911" spans="2:3" x14ac:dyDescent="0.2">
      <c r="B10911" s="24"/>
      <c r="C10911" s="24"/>
    </row>
    <row r="10912" spans="2:3" x14ac:dyDescent="0.2">
      <c r="B10912" s="24"/>
      <c r="C10912" s="24"/>
    </row>
    <row r="10913" spans="2:3" x14ac:dyDescent="0.2">
      <c r="B10913" s="24"/>
      <c r="C10913" s="24"/>
    </row>
    <row r="10914" spans="2:3" x14ac:dyDescent="0.2">
      <c r="B10914" s="24"/>
      <c r="C10914" s="24"/>
    </row>
    <row r="10915" spans="2:3" x14ac:dyDescent="0.2">
      <c r="B10915" s="24"/>
      <c r="C10915" s="24"/>
    </row>
    <row r="10916" spans="2:3" x14ac:dyDescent="0.2">
      <c r="B10916" s="24"/>
      <c r="C10916" s="24"/>
    </row>
    <row r="10917" spans="2:3" x14ac:dyDescent="0.2">
      <c r="B10917" s="24"/>
      <c r="C10917" s="24"/>
    </row>
    <row r="10918" spans="2:3" x14ac:dyDescent="0.2">
      <c r="B10918" s="24"/>
      <c r="C10918" s="24"/>
    </row>
    <row r="10919" spans="2:3" x14ac:dyDescent="0.2">
      <c r="B10919" s="24"/>
      <c r="C10919" s="24"/>
    </row>
    <row r="10920" spans="2:3" x14ac:dyDescent="0.2">
      <c r="B10920" s="24"/>
      <c r="C10920" s="24"/>
    </row>
    <row r="10921" spans="2:3" x14ac:dyDescent="0.2">
      <c r="B10921" s="24"/>
      <c r="C10921" s="24"/>
    </row>
    <row r="10922" spans="2:3" x14ac:dyDescent="0.2">
      <c r="B10922" s="24"/>
      <c r="C10922" s="24"/>
    </row>
    <row r="10923" spans="2:3" x14ac:dyDescent="0.2">
      <c r="B10923" s="24"/>
      <c r="C10923" s="24"/>
    </row>
    <row r="10924" spans="2:3" x14ac:dyDescent="0.2">
      <c r="B10924" s="24"/>
      <c r="C10924" s="24"/>
    </row>
    <row r="10925" spans="2:3" x14ac:dyDescent="0.2">
      <c r="B10925" s="24"/>
      <c r="C10925" s="24"/>
    </row>
    <row r="10926" spans="2:3" x14ac:dyDescent="0.2">
      <c r="B10926" s="24"/>
      <c r="C10926" s="24"/>
    </row>
    <row r="10927" spans="2:3" x14ac:dyDescent="0.2">
      <c r="B10927" s="24"/>
      <c r="C10927" s="24"/>
    </row>
    <row r="10928" spans="2:3" x14ac:dyDescent="0.2">
      <c r="B10928" s="24"/>
      <c r="C10928" s="24"/>
    </row>
    <row r="10929" spans="2:3" x14ac:dyDescent="0.2">
      <c r="B10929" s="24"/>
      <c r="C10929" s="24"/>
    </row>
    <row r="10930" spans="2:3" x14ac:dyDescent="0.2">
      <c r="B10930" s="24"/>
      <c r="C10930" s="24"/>
    </row>
    <row r="10931" spans="2:3" x14ac:dyDescent="0.2">
      <c r="B10931" s="24"/>
      <c r="C10931" s="24"/>
    </row>
    <row r="10932" spans="2:3" x14ac:dyDescent="0.2">
      <c r="B10932" s="24"/>
      <c r="C10932" s="24"/>
    </row>
    <row r="10933" spans="2:3" x14ac:dyDescent="0.2">
      <c r="B10933" s="24"/>
      <c r="C10933" s="24"/>
    </row>
    <row r="10934" spans="2:3" x14ac:dyDescent="0.2">
      <c r="B10934" s="24"/>
      <c r="C10934" s="24"/>
    </row>
    <row r="10935" spans="2:3" x14ac:dyDescent="0.2">
      <c r="B10935" s="24"/>
      <c r="C10935" s="24"/>
    </row>
    <row r="10936" spans="2:3" x14ac:dyDescent="0.2">
      <c r="B10936" s="24"/>
      <c r="C10936" s="24"/>
    </row>
    <row r="10937" spans="2:3" x14ac:dyDescent="0.2">
      <c r="B10937" s="24"/>
      <c r="C10937" s="24"/>
    </row>
    <row r="10938" spans="2:3" x14ac:dyDescent="0.2">
      <c r="B10938" s="24"/>
      <c r="C10938" s="24"/>
    </row>
    <row r="10939" spans="2:3" x14ac:dyDescent="0.2">
      <c r="B10939" s="24"/>
      <c r="C10939" s="24"/>
    </row>
    <row r="10940" spans="2:3" x14ac:dyDescent="0.2">
      <c r="B10940" s="24"/>
      <c r="C10940" s="24"/>
    </row>
    <row r="10941" spans="2:3" x14ac:dyDescent="0.2">
      <c r="B10941" s="24"/>
      <c r="C10941" s="24"/>
    </row>
    <row r="10942" spans="2:3" x14ac:dyDescent="0.2">
      <c r="B10942" s="24"/>
      <c r="C10942" s="24"/>
    </row>
    <row r="10943" spans="2:3" x14ac:dyDescent="0.2">
      <c r="B10943" s="24"/>
      <c r="C10943" s="24"/>
    </row>
    <row r="10944" spans="2:3" x14ac:dyDescent="0.2">
      <c r="B10944" s="24"/>
      <c r="C10944" s="24"/>
    </row>
    <row r="10945" spans="2:3" x14ac:dyDescent="0.2">
      <c r="B10945" s="24"/>
      <c r="C10945" s="24"/>
    </row>
    <row r="10946" spans="2:3" x14ac:dyDescent="0.2">
      <c r="B10946" s="24"/>
      <c r="C10946" s="24"/>
    </row>
    <row r="10947" spans="2:3" x14ac:dyDescent="0.2">
      <c r="B10947" s="24"/>
      <c r="C10947" s="24"/>
    </row>
    <row r="10948" spans="2:3" x14ac:dyDescent="0.2">
      <c r="B10948" s="24"/>
      <c r="C10948" s="24"/>
    </row>
    <row r="10949" spans="2:3" x14ac:dyDescent="0.2">
      <c r="B10949" s="24"/>
      <c r="C10949" s="24"/>
    </row>
    <row r="10950" spans="2:3" x14ac:dyDescent="0.2">
      <c r="B10950" s="24"/>
      <c r="C10950" s="24"/>
    </row>
    <row r="10951" spans="2:3" x14ac:dyDescent="0.2">
      <c r="B10951" s="24"/>
      <c r="C10951" s="24"/>
    </row>
    <row r="10952" spans="2:3" x14ac:dyDescent="0.2">
      <c r="B10952" s="24"/>
      <c r="C10952" s="24"/>
    </row>
    <row r="10953" spans="2:3" x14ac:dyDescent="0.2">
      <c r="B10953" s="24"/>
      <c r="C10953" s="24"/>
    </row>
    <row r="10954" spans="2:3" x14ac:dyDescent="0.2">
      <c r="B10954" s="24"/>
      <c r="C10954" s="24"/>
    </row>
    <row r="10955" spans="2:3" x14ac:dyDescent="0.2">
      <c r="B10955" s="24"/>
      <c r="C10955" s="24"/>
    </row>
    <row r="10956" spans="2:3" x14ac:dyDescent="0.2">
      <c r="B10956" s="24"/>
      <c r="C10956" s="24"/>
    </row>
    <row r="10957" spans="2:3" x14ac:dyDescent="0.2">
      <c r="B10957" s="24"/>
      <c r="C10957" s="24"/>
    </row>
    <row r="10958" spans="2:3" x14ac:dyDescent="0.2">
      <c r="B10958" s="24"/>
      <c r="C10958" s="24"/>
    </row>
    <row r="10959" spans="2:3" x14ac:dyDescent="0.2">
      <c r="B10959" s="24"/>
      <c r="C10959" s="24"/>
    </row>
    <row r="10960" spans="2:3" x14ac:dyDescent="0.2">
      <c r="B10960" s="24"/>
      <c r="C10960" s="24"/>
    </row>
    <row r="10961" spans="2:3" x14ac:dyDescent="0.2">
      <c r="B10961" s="24"/>
      <c r="C10961" s="24"/>
    </row>
    <row r="10962" spans="2:3" x14ac:dyDescent="0.2">
      <c r="B10962" s="24"/>
      <c r="C10962" s="24"/>
    </row>
    <row r="10963" spans="2:3" x14ac:dyDescent="0.2">
      <c r="B10963" s="24"/>
      <c r="C10963" s="24"/>
    </row>
    <row r="10964" spans="2:3" x14ac:dyDescent="0.2">
      <c r="B10964" s="24"/>
      <c r="C10964" s="24"/>
    </row>
    <row r="10965" spans="2:3" x14ac:dyDescent="0.2">
      <c r="B10965" s="24"/>
      <c r="C10965" s="24"/>
    </row>
    <row r="10966" spans="2:3" x14ac:dyDescent="0.2">
      <c r="B10966" s="24"/>
      <c r="C10966" s="24"/>
    </row>
    <row r="10967" spans="2:3" x14ac:dyDescent="0.2">
      <c r="B10967" s="24"/>
      <c r="C10967" s="24"/>
    </row>
    <row r="10968" spans="2:3" x14ac:dyDescent="0.2">
      <c r="B10968" s="24"/>
      <c r="C10968" s="24"/>
    </row>
    <row r="10969" spans="2:3" x14ac:dyDescent="0.2">
      <c r="B10969" s="24"/>
      <c r="C10969" s="24"/>
    </row>
    <row r="10970" spans="2:3" x14ac:dyDescent="0.2">
      <c r="B10970" s="24"/>
      <c r="C10970" s="24"/>
    </row>
    <row r="10971" spans="2:3" x14ac:dyDescent="0.2">
      <c r="B10971" s="24"/>
      <c r="C10971" s="24"/>
    </row>
    <row r="10972" spans="2:3" x14ac:dyDescent="0.2">
      <c r="B10972" s="24"/>
      <c r="C10972" s="24"/>
    </row>
    <row r="10973" spans="2:3" x14ac:dyDescent="0.2">
      <c r="B10973" s="24"/>
      <c r="C10973" s="24"/>
    </row>
    <row r="10974" spans="2:3" x14ac:dyDescent="0.2">
      <c r="B10974" s="24"/>
      <c r="C10974" s="24"/>
    </row>
    <row r="10975" spans="2:3" x14ac:dyDescent="0.2">
      <c r="B10975" s="24"/>
      <c r="C10975" s="24"/>
    </row>
    <row r="10976" spans="2:3" x14ac:dyDescent="0.2">
      <c r="B10976" s="24"/>
      <c r="C10976" s="24"/>
    </row>
    <row r="10977" spans="2:3" x14ac:dyDescent="0.2">
      <c r="B10977" s="24"/>
      <c r="C10977" s="24"/>
    </row>
    <row r="10978" spans="2:3" x14ac:dyDescent="0.2">
      <c r="B10978" s="24"/>
      <c r="C10978" s="24"/>
    </row>
    <row r="10979" spans="2:3" x14ac:dyDescent="0.2">
      <c r="B10979" s="24"/>
      <c r="C10979" s="24"/>
    </row>
    <row r="10980" spans="2:3" x14ac:dyDescent="0.2">
      <c r="B10980" s="24"/>
      <c r="C10980" s="24"/>
    </row>
    <row r="10981" spans="2:3" x14ac:dyDescent="0.2">
      <c r="B10981" s="24"/>
      <c r="C10981" s="24"/>
    </row>
    <row r="10982" spans="2:3" x14ac:dyDescent="0.2">
      <c r="B10982" s="24"/>
      <c r="C10982" s="24"/>
    </row>
    <row r="10983" spans="2:3" x14ac:dyDescent="0.2">
      <c r="B10983" s="24"/>
      <c r="C10983" s="24"/>
    </row>
    <row r="10984" spans="2:3" x14ac:dyDescent="0.2">
      <c r="B10984" s="24"/>
      <c r="C10984" s="24"/>
    </row>
    <row r="10985" spans="2:3" x14ac:dyDescent="0.2">
      <c r="B10985" s="24"/>
      <c r="C10985" s="24"/>
    </row>
    <row r="10986" spans="2:3" x14ac:dyDescent="0.2">
      <c r="B10986" s="24"/>
      <c r="C10986" s="24"/>
    </row>
    <row r="10987" spans="2:3" x14ac:dyDescent="0.2">
      <c r="B10987" s="24"/>
      <c r="C10987" s="24"/>
    </row>
    <row r="10988" spans="2:3" x14ac:dyDescent="0.2">
      <c r="B10988" s="24"/>
      <c r="C10988" s="24"/>
    </row>
    <row r="10989" spans="2:3" x14ac:dyDescent="0.2">
      <c r="B10989" s="24"/>
      <c r="C10989" s="24"/>
    </row>
    <row r="10990" spans="2:3" x14ac:dyDescent="0.2">
      <c r="B10990" s="24"/>
      <c r="C10990" s="24"/>
    </row>
    <row r="10991" spans="2:3" x14ac:dyDescent="0.2">
      <c r="B10991" s="24"/>
      <c r="C10991" s="24"/>
    </row>
    <row r="10992" spans="2:3" x14ac:dyDescent="0.2">
      <c r="B10992" s="24"/>
      <c r="C10992" s="24"/>
    </row>
    <row r="10993" spans="2:3" x14ac:dyDescent="0.2">
      <c r="B10993" s="24"/>
      <c r="C10993" s="24"/>
    </row>
    <row r="10994" spans="2:3" x14ac:dyDescent="0.2">
      <c r="B10994" s="24"/>
      <c r="C10994" s="24"/>
    </row>
    <row r="10995" spans="2:3" x14ac:dyDescent="0.2">
      <c r="B10995" s="24"/>
      <c r="C10995" s="24"/>
    </row>
    <row r="10996" spans="2:3" x14ac:dyDescent="0.2">
      <c r="B10996" s="24"/>
      <c r="C10996" s="24"/>
    </row>
    <row r="10997" spans="2:3" x14ac:dyDescent="0.2">
      <c r="B10997" s="24"/>
      <c r="C10997" s="24"/>
    </row>
    <row r="10998" spans="2:3" x14ac:dyDescent="0.2">
      <c r="B10998" s="24"/>
      <c r="C10998" s="24"/>
    </row>
    <row r="10999" spans="2:3" x14ac:dyDescent="0.2">
      <c r="B10999" s="24"/>
      <c r="C10999" s="24"/>
    </row>
    <row r="11000" spans="2:3" x14ac:dyDescent="0.2">
      <c r="B11000" s="24"/>
      <c r="C11000" s="24"/>
    </row>
    <row r="11001" spans="2:3" x14ac:dyDescent="0.2">
      <c r="B11001" s="24"/>
      <c r="C11001" s="24"/>
    </row>
    <row r="11002" spans="2:3" x14ac:dyDescent="0.2">
      <c r="B11002" s="24"/>
      <c r="C11002" s="24"/>
    </row>
    <row r="11003" spans="2:3" x14ac:dyDescent="0.2">
      <c r="B11003" s="24"/>
      <c r="C11003" s="24"/>
    </row>
    <row r="11004" spans="2:3" x14ac:dyDescent="0.2">
      <c r="B11004" s="24"/>
      <c r="C11004" s="24"/>
    </row>
    <row r="11005" spans="2:3" x14ac:dyDescent="0.2">
      <c r="B11005" s="24"/>
      <c r="C11005" s="24"/>
    </row>
    <row r="11006" spans="2:3" x14ac:dyDescent="0.2">
      <c r="B11006" s="24"/>
      <c r="C11006" s="24"/>
    </row>
    <row r="11007" spans="2:3" x14ac:dyDescent="0.2">
      <c r="B11007" s="24"/>
      <c r="C11007" s="24"/>
    </row>
    <row r="11008" spans="2:3" x14ac:dyDescent="0.2">
      <c r="B11008" s="24"/>
      <c r="C11008" s="24"/>
    </row>
    <row r="11009" spans="2:3" x14ac:dyDescent="0.2">
      <c r="B11009" s="24"/>
      <c r="C11009" s="24"/>
    </row>
    <row r="11010" spans="2:3" x14ac:dyDescent="0.2">
      <c r="B11010" s="24"/>
      <c r="C11010" s="24"/>
    </row>
    <row r="11011" spans="2:3" x14ac:dyDescent="0.2">
      <c r="B11011" s="24"/>
      <c r="C11011" s="24"/>
    </row>
    <row r="11012" spans="2:3" x14ac:dyDescent="0.2">
      <c r="B11012" s="24"/>
      <c r="C11012" s="24"/>
    </row>
    <row r="11013" spans="2:3" x14ac:dyDescent="0.2">
      <c r="B11013" s="24"/>
      <c r="C11013" s="24"/>
    </row>
    <row r="11014" spans="2:3" x14ac:dyDescent="0.2">
      <c r="B11014" s="24"/>
      <c r="C11014" s="24"/>
    </row>
    <row r="11015" spans="2:3" x14ac:dyDescent="0.2">
      <c r="B11015" s="24"/>
      <c r="C11015" s="24"/>
    </row>
    <row r="11016" spans="2:3" x14ac:dyDescent="0.2">
      <c r="B11016" s="24"/>
      <c r="C11016" s="24"/>
    </row>
    <row r="11017" spans="2:3" x14ac:dyDescent="0.2">
      <c r="B11017" s="24"/>
      <c r="C11017" s="24"/>
    </row>
    <row r="11018" spans="2:3" x14ac:dyDescent="0.2">
      <c r="B11018" s="24"/>
      <c r="C11018" s="24"/>
    </row>
    <row r="11019" spans="2:3" x14ac:dyDescent="0.2">
      <c r="B11019" s="24"/>
      <c r="C11019" s="24"/>
    </row>
    <row r="11020" spans="2:3" x14ac:dyDescent="0.2">
      <c r="B11020" s="24"/>
      <c r="C11020" s="24"/>
    </row>
    <row r="11021" spans="2:3" x14ac:dyDescent="0.2">
      <c r="B11021" s="24"/>
      <c r="C11021" s="24"/>
    </row>
    <row r="11022" spans="2:3" x14ac:dyDescent="0.2">
      <c r="B11022" s="24"/>
      <c r="C11022" s="24"/>
    </row>
    <row r="11023" spans="2:3" x14ac:dyDescent="0.2">
      <c r="B11023" s="24"/>
      <c r="C11023" s="24"/>
    </row>
    <row r="11024" spans="2:3" x14ac:dyDescent="0.2">
      <c r="B11024" s="24"/>
      <c r="C11024" s="24"/>
    </row>
    <row r="11025" spans="2:3" x14ac:dyDescent="0.2">
      <c r="B11025" s="24"/>
      <c r="C11025" s="24"/>
    </row>
    <row r="11026" spans="2:3" x14ac:dyDescent="0.2">
      <c r="B11026" s="24"/>
      <c r="C11026" s="24"/>
    </row>
    <row r="11027" spans="2:3" x14ac:dyDescent="0.2">
      <c r="B11027" s="24"/>
      <c r="C11027" s="24"/>
    </row>
    <row r="11028" spans="2:3" x14ac:dyDescent="0.2">
      <c r="B11028" s="24"/>
      <c r="C11028" s="24"/>
    </row>
    <row r="11029" spans="2:3" x14ac:dyDescent="0.2">
      <c r="B11029" s="24"/>
      <c r="C11029" s="24"/>
    </row>
    <row r="11030" spans="2:3" x14ac:dyDescent="0.2">
      <c r="B11030" s="24"/>
      <c r="C11030" s="24"/>
    </row>
    <row r="11031" spans="2:3" x14ac:dyDescent="0.2">
      <c r="B11031" s="24"/>
      <c r="C11031" s="24"/>
    </row>
    <row r="11032" spans="2:3" x14ac:dyDescent="0.2">
      <c r="B11032" s="24"/>
      <c r="C11032" s="24"/>
    </row>
    <row r="11033" spans="2:3" x14ac:dyDescent="0.2">
      <c r="B11033" s="24"/>
      <c r="C11033" s="24"/>
    </row>
    <row r="11034" spans="2:3" x14ac:dyDescent="0.2">
      <c r="B11034" s="24"/>
      <c r="C11034" s="24"/>
    </row>
    <row r="11035" spans="2:3" x14ac:dyDescent="0.2">
      <c r="B11035" s="24"/>
      <c r="C11035" s="24"/>
    </row>
    <row r="11036" spans="2:3" x14ac:dyDescent="0.2">
      <c r="B11036" s="24"/>
      <c r="C11036" s="24"/>
    </row>
    <row r="11037" spans="2:3" x14ac:dyDescent="0.2">
      <c r="B11037" s="24"/>
      <c r="C11037" s="24"/>
    </row>
    <row r="11038" spans="2:3" x14ac:dyDescent="0.2">
      <c r="B11038" s="24"/>
      <c r="C11038" s="24"/>
    </row>
    <row r="11039" spans="2:3" x14ac:dyDescent="0.2">
      <c r="B11039" s="24"/>
      <c r="C11039" s="24"/>
    </row>
    <row r="11040" spans="2:3" x14ac:dyDescent="0.2">
      <c r="B11040" s="24"/>
      <c r="C11040" s="24"/>
    </row>
    <row r="11041" spans="2:3" x14ac:dyDescent="0.2">
      <c r="B11041" s="24"/>
      <c r="C11041" s="24"/>
    </row>
    <row r="11042" spans="2:3" x14ac:dyDescent="0.2">
      <c r="B11042" s="24"/>
      <c r="C11042" s="24"/>
    </row>
    <row r="11043" spans="2:3" x14ac:dyDescent="0.2">
      <c r="B11043" s="24"/>
      <c r="C11043" s="24"/>
    </row>
    <row r="11044" spans="2:3" x14ac:dyDescent="0.2">
      <c r="B11044" s="24"/>
      <c r="C11044" s="24"/>
    </row>
    <row r="11045" spans="2:3" x14ac:dyDescent="0.2">
      <c r="B11045" s="24"/>
      <c r="C11045" s="24"/>
    </row>
    <row r="11046" spans="2:3" x14ac:dyDescent="0.2">
      <c r="B11046" s="24"/>
      <c r="C11046" s="24"/>
    </row>
    <row r="11047" spans="2:3" x14ac:dyDescent="0.2">
      <c r="B11047" s="24"/>
      <c r="C11047" s="24"/>
    </row>
    <row r="11048" spans="2:3" x14ac:dyDescent="0.2">
      <c r="B11048" s="24"/>
      <c r="C11048" s="24"/>
    </row>
    <row r="11049" spans="2:3" x14ac:dyDescent="0.2">
      <c r="B11049" s="24"/>
      <c r="C11049" s="24"/>
    </row>
    <row r="11050" spans="2:3" x14ac:dyDescent="0.2">
      <c r="B11050" s="24"/>
      <c r="C11050" s="24"/>
    </row>
    <row r="11051" spans="2:3" x14ac:dyDescent="0.2">
      <c r="B11051" s="24"/>
      <c r="C11051" s="24"/>
    </row>
    <row r="11052" spans="2:3" x14ac:dyDescent="0.2">
      <c r="B11052" s="24"/>
      <c r="C11052" s="24"/>
    </row>
    <row r="11053" spans="2:3" x14ac:dyDescent="0.2">
      <c r="B11053" s="24"/>
      <c r="C11053" s="24"/>
    </row>
    <row r="11054" spans="2:3" x14ac:dyDescent="0.2">
      <c r="B11054" s="24"/>
      <c r="C11054" s="24"/>
    </row>
    <row r="11055" spans="2:3" x14ac:dyDescent="0.2">
      <c r="B11055" s="24"/>
      <c r="C11055" s="24"/>
    </row>
    <row r="11056" spans="2:3" x14ac:dyDescent="0.2">
      <c r="B11056" s="24"/>
      <c r="C11056" s="24"/>
    </row>
    <row r="11057" spans="2:3" x14ac:dyDescent="0.2">
      <c r="B11057" s="24"/>
      <c r="C11057" s="24"/>
    </row>
    <row r="11058" spans="2:3" x14ac:dyDescent="0.2">
      <c r="B11058" s="24"/>
      <c r="C11058" s="24"/>
    </row>
    <row r="11059" spans="2:3" x14ac:dyDescent="0.2">
      <c r="B11059" s="24"/>
      <c r="C11059" s="24"/>
    </row>
    <row r="11060" spans="2:3" x14ac:dyDescent="0.2">
      <c r="B11060" s="24"/>
      <c r="C11060" s="24"/>
    </row>
    <row r="11061" spans="2:3" x14ac:dyDescent="0.2">
      <c r="B11061" s="24"/>
      <c r="C11061" s="24"/>
    </row>
    <row r="11062" spans="2:3" x14ac:dyDescent="0.2">
      <c r="B11062" s="24"/>
      <c r="C11062" s="24"/>
    </row>
    <row r="11063" spans="2:3" x14ac:dyDescent="0.2">
      <c r="B11063" s="24"/>
      <c r="C11063" s="24"/>
    </row>
    <row r="11064" spans="2:3" x14ac:dyDescent="0.2">
      <c r="B11064" s="24"/>
      <c r="C11064" s="24"/>
    </row>
    <row r="11065" spans="2:3" x14ac:dyDescent="0.2">
      <c r="B11065" s="24"/>
      <c r="C11065" s="24"/>
    </row>
    <row r="11066" spans="2:3" x14ac:dyDescent="0.2">
      <c r="B11066" s="24"/>
      <c r="C11066" s="24"/>
    </row>
    <row r="11067" spans="2:3" x14ac:dyDescent="0.2">
      <c r="B11067" s="24"/>
      <c r="C11067" s="24"/>
    </row>
    <row r="11068" spans="2:3" x14ac:dyDescent="0.2">
      <c r="B11068" s="24"/>
      <c r="C11068" s="24"/>
    </row>
    <row r="11069" spans="2:3" x14ac:dyDescent="0.2">
      <c r="B11069" s="24"/>
      <c r="C11069" s="24"/>
    </row>
    <row r="11070" spans="2:3" x14ac:dyDescent="0.2">
      <c r="B11070" s="24"/>
      <c r="C11070" s="24"/>
    </row>
    <row r="11071" spans="2:3" x14ac:dyDescent="0.2">
      <c r="B11071" s="24"/>
      <c r="C11071" s="24"/>
    </row>
    <row r="11072" spans="2:3" x14ac:dyDescent="0.2">
      <c r="B11072" s="24"/>
      <c r="C11072" s="24"/>
    </row>
    <row r="11073" spans="2:3" x14ac:dyDescent="0.2">
      <c r="B11073" s="24"/>
      <c r="C11073" s="24"/>
    </row>
    <row r="11074" spans="2:3" x14ac:dyDescent="0.2">
      <c r="B11074" s="24"/>
      <c r="C11074" s="24"/>
    </row>
    <row r="11075" spans="2:3" x14ac:dyDescent="0.2">
      <c r="B11075" s="24"/>
      <c r="C11075" s="24"/>
    </row>
    <row r="11076" spans="2:3" x14ac:dyDescent="0.2">
      <c r="B11076" s="24"/>
      <c r="C11076" s="24"/>
    </row>
    <row r="11077" spans="2:3" x14ac:dyDescent="0.2">
      <c r="B11077" s="24"/>
      <c r="C11077" s="24"/>
    </row>
    <row r="11078" spans="2:3" x14ac:dyDescent="0.2">
      <c r="B11078" s="24"/>
      <c r="C11078" s="24"/>
    </row>
    <row r="11079" spans="2:3" x14ac:dyDescent="0.2">
      <c r="B11079" s="24"/>
      <c r="C11079" s="24"/>
    </row>
    <row r="11080" spans="2:3" x14ac:dyDescent="0.2">
      <c r="B11080" s="24"/>
      <c r="C11080" s="24"/>
    </row>
    <row r="11081" spans="2:3" x14ac:dyDescent="0.2">
      <c r="B11081" s="24"/>
      <c r="C11081" s="24"/>
    </row>
    <row r="11082" spans="2:3" x14ac:dyDescent="0.2">
      <c r="B11082" s="24"/>
      <c r="C11082" s="24"/>
    </row>
    <row r="11083" spans="2:3" x14ac:dyDescent="0.2">
      <c r="B11083" s="24"/>
      <c r="C11083" s="24"/>
    </row>
    <row r="11084" spans="2:3" x14ac:dyDescent="0.2">
      <c r="B11084" s="24"/>
      <c r="C11084" s="24"/>
    </row>
    <row r="11085" spans="2:3" x14ac:dyDescent="0.2">
      <c r="B11085" s="24"/>
      <c r="C11085" s="24"/>
    </row>
    <row r="11086" spans="2:3" x14ac:dyDescent="0.2">
      <c r="B11086" s="24"/>
      <c r="C11086" s="24"/>
    </row>
    <row r="11087" spans="2:3" x14ac:dyDescent="0.2">
      <c r="B11087" s="24"/>
      <c r="C11087" s="24"/>
    </row>
    <row r="11088" spans="2:3" x14ac:dyDescent="0.2">
      <c r="B11088" s="24"/>
      <c r="C11088" s="24"/>
    </row>
    <row r="11089" spans="2:3" x14ac:dyDescent="0.2">
      <c r="B11089" s="24"/>
      <c r="C11089" s="24"/>
    </row>
    <row r="11090" spans="2:3" x14ac:dyDescent="0.2">
      <c r="B11090" s="24"/>
      <c r="C11090" s="24"/>
    </row>
    <row r="11091" spans="2:3" x14ac:dyDescent="0.2">
      <c r="B11091" s="24"/>
      <c r="C11091" s="24"/>
    </row>
    <row r="11092" spans="2:3" x14ac:dyDescent="0.2">
      <c r="B11092" s="24"/>
      <c r="C11092" s="24"/>
    </row>
    <row r="11093" spans="2:3" x14ac:dyDescent="0.2">
      <c r="B11093" s="24"/>
      <c r="C11093" s="24"/>
    </row>
    <row r="11094" spans="2:3" x14ac:dyDescent="0.2">
      <c r="B11094" s="24"/>
      <c r="C11094" s="24"/>
    </row>
    <row r="11095" spans="2:3" x14ac:dyDescent="0.2">
      <c r="B11095" s="24"/>
      <c r="C11095" s="24"/>
    </row>
    <row r="11096" spans="2:3" x14ac:dyDescent="0.2">
      <c r="B11096" s="24"/>
      <c r="C11096" s="24"/>
    </row>
    <row r="11097" spans="2:3" x14ac:dyDescent="0.2">
      <c r="B11097" s="24"/>
      <c r="C11097" s="24"/>
    </row>
    <row r="11098" spans="2:3" x14ac:dyDescent="0.2">
      <c r="B11098" s="24"/>
      <c r="C11098" s="24"/>
    </row>
    <row r="11099" spans="2:3" x14ac:dyDescent="0.2">
      <c r="B11099" s="24"/>
      <c r="C11099" s="24"/>
    </row>
    <row r="11100" spans="2:3" x14ac:dyDescent="0.2">
      <c r="B11100" s="24"/>
      <c r="C11100" s="24"/>
    </row>
    <row r="11101" spans="2:3" x14ac:dyDescent="0.2">
      <c r="B11101" s="24"/>
      <c r="C11101" s="24"/>
    </row>
    <row r="11102" spans="2:3" x14ac:dyDescent="0.2">
      <c r="B11102" s="24"/>
      <c r="C11102" s="24"/>
    </row>
    <row r="11103" spans="2:3" x14ac:dyDescent="0.2">
      <c r="B11103" s="24"/>
      <c r="C11103" s="24"/>
    </row>
    <row r="11104" spans="2:3" x14ac:dyDescent="0.2">
      <c r="B11104" s="24"/>
      <c r="C11104" s="24"/>
    </row>
    <row r="11105" spans="2:3" x14ac:dyDescent="0.2">
      <c r="B11105" s="24"/>
      <c r="C11105" s="24"/>
    </row>
    <row r="11106" spans="2:3" x14ac:dyDescent="0.2">
      <c r="B11106" s="24"/>
      <c r="C11106" s="24"/>
    </row>
    <row r="11107" spans="2:3" x14ac:dyDescent="0.2">
      <c r="B11107" s="24"/>
      <c r="C11107" s="24"/>
    </row>
    <row r="11108" spans="2:3" x14ac:dyDescent="0.2">
      <c r="B11108" s="24"/>
      <c r="C11108" s="24"/>
    </row>
    <row r="11109" spans="2:3" x14ac:dyDescent="0.2">
      <c r="B11109" s="24"/>
      <c r="C11109" s="24"/>
    </row>
    <row r="11110" spans="2:3" x14ac:dyDescent="0.2">
      <c r="B11110" s="24"/>
      <c r="C11110" s="24"/>
    </row>
    <row r="11111" spans="2:3" x14ac:dyDescent="0.2">
      <c r="B11111" s="24"/>
      <c r="C11111" s="24"/>
    </row>
    <row r="11112" spans="2:3" x14ac:dyDescent="0.2">
      <c r="B11112" s="24"/>
      <c r="C11112" s="24"/>
    </row>
    <row r="11113" spans="2:3" x14ac:dyDescent="0.2">
      <c r="B11113" s="24"/>
      <c r="C11113" s="24"/>
    </row>
    <row r="11114" spans="2:3" x14ac:dyDescent="0.2">
      <c r="B11114" s="24"/>
      <c r="C11114" s="24"/>
    </row>
    <row r="11115" spans="2:3" x14ac:dyDescent="0.2">
      <c r="B11115" s="24"/>
      <c r="C11115" s="24"/>
    </row>
    <row r="11116" spans="2:3" x14ac:dyDescent="0.2">
      <c r="B11116" s="24"/>
      <c r="C11116" s="24"/>
    </row>
    <row r="11117" spans="2:3" x14ac:dyDescent="0.2">
      <c r="B11117" s="24"/>
      <c r="C11117" s="24"/>
    </row>
    <row r="11118" spans="2:3" x14ac:dyDescent="0.2">
      <c r="B11118" s="24"/>
      <c r="C11118" s="24"/>
    </row>
    <row r="11119" spans="2:3" x14ac:dyDescent="0.2">
      <c r="B11119" s="24"/>
      <c r="C11119" s="24"/>
    </row>
    <row r="11120" spans="2:3" x14ac:dyDescent="0.2">
      <c r="B11120" s="24"/>
      <c r="C11120" s="24"/>
    </row>
    <row r="11121" spans="2:3" x14ac:dyDescent="0.2">
      <c r="B11121" s="24"/>
      <c r="C11121" s="24"/>
    </row>
    <row r="11122" spans="2:3" x14ac:dyDescent="0.2">
      <c r="B11122" s="24"/>
      <c r="C11122" s="24"/>
    </row>
    <row r="11123" spans="2:3" x14ac:dyDescent="0.2">
      <c r="B11123" s="24"/>
      <c r="C11123" s="24"/>
    </row>
    <row r="11124" spans="2:3" x14ac:dyDescent="0.2">
      <c r="B11124" s="24"/>
      <c r="C11124" s="24"/>
    </row>
    <row r="11125" spans="2:3" x14ac:dyDescent="0.2">
      <c r="B11125" s="24"/>
      <c r="C11125" s="24"/>
    </row>
    <row r="11126" spans="2:3" x14ac:dyDescent="0.2">
      <c r="B11126" s="24"/>
      <c r="C11126" s="24"/>
    </row>
    <row r="11127" spans="2:3" x14ac:dyDescent="0.2">
      <c r="B11127" s="24"/>
      <c r="C11127" s="24"/>
    </row>
    <row r="11128" spans="2:3" x14ac:dyDescent="0.2">
      <c r="B11128" s="24"/>
      <c r="C11128" s="24"/>
    </row>
    <row r="11129" spans="2:3" x14ac:dyDescent="0.2">
      <c r="B11129" s="24"/>
      <c r="C11129" s="24"/>
    </row>
    <row r="11130" spans="2:3" x14ac:dyDescent="0.2">
      <c r="B11130" s="24"/>
      <c r="C11130" s="24"/>
    </row>
    <row r="11131" spans="2:3" x14ac:dyDescent="0.2">
      <c r="B11131" s="24"/>
      <c r="C11131" s="24"/>
    </row>
    <row r="11132" spans="2:3" x14ac:dyDescent="0.2">
      <c r="B11132" s="24"/>
      <c r="C11132" s="24"/>
    </row>
    <row r="11133" spans="2:3" x14ac:dyDescent="0.2">
      <c r="B11133" s="24"/>
      <c r="C11133" s="24"/>
    </row>
    <row r="11134" spans="2:3" x14ac:dyDescent="0.2">
      <c r="B11134" s="24"/>
      <c r="C11134" s="24"/>
    </row>
    <row r="11135" spans="2:3" x14ac:dyDescent="0.2">
      <c r="B11135" s="24"/>
      <c r="C11135" s="24"/>
    </row>
    <row r="11136" spans="2:3" x14ac:dyDescent="0.2">
      <c r="B11136" s="24"/>
      <c r="C11136" s="24"/>
    </row>
    <row r="11137" spans="2:3" x14ac:dyDescent="0.2">
      <c r="B11137" s="24"/>
      <c r="C11137" s="24"/>
    </row>
    <row r="11138" spans="2:3" x14ac:dyDescent="0.2">
      <c r="B11138" s="24"/>
      <c r="C11138" s="24"/>
    </row>
    <row r="11139" spans="2:3" x14ac:dyDescent="0.2">
      <c r="B11139" s="24"/>
      <c r="C11139" s="24"/>
    </row>
    <row r="11140" spans="2:3" x14ac:dyDescent="0.2">
      <c r="B11140" s="24"/>
      <c r="C11140" s="24"/>
    </row>
    <row r="11141" spans="2:3" x14ac:dyDescent="0.2">
      <c r="B11141" s="24"/>
      <c r="C11141" s="24"/>
    </row>
    <row r="11142" spans="2:3" x14ac:dyDescent="0.2">
      <c r="B11142" s="24"/>
      <c r="C11142" s="24"/>
    </row>
    <row r="11143" spans="2:3" x14ac:dyDescent="0.2">
      <c r="B11143" s="24"/>
      <c r="C11143" s="24"/>
    </row>
    <row r="11144" spans="2:3" x14ac:dyDescent="0.2">
      <c r="B11144" s="24"/>
      <c r="C11144" s="24"/>
    </row>
    <row r="11145" spans="2:3" x14ac:dyDescent="0.2">
      <c r="B11145" s="24"/>
      <c r="C11145" s="24"/>
    </row>
    <row r="11146" spans="2:3" x14ac:dyDescent="0.2">
      <c r="B11146" s="24"/>
      <c r="C11146" s="24"/>
    </row>
    <row r="11147" spans="2:3" x14ac:dyDescent="0.2">
      <c r="B11147" s="24"/>
      <c r="C11147" s="24"/>
    </row>
    <row r="11148" spans="2:3" x14ac:dyDescent="0.2">
      <c r="B11148" s="24"/>
      <c r="C11148" s="24"/>
    </row>
    <row r="11149" spans="2:3" x14ac:dyDescent="0.2">
      <c r="B11149" s="24"/>
      <c r="C11149" s="24"/>
    </row>
    <row r="11150" spans="2:3" x14ac:dyDescent="0.2">
      <c r="B11150" s="24"/>
      <c r="C11150" s="24"/>
    </row>
    <row r="11151" spans="2:3" x14ac:dyDescent="0.2">
      <c r="B11151" s="24"/>
      <c r="C11151" s="24"/>
    </row>
    <row r="11152" spans="2:3" x14ac:dyDescent="0.2">
      <c r="B11152" s="24"/>
      <c r="C11152" s="24"/>
    </row>
    <row r="11153" spans="2:3" x14ac:dyDescent="0.2">
      <c r="B11153" s="24"/>
      <c r="C11153" s="24"/>
    </row>
    <row r="11154" spans="2:3" x14ac:dyDescent="0.2">
      <c r="B11154" s="24"/>
      <c r="C11154" s="24"/>
    </row>
    <row r="11155" spans="2:3" x14ac:dyDescent="0.2">
      <c r="B11155" s="24"/>
      <c r="C11155" s="24"/>
    </row>
    <row r="11156" spans="2:3" x14ac:dyDescent="0.2">
      <c r="B11156" s="24"/>
      <c r="C11156" s="24"/>
    </row>
    <row r="11157" spans="2:3" x14ac:dyDescent="0.2">
      <c r="B11157" s="24"/>
      <c r="C11157" s="24"/>
    </row>
    <row r="11158" spans="2:3" x14ac:dyDescent="0.2">
      <c r="B11158" s="24"/>
      <c r="C11158" s="24"/>
    </row>
    <row r="11159" spans="2:3" x14ac:dyDescent="0.2">
      <c r="B11159" s="24"/>
      <c r="C11159" s="24"/>
    </row>
    <row r="11160" spans="2:3" x14ac:dyDescent="0.2">
      <c r="B11160" s="24"/>
      <c r="C11160" s="24"/>
    </row>
    <row r="11161" spans="2:3" x14ac:dyDescent="0.2">
      <c r="B11161" s="24"/>
      <c r="C11161" s="24"/>
    </row>
    <row r="11162" spans="2:3" x14ac:dyDescent="0.2">
      <c r="B11162" s="24"/>
      <c r="C11162" s="24"/>
    </row>
    <row r="11163" spans="2:3" x14ac:dyDescent="0.2">
      <c r="B11163" s="24"/>
      <c r="C11163" s="24"/>
    </row>
    <row r="11164" spans="2:3" x14ac:dyDescent="0.2">
      <c r="B11164" s="24"/>
      <c r="C11164" s="24"/>
    </row>
    <row r="11165" spans="2:3" x14ac:dyDescent="0.2">
      <c r="B11165" s="24"/>
      <c r="C11165" s="24"/>
    </row>
    <row r="11166" spans="2:3" x14ac:dyDescent="0.2">
      <c r="B11166" s="24"/>
      <c r="C11166" s="24"/>
    </row>
    <row r="11167" spans="2:3" x14ac:dyDescent="0.2">
      <c r="B11167" s="24"/>
      <c r="C11167" s="24"/>
    </row>
    <row r="11168" spans="2:3" x14ac:dyDescent="0.2">
      <c r="B11168" s="24"/>
      <c r="C11168" s="24"/>
    </row>
    <row r="11169" spans="2:3" x14ac:dyDescent="0.2">
      <c r="B11169" s="24"/>
      <c r="C11169" s="24"/>
    </row>
    <row r="11170" spans="2:3" x14ac:dyDescent="0.2">
      <c r="B11170" s="24"/>
      <c r="C11170" s="24"/>
    </row>
    <row r="11171" spans="2:3" x14ac:dyDescent="0.2">
      <c r="B11171" s="24"/>
      <c r="C11171" s="24"/>
    </row>
    <row r="11172" spans="2:3" x14ac:dyDescent="0.2">
      <c r="B11172" s="24"/>
      <c r="C11172" s="24"/>
    </row>
    <row r="11173" spans="2:3" x14ac:dyDescent="0.2">
      <c r="B11173" s="24"/>
      <c r="C11173" s="24"/>
    </row>
    <row r="11174" spans="2:3" x14ac:dyDescent="0.2">
      <c r="B11174" s="24"/>
      <c r="C11174" s="24"/>
    </row>
    <row r="11175" spans="2:3" x14ac:dyDescent="0.2">
      <c r="B11175" s="24"/>
      <c r="C11175" s="24"/>
    </row>
    <row r="11176" spans="2:3" x14ac:dyDescent="0.2">
      <c r="B11176" s="24"/>
      <c r="C11176" s="24"/>
    </row>
    <row r="11177" spans="2:3" x14ac:dyDescent="0.2">
      <c r="B11177" s="24"/>
      <c r="C11177" s="24"/>
    </row>
    <row r="11178" spans="2:3" x14ac:dyDescent="0.2">
      <c r="B11178" s="24"/>
      <c r="C11178" s="24"/>
    </row>
    <row r="11179" spans="2:3" x14ac:dyDescent="0.2">
      <c r="B11179" s="24"/>
      <c r="C11179" s="24"/>
    </row>
    <row r="11180" spans="2:3" x14ac:dyDescent="0.2">
      <c r="B11180" s="24"/>
      <c r="C11180" s="24"/>
    </row>
    <row r="11181" spans="2:3" x14ac:dyDescent="0.2">
      <c r="B11181" s="24"/>
      <c r="C11181" s="24"/>
    </row>
    <row r="11182" spans="2:3" x14ac:dyDescent="0.2">
      <c r="B11182" s="24"/>
      <c r="C11182" s="24"/>
    </row>
    <row r="11183" spans="2:3" x14ac:dyDescent="0.2">
      <c r="B11183" s="24"/>
      <c r="C11183" s="24"/>
    </row>
    <row r="11184" spans="2:3" x14ac:dyDescent="0.2">
      <c r="B11184" s="24"/>
      <c r="C11184" s="24"/>
    </row>
    <row r="11185" spans="2:3" x14ac:dyDescent="0.2">
      <c r="B11185" s="24"/>
      <c r="C11185" s="24"/>
    </row>
    <row r="11186" spans="2:3" x14ac:dyDescent="0.2">
      <c r="B11186" s="24"/>
      <c r="C11186" s="24"/>
    </row>
    <row r="11187" spans="2:3" x14ac:dyDescent="0.2">
      <c r="B11187" s="24"/>
      <c r="C11187" s="24"/>
    </row>
    <row r="11188" spans="2:3" x14ac:dyDescent="0.2">
      <c r="B11188" s="24"/>
      <c r="C11188" s="24"/>
    </row>
    <row r="11189" spans="2:3" x14ac:dyDescent="0.2">
      <c r="B11189" s="24"/>
      <c r="C11189" s="24"/>
    </row>
    <row r="11190" spans="2:3" x14ac:dyDescent="0.2">
      <c r="B11190" s="24"/>
      <c r="C11190" s="24"/>
    </row>
    <row r="11191" spans="2:3" x14ac:dyDescent="0.2">
      <c r="B11191" s="24"/>
      <c r="C11191" s="24"/>
    </row>
    <row r="11192" spans="2:3" x14ac:dyDescent="0.2">
      <c r="B11192" s="24"/>
      <c r="C11192" s="24"/>
    </row>
    <row r="11193" spans="2:3" x14ac:dyDescent="0.2">
      <c r="B11193" s="24"/>
      <c r="C11193" s="24"/>
    </row>
    <row r="11194" spans="2:3" x14ac:dyDescent="0.2">
      <c r="B11194" s="24"/>
      <c r="C11194" s="24"/>
    </row>
    <row r="11195" spans="2:3" x14ac:dyDescent="0.2">
      <c r="B11195" s="24"/>
      <c r="C11195" s="24"/>
    </row>
    <row r="11196" spans="2:3" x14ac:dyDescent="0.2">
      <c r="B11196" s="24"/>
      <c r="C11196" s="24"/>
    </row>
    <row r="11197" spans="2:3" x14ac:dyDescent="0.2">
      <c r="B11197" s="24"/>
      <c r="C11197" s="24"/>
    </row>
    <row r="11198" spans="2:3" x14ac:dyDescent="0.2">
      <c r="B11198" s="24"/>
      <c r="C11198" s="24"/>
    </row>
    <row r="11199" spans="2:3" x14ac:dyDescent="0.2">
      <c r="B11199" s="24"/>
      <c r="C11199" s="24"/>
    </row>
    <row r="11200" spans="2:3" x14ac:dyDescent="0.2">
      <c r="B11200" s="24"/>
      <c r="C11200" s="24"/>
    </row>
    <row r="11201" spans="2:3" x14ac:dyDescent="0.2">
      <c r="B11201" s="24"/>
      <c r="C11201" s="24"/>
    </row>
    <row r="11202" spans="2:3" x14ac:dyDescent="0.2">
      <c r="B11202" s="24"/>
      <c r="C11202" s="24"/>
    </row>
    <row r="11203" spans="2:3" x14ac:dyDescent="0.2">
      <c r="B11203" s="24"/>
      <c r="C11203" s="24"/>
    </row>
    <row r="11204" spans="2:3" x14ac:dyDescent="0.2">
      <c r="B11204" s="24"/>
      <c r="C11204" s="24"/>
    </row>
    <row r="11205" spans="2:3" x14ac:dyDescent="0.2">
      <c r="B11205" s="24"/>
      <c r="C11205" s="24"/>
    </row>
    <row r="11206" spans="2:3" x14ac:dyDescent="0.2">
      <c r="B11206" s="24"/>
      <c r="C11206" s="24"/>
    </row>
    <row r="11207" spans="2:3" x14ac:dyDescent="0.2">
      <c r="B11207" s="24"/>
      <c r="C11207" s="24"/>
    </row>
    <row r="11208" spans="2:3" x14ac:dyDescent="0.2">
      <c r="B11208" s="24"/>
      <c r="C11208" s="24"/>
    </row>
    <row r="11209" spans="2:3" x14ac:dyDescent="0.2">
      <c r="B11209" s="24"/>
      <c r="C11209" s="24"/>
    </row>
    <row r="11210" spans="2:3" x14ac:dyDescent="0.2">
      <c r="B11210" s="24"/>
      <c r="C11210" s="24"/>
    </row>
    <row r="11211" spans="2:3" x14ac:dyDescent="0.2">
      <c r="B11211" s="24"/>
      <c r="C11211" s="24"/>
    </row>
    <row r="11212" spans="2:3" x14ac:dyDescent="0.2">
      <c r="B11212" s="24"/>
      <c r="C11212" s="24"/>
    </row>
    <row r="11213" spans="2:3" x14ac:dyDescent="0.2">
      <c r="B11213" s="24"/>
      <c r="C11213" s="24"/>
    </row>
    <row r="11214" spans="2:3" x14ac:dyDescent="0.2">
      <c r="B11214" s="24"/>
      <c r="C11214" s="24"/>
    </row>
    <row r="11215" spans="2:3" x14ac:dyDescent="0.2">
      <c r="B11215" s="24"/>
      <c r="C11215" s="24"/>
    </row>
    <row r="11216" spans="2:3" x14ac:dyDescent="0.2">
      <c r="B11216" s="24"/>
      <c r="C11216" s="24"/>
    </row>
    <row r="11217" spans="2:3" x14ac:dyDescent="0.2">
      <c r="B11217" s="24"/>
      <c r="C11217" s="24"/>
    </row>
    <row r="11218" spans="2:3" x14ac:dyDescent="0.2">
      <c r="B11218" s="24"/>
      <c r="C11218" s="24"/>
    </row>
    <row r="11219" spans="2:3" x14ac:dyDescent="0.2">
      <c r="B11219" s="24"/>
      <c r="C11219" s="24"/>
    </row>
    <row r="11220" spans="2:3" x14ac:dyDescent="0.2">
      <c r="B11220" s="24"/>
      <c r="C11220" s="24"/>
    </row>
    <row r="11221" spans="2:3" x14ac:dyDescent="0.2">
      <c r="B11221" s="24"/>
      <c r="C11221" s="24"/>
    </row>
    <row r="11222" spans="2:3" x14ac:dyDescent="0.2">
      <c r="B11222" s="24"/>
      <c r="C11222" s="24"/>
    </row>
    <row r="11223" spans="2:3" x14ac:dyDescent="0.2">
      <c r="B11223" s="24"/>
      <c r="C11223" s="24"/>
    </row>
    <row r="11224" spans="2:3" x14ac:dyDescent="0.2">
      <c r="B11224" s="24"/>
      <c r="C11224" s="24"/>
    </row>
    <row r="11225" spans="2:3" x14ac:dyDescent="0.2">
      <c r="B11225" s="24"/>
      <c r="C11225" s="24"/>
    </row>
    <row r="11226" spans="2:3" x14ac:dyDescent="0.2">
      <c r="B11226" s="24"/>
      <c r="C11226" s="24"/>
    </row>
    <row r="11227" spans="2:3" x14ac:dyDescent="0.2">
      <c r="B11227" s="24"/>
      <c r="C11227" s="24"/>
    </row>
    <row r="11228" spans="2:3" x14ac:dyDescent="0.2">
      <c r="B11228" s="24"/>
      <c r="C11228" s="24"/>
    </row>
    <row r="11229" spans="2:3" x14ac:dyDescent="0.2">
      <c r="B11229" s="24"/>
      <c r="C11229" s="24"/>
    </row>
    <row r="11230" spans="2:3" x14ac:dyDescent="0.2">
      <c r="B11230" s="24"/>
      <c r="C11230" s="24"/>
    </row>
    <row r="11231" spans="2:3" x14ac:dyDescent="0.2">
      <c r="B11231" s="24"/>
      <c r="C11231" s="24"/>
    </row>
    <row r="11232" spans="2:3" x14ac:dyDescent="0.2">
      <c r="B11232" s="24"/>
      <c r="C11232" s="24"/>
    </row>
    <row r="11233" spans="2:3" x14ac:dyDescent="0.2">
      <c r="B11233" s="24"/>
      <c r="C11233" s="24"/>
    </row>
    <row r="11234" spans="2:3" x14ac:dyDescent="0.2">
      <c r="B11234" s="24"/>
      <c r="C11234" s="24"/>
    </row>
    <row r="11235" spans="2:3" x14ac:dyDescent="0.2">
      <c r="B11235" s="24"/>
      <c r="C11235" s="24"/>
    </row>
    <row r="11236" spans="2:3" x14ac:dyDescent="0.2">
      <c r="B11236" s="24"/>
      <c r="C11236" s="24"/>
    </row>
    <row r="11237" spans="2:3" x14ac:dyDescent="0.2">
      <c r="B11237" s="24"/>
      <c r="C11237" s="24"/>
    </row>
    <row r="11238" spans="2:3" x14ac:dyDescent="0.2">
      <c r="B11238" s="24"/>
      <c r="C11238" s="24"/>
    </row>
    <row r="11239" spans="2:3" x14ac:dyDescent="0.2">
      <c r="B11239" s="24"/>
      <c r="C11239" s="24"/>
    </row>
    <row r="11240" spans="2:3" x14ac:dyDescent="0.2">
      <c r="B11240" s="24"/>
      <c r="C11240" s="24"/>
    </row>
    <row r="11241" spans="2:3" x14ac:dyDescent="0.2">
      <c r="B11241" s="24"/>
      <c r="C11241" s="24"/>
    </row>
    <row r="11242" spans="2:3" x14ac:dyDescent="0.2">
      <c r="B11242" s="24"/>
      <c r="C11242" s="24"/>
    </row>
    <row r="11243" spans="2:3" x14ac:dyDescent="0.2">
      <c r="B11243" s="24"/>
      <c r="C11243" s="24"/>
    </row>
    <row r="11244" spans="2:3" x14ac:dyDescent="0.2">
      <c r="B11244" s="24"/>
      <c r="C11244" s="24"/>
    </row>
    <row r="11245" spans="2:3" x14ac:dyDescent="0.2">
      <c r="B11245" s="24"/>
      <c r="C11245" s="24"/>
    </row>
    <row r="11246" spans="2:3" x14ac:dyDescent="0.2">
      <c r="B11246" s="24"/>
      <c r="C11246" s="24"/>
    </row>
    <row r="11247" spans="2:3" x14ac:dyDescent="0.2">
      <c r="B11247" s="24"/>
      <c r="C11247" s="24"/>
    </row>
    <row r="11248" spans="2:3" x14ac:dyDescent="0.2">
      <c r="B11248" s="24"/>
      <c r="C11248" s="24"/>
    </row>
    <row r="11249" spans="2:3" x14ac:dyDescent="0.2">
      <c r="B11249" s="24"/>
      <c r="C11249" s="24"/>
    </row>
    <row r="11250" spans="2:3" x14ac:dyDescent="0.2">
      <c r="B11250" s="24"/>
      <c r="C11250" s="24"/>
    </row>
    <row r="11251" spans="2:3" x14ac:dyDescent="0.2">
      <c r="B11251" s="24"/>
      <c r="C11251" s="24"/>
    </row>
    <row r="11252" spans="2:3" x14ac:dyDescent="0.2">
      <c r="B11252" s="24"/>
      <c r="C11252" s="24"/>
    </row>
    <row r="11253" spans="2:3" x14ac:dyDescent="0.2">
      <c r="B11253" s="24"/>
      <c r="C11253" s="24"/>
    </row>
    <row r="11254" spans="2:3" x14ac:dyDescent="0.2">
      <c r="B11254" s="24"/>
      <c r="C11254" s="24"/>
    </row>
    <row r="11255" spans="2:3" x14ac:dyDescent="0.2">
      <c r="B11255" s="24"/>
      <c r="C11255" s="24"/>
    </row>
    <row r="11256" spans="2:3" x14ac:dyDescent="0.2">
      <c r="B11256" s="24"/>
      <c r="C11256" s="24"/>
    </row>
    <row r="11257" spans="2:3" x14ac:dyDescent="0.2">
      <c r="B11257" s="24"/>
      <c r="C11257" s="24"/>
    </row>
    <row r="11258" spans="2:3" x14ac:dyDescent="0.2">
      <c r="B11258" s="24"/>
      <c r="C11258" s="24"/>
    </row>
    <row r="11259" spans="2:3" x14ac:dyDescent="0.2">
      <c r="B11259" s="24"/>
      <c r="C11259" s="24"/>
    </row>
    <row r="11260" spans="2:3" x14ac:dyDescent="0.2">
      <c r="B11260" s="24"/>
      <c r="C11260" s="24"/>
    </row>
    <row r="11261" spans="2:3" x14ac:dyDescent="0.2">
      <c r="B11261" s="24"/>
      <c r="C11261" s="24"/>
    </row>
    <row r="11262" spans="2:3" x14ac:dyDescent="0.2">
      <c r="B11262" s="24"/>
      <c r="C11262" s="24"/>
    </row>
    <row r="11263" spans="2:3" x14ac:dyDescent="0.2">
      <c r="B11263" s="24"/>
      <c r="C11263" s="24"/>
    </row>
    <row r="11264" spans="2:3" x14ac:dyDescent="0.2">
      <c r="B11264" s="24"/>
      <c r="C11264" s="24"/>
    </row>
    <row r="11265" spans="2:3" x14ac:dyDescent="0.2">
      <c r="B11265" s="24"/>
      <c r="C11265" s="24"/>
    </row>
    <row r="11266" spans="2:3" x14ac:dyDescent="0.2">
      <c r="B11266" s="24"/>
      <c r="C11266" s="24"/>
    </row>
    <row r="11267" spans="2:3" x14ac:dyDescent="0.2">
      <c r="B11267" s="24"/>
      <c r="C11267" s="24"/>
    </row>
    <row r="11268" spans="2:3" x14ac:dyDescent="0.2">
      <c r="B11268" s="24"/>
      <c r="C11268" s="24"/>
    </row>
    <row r="11269" spans="2:3" x14ac:dyDescent="0.2">
      <c r="B11269" s="24"/>
      <c r="C11269" s="24"/>
    </row>
    <row r="11270" spans="2:3" x14ac:dyDescent="0.2">
      <c r="B11270" s="24"/>
      <c r="C11270" s="24"/>
    </row>
    <row r="11271" spans="2:3" x14ac:dyDescent="0.2">
      <c r="B11271" s="24"/>
      <c r="C11271" s="24"/>
    </row>
    <row r="11272" spans="2:3" x14ac:dyDescent="0.2">
      <c r="B11272" s="24"/>
      <c r="C11272" s="24"/>
    </row>
    <row r="11273" spans="2:3" x14ac:dyDescent="0.2">
      <c r="B11273" s="24"/>
      <c r="C11273" s="24"/>
    </row>
    <row r="11274" spans="2:3" x14ac:dyDescent="0.2">
      <c r="B11274" s="24"/>
      <c r="C11274" s="24"/>
    </row>
    <row r="11275" spans="2:3" x14ac:dyDescent="0.2">
      <c r="B11275" s="24"/>
      <c r="C11275" s="24"/>
    </row>
    <row r="11276" spans="2:3" x14ac:dyDescent="0.2">
      <c r="B11276" s="24"/>
      <c r="C11276" s="24"/>
    </row>
    <row r="11277" spans="2:3" x14ac:dyDescent="0.2">
      <c r="B11277" s="24"/>
      <c r="C11277" s="24"/>
    </row>
    <row r="11278" spans="2:3" x14ac:dyDescent="0.2">
      <c r="B11278" s="24"/>
      <c r="C11278" s="24"/>
    </row>
    <row r="11279" spans="2:3" x14ac:dyDescent="0.2">
      <c r="B11279" s="24"/>
      <c r="C11279" s="24"/>
    </row>
    <row r="11280" spans="2:3" x14ac:dyDescent="0.2">
      <c r="B11280" s="24"/>
      <c r="C11280" s="24"/>
    </row>
    <row r="11281" spans="2:3" x14ac:dyDescent="0.2">
      <c r="B11281" s="24"/>
      <c r="C11281" s="24"/>
    </row>
    <row r="11282" spans="2:3" x14ac:dyDescent="0.2">
      <c r="B11282" s="24"/>
      <c r="C11282" s="24"/>
    </row>
    <row r="11283" spans="2:3" x14ac:dyDescent="0.2">
      <c r="B11283" s="24"/>
      <c r="C11283" s="24"/>
    </row>
    <row r="11284" spans="2:3" x14ac:dyDescent="0.2">
      <c r="B11284" s="24"/>
      <c r="C11284" s="24"/>
    </row>
    <row r="11285" spans="2:3" x14ac:dyDescent="0.2">
      <c r="B11285" s="24"/>
      <c r="C11285" s="24"/>
    </row>
    <row r="11286" spans="2:3" x14ac:dyDescent="0.2">
      <c r="B11286" s="24"/>
      <c r="C11286" s="24"/>
    </row>
    <row r="11287" spans="2:3" x14ac:dyDescent="0.2">
      <c r="B11287" s="24"/>
      <c r="C11287" s="24"/>
    </row>
    <row r="11288" spans="2:3" x14ac:dyDescent="0.2">
      <c r="B11288" s="24"/>
      <c r="C11288" s="24"/>
    </row>
    <row r="11289" spans="2:3" x14ac:dyDescent="0.2">
      <c r="B11289" s="24"/>
      <c r="C11289" s="24"/>
    </row>
    <row r="11290" spans="2:3" x14ac:dyDescent="0.2">
      <c r="B11290" s="24"/>
      <c r="C11290" s="24"/>
    </row>
    <row r="11291" spans="2:3" x14ac:dyDescent="0.2">
      <c r="B11291" s="24"/>
      <c r="C11291" s="24"/>
    </row>
    <row r="11292" spans="2:3" x14ac:dyDescent="0.2">
      <c r="B11292" s="24"/>
      <c r="C11292" s="24"/>
    </row>
    <row r="11293" spans="2:3" x14ac:dyDescent="0.2">
      <c r="B11293" s="24"/>
      <c r="C11293" s="24"/>
    </row>
    <row r="11294" spans="2:3" x14ac:dyDescent="0.2">
      <c r="B11294" s="24"/>
      <c r="C11294" s="24"/>
    </row>
    <row r="11295" spans="2:3" x14ac:dyDescent="0.2">
      <c r="B11295" s="24"/>
      <c r="C11295" s="24"/>
    </row>
    <row r="11296" spans="2:3" x14ac:dyDescent="0.2">
      <c r="B11296" s="24"/>
      <c r="C11296" s="24"/>
    </row>
    <row r="11297" spans="2:3" x14ac:dyDescent="0.2">
      <c r="B11297" s="24"/>
      <c r="C11297" s="24"/>
    </row>
    <row r="11298" spans="2:3" x14ac:dyDescent="0.2">
      <c r="B11298" s="24"/>
      <c r="C11298" s="24"/>
    </row>
    <row r="11299" spans="2:3" x14ac:dyDescent="0.2">
      <c r="B11299" s="24"/>
      <c r="C11299" s="24"/>
    </row>
    <row r="11300" spans="2:3" x14ac:dyDescent="0.2">
      <c r="B11300" s="24"/>
      <c r="C11300" s="24"/>
    </row>
    <row r="11301" spans="2:3" x14ac:dyDescent="0.2">
      <c r="B11301" s="24"/>
      <c r="C11301" s="24"/>
    </row>
    <row r="11302" spans="2:3" x14ac:dyDescent="0.2">
      <c r="B11302" s="24"/>
      <c r="C11302" s="24"/>
    </row>
    <row r="11303" spans="2:3" x14ac:dyDescent="0.2">
      <c r="B11303" s="24"/>
      <c r="C11303" s="24"/>
    </row>
    <row r="11304" spans="2:3" x14ac:dyDescent="0.2">
      <c r="B11304" s="24"/>
      <c r="C11304" s="24"/>
    </row>
    <row r="11305" spans="2:3" x14ac:dyDescent="0.2">
      <c r="B11305" s="24"/>
      <c r="C11305" s="24"/>
    </row>
    <row r="11306" spans="2:3" x14ac:dyDescent="0.2">
      <c r="B11306" s="24"/>
      <c r="C11306" s="24"/>
    </row>
    <row r="11307" spans="2:3" x14ac:dyDescent="0.2">
      <c r="B11307" s="24"/>
      <c r="C11307" s="24"/>
    </row>
    <row r="11308" spans="2:3" x14ac:dyDescent="0.2">
      <c r="B11308" s="24"/>
      <c r="C11308" s="24"/>
    </row>
    <row r="11309" spans="2:3" x14ac:dyDescent="0.2">
      <c r="B11309" s="24"/>
      <c r="C11309" s="24"/>
    </row>
    <row r="11310" spans="2:3" x14ac:dyDescent="0.2">
      <c r="B11310" s="24"/>
      <c r="C11310" s="24"/>
    </row>
    <row r="11311" spans="2:3" x14ac:dyDescent="0.2">
      <c r="B11311" s="24"/>
      <c r="C11311" s="24"/>
    </row>
    <row r="11312" spans="2:3" x14ac:dyDescent="0.2">
      <c r="B11312" s="24"/>
      <c r="C11312" s="24"/>
    </row>
    <row r="11313" spans="2:3" x14ac:dyDescent="0.2">
      <c r="B11313" s="24"/>
      <c r="C11313" s="24"/>
    </row>
    <row r="11314" spans="2:3" x14ac:dyDescent="0.2">
      <c r="B11314" s="24"/>
      <c r="C11314" s="24"/>
    </row>
    <row r="11315" spans="2:3" x14ac:dyDescent="0.2">
      <c r="B11315" s="24"/>
      <c r="C11315" s="24"/>
    </row>
    <row r="11316" spans="2:3" x14ac:dyDescent="0.2">
      <c r="B11316" s="24"/>
      <c r="C11316" s="24"/>
    </row>
    <row r="11317" spans="2:3" x14ac:dyDescent="0.2">
      <c r="B11317" s="24"/>
      <c r="C11317" s="24"/>
    </row>
    <row r="11318" spans="2:3" x14ac:dyDescent="0.2">
      <c r="B11318" s="24"/>
      <c r="C11318" s="24"/>
    </row>
    <row r="11319" spans="2:3" x14ac:dyDescent="0.2">
      <c r="B11319" s="24"/>
      <c r="C11319" s="24"/>
    </row>
    <row r="11320" spans="2:3" x14ac:dyDescent="0.2">
      <c r="B11320" s="24"/>
      <c r="C11320" s="24"/>
    </row>
    <row r="11321" spans="2:3" x14ac:dyDescent="0.2">
      <c r="B11321" s="24"/>
      <c r="C11321" s="24"/>
    </row>
    <row r="11322" spans="2:3" x14ac:dyDescent="0.2">
      <c r="B11322" s="24"/>
      <c r="C11322" s="24"/>
    </row>
    <row r="11323" spans="2:3" x14ac:dyDescent="0.2">
      <c r="B11323" s="24"/>
      <c r="C11323" s="24"/>
    </row>
    <row r="11324" spans="2:3" x14ac:dyDescent="0.2">
      <c r="B11324" s="24"/>
      <c r="C11324" s="24"/>
    </row>
    <row r="11325" spans="2:3" x14ac:dyDescent="0.2">
      <c r="B11325" s="24"/>
      <c r="C11325" s="24"/>
    </row>
    <row r="11326" spans="2:3" x14ac:dyDescent="0.2">
      <c r="B11326" s="24"/>
      <c r="C11326" s="24"/>
    </row>
    <row r="11327" spans="2:3" x14ac:dyDescent="0.2">
      <c r="B11327" s="24"/>
      <c r="C11327" s="24"/>
    </row>
    <row r="11328" spans="2:3" x14ac:dyDescent="0.2">
      <c r="B11328" s="24"/>
      <c r="C11328" s="24"/>
    </row>
    <row r="11329" spans="2:3" x14ac:dyDescent="0.2">
      <c r="B11329" s="24"/>
      <c r="C11329" s="24"/>
    </row>
    <row r="11330" spans="2:3" x14ac:dyDescent="0.2">
      <c r="B11330" s="24"/>
      <c r="C11330" s="24"/>
    </row>
    <row r="11331" spans="2:3" x14ac:dyDescent="0.2">
      <c r="B11331" s="24"/>
      <c r="C11331" s="24"/>
    </row>
    <row r="11332" spans="2:3" x14ac:dyDescent="0.2">
      <c r="B11332" s="24"/>
      <c r="C11332" s="24"/>
    </row>
    <row r="11333" spans="2:3" x14ac:dyDescent="0.2">
      <c r="B11333" s="24"/>
      <c r="C11333" s="24"/>
    </row>
    <row r="11334" spans="2:3" x14ac:dyDescent="0.2">
      <c r="B11334" s="24"/>
      <c r="C11334" s="24"/>
    </row>
    <row r="11335" spans="2:3" x14ac:dyDescent="0.2">
      <c r="B11335" s="24"/>
      <c r="C11335" s="24"/>
    </row>
    <row r="11336" spans="2:3" x14ac:dyDescent="0.2">
      <c r="B11336" s="24"/>
      <c r="C11336" s="24"/>
    </row>
    <row r="11337" spans="2:3" x14ac:dyDescent="0.2">
      <c r="B11337" s="24"/>
      <c r="C11337" s="24"/>
    </row>
    <row r="11338" spans="2:3" x14ac:dyDescent="0.2">
      <c r="B11338" s="24"/>
      <c r="C11338" s="24"/>
    </row>
    <row r="11339" spans="2:3" x14ac:dyDescent="0.2">
      <c r="B11339" s="24"/>
      <c r="C11339" s="24"/>
    </row>
    <row r="11340" spans="2:3" x14ac:dyDescent="0.2">
      <c r="B11340" s="24"/>
      <c r="C11340" s="24"/>
    </row>
    <row r="11341" spans="2:3" x14ac:dyDescent="0.2">
      <c r="B11341" s="24"/>
      <c r="C11341" s="24"/>
    </row>
    <row r="11342" spans="2:3" x14ac:dyDescent="0.2">
      <c r="B11342" s="24"/>
      <c r="C11342" s="24"/>
    </row>
    <row r="11343" spans="2:3" x14ac:dyDescent="0.2">
      <c r="B11343" s="24"/>
      <c r="C11343" s="24"/>
    </row>
    <row r="11344" spans="2:3" x14ac:dyDescent="0.2">
      <c r="B11344" s="24"/>
      <c r="C11344" s="24"/>
    </row>
    <row r="11345" spans="2:3" x14ac:dyDescent="0.2">
      <c r="B11345" s="24"/>
      <c r="C11345" s="24"/>
    </row>
    <row r="11346" spans="2:3" x14ac:dyDescent="0.2">
      <c r="B11346" s="24"/>
      <c r="C11346" s="24"/>
    </row>
    <row r="11347" spans="2:3" x14ac:dyDescent="0.2">
      <c r="B11347" s="24"/>
      <c r="C11347" s="24"/>
    </row>
    <row r="11348" spans="2:3" x14ac:dyDescent="0.2">
      <c r="B11348" s="24"/>
      <c r="C11348" s="24"/>
    </row>
    <row r="11349" spans="2:3" x14ac:dyDescent="0.2">
      <c r="B11349" s="24"/>
      <c r="C11349" s="24"/>
    </row>
    <row r="11350" spans="2:3" x14ac:dyDescent="0.2">
      <c r="B11350" s="24"/>
      <c r="C11350" s="24"/>
    </row>
    <row r="11351" spans="2:3" x14ac:dyDescent="0.2">
      <c r="B11351" s="24"/>
      <c r="C11351" s="24"/>
    </row>
    <row r="11352" spans="2:3" x14ac:dyDescent="0.2">
      <c r="B11352" s="24"/>
      <c r="C11352" s="24"/>
    </row>
    <row r="11353" spans="2:3" x14ac:dyDescent="0.2">
      <c r="B11353" s="24"/>
      <c r="C11353" s="24"/>
    </row>
    <row r="11354" spans="2:3" x14ac:dyDescent="0.2">
      <c r="B11354" s="24"/>
      <c r="C11354" s="24"/>
    </row>
    <row r="11355" spans="2:3" x14ac:dyDescent="0.2">
      <c r="B11355" s="24"/>
      <c r="C11355" s="24"/>
    </row>
    <row r="11356" spans="2:3" x14ac:dyDescent="0.2">
      <c r="B11356" s="24"/>
      <c r="C11356" s="24"/>
    </row>
    <row r="11357" spans="2:3" x14ac:dyDescent="0.2">
      <c r="B11357" s="24"/>
      <c r="C11357" s="24"/>
    </row>
    <row r="11358" spans="2:3" x14ac:dyDescent="0.2">
      <c r="B11358" s="24"/>
      <c r="C11358" s="24"/>
    </row>
    <row r="11359" spans="2:3" x14ac:dyDescent="0.2">
      <c r="B11359" s="24"/>
      <c r="C11359" s="24"/>
    </row>
    <row r="11360" spans="2:3" x14ac:dyDescent="0.2">
      <c r="B11360" s="24"/>
      <c r="C11360" s="24"/>
    </row>
    <row r="11361" spans="2:3" x14ac:dyDescent="0.2">
      <c r="B11361" s="24"/>
      <c r="C11361" s="24"/>
    </row>
    <row r="11362" spans="2:3" x14ac:dyDescent="0.2">
      <c r="B11362" s="24"/>
      <c r="C11362" s="24"/>
    </row>
    <row r="11363" spans="2:3" x14ac:dyDescent="0.2">
      <c r="B11363" s="24"/>
      <c r="C11363" s="24"/>
    </row>
    <row r="11364" spans="2:3" x14ac:dyDescent="0.2">
      <c r="B11364" s="24"/>
      <c r="C11364" s="24"/>
    </row>
    <row r="11365" spans="2:3" x14ac:dyDescent="0.2">
      <c r="B11365" s="24"/>
      <c r="C11365" s="24"/>
    </row>
    <row r="11366" spans="2:3" x14ac:dyDescent="0.2">
      <c r="B11366" s="24"/>
      <c r="C11366" s="24"/>
    </row>
    <row r="11367" spans="2:3" x14ac:dyDescent="0.2">
      <c r="B11367" s="24"/>
      <c r="C11367" s="24"/>
    </row>
    <row r="11368" spans="2:3" x14ac:dyDescent="0.2">
      <c r="B11368" s="24"/>
      <c r="C11368" s="24"/>
    </row>
    <row r="11369" spans="2:3" x14ac:dyDescent="0.2">
      <c r="B11369" s="24"/>
      <c r="C11369" s="24"/>
    </row>
    <row r="11370" spans="2:3" x14ac:dyDescent="0.2">
      <c r="B11370" s="24"/>
      <c r="C11370" s="24"/>
    </row>
    <row r="11371" spans="2:3" x14ac:dyDescent="0.2">
      <c r="B11371" s="24"/>
      <c r="C11371" s="24"/>
    </row>
    <row r="11372" spans="2:3" x14ac:dyDescent="0.2">
      <c r="B11372" s="24"/>
      <c r="C11372" s="24"/>
    </row>
    <row r="11373" spans="2:3" x14ac:dyDescent="0.2">
      <c r="B11373" s="24"/>
      <c r="C11373" s="24"/>
    </row>
    <row r="11374" spans="2:3" x14ac:dyDescent="0.2">
      <c r="B11374" s="24"/>
      <c r="C11374" s="24"/>
    </row>
    <row r="11375" spans="2:3" x14ac:dyDescent="0.2">
      <c r="B11375" s="24"/>
      <c r="C11375" s="24"/>
    </row>
    <row r="11376" spans="2:3" x14ac:dyDescent="0.2">
      <c r="B11376" s="24"/>
      <c r="C11376" s="24"/>
    </row>
    <row r="11377" spans="2:3" x14ac:dyDescent="0.2">
      <c r="B11377" s="24"/>
      <c r="C11377" s="24"/>
    </row>
    <row r="11378" spans="2:3" x14ac:dyDescent="0.2">
      <c r="B11378" s="24"/>
      <c r="C11378" s="24"/>
    </row>
    <row r="11379" spans="2:3" x14ac:dyDescent="0.2">
      <c r="B11379" s="24"/>
      <c r="C11379" s="24"/>
    </row>
    <row r="11380" spans="2:3" x14ac:dyDescent="0.2">
      <c r="B11380" s="24"/>
      <c r="C11380" s="24"/>
    </row>
    <row r="11381" spans="2:3" x14ac:dyDescent="0.2">
      <c r="B11381" s="24"/>
      <c r="C11381" s="24"/>
    </row>
    <row r="11382" spans="2:3" x14ac:dyDescent="0.2">
      <c r="B11382" s="24"/>
      <c r="C11382" s="24"/>
    </row>
    <row r="11383" spans="2:3" x14ac:dyDescent="0.2">
      <c r="B11383" s="24"/>
      <c r="C11383" s="24"/>
    </row>
    <row r="11384" spans="2:3" x14ac:dyDescent="0.2">
      <c r="B11384" s="24"/>
      <c r="C11384" s="24"/>
    </row>
    <row r="11385" spans="2:3" x14ac:dyDescent="0.2">
      <c r="B11385" s="24"/>
      <c r="C11385" s="24"/>
    </row>
    <row r="11386" spans="2:3" x14ac:dyDescent="0.2">
      <c r="B11386" s="24"/>
      <c r="C11386" s="24"/>
    </row>
    <row r="11387" spans="2:3" x14ac:dyDescent="0.2">
      <c r="B11387" s="24"/>
      <c r="C11387" s="24"/>
    </row>
    <row r="11388" spans="2:3" x14ac:dyDescent="0.2">
      <c r="B11388" s="24"/>
      <c r="C11388" s="24"/>
    </row>
    <row r="11389" spans="2:3" x14ac:dyDescent="0.2">
      <c r="B11389" s="24"/>
      <c r="C11389" s="24"/>
    </row>
    <row r="11390" spans="2:3" x14ac:dyDescent="0.2">
      <c r="B11390" s="24"/>
      <c r="C11390" s="24"/>
    </row>
    <row r="11391" spans="2:3" x14ac:dyDescent="0.2">
      <c r="B11391" s="24"/>
      <c r="C11391" s="24"/>
    </row>
    <row r="11392" spans="2:3" x14ac:dyDescent="0.2">
      <c r="B11392" s="24"/>
      <c r="C11392" s="24"/>
    </row>
    <row r="11393" spans="2:3" x14ac:dyDescent="0.2">
      <c r="B11393" s="24"/>
      <c r="C11393" s="24"/>
    </row>
    <row r="11394" spans="2:3" x14ac:dyDescent="0.2">
      <c r="B11394" s="24"/>
      <c r="C11394" s="24"/>
    </row>
    <row r="11395" spans="2:3" x14ac:dyDescent="0.2">
      <c r="B11395" s="24"/>
      <c r="C11395" s="24"/>
    </row>
    <row r="11396" spans="2:3" x14ac:dyDescent="0.2">
      <c r="B11396" s="24"/>
      <c r="C11396" s="24"/>
    </row>
    <row r="11397" spans="2:3" x14ac:dyDescent="0.2">
      <c r="B11397" s="24"/>
      <c r="C11397" s="24"/>
    </row>
    <row r="11398" spans="2:3" x14ac:dyDescent="0.2">
      <c r="B11398" s="24"/>
      <c r="C11398" s="24"/>
    </row>
    <row r="11399" spans="2:3" x14ac:dyDescent="0.2">
      <c r="B11399" s="24"/>
      <c r="C11399" s="24"/>
    </row>
    <row r="11400" spans="2:3" x14ac:dyDescent="0.2">
      <c r="B11400" s="24"/>
      <c r="C11400" s="24"/>
    </row>
    <row r="11401" spans="2:3" x14ac:dyDescent="0.2">
      <c r="B11401" s="24"/>
      <c r="C11401" s="24"/>
    </row>
    <row r="11402" spans="2:3" x14ac:dyDescent="0.2">
      <c r="B11402" s="24"/>
      <c r="C11402" s="24"/>
    </row>
    <row r="11403" spans="2:3" x14ac:dyDescent="0.2">
      <c r="B11403" s="24"/>
      <c r="C11403" s="24"/>
    </row>
    <row r="11404" spans="2:3" x14ac:dyDescent="0.2">
      <c r="B11404" s="24"/>
      <c r="C11404" s="24"/>
    </row>
    <row r="11405" spans="2:3" x14ac:dyDescent="0.2">
      <c r="B11405" s="24"/>
      <c r="C11405" s="24"/>
    </row>
    <row r="11406" spans="2:3" x14ac:dyDescent="0.2">
      <c r="B11406" s="24"/>
      <c r="C11406" s="24"/>
    </row>
    <row r="11407" spans="2:3" x14ac:dyDescent="0.2">
      <c r="B11407" s="24"/>
      <c r="C11407" s="24"/>
    </row>
    <row r="11408" spans="2:3" x14ac:dyDescent="0.2">
      <c r="B11408" s="24"/>
      <c r="C11408" s="24"/>
    </row>
    <row r="11409" spans="2:3" x14ac:dyDescent="0.2">
      <c r="B11409" s="24"/>
      <c r="C11409" s="24"/>
    </row>
    <row r="11410" spans="2:3" x14ac:dyDescent="0.2">
      <c r="B11410" s="24"/>
      <c r="C11410" s="24"/>
    </row>
    <row r="11411" spans="2:3" x14ac:dyDescent="0.2">
      <c r="B11411" s="24"/>
      <c r="C11411" s="24"/>
    </row>
    <row r="11412" spans="2:3" x14ac:dyDescent="0.2">
      <c r="B11412" s="24"/>
      <c r="C11412" s="24"/>
    </row>
    <row r="11413" spans="2:3" x14ac:dyDescent="0.2">
      <c r="B11413" s="24"/>
      <c r="C11413" s="24"/>
    </row>
    <row r="11414" spans="2:3" x14ac:dyDescent="0.2">
      <c r="B11414" s="24"/>
      <c r="C11414" s="24"/>
    </row>
    <row r="11415" spans="2:3" x14ac:dyDescent="0.2">
      <c r="B11415" s="24"/>
      <c r="C11415" s="24"/>
    </row>
    <row r="11416" spans="2:3" x14ac:dyDescent="0.2">
      <c r="B11416" s="24"/>
      <c r="C11416" s="24"/>
    </row>
    <row r="11417" spans="2:3" x14ac:dyDescent="0.2">
      <c r="B11417" s="24"/>
      <c r="C11417" s="24"/>
    </row>
    <row r="11418" spans="2:3" x14ac:dyDescent="0.2">
      <c r="B11418" s="24"/>
      <c r="C11418" s="24"/>
    </row>
    <row r="11419" spans="2:3" x14ac:dyDescent="0.2">
      <c r="B11419" s="24"/>
      <c r="C11419" s="24"/>
    </row>
    <row r="11420" spans="2:3" x14ac:dyDescent="0.2">
      <c r="B11420" s="24"/>
      <c r="C11420" s="24"/>
    </row>
    <row r="11421" spans="2:3" x14ac:dyDescent="0.2">
      <c r="B11421" s="24"/>
      <c r="C11421" s="24"/>
    </row>
    <row r="11422" spans="2:3" x14ac:dyDescent="0.2">
      <c r="B11422" s="24"/>
      <c r="C11422" s="24"/>
    </row>
    <row r="11423" spans="2:3" x14ac:dyDescent="0.2">
      <c r="B11423" s="24"/>
      <c r="C11423" s="24"/>
    </row>
    <row r="11424" spans="2:3" x14ac:dyDescent="0.2">
      <c r="B11424" s="24"/>
      <c r="C11424" s="24"/>
    </row>
    <row r="11425" spans="2:3" x14ac:dyDescent="0.2">
      <c r="B11425" s="24"/>
      <c r="C11425" s="24"/>
    </row>
    <row r="11426" spans="2:3" x14ac:dyDescent="0.2">
      <c r="B11426" s="24"/>
      <c r="C11426" s="24"/>
    </row>
    <row r="11427" spans="2:3" x14ac:dyDescent="0.2">
      <c r="B11427" s="24"/>
      <c r="C11427" s="24"/>
    </row>
    <row r="11428" spans="2:3" x14ac:dyDescent="0.2">
      <c r="B11428" s="24"/>
      <c r="C11428" s="24"/>
    </row>
    <row r="11429" spans="2:3" x14ac:dyDescent="0.2">
      <c r="B11429" s="24"/>
      <c r="C11429" s="24"/>
    </row>
    <row r="11430" spans="2:3" x14ac:dyDescent="0.2">
      <c r="B11430" s="24"/>
      <c r="C11430" s="24"/>
    </row>
    <row r="11431" spans="2:3" x14ac:dyDescent="0.2">
      <c r="B11431" s="24"/>
      <c r="C11431" s="24"/>
    </row>
    <row r="11432" spans="2:3" x14ac:dyDescent="0.2">
      <c r="B11432" s="24"/>
      <c r="C11432" s="24"/>
    </row>
    <row r="11433" spans="2:3" x14ac:dyDescent="0.2">
      <c r="B11433" s="24"/>
      <c r="C11433" s="24"/>
    </row>
    <row r="11434" spans="2:3" x14ac:dyDescent="0.2">
      <c r="B11434" s="24"/>
      <c r="C11434" s="24"/>
    </row>
    <row r="11435" spans="2:3" x14ac:dyDescent="0.2">
      <c r="B11435" s="24"/>
      <c r="C11435" s="24"/>
    </row>
    <row r="11436" spans="2:3" x14ac:dyDescent="0.2">
      <c r="B11436" s="24"/>
      <c r="C11436" s="24"/>
    </row>
    <row r="11437" spans="2:3" x14ac:dyDescent="0.2">
      <c r="B11437" s="24"/>
      <c r="C11437" s="24"/>
    </row>
    <row r="11438" spans="2:3" x14ac:dyDescent="0.2">
      <c r="B11438" s="24"/>
      <c r="C11438" s="24"/>
    </row>
    <row r="11439" spans="2:3" x14ac:dyDescent="0.2">
      <c r="B11439" s="24"/>
      <c r="C11439" s="24"/>
    </row>
    <row r="11440" spans="2:3" x14ac:dyDescent="0.2">
      <c r="B11440" s="24"/>
      <c r="C11440" s="24"/>
    </row>
    <row r="11441" spans="2:3" x14ac:dyDescent="0.2">
      <c r="B11441" s="24"/>
      <c r="C11441" s="24"/>
    </row>
    <row r="11442" spans="2:3" x14ac:dyDescent="0.2">
      <c r="B11442" s="24"/>
      <c r="C11442" s="24"/>
    </row>
    <row r="11443" spans="2:3" x14ac:dyDescent="0.2">
      <c r="B11443" s="24"/>
      <c r="C11443" s="24"/>
    </row>
    <row r="11444" spans="2:3" x14ac:dyDescent="0.2">
      <c r="B11444" s="24"/>
      <c r="C11444" s="24"/>
    </row>
    <row r="11445" spans="2:3" x14ac:dyDescent="0.2">
      <c r="B11445" s="24"/>
      <c r="C11445" s="24"/>
    </row>
    <row r="11446" spans="2:3" x14ac:dyDescent="0.2">
      <c r="B11446" s="24"/>
      <c r="C11446" s="24"/>
    </row>
    <row r="11447" spans="2:3" x14ac:dyDescent="0.2">
      <c r="B11447" s="24"/>
      <c r="C11447" s="24"/>
    </row>
    <row r="11448" spans="2:3" x14ac:dyDescent="0.2">
      <c r="B11448" s="24"/>
      <c r="C11448" s="24"/>
    </row>
    <row r="11449" spans="2:3" x14ac:dyDescent="0.2">
      <c r="B11449" s="24"/>
      <c r="C11449" s="24"/>
    </row>
    <row r="11450" spans="2:3" x14ac:dyDescent="0.2">
      <c r="B11450" s="24"/>
      <c r="C11450" s="24"/>
    </row>
    <row r="11451" spans="2:3" x14ac:dyDescent="0.2">
      <c r="B11451" s="24"/>
      <c r="C11451" s="24"/>
    </row>
    <row r="11452" spans="2:3" x14ac:dyDescent="0.2">
      <c r="B11452" s="24"/>
      <c r="C11452" s="24"/>
    </row>
    <row r="11453" spans="2:3" x14ac:dyDescent="0.2">
      <c r="B11453" s="24"/>
      <c r="C11453" s="24"/>
    </row>
    <row r="11454" spans="2:3" x14ac:dyDescent="0.2">
      <c r="B11454" s="24"/>
      <c r="C11454" s="24"/>
    </row>
    <row r="11455" spans="2:3" x14ac:dyDescent="0.2">
      <c r="B11455" s="24"/>
      <c r="C11455" s="24"/>
    </row>
    <row r="11456" spans="2:3" x14ac:dyDescent="0.2">
      <c r="B11456" s="24"/>
      <c r="C11456" s="24"/>
    </row>
    <row r="11457" spans="2:3" x14ac:dyDescent="0.2">
      <c r="B11457" s="24"/>
      <c r="C11457" s="24"/>
    </row>
    <row r="11458" spans="2:3" x14ac:dyDescent="0.2">
      <c r="B11458" s="24"/>
      <c r="C11458" s="24"/>
    </row>
    <row r="11459" spans="2:3" x14ac:dyDescent="0.2">
      <c r="B11459" s="24"/>
      <c r="C11459" s="24"/>
    </row>
    <row r="11460" spans="2:3" x14ac:dyDescent="0.2">
      <c r="B11460" s="24"/>
      <c r="C11460" s="24"/>
    </row>
    <row r="11461" spans="2:3" x14ac:dyDescent="0.2">
      <c r="B11461" s="24"/>
      <c r="C11461" s="24"/>
    </row>
    <row r="11462" spans="2:3" x14ac:dyDescent="0.2">
      <c r="B11462" s="24"/>
      <c r="C11462" s="24"/>
    </row>
    <row r="11463" spans="2:3" x14ac:dyDescent="0.2">
      <c r="B11463" s="24"/>
      <c r="C11463" s="24"/>
    </row>
    <row r="11464" spans="2:3" x14ac:dyDescent="0.2">
      <c r="B11464" s="24"/>
      <c r="C11464" s="24"/>
    </row>
    <row r="11465" spans="2:3" x14ac:dyDescent="0.2">
      <c r="B11465" s="24"/>
      <c r="C11465" s="24"/>
    </row>
    <row r="11466" spans="2:3" x14ac:dyDescent="0.2">
      <c r="B11466" s="24"/>
      <c r="C11466" s="24"/>
    </row>
    <row r="11467" spans="2:3" x14ac:dyDescent="0.2">
      <c r="B11467" s="24"/>
      <c r="C11467" s="24"/>
    </row>
    <row r="11468" spans="2:3" x14ac:dyDescent="0.2">
      <c r="B11468" s="24"/>
      <c r="C11468" s="24"/>
    </row>
    <row r="11469" spans="2:3" x14ac:dyDescent="0.2">
      <c r="B11469" s="24"/>
      <c r="C11469" s="24"/>
    </row>
    <row r="11470" spans="2:3" x14ac:dyDescent="0.2">
      <c r="B11470" s="24"/>
      <c r="C11470" s="24"/>
    </row>
    <row r="11471" spans="2:3" x14ac:dyDescent="0.2">
      <c r="B11471" s="24"/>
      <c r="C11471" s="24"/>
    </row>
    <row r="11472" spans="2:3" x14ac:dyDescent="0.2">
      <c r="B11472" s="24"/>
      <c r="C11472" s="24"/>
    </row>
    <row r="11473" spans="2:3" x14ac:dyDescent="0.2">
      <c r="B11473" s="24"/>
      <c r="C11473" s="24"/>
    </row>
    <row r="11474" spans="2:3" x14ac:dyDescent="0.2">
      <c r="B11474" s="24"/>
      <c r="C11474" s="24"/>
    </row>
    <row r="11475" spans="2:3" x14ac:dyDescent="0.2">
      <c r="B11475" s="24"/>
      <c r="C11475" s="24"/>
    </row>
    <row r="11476" spans="2:3" x14ac:dyDescent="0.2">
      <c r="B11476" s="24"/>
      <c r="C11476" s="24"/>
    </row>
    <row r="11477" spans="2:3" x14ac:dyDescent="0.2">
      <c r="B11477" s="24"/>
      <c r="C11477" s="24"/>
    </row>
    <row r="11478" spans="2:3" x14ac:dyDescent="0.2">
      <c r="B11478" s="24"/>
      <c r="C11478" s="24"/>
    </row>
    <row r="11479" spans="2:3" x14ac:dyDescent="0.2">
      <c r="B11479" s="24"/>
      <c r="C11479" s="24"/>
    </row>
    <row r="11480" spans="2:3" x14ac:dyDescent="0.2">
      <c r="B11480" s="24"/>
      <c r="C11480" s="24"/>
    </row>
    <row r="11481" spans="2:3" x14ac:dyDescent="0.2">
      <c r="B11481" s="24"/>
      <c r="C11481" s="24"/>
    </row>
    <row r="11482" spans="2:3" x14ac:dyDescent="0.2">
      <c r="B11482" s="24"/>
      <c r="C11482" s="24"/>
    </row>
    <row r="11483" spans="2:3" x14ac:dyDescent="0.2">
      <c r="B11483" s="24"/>
      <c r="C11483" s="24"/>
    </row>
    <row r="11484" spans="2:3" x14ac:dyDescent="0.2">
      <c r="B11484" s="24"/>
      <c r="C11484" s="24"/>
    </row>
    <row r="11485" spans="2:3" x14ac:dyDescent="0.2">
      <c r="B11485" s="24"/>
      <c r="C11485" s="24"/>
    </row>
    <row r="11486" spans="2:3" x14ac:dyDescent="0.2">
      <c r="B11486" s="24"/>
      <c r="C11486" s="24"/>
    </row>
    <row r="11487" spans="2:3" x14ac:dyDescent="0.2">
      <c r="B11487" s="24"/>
      <c r="C11487" s="24"/>
    </row>
    <row r="11488" spans="2:3" x14ac:dyDescent="0.2">
      <c r="B11488" s="24"/>
      <c r="C11488" s="24"/>
    </row>
    <row r="11489" spans="2:3" x14ac:dyDescent="0.2">
      <c r="B11489" s="24"/>
      <c r="C11489" s="24"/>
    </row>
    <row r="11490" spans="2:3" x14ac:dyDescent="0.2">
      <c r="B11490" s="24"/>
      <c r="C11490" s="24"/>
    </row>
    <row r="11491" spans="2:3" x14ac:dyDescent="0.2">
      <c r="B11491" s="24"/>
      <c r="C11491" s="24"/>
    </row>
    <row r="11492" spans="2:3" x14ac:dyDescent="0.2">
      <c r="B11492" s="24"/>
      <c r="C11492" s="24"/>
    </row>
    <row r="11493" spans="2:3" x14ac:dyDescent="0.2">
      <c r="B11493" s="24"/>
      <c r="C11493" s="24"/>
    </row>
    <row r="11494" spans="2:3" x14ac:dyDescent="0.2">
      <c r="B11494" s="24"/>
      <c r="C11494" s="24"/>
    </row>
    <row r="11495" spans="2:3" x14ac:dyDescent="0.2">
      <c r="B11495" s="24"/>
      <c r="C11495" s="24"/>
    </row>
    <row r="11496" spans="2:3" x14ac:dyDescent="0.2">
      <c r="B11496" s="24"/>
      <c r="C11496" s="24"/>
    </row>
    <row r="11497" spans="2:3" x14ac:dyDescent="0.2">
      <c r="B11497" s="24"/>
      <c r="C11497" s="24"/>
    </row>
    <row r="11498" spans="2:3" x14ac:dyDescent="0.2">
      <c r="B11498" s="24"/>
      <c r="C11498" s="24"/>
    </row>
    <row r="11499" spans="2:3" x14ac:dyDescent="0.2">
      <c r="B11499" s="24"/>
      <c r="C11499" s="24"/>
    </row>
    <row r="11500" spans="2:3" x14ac:dyDescent="0.2">
      <c r="B11500" s="24"/>
      <c r="C11500" s="24"/>
    </row>
    <row r="11501" spans="2:3" x14ac:dyDescent="0.2">
      <c r="B11501" s="24"/>
      <c r="C11501" s="24"/>
    </row>
    <row r="11502" spans="2:3" x14ac:dyDescent="0.2">
      <c r="B11502" s="24"/>
      <c r="C11502" s="24"/>
    </row>
    <row r="11503" spans="2:3" x14ac:dyDescent="0.2">
      <c r="B11503" s="24"/>
      <c r="C11503" s="24"/>
    </row>
    <row r="11504" spans="2:3" x14ac:dyDescent="0.2">
      <c r="B11504" s="24"/>
      <c r="C11504" s="24"/>
    </row>
    <row r="11505" spans="2:3" x14ac:dyDescent="0.2">
      <c r="B11505" s="24"/>
      <c r="C11505" s="24"/>
    </row>
    <row r="11506" spans="2:3" x14ac:dyDescent="0.2">
      <c r="B11506" s="24"/>
      <c r="C11506" s="24"/>
    </row>
    <row r="11507" spans="2:3" x14ac:dyDescent="0.2">
      <c r="B11507" s="24"/>
      <c r="C11507" s="24"/>
    </row>
    <row r="11508" spans="2:3" x14ac:dyDescent="0.2">
      <c r="B11508" s="24"/>
      <c r="C11508" s="24"/>
    </row>
    <row r="11509" spans="2:3" x14ac:dyDescent="0.2">
      <c r="B11509" s="24"/>
      <c r="C11509" s="24"/>
    </row>
    <row r="11510" spans="2:3" x14ac:dyDescent="0.2">
      <c r="B11510" s="24"/>
      <c r="C11510" s="24"/>
    </row>
    <row r="11511" spans="2:3" x14ac:dyDescent="0.2">
      <c r="B11511" s="24"/>
      <c r="C11511" s="24"/>
    </row>
    <row r="11512" spans="2:3" x14ac:dyDescent="0.2">
      <c r="B11512" s="24"/>
      <c r="C11512" s="24"/>
    </row>
    <row r="11513" spans="2:3" x14ac:dyDescent="0.2">
      <c r="B11513" s="24"/>
      <c r="C11513" s="24"/>
    </row>
    <row r="11514" spans="2:3" x14ac:dyDescent="0.2">
      <c r="B11514" s="24"/>
      <c r="C11514" s="24"/>
    </row>
    <row r="11515" spans="2:3" x14ac:dyDescent="0.2">
      <c r="B11515" s="24"/>
      <c r="C11515" s="24"/>
    </row>
    <row r="11516" spans="2:3" x14ac:dyDescent="0.2">
      <c r="B11516" s="24"/>
      <c r="C11516" s="24"/>
    </row>
    <row r="11517" spans="2:3" x14ac:dyDescent="0.2">
      <c r="B11517" s="24"/>
      <c r="C11517" s="24"/>
    </row>
    <row r="11518" spans="2:3" x14ac:dyDescent="0.2">
      <c r="B11518" s="24"/>
      <c r="C11518" s="24"/>
    </row>
    <row r="11519" spans="2:3" x14ac:dyDescent="0.2">
      <c r="B11519" s="24"/>
      <c r="C11519" s="24"/>
    </row>
    <row r="11520" spans="2:3" x14ac:dyDescent="0.2">
      <c r="B11520" s="24"/>
      <c r="C11520" s="24"/>
    </row>
    <row r="11521" spans="2:3" x14ac:dyDescent="0.2">
      <c r="B11521" s="24"/>
      <c r="C11521" s="24"/>
    </row>
    <row r="11522" spans="2:3" x14ac:dyDescent="0.2">
      <c r="B11522" s="24"/>
      <c r="C11522" s="24"/>
    </row>
    <row r="11523" spans="2:3" x14ac:dyDescent="0.2">
      <c r="B11523" s="24"/>
      <c r="C11523" s="24"/>
    </row>
    <row r="11524" spans="2:3" x14ac:dyDescent="0.2">
      <c r="B11524" s="24"/>
      <c r="C11524" s="24"/>
    </row>
    <row r="11525" spans="2:3" x14ac:dyDescent="0.2">
      <c r="B11525" s="24"/>
      <c r="C11525" s="24"/>
    </row>
    <row r="11526" spans="2:3" x14ac:dyDescent="0.2">
      <c r="B11526" s="24"/>
      <c r="C11526" s="24"/>
    </row>
    <row r="11527" spans="2:3" x14ac:dyDescent="0.2">
      <c r="B11527" s="24"/>
      <c r="C11527" s="24"/>
    </row>
    <row r="11528" spans="2:3" x14ac:dyDescent="0.2">
      <c r="B11528" s="24"/>
      <c r="C11528" s="24"/>
    </row>
    <row r="11529" spans="2:3" x14ac:dyDescent="0.2">
      <c r="B11529" s="24"/>
      <c r="C11529" s="24"/>
    </row>
    <row r="11530" spans="2:3" x14ac:dyDescent="0.2">
      <c r="B11530" s="24"/>
      <c r="C11530" s="24"/>
    </row>
    <row r="11531" spans="2:3" x14ac:dyDescent="0.2">
      <c r="B11531" s="24"/>
      <c r="C11531" s="24"/>
    </row>
    <row r="11532" spans="2:3" x14ac:dyDescent="0.2">
      <c r="B11532" s="24"/>
      <c r="C11532" s="24"/>
    </row>
    <row r="11533" spans="2:3" x14ac:dyDescent="0.2">
      <c r="B11533" s="24"/>
      <c r="C11533" s="24"/>
    </row>
    <row r="11534" spans="2:3" x14ac:dyDescent="0.2">
      <c r="B11534" s="24"/>
      <c r="C11534" s="24"/>
    </row>
    <row r="11535" spans="2:3" x14ac:dyDescent="0.2">
      <c r="B11535" s="24"/>
      <c r="C11535" s="24"/>
    </row>
    <row r="11536" spans="2:3" x14ac:dyDescent="0.2">
      <c r="B11536" s="24"/>
      <c r="C11536" s="24"/>
    </row>
    <row r="11537" spans="2:3" x14ac:dyDescent="0.2">
      <c r="B11537" s="24"/>
      <c r="C11537" s="24"/>
    </row>
    <row r="11538" spans="2:3" x14ac:dyDescent="0.2">
      <c r="B11538" s="24"/>
      <c r="C11538" s="24"/>
    </row>
    <row r="11539" spans="2:3" x14ac:dyDescent="0.2">
      <c r="B11539" s="24"/>
      <c r="C11539" s="24"/>
    </row>
    <row r="11540" spans="2:3" x14ac:dyDescent="0.2">
      <c r="B11540" s="24"/>
      <c r="C11540" s="24"/>
    </row>
    <row r="11541" spans="2:3" x14ac:dyDescent="0.2">
      <c r="B11541" s="24"/>
      <c r="C11541" s="24"/>
    </row>
    <row r="11542" spans="2:3" x14ac:dyDescent="0.2">
      <c r="B11542" s="24"/>
      <c r="C11542" s="24"/>
    </row>
    <row r="11543" spans="2:3" x14ac:dyDescent="0.2">
      <c r="B11543" s="24"/>
      <c r="C11543" s="24"/>
    </row>
    <row r="11544" spans="2:3" x14ac:dyDescent="0.2">
      <c r="B11544" s="24"/>
      <c r="C11544" s="24"/>
    </row>
    <row r="11545" spans="2:3" x14ac:dyDescent="0.2">
      <c r="B11545" s="24"/>
      <c r="C11545" s="24"/>
    </row>
    <row r="11546" spans="2:3" x14ac:dyDescent="0.2">
      <c r="B11546" s="24"/>
      <c r="C11546" s="24"/>
    </row>
    <row r="11547" spans="2:3" x14ac:dyDescent="0.2">
      <c r="B11547" s="24"/>
      <c r="C11547" s="24"/>
    </row>
    <row r="11548" spans="2:3" x14ac:dyDescent="0.2">
      <c r="B11548" s="24"/>
      <c r="C11548" s="24"/>
    </row>
    <row r="11549" spans="2:3" x14ac:dyDescent="0.2">
      <c r="B11549" s="24"/>
      <c r="C11549" s="24"/>
    </row>
    <row r="11550" spans="2:3" x14ac:dyDescent="0.2">
      <c r="B11550" s="24"/>
      <c r="C11550" s="24"/>
    </row>
    <row r="11551" spans="2:3" x14ac:dyDescent="0.2">
      <c r="B11551" s="24"/>
      <c r="C11551" s="24"/>
    </row>
    <row r="11552" spans="2:3" x14ac:dyDescent="0.2">
      <c r="B11552" s="24"/>
      <c r="C11552" s="24"/>
    </row>
    <row r="11553" spans="2:3" x14ac:dyDescent="0.2">
      <c r="B11553" s="24"/>
      <c r="C11553" s="24"/>
    </row>
    <row r="11554" spans="2:3" x14ac:dyDescent="0.2">
      <c r="B11554" s="24"/>
      <c r="C11554" s="24"/>
    </row>
    <row r="11555" spans="2:3" x14ac:dyDescent="0.2">
      <c r="B11555" s="24"/>
      <c r="C11555" s="24"/>
    </row>
    <row r="11556" spans="2:3" x14ac:dyDescent="0.2">
      <c r="B11556" s="24"/>
      <c r="C11556" s="24"/>
    </row>
    <row r="11557" spans="2:3" x14ac:dyDescent="0.2">
      <c r="B11557" s="24"/>
      <c r="C11557" s="24"/>
    </row>
    <row r="11558" spans="2:3" x14ac:dyDescent="0.2">
      <c r="B11558" s="24"/>
      <c r="C11558" s="24"/>
    </row>
    <row r="11559" spans="2:3" x14ac:dyDescent="0.2">
      <c r="B11559" s="24"/>
      <c r="C11559" s="24"/>
    </row>
    <row r="11560" spans="2:3" x14ac:dyDescent="0.2">
      <c r="B11560" s="24"/>
      <c r="C11560" s="24"/>
    </row>
    <row r="11561" spans="2:3" x14ac:dyDescent="0.2">
      <c r="B11561" s="24"/>
      <c r="C11561" s="24"/>
    </row>
    <row r="11562" spans="2:3" x14ac:dyDescent="0.2">
      <c r="B11562" s="24"/>
      <c r="C11562" s="24"/>
    </row>
    <row r="11563" spans="2:3" x14ac:dyDescent="0.2">
      <c r="B11563" s="24"/>
      <c r="C11563" s="24"/>
    </row>
    <row r="11564" spans="2:3" x14ac:dyDescent="0.2">
      <c r="B11564" s="24"/>
      <c r="C11564" s="24"/>
    </row>
    <row r="11565" spans="2:3" x14ac:dyDescent="0.2">
      <c r="B11565" s="24"/>
      <c r="C11565" s="24"/>
    </row>
    <row r="11566" spans="2:3" x14ac:dyDescent="0.2">
      <c r="B11566" s="24"/>
      <c r="C11566" s="24"/>
    </row>
    <row r="11567" spans="2:3" x14ac:dyDescent="0.2">
      <c r="B11567" s="24"/>
      <c r="C11567" s="24"/>
    </row>
    <row r="11568" spans="2:3" x14ac:dyDescent="0.2">
      <c r="B11568" s="24"/>
      <c r="C11568" s="24"/>
    </row>
    <row r="11569" spans="2:3" x14ac:dyDescent="0.2">
      <c r="B11569" s="24"/>
      <c r="C11569" s="24"/>
    </row>
    <row r="11570" spans="2:3" x14ac:dyDescent="0.2">
      <c r="B11570" s="24"/>
      <c r="C11570" s="24"/>
    </row>
    <row r="11571" spans="2:3" x14ac:dyDescent="0.2">
      <c r="B11571" s="24"/>
      <c r="C11571" s="24"/>
    </row>
    <row r="11572" spans="2:3" x14ac:dyDescent="0.2">
      <c r="B11572" s="24"/>
      <c r="C11572" s="24"/>
    </row>
    <row r="11573" spans="2:3" x14ac:dyDescent="0.2">
      <c r="B11573" s="24"/>
      <c r="C11573" s="24"/>
    </row>
    <row r="11574" spans="2:3" x14ac:dyDescent="0.2">
      <c r="B11574" s="24"/>
      <c r="C11574" s="24"/>
    </row>
    <row r="11575" spans="2:3" x14ac:dyDescent="0.2">
      <c r="B11575" s="24"/>
      <c r="C11575" s="24"/>
    </row>
    <row r="11576" spans="2:3" x14ac:dyDescent="0.2">
      <c r="B11576" s="24"/>
      <c r="C11576" s="24"/>
    </row>
    <row r="11577" spans="2:3" x14ac:dyDescent="0.2">
      <c r="B11577" s="24"/>
      <c r="C11577" s="24"/>
    </row>
    <row r="11578" spans="2:3" x14ac:dyDescent="0.2">
      <c r="B11578" s="24"/>
      <c r="C11578" s="24"/>
    </row>
    <row r="11579" spans="2:3" x14ac:dyDescent="0.2">
      <c r="B11579" s="24"/>
      <c r="C11579" s="24"/>
    </row>
    <row r="11580" spans="2:3" x14ac:dyDescent="0.2">
      <c r="B11580" s="24"/>
      <c r="C11580" s="24"/>
    </row>
    <row r="11581" spans="2:3" x14ac:dyDescent="0.2">
      <c r="B11581" s="24"/>
      <c r="C11581" s="24"/>
    </row>
    <row r="11582" spans="2:3" x14ac:dyDescent="0.2">
      <c r="B11582" s="24"/>
      <c r="C11582" s="24"/>
    </row>
    <row r="11583" spans="2:3" x14ac:dyDescent="0.2">
      <c r="B11583" s="24"/>
      <c r="C11583" s="24"/>
    </row>
    <row r="11584" spans="2:3" x14ac:dyDescent="0.2">
      <c r="B11584" s="24"/>
      <c r="C11584" s="24"/>
    </row>
    <row r="11585" spans="2:3" x14ac:dyDescent="0.2">
      <c r="B11585" s="24"/>
      <c r="C11585" s="24"/>
    </row>
    <row r="11586" spans="2:3" x14ac:dyDescent="0.2">
      <c r="B11586" s="24"/>
      <c r="C11586" s="24"/>
    </row>
    <row r="11587" spans="2:3" x14ac:dyDescent="0.2">
      <c r="B11587" s="24"/>
      <c r="C11587" s="24"/>
    </row>
    <row r="11588" spans="2:3" x14ac:dyDescent="0.2">
      <c r="B11588" s="24"/>
      <c r="C11588" s="24"/>
    </row>
    <row r="11589" spans="2:3" x14ac:dyDescent="0.2">
      <c r="B11589" s="24"/>
      <c r="C11589" s="24"/>
    </row>
    <row r="11590" spans="2:3" x14ac:dyDescent="0.2">
      <c r="B11590" s="24"/>
      <c r="C11590" s="24"/>
    </row>
    <row r="11591" spans="2:3" x14ac:dyDescent="0.2">
      <c r="B11591" s="24"/>
      <c r="C11591" s="24"/>
    </row>
    <row r="11592" spans="2:3" x14ac:dyDescent="0.2">
      <c r="B11592" s="24"/>
      <c r="C11592" s="24"/>
    </row>
    <row r="11593" spans="2:3" x14ac:dyDescent="0.2">
      <c r="B11593" s="24"/>
      <c r="C11593" s="24"/>
    </row>
    <row r="11594" spans="2:3" x14ac:dyDescent="0.2">
      <c r="B11594" s="24"/>
      <c r="C11594" s="24"/>
    </row>
    <row r="11595" spans="2:3" x14ac:dyDescent="0.2">
      <c r="B11595" s="24"/>
      <c r="C11595" s="24"/>
    </row>
    <row r="11596" spans="2:3" x14ac:dyDescent="0.2">
      <c r="B11596" s="24"/>
      <c r="C11596" s="24"/>
    </row>
    <row r="11597" spans="2:3" x14ac:dyDescent="0.2">
      <c r="B11597" s="24"/>
      <c r="C11597" s="24"/>
    </row>
    <row r="11598" spans="2:3" x14ac:dyDescent="0.2">
      <c r="B11598" s="24"/>
      <c r="C11598" s="24"/>
    </row>
    <row r="11599" spans="2:3" x14ac:dyDescent="0.2">
      <c r="B11599" s="24"/>
      <c r="C11599" s="24"/>
    </row>
    <row r="11600" spans="2:3" x14ac:dyDescent="0.2">
      <c r="B11600" s="24"/>
      <c r="C11600" s="24"/>
    </row>
    <row r="11601" spans="2:3" x14ac:dyDescent="0.2">
      <c r="B11601" s="24"/>
      <c r="C11601" s="24"/>
    </row>
    <row r="11602" spans="2:3" x14ac:dyDescent="0.2">
      <c r="B11602" s="24"/>
      <c r="C11602" s="24"/>
    </row>
    <row r="11603" spans="2:3" x14ac:dyDescent="0.2">
      <c r="B11603" s="24"/>
      <c r="C11603" s="24"/>
    </row>
    <row r="11604" spans="2:3" x14ac:dyDescent="0.2">
      <c r="B11604" s="24"/>
      <c r="C11604" s="24"/>
    </row>
    <row r="11605" spans="2:3" x14ac:dyDescent="0.2">
      <c r="B11605" s="24"/>
      <c r="C11605" s="24"/>
    </row>
    <row r="11606" spans="2:3" x14ac:dyDescent="0.2">
      <c r="B11606" s="24"/>
      <c r="C11606" s="24"/>
    </row>
    <row r="11607" spans="2:3" x14ac:dyDescent="0.2">
      <c r="B11607" s="24"/>
      <c r="C11607" s="24"/>
    </row>
    <row r="11608" spans="2:3" x14ac:dyDescent="0.2">
      <c r="B11608" s="24"/>
      <c r="C11608" s="24"/>
    </row>
    <row r="11609" spans="2:3" x14ac:dyDescent="0.2">
      <c r="B11609" s="24"/>
      <c r="C11609" s="24"/>
    </row>
    <row r="11610" spans="2:3" x14ac:dyDescent="0.2">
      <c r="B11610" s="24"/>
      <c r="C11610" s="24"/>
    </row>
    <row r="11611" spans="2:3" x14ac:dyDescent="0.2">
      <c r="B11611" s="24"/>
      <c r="C11611" s="24"/>
    </row>
    <row r="11612" spans="2:3" x14ac:dyDescent="0.2">
      <c r="B11612" s="24"/>
      <c r="C11612" s="24"/>
    </row>
    <row r="11613" spans="2:3" x14ac:dyDescent="0.2">
      <c r="B11613" s="24"/>
      <c r="C11613" s="24"/>
    </row>
    <row r="11614" spans="2:3" x14ac:dyDescent="0.2">
      <c r="B11614" s="24"/>
      <c r="C11614" s="24"/>
    </row>
    <row r="11615" spans="2:3" x14ac:dyDescent="0.2">
      <c r="B11615" s="24"/>
      <c r="C11615" s="24"/>
    </row>
    <row r="11616" spans="2:3" x14ac:dyDescent="0.2">
      <c r="B11616" s="24"/>
      <c r="C11616" s="24"/>
    </row>
    <row r="11617" spans="2:3" x14ac:dyDescent="0.2">
      <c r="B11617" s="24"/>
      <c r="C11617" s="24"/>
    </row>
    <row r="11618" spans="2:3" x14ac:dyDescent="0.2">
      <c r="B11618" s="24"/>
      <c r="C11618" s="24"/>
    </row>
    <row r="11619" spans="2:3" x14ac:dyDescent="0.2">
      <c r="B11619" s="24"/>
      <c r="C11619" s="24"/>
    </row>
    <row r="11620" spans="2:3" x14ac:dyDescent="0.2">
      <c r="B11620" s="24"/>
      <c r="C11620" s="24"/>
    </row>
    <row r="11621" spans="2:3" x14ac:dyDescent="0.2">
      <c r="B11621" s="24"/>
      <c r="C11621" s="24"/>
    </row>
    <row r="11622" spans="2:3" x14ac:dyDescent="0.2">
      <c r="B11622" s="24"/>
      <c r="C11622" s="24"/>
    </row>
    <row r="11623" spans="2:3" x14ac:dyDescent="0.2">
      <c r="B11623" s="24"/>
      <c r="C11623" s="24"/>
    </row>
    <row r="11624" spans="2:3" x14ac:dyDescent="0.2">
      <c r="B11624" s="24"/>
      <c r="C11624" s="24"/>
    </row>
    <row r="11625" spans="2:3" x14ac:dyDescent="0.2">
      <c r="B11625" s="24"/>
      <c r="C11625" s="24"/>
    </row>
    <row r="11626" spans="2:3" x14ac:dyDescent="0.2">
      <c r="B11626" s="24"/>
      <c r="C11626" s="24"/>
    </row>
    <row r="11627" spans="2:3" x14ac:dyDescent="0.2">
      <c r="B11627" s="24"/>
      <c r="C11627" s="24"/>
    </row>
    <row r="11628" spans="2:3" x14ac:dyDescent="0.2">
      <c r="B11628" s="24"/>
      <c r="C11628" s="24"/>
    </row>
    <row r="11629" spans="2:3" x14ac:dyDescent="0.2">
      <c r="B11629" s="24"/>
      <c r="C11629" s="24"/>
    </row>
    <row r="11630" spans="2:3" x14ac:dyDescent="0.2">
      <c r="B11630" s="24"/>
      <c r="C11630" s="24"/>
    </row>
    <row r="11631" spans="2:3" x14ac:dyDescent="0.2">
      <c r="B11631" s="24"/>
      <c r="C11631" s="24"/>
    </row>
    <row r="11632" spans="2:3" x14ac:dyDescent="0.2">
      <c r="B11632" s="24"/>
      <c r="C11632" s="24"/>
    </row>
    <row r="11633" spans="2:3" x14ac:dyDescent="0.2">
      <c r="B11633" s="24"/>
      <c r="C11633" s="24"/>
    </row>
    <row r="11634" spans="2:3" x14ac:dyDescent="0.2">
      <c r="B11634" s="24"/>
      <c r="C11634" s="24"/>
    </row>
    <row r="11635" spans="2:3" x14ac:dyDescent="0.2">
      <c r="B11635" s="24"/>
      <c r="C11635" s="24"/>
    </row>
    <row r="11636" spans="2:3" x14ac:dyDescent="0.2">
      <c r="B11636" s="24"/>
      <c r="C11636" s="24"/>
    </row>
    <row r="11637" spans="2:3" x14ac:dyDescent="0.2">
      <c r="B11637" s="24"/>
      <c r="C11637" s="24"/>
    </row>
    <row r="11638" spans="2:3" x14ac:dyDescent="0.2">
      <c r="B11638" s="24"/>
      <c r="C11638" s="24"/>
    </row>
    <row r="11639" spans="2:3" x14ac:dyDescent="0.2">
      <c r="B11639" s="24"/>
      <c r="C11639" s="24"/>
    </row>
    <row r="11640" spans="2:3" x14ac:dyDescent="0.2">
      <c r="B11640" s="24"/>
      <c r="C11640" s="24"/>
    </row>
    <row r="11641" spans="2:3" x14ac:dyDescent="0.2">
      <c r="B11641" s="24"/>
      <c r="C11641" s="24"/>
    </row>
    <row r="11642" spans="2:3" x14ac:dyDescent="0.2">
      <c r="B11642" s="24"/>
      <c r="C11642" s="24"/>
    </row>
    <row r="11643" spans="2:3" x14ac:dyDescent="0.2">
      <c r="B11643" s="24"/>
      <c r="C11643" s="24"/>
    </row>
    <row r="11644" spans="2:3" x14ac:dyDescent="0.2">
      <c r="B11644" s="24"/>
      <c r="C11644" s="24"/>
    </row>
    <row r="11645" spans="2:3" x14ac:dyDescent="0.2">
      <c r="B11645" s="24"/>
      <c r="C11645" s="24"/>
    </row>
    <row r="11646" spans="2:3" x14ac:dyDescent="0.2">
      <c r="B11646" s="24"/>
      <c r="C11646" s="24"/>
    </row>
    <row r="11647" spans="2:3" x14ac:dyDescent="0.2">
      <c r="B11647" s="24"/>
      <c r="C11647" s="24"/>
    </row>
    <row r="11648" spans="2:3" x14ac:dyDescent="0.2">
      <c r="B11648" s="24"/>
      <c r="C11648" s="24"/>
    </row>
    <row r="11649" spans="2:3" x14ac:dyDescent="0.2">
      <c r="B11649" s="24"/>
      <c r="C11649" s="24"/>
    </row>
    <row r="11650" spans="2:3" x14ac:dyDescent="0.2">
      <c r="B11650" s="24"/>
      <c r="C11650" s="24"/>
    </row>
    <row r="11651" spans="2:3" x14ac:dyDescent="0.2">
      <c r="B11651" s="24"/>
      <c r="C11651" s="24"/>
    </row>
    <row r="11652" spans="2:3" x14ac:dyDescent="0.2">
      <c r="B11652" s="24"/>
      <c r="C11652" s="24"/>
    </row>
    <row r="11653" spans="2:3" x14ac:dyDescent="0.2">
      <c r="B11653" s="24"/>
      <c r="C11653" s="24"/>
    </row>
    <row r="11654" spans="2:3" x14ac:dyDescent="0.2">
      <c r="B11654" s="24"/>
      <c r="C11654" s="24"/>
    </row>
    <row r="11655" spans="2:3" x14ac:dyDescent="0.2">
      <c r="B11655" s="24"/>
      <c r="C11655" s="24"/>
    </row>
    <row r="11656" spans="2:3" x14ac:dyDescent="0.2">
      <c r="B11656" s="24"/>
      <c r="C11656" s="24"/>
    </row>
    <row r="11657" spans="2:3" x14ac:dyDescent="0.2">
      <c r="B11657" s="24"/>
      <c r="C11657" s="24"/>
    </row>
    <row r="11658" spans="2:3" x14ac:dyDescent="0.2">
      <c r="B11658" s="24"/>
      <c r="C11658" s="24"/>
    </row>
    <row r="11659" spans="2:3" x14ac:dyDescent="0.2">
      <c r="B11659" s="24"/>
      <c r="C11659" s="24"/>
    </row>
    <row r="11660" spans="2:3" x14ac:dyDescent="0.2">
      <c r="B11660" s="24"/>
      <c r="C11660" s="24"/>
    </row>
    <row r="11661" spans="2:3" x14ac:dyDescent="0.2">
      <c r="B11661" s="24"/>
      <c r="C11661" s="24"/>
    </row>
    <row r="11662" spans="2:3" x14ac:dyDescent="0.2">
      <c r="B11662" s="24"/>
      <c r="C11662" s="24"/>
    </row>
    <row r="11663" spans="2:3" x14ac:dyDescent="0.2">
      <c r="B11663" s="24"/>
      <c r="C11663" s="24"/>
    </row>
    <row r="11664" spans="2:3" x14ac:dyDescent="0.2">
      <c r="B11664" s="24"/>
      <c r="C11664" s="24"/>
    </row>
    <row r="11665" spans="2:3" x14ac:dyDescent="0.2">
      <c r="B11665" s="24"/>
      <c r="C11665" s="24"/>
    </row>
    <row r="11666" spans="2:3" x14ac:dyDescent="0.2">
      <c r="B11666" s="24"/>
      <c r="C11666" s="24"/>
    </row>
    <row r="11667" spans="2:3" x14ac:dyDescent="0.2">
      <c r="B11667" s="24"/>
      <c r="C11667" s="24"/>
    </row>
    <row r="11668" spans="2:3" x14ac:dyDescent="0.2">
      <c r="B11668" s="24"/>
      <c r="C11668" s="24"/>
    </row>
    <row r="11669" spans="2:3" x14ac:dyDescent="0.2">
      <c r="B11669" s="24"/>
      <c r="C11669" s="24"/>
    </row>
    <row r="11670" spans="2:3" x14ac:dyDescent="0.2">
      <c r="B11670" s="24"/>
      <c r="C11670" s="24"/>
    </row>
    <row r="11671" spans="2:3" x14ac:dyDescent="0.2">
      <c r="B11671" s="24"/>
      <c r="C11671" s="24"/>
    </row>
    <row r="11672" spans="2:3" x14ac:dyDescent="0.2">
      <c r="B11672" s="24"/>
      <c r="C11672" s="24"/>
    </row>
    <row r="11673" spans="2:3" x14ac:dyDescent="0.2">
      <c r="B11673" s="24"/>
      <c r="C11673" s="24"/>
    </row>
    <row r="11674" spans="2:3" x14ac:dyDescent="0.2">
      <c r="B11674" s="24"/>
      <c r="C11674" s="24"/>
    </row>
    <row r="11675" spans="2:3" x14ac:dyDescent="0.2">
      <c r="B11675" s="24"/>
      <c r="C11675" s="24"/>
    </row>
    <row r="11676" spans="2:3" x14ac:dyDescent="0.2">
      <c r="B11676" s="24"/>
      <c r="C11676" s="24"/>
    </row>
    <row r="11677" spans="2:3" x14ac:dyDescent="0.2">
      <c r="B11677" s="24"/>
      <c r="C11677" s="24"/>
    </row>
    <row r="11678" spans="2:3" x14ac:dyDescent="0.2">
      <c r="B11678" s="24"/>
      <c r="C11678" s="24"/>
    </row>
    <row r="11679" spans="2:3" x14ac:dyDescent="0.2">
      <c r="B11679" s="24"/>
      <c r="C11679" s="24"/>
    </row>
    <row r="11680" spans="2:3" x14ac:dyDescent="0.2">
      <c r="B11680" s="24"/>
      <c r="C11680" s="24"/>
    </row>
    <row r="11681" spans="2:3" x14ac:dyDescent="0.2">
      <c r="B11681" s="24"/>
      <c r="C11681" s="24"/>
    </row>
    <row r="11682" spans="2:3" x14ac:dyDescent="0.2">
      <c r="B11682" s="24"/>
      <c r="C11682" s="24"/>
    </row>
    <row r="11683" spans="2:3" x14ac:dyDescent="0.2">
      <c r="B11683" s="24"/>
      <c r="C11683" s="24"/>
    </row>
    <row r="11684" spans="2:3" x14ac:dyDescent="0.2">
      <c r="B11684" s="24"/>
      <c r="C11684" s="24"/>
    </row>
    <row r="11685" spans="2:3" x14ac:dyDescent="0.2">
      <c r="B11685" s="24"/>
      <c r="C11685" s="24"/>
    </row>
    <row r="11686" spans="2:3" x14ac:dyDescent="0.2">
      <c r="B11686" s="24"/>
      <c r="C11686" s="24"/>
    </row>
    <row r="11687" spans="2:3" x14ac:dyDescent="0.2">
      <c r="B11687" s="24"/>
      <c r="C11687" s="24"/>
    </row>
    <row r="11688" spans="2:3" x14ac:dyDescent="0.2">
      <c r="B11688" s="24"/>
      <c r="C11688" s="24"/>
    </row>
    <row r="11689" spans="2:3" x14ac:dyDescent="0.2">
      <c r="B11689" s="24"/>
      <c r="C11689" s="24"/>
    </row>
    <row r="11690" spans="2:3" x14ac:dyDescent="0.2">
      <c r="B11690" s="24"/>
      <c r="C11690" s="24"/>
    </row>
    <row r="11691" spans="2:3" x14ac:dyDescent="0.2">
      <c r="B11691" s="24"/>
      <c r="C11691" s="24"/>
    </row>
    <row r="11692" spans="2:3" x14ac:dyDescent="0.2">
      <c r="B11692" s="24"/>
      <c r="C11692" s="24"/>
    </row>
    <row r="11693" spans="2:3" x14ac:dyDescent="0.2">
      <c r="B11693" s="24"/>
      <c r="C11693" s="24"/>
    </row>
    <row r="11694" spans="2:3" x14ac:dyDescent="0.2">
      <c r="B11694" s="24"/>
      <c r="C11694" s="24"/>
    </row>
    <row r="11695" spans="2:3" x14ac:dyDescent="0.2">
      <c r="B11695" s="24"/>
      <c r="C11695" s="24"/>
    </row>
    <row r="11696" spans="2:3" x14ac:dyDescent="0.2">
      <c r="B11696" s="24"/>
      <c r="C11696" s="24"/>
    </row>
    <row r="11697" spans="2:3" x14ac:dyDescent="0.2">
      <c r="B11697" s="24"/>
      <c r="C11697" s="24"/>
    </row>
    <row r="11698" spans="2:3" x14ac:dyDescent="0.2">
      <c r="B11698" s="24"/>
      <c r="C11698" s="24"/>
    </row>
    <row r="11699" spans="2:3" x14ac:dyDescent="0.2">
      <c r="B11699" s="24"/>
      <c r="C11699" s="24"/>
    </row>
    <row r="11700" spans="2:3" x14ac:dyDescent="0.2">
      <c r="B11700" s="24"/>
      <c r="C11700" s="24"/>
    </row>
    <row r="11701" spans="2:3" x14ac:dyDescent="0.2">
      <c r="B11701" s="24"/>
      <c r="C11701" s="24"/>
    </row>
    <row r="11702" spans="2:3" x14ac:dyDescent="0.2">
      <c r="B11702" s="24"/>
      <c r="C11702" s="24"/>
    </row>
    <row r="11703" spans="2:3" x14ac:dyDescent="0.2">
      <c r="B11703" s="24"/>
      <c r="C11703" s="24"/>
    </row>
    <row r="11704" spans="2:3" x14ac:dyDescent="0.2">
      <c r="B11704" s="24"/>
      <c r="C11704" s="24"/>
    </row>
    <row r="11705" spans="2:3" x14ac:dyDescent="0.2">
      <c r="B11705" s="24"/>
      <c r="C11705" s="24"/>
    </row>
    <row r="11706" spans="2:3" x14ac:dyDescent="0.2">
      <c r="B11706" s="24"/>
      <c r="C11706" s="24"/>
    </row>
    <row r="11707" spans="2:3" x14ac:dyDescent="0.2">
      <c r="B11707" s="24"/>
      <c r="C11707" s="24"/>
    </row>
    <row r="11708" spans="2:3" x14ac:dyDescent="0.2">
      <c r="B11708" s="24"/>
      <c r="C11708" s="24"/>
    </row>
    <row r="11709" spans="2:3" x14ac:dyDescent="0.2">
      <c r="B11709" s="24"/>
      <c r="C11709" s="24"/>
    </row>
    <row r="11710" spans="2:3" x14ac:dyDescent="0.2">
      <c r="B11710" s="24"/>
      <c r="C11710" s="24"/>
    </row>
    <row r="11711" spans="2:3" x14ac:dyDescent="0.2">
      <c r="B11711" s="24"/>
      <c r="C11711" s="24"/>
    </row>
    <row r="11712" spans="2:3" x14ac:dyDescent="0.2">
      <c r="B11712" s="24"/>
      <c r="C11712" s="24"/>
    </row>
    <row r="11713" spans="2:3" x14ac:dyDescent="0.2">
      <c r="B11713" s="24"/>
      <c r="C11713" s="24"/>
    </row>
    <row r="11714" spans="2:3" x14ac:dyDescent="0.2">
      <c r="B11714" s="24"/>
      <c r="C11714" s="24"/>
    </row>
    <row r="11715" spans="2:3" x14ac:dyDescent="0.2">
      <c r="B11715" s="24"/>
      <c r="C11715" s="24"/>
    </row>
    <row r="11716" spans="2:3" x14ac:dyDescent="0.2">
      <c r="B11716" s="24"/>
      <c r="C11716" s="24"/>
    </row>
    <row r="11717" spans="2:3" x14ac:dyDescent="0.2">
      <c r="B11717" s="24"/>
      <c r="C11717" s="24"/>
    </row>
    <row r="11718" spans="2:3" x14ac:dyDescent="0.2">
      <c r="B11718" s="24"/>
      <c r="C11718" s="24"/>
    </row>
    <row r="11719" spans="2:3" x14ac:dyDescent="0.2">
      <c r="B11719" s="24"/>
      <c r="C11719" s="24"/>
    </row>
    <row r="11720" spans="2:3" x14ac:dyDescent="0.2">
      <c r="B11720" s="24"/>
      <c r="C11720" s="24"/>
    </row>
    <row r="11721" spans="2:3" x14ac:dyDescent="0.2">
      <c r="B11721" s="24"/>
      <c r="C11721" s="24"/>
    </row>
    <row r="11722" spans="2:3" x14ac:dyDescent="0.2">
      <c r="B11722" s="24"/>
      <c r="C11722" s="24"/>
    </row>
    <row r="11723" spans="2:3" x14ac:dyDescent="0.2">
      <c r="B11723" s="24"/>
      <c r="C11723" s="24"/>
    </row>
    <row r="11724" spans="2:3" x14ac:dyDescent="0.2">
      <c r="B11724" s="24"/>
      <c r="C11724" s="24"/>
    </row>
    <row r="11725" spans="2:3" x14ac:dyDescent="0.2">
      <c r="B11725" s="24"/>
      <c r="C11725" s="24"/>
    </row>
    <row r="11726" spans="2:3" x14ac:dyDescent="0.2">
      <c r="B11726" s="24"/>
      <c r="C11726" s="24"/>
    </row>
    <row r="11727" spans="2:3" x14ac:dyDescent="0.2">
      <c r="B11727" s="24"/>
      <c r="C11727" s="24"/>
    </row>
    <row r="11728" spans="2:3" x14ac:dyDescent="0.2">
      <c r="B11728" s="24"/>
      <c r="C11728" s="24"/>
    </row>
    <row r="11729" spans="2:3" x14ac:dyDescent="0.2">
      <c r="B11729" s="24"/>
      <c r="C11729" s="24"/>
    </row>
    <row r="11730" spans="2:3" x14ac:dyDescent="0.2">
      <c r="B11730" s="24"/>
      <c r="C11730" s="24"/>
    </row>
    <row r="11731" spans="2:3" x14ac:dyDescent="0.2">
      <c r="B11731" s="24"/>
      <c r="C11731" s="24"/>
    </row>
    <row r="11732" spans="2:3" x14ac:dyDescent="0.2">
      <c r="B11732" s="24"/>
      <c r="C11732" s="24"/>
    </row>
    <row r="11733" spans="2:3" x14ac:dyDescent="0.2">
      <c r="B11733" s="24"/>
      <c r="C11733" s="24"/>
    </row>
    <row r="11734" spans="2:3" x14ac:dyDescent="0.2">
      <c r="B11734" s="24"/>
      <c r="C11734" s="24"/>
    </row>
    <row r="11735" spans="2:3" x14ac:dyDescent="0.2">
      <c r="B11735" s="24"/>
      <c r="C11735" s="24"/>
    </row>
    <row r="11736" spans="2:3" x14ac:dyDescent="0.2">
      <c r="B11736" s="24"/>
      <c r="C11736" s="24"/>
    </row>
    <row r="11737" spans="2:3" x14ac:dyDescent="0.2">
      <c r="B11737" s="24"/>
      <c r="C11737" s="24"/>
    </row>
    <row r="11738" spans="2:3" x14ac:dyDescent="0.2">
      <c r="B11738" s="24"/>
      <c r="C11738" s="24"/>
    </row>
    <row r="11739" spans="2:3" x14ac:dyDescent="0.2">
      <c r="B11739" s="24"/>
      <c r="C11739" s="24"/>
    </row>
    <row r="11740" spans="2:3" x14ac:dyDescent="0.2">
      <c r="B11740" s="24"/>
      <c r="C11740" s="24"/>
    </row>
    <row r="11741" spans="2:3" x14ac:dyDescent="0.2">
      <c r="B11741" s="24"/>
      <c r="C11741" s="24"/>
    </row>
    <row r="11742" spans="2:3" x14ac:dyDescent="0.2">
      <c r="B11742" s="24"/>
      <c r="C11742" s="24"/>
    </row>
    <row r="11743" spans="2:3" x14ac:dyDescent="0.2">
      <c r="B11743" s="24"/>
      <c r="C11743" s="24"/>
    </row>
    <row r="11744" spans="2:3" x14ac:dyDescent="0.2">
      <c r="B11744" s="24"/>
      <c r="C11744" s="24"/>
    </row>
    <row r="11745" spans="2:3" x14ac:dyDescent="0.2">
      <c r="B11745" s="24"/>
      <c r="C11745" s="24"/>
    </row>
    <row r="11746" spans="2:3" x14ac:dyDescent="0.2">
      <c r="B11746" s="24"/>
      <c r="C11746" s="24"/>
    </row>
    <row r="11747" spans="2:3" x14ac:dyDescent="0.2">
      <c r="B11747" s="24"/>
      <c r="C11747" s="24"/>
    </row>
    <row r="11748" spans="2:3" x14ac:dyDescent="0.2">
      <c r="B11748" s="24"/>
      <c r="C11748" s="24"/>
    </row>
    <row r="11749" spans="2:3" x14ac:dyDescent="0.2">
      <c r="B11749" s="24"/>
      <c r="C11749" s="24"/>
    </row>
    <row r="11750" spans="2:3" x14ac:dyDescent="0.2">
      <c r="B11750" s="24"/>
      <c r="C11750" s="24"/>
    </row>
    <row r="11751" spans="2:3" x14ac:dyDescent="0.2">
      <c r="B11751" s="24"/>
      <c r="C11751" s="24"/>
    </row>
    <row r="11752" spans="2:3" x14ac:dyDescent="0.2">
      <c r="B11752" s="24"/>
      <c r="C11752" s="24"/>
    </row>
    <row r="11753" spans="2:3" x14ac:dyDescent="0.2">
      <c r="B11753" s="24"/>
      <c r="C11753" s="24"/>
    </row>
    <row r="11754" spans="2:3" x14ac:dyDescent="0.2">
      <c r="B11754" s="24"/>
      <c r="C11754" s="24"/>
    </row>
    <row r="11755" spans="2:3" x14ac:dyDescent="0.2">
      <c r="B11755" s="24"/>
      <c r="C11755" s="24"/>
    </row>
    <row r="11756" spans="2:3" x14ac:dyDescent="0.2">
      <c r="B11756" s="24"/>
      <c r="C11756" s="24"/>
    </row>
    <row r="11757" spans="2:3" x14ac:dyDescent="0.2">
      <c r="B11757" s="24"/>
      <c r="C11757" s="24"/>
    </row>
    <row r="11758" spans="2:3" x14ac:dyDescent="0.2">
      <c r="B11758" s="24"/>
      <c r="C11758" s="24"/>
    </row>
    <row r="11759" spans="2:3" x14ac:dyDescent="0.2">
      <c r="B11759" s="24"/>
      <c r="C11759" s="24"/>
    </row>
    <row r="11760" spans="2:3" x14ac:dyDescent="0.2">
      <c r="B11760" s="24"/>
      <c r="C11760" s="24"/>
    </row>
    <row r="11761" spans="2:3" x14ac:dyDescent="0.2">
      <c r="B11761" s="24"/>
      <c r="C11761" s="24"/>
    </row>
    <row r="11762" spans="2:3" x14ac:dyDescent="0.2">
      <c r="B11762" s="24"/>
      <c r="C11762" s="24"/>
    </row>
    <row r="11763" spans="2:3" x14ac:dyDescent="0.2">
      <c r="B11763" s="24"/>
      <c r="C11763" s="24"/>
    </row>
    <row r="11764" spans="2:3" x14ac:dyDescent="0.2">
      <c r="B11764" s="24"/>
      <c r="C11764" s="24"/>
    </row>
    <row r="11765" spans="2:3" x14ac:dyDescent="0.2">
      <c r="B11765" s="24"/>
      <c r="C11765" s="24"/>
    </row>
    <row r="11766" spans="2:3" x14ac:dyDescent="0.2">
      <c r="B11766" s="24"/>
      <c r="C11766" s="24"/>
    </row>
    <row r="11767" spans="2:3" x14ac:dyDescent="0.2">
      <c r="B11767" s="24"/>
      <c r="C11767" s="24"/>
    </row>
    <row r="11768" spans="2:3" x14ac:dyDescent="0.2">
      <c r="B11768" s="24"/>
      <c r="C11768" s="24"/>
    </row>
    <row r="11769" spans="2:3" x14ac:dyDescent="0.2">
      <c r="B11769" s="24"/>
      <c r="C11769" s="24"/>
    </row>
    <row r="11770" spans="2:3" x14ac:dyDescent="0.2">
      <c r="B11770" s="24"/>
      <c r="C11770" s="24"/>
    </row>
    <row r="11771" spans="2:3" x14ac:dyDescent="0.2">
      <c r="B11771" s="24"/>
      <c r="C11771" s="24"/>
    </row>
    <row r="11772" spans="2:3" x14ac:dyDescent="0.2">
      <c r="B11772" s="24"/>
      <c r="C11772" s="24"/>
    </row>
    <row r="11773" spans="2:3" x14ac:dyDescent="0.2">
      <c r="B11773" s="24"/>
      <c r="C11773" s="24"/>
    </row>
    <row r="11774" spans="2:3" x14ac:dyDescent="0.2">
      <c r="B11774" s="24"/>
      <c r="C11774" s="24"/>
    </row>
    <row r="11775" spans="2:3" x14ac:dyDescent="0.2">
      <c r="B11775" s="24"/>
      <c r="C11775" s="24"/>
    </row>
    <row r="11776" spans="2:3" x14ac:dyDescent="0.2">
      <c r="B11776" s="24"/>
      <c r="C11776" s="24"/>
    </row>
    <row r="11777" spans="2:3" x14ac:dyDescent="0.2">
      <c r="B11777" s="24"/>
      <c r="C11777" s="24"/>
    </row>
    <row r="11778" spans="2:3" x14ac:dyDescent="0.2">
      <c r="B11778" s="24"/>
      <c r="C11778" s="24"/>
    </row>
    <row r="11779" spans="2:3" x14ac:dyDescent="0.2">
      <c r="B11779" s="24"/>
      <c r="C11779" s="24"/>
    </row>
    <row r="11780" spans="2:3" x14ac:dyDescent="0.2">
      <c r="B11780" s="24"/>
      <c r="C11780" s="24"/>
    </row>
    <row r="11781" spans="2:3" x14ac:dyDescent="0.2">
      <c r="B11781" s="24"/>
      <c r="C11781" s="24"/>
    </row>
    <row r="11782" spans="2:3" x14ac:dyDescent="0.2">
      <c r="B11782" s="24"/>
      <c r="C11782" s="24"/>
    </row>
    <row r="11783" spans="2:3" x14ac:dyDescent="0.2">
      <c r="B11783" s="24"/>
      <c r="C11783" s="24"/>
    </row>
    <row r="11784" spans="2:3" x14ac:dyDescent="0.2">
      <c r="B11784" s="24"/>
      <c r="C11784" s="24"/>
    </row>
    <row r="11785" spans="2:3" x14ac:dyDescent="0.2">
      <c r="B11785" s="24"/>
      <c r="C11785" s="24"/>
    </row>
    <row r="11786" spans="2:3" x14ac:dyDescent="0.2">
      <c r="B11786" s="24"/>
      <c r="C11786" s="24"/>
    </row>
    <row r="11787" spans="2:3" x14ac:dyDescent="0.2">
      <c r="B11787" s="24"/>
      <c r="C11787" s="24"/>
    </row>
    <row r="11788" spans="2:3" x14ac:dyDescent="0.2">
      <c r="B11788" s="24"/>
      <c r="C11788" s="24"/>
    </row>
    <row r="11789" spans="2:3" x14ac:dyDescent="0.2">
      <c r="B11789" s="24"/>
      <c r="C11789" s="24"/>
    </row>
    <row r="11790" spans="2:3" x14ac:dyDescent="0.2">
      <c r="B11790" s="24"/>
      <c r="C11790" s="24"/>
    </row>
    <row r="11791" spans="2:3" x14ac:dyDescent="0.2">
      <c r="B11791" s="24"/>
      <c r="C11791" s="24"/>
    </row>
    <row r="11792" spans="2:3" x14ac:dyDescent="0.2">
      <c r="B11792" s="24"/>
      <c r="C11792" s="24"/>
    </row>
    <row r="11793" spans="2:3" x14ac:dyDescent="0.2">
      <c r="B11793" s="24"/>
      <c r="C11793" s="24"/>
    </row>
    <row r="11794" spans="2:3" x14ac:dyDescent="0.2">
      <c r="B11794" s="24"/>
      <c r="C11794" s="24"/>
    </row>
    <row r="11795" spans="2:3" x14ac:dyDescent="0.2">
      <c r="B11795" s="24"/>
      <c r="C11795" s="24"/>
    </row>
    <row r="11796" spans="2:3" x14ac:dyDescent="0.2">
      <c r="B11796" s="24"/>
      <c r="C11796" s="24"/>
    </row>
    <row r="11797" spans="2:3" x14ac:dyDescent="0.2">
      <c r="B11797" s="24"/>
      <c r="C11797" s="24"/>
    </row>
    <row r="11798" spans="2:3" x14ac:dyDescent="0.2">
      <c r="B11798" s="24"/>
      <c r="C11798" s="24"/>
    </row>
    <row r="11799" spans="2:3" x14ac:dyDescent="0.2">
      <c r="B11799" s="24"/>
      <c r="C11799" s="24"/>
    </row>
    <row r="11800" spans="2:3" x14ac:dyDescent="0.2">
      <c r="B11800" s="24"/>
      <c r="C11800" s="24"/>
    </row>
    <row r="11801" spans="2:3" x14ac:dyDescent="0.2">
      <c r="B11801" s="24"/>
      <c r="C11801" s="24"/>
    </row>
    <row r="11802" spans="2:3" x14ac:dyDescent="0.2">
      <c r="B11802" s="24"/>
      <c r="C11802" s="24"/>
    </row>
    <row r="11803" spans="2:3" x14ac:dyDescent="0.2">
      <c r="B11803" s="24"/>
      <c r="C11803" s="24"/>
    </row>
    <row r="11804" spans="2:3" x14ac:dyDescent="0.2">
      <c r="B11804" s="24"/>
      <c r="C11804" s="24"/>
    </row>
    <row r="11805" spans="2:3" x14ac:dyDescent="0.2">
      <c r="B11805" s="24"/>
      <c r="C11805" s="24"/>
    </row>
    <row r="11806" spans="2:3" x14ac:dyDescent="0.2">
      <c r="B11806" s="24"/>
      <c r="C11806" s="24"/>
    </row>
    <row r="11807" spans="2:3" x14ac:dyDescent="0.2">
      <c r="B11807" s="24"/>
      <c r="C11807" s="24"/>
    </row>
    <row r="11808" spans="2:3" x14ac:dyDescent="0.2">
      <c r="B11808" s="24"/>
      <c r="C11808" s="24"/>
    </row>
    <row r="11809" spans="2:3" x14ac:dyDescent="0.2">
      <c r="B11809" s="24"/>
      <c r="C11809" s="24"/>
    </row>
    <row r="11810" spans="2:3" x14ac:dyDescent="0.2">
      <c r="B11810" s="24"/>
      <c r="C11810" s="24"/>
    </row>
    <row r="11811" spans="2:3" x14ac:dyDescent="0.2">
      <c r="B11811" s="24"/>
      <c r="C11811" s="24"/>
    </row>
    <row r="11812" spans="2:3" x14ac:dyDescent="0.2">
      <c r="B11812" s="24"/>
      <c r="C11812" s="24"/>
    </row>
    <row r="11813" spans="2:3" x14ac:dyDescent="0.2">
      <c r="B11813" s="24"/>
      <c r="C11813" s="24"/>
    </row>
    <row r="11814" spans="2:3" x14ac:dyDescent="0.2">
      <c r="B11814" s="24"/>
      <c r="C11814" s="24"/>
    </row>
    <row r="11815" spans="2:3" x14ac:dyDescent="0.2">
      <c r="B11815" s="24"/>
      <c r="C11815" s="24"/>
    </row>
    <row r="11816" spans="2:3" x14ac:dyDescent="0.2">
      <c r="B11816" s="24"/>
      <c r="C11816" s="24"/>
    </row>
    <row r="11817" spans="2:3" x14ac:dyDescent="0.2">
      <c r="B11817" s="24"/>
      <c r="C11817" s="24"/>
    </row>
    <row r="11818" spans="2:3" x14ac:dyDescent="0.2">
      <c r="B11818" s="24"/>
      <c r="C11818" s="24"/>
    </row>
    <row r="11819" spans="2:3" x14ac:dyDescent="0.2">
      <c r="B11819" s="24"/>
      <c r="C11819" s="24"/>
    </row>
    <row r="11820" spans="2:3" x14ac:dyDescent="0.2">
      <c r="B11820" s="24"/>
      <c r="C11820" s="24"/>
    </row>
    <row r="11821" spans="2:3" x14ac:dyDescent="0.2">
      <c r="B11821" s="24"/>
      <c r="C11821" s="24"/>
    </row>
    <row r="11822" spans="2:3" x14ac:dyDescent="0.2">
      <c r="B11822" s="24"/>
      <c r="C11822" s="24"/>
    </row>
    <row r="11823" spans="2:3" x14ac:dyDescent="0.2">
      <c r="B11823" s="24"/>
      <c r="C11823" s="24"/>
    </row>
    <row r="11824" spans="2:3" x14ac:dyDescent="0.2">
      <c r="B11824" s="24"/>
      <c r="C11824" s="24"/>
    </row>
    <row r="11825" spans="2:3" x14ac:dyDescent="0.2">
      <c r="B11825" s="24"/>
      <c r="C11825" s="24"/>
    </row>
    <row r="11826" spans="2:3" x14ac:dyDescent="0.2">
      <c r="B11826" s="24"/>
      <c r="C11826" s="24"/>
    </row>
    <row r="11827" spans="2:3" x14ac:dyDescent="0.2">
      <c r="B11827" s="24"/>
      <c r="C11827" s="24"/>
    </row>
    <row r="11828" spans="2:3" x14ac:dyDescent="0.2">
      <c r="B11828" s="24"/>
      <c r="C11828" s="24"/>
    </row>
    <row r="11829" spans="2:3" x14ac:dyDescent="0.2">
      <c r="B11829" s="24"/>
      <c r="C11829" s="24"/>
    </row>
    <row r="11830" spans="2:3" x14ac:dyDescent="0.2">
      <c r="B11830" s="24"/>
      <c r="C11830" s="24"/>
    </row>
    <row r="11831" spans="2:3" x14ac:dyDescent="0.2">
      <c r="B11831" s="24"/>
      <c r="C11831" s="24"/>
    </row>
    <row r="11832" spans="2:3" x14ac:dyDescent="0.2">
      <c r="B11832" s="24"/>
      <c r="C11832" s="24"/>
    </row>
    <row r="11833" spans="2:3" x14ac:dyDescent="0.2">
      <c r="B11833" s="24"/>
      <c r="C11833" s="24"/>
    </row>
    <row r="11834" spans="2:3" x14ac:dyDescent="0.2">
      <c r="B11834" s="24"/>
      <c r="C11834" s="24"/>
    </row>
    <row r="11835" spans="2:3" x14ac:dyDescent="0.2">
      <c r="B11835" s="24"/>
      <c r="C11835" s="24"/>
    </row>
    <row r="11836" spans="2:3" x14ac:dyDescent="0.2">
      <c r="B11836" s="24"/>
      <c r="C11836" s="24"/>
    </row>
    <row r="11837" spans="2:3" x14ac:dyDescent="0.2">
      <c r="B11837" s="24"/>
      <c r="C11837" s="24"/>
    </row>
    <row r="11838" spans="2:3" x14ac:dyDescent="0.2">
      <c r="B11838" s="24"/>
      <c r="C11838" s="24"/>
    </row>
    <row r="11839" spans="2:3" x14ac:dyDescent="0.2">
      <c r="B11839" s="24"/>
      <c r="C11839" s="24"/>
    </row>
    <row r="11840" spans="2:3" x14ac:dyDescent="0.2">
      <c r="B11840" s="24"/>
      <c r="C11840" s="24"/>
    </row>
    <row r="11841" spans="2:3" x14ac:dyDescent="0.2">
      <c r="B11841" s="24"/>
      <c r="C11841" s="24"/>
    </row>
    <row r="11842" spans="2:3" x14ac:dyDescent="0.2">
      <c r="B11842" s="24"/>
      <c r="C11842" s="24"/>
    </row>
    <row r="11843" spans="2:3" x14ac:dyDescent="0.2">
      <c r="B11843" s="24"/>
      <c r="C11843" s="24"/>
    </row>
    <row r="11844" spans="2:3" x14ac:dyDescent="0.2">
      <c r="B11844" s="24"/>
      <c r="C11844" s="24"/>
    </row>
    <row r="11845" spans="2:3" x14ac:dyDescent="0.2">
      <c r="B11845" s="24"/>
      <c r="C11845" s="24"/>
    </row>
    <row r="11846" spans="2:3" x14ac:dyDescent="0.2">
      <c r="B11846" s="24"/>
      <c r="C11846" s="24"/>
    </row>
    <row r="11847" spans="2:3" x14ac:dyDescent="0.2">
      <c r="B11847" s="24"/>
      <c r="C11847" s="24"/>
    </row>
    <row r="11848" spans="2:3" x14ac:dyDescent="0.2">
      <c r="B11848" s="24"/>
      <c r="C11848" s="24"/>
    </row>
    <row r="11849" spans="2:3" x14ac:dyDescent="0.2">
      <c r="B11849" s="24"/>
      <c r="C11849" s="24"/>
    </row>
    <row r="11850" spans="2:3" x14ac:dyDescent="0.2">
      <c r="B11850" s="24"/>
      <c r="C11850" s="24"/>
    </row>
    <row r="11851" spans="2:3" x14ac:dyDescent="0.2">
      <c r="B11851" s="24"/>
      <c r="C11851" s="24"/>
    </row>
    <row r="11852" spans="2:3" x14ac:dyDescent="0.2">
      <c r="B11852" s="24"/>
      <c r="C11852" s="24"/>
    </row>
    <row r="11853" spans="2:3" x14ac:dyDescent="0.2">
      <c r="B11853" s="24"/>
      <c r="C11853" s="24"/>
    </row>
    <row r="11854" spans="2:3" x14ac:dyDescent="0.2">
      <c r="B11854" s="24"/>
      <c r="C11854" s="24"/>
    </row>
    <row r="11855" spans="2:3" x14ac:dyDescent="0.2">
      <c r="B11855" s="24"/>
      <c r="C11855" s="24"/>
    </row>
    <row r="11856" spans="2:3" x14ac:dyDescent="0.2">
      <c r="B11856" s="24"/>
      <c r="C11856" s="24"/>
    </row>
    <row r="11857" spans="2:3" x14ac:dyDescent="0.2">
      <c r="B11857" s="24"/>
      <c r="C11857" s="24"/>
    </row>
    <row r="11858" spans="2:3" x14ac:dyDescent="0.2">
      <c r="B11858" s="24"/>
      <c r="C11858" s="24"/>
    </row>
    <row r="11859" spans="2:3" x14ac:dyDescent="0.2">
      <c r="B11859" s="24"/>
      <c r="C11859" s="24"/>
    </row>
    <row r="11860" spans="2:3" x14ac:dyDescent="0.2">
      <c r="B11860" s="24"/>
      <c r="C11860" s="24"/>
    </row>
    <row r="11861" spans="2:3" x14ac:dyDescent="0.2">
      <c r="B11861" s="24"/>
      <c r="C11861" s="24"/>
    </row>
    <row r="11862" spans="2:3" x14ac:dyDescent="0.2">
      <c r="B11862" s="24"/>
      <c r="C11862" s="24"/>
    </row>
    <row r="11863" spans="2:3" x14ac:dyDescent="0.2">
      <c r="B11863" s="24"/>
      <c r="C11863" s="24"/>
    </row>
    <row r="11864" spans="2:3" x14ac:dyDescent="0.2">
      <c r="B11864" s="24"/>
      <c r="C11864" s="24"/>
    </row>
    <row r="11865" spans="2:3" x14ac:dyDescent="0.2">
      <c r="B11865" s="24"/>
      <c r="C11865" s="24"/>
    </row>
    <row r="11866" spans="2:3" x14ac:dyDescent="0.2">
      <c r="B11866" s="24"/>
      <c r="C11866" s="24"/>
    </row>
    <row r="11867" spans="2:3" x14ac:dyDescent="0.2">
      <c r="B11867" s="24"/>
      <c r="C11867" s="24"/>
    </row>
    <row r="11868" spans="2:3" x14ac:dyDescent="0.2">
      <c r="B11868" s="24"/>
      <c r="C11868" s="24"/>
    </row>
    <row r="11869" spans="2:3" x14ac:dyDescent="0.2">
      <c r="B11869" s="24"/>
      <c r="C11869" s="24"/>
    </row>
    <row r="11870" spans="2:3" x14ac:dyDescent="0.2">
      <c r="B11870" s="24"/>
      <c r="C11870" s="24"/>
    </row>
    <row r="11871" spans="2:3" x14ac:dyDescent="0.2">
      <c r="B11871" s="24"/>
      <c r="C11871" s="24"/>
    </row>
    <row r="11872" spans="2:3" x14ac:dyDescent="0.2">
      <c r="B11872" s="24"/>
      <c r="C11872" s="24"/>
    </row>
    <row r="11873" spans="2:3" x14ac:dyDescent="0.2">
      <c r="B11873" s="24"/>
      <c r="C11873" s="24"/>
    </row>
    <row r="11874" spans="2:3" x14ac:dyDescent="0.2">
      <c r="B11874" s="24"/>
      <c r="C11874" s="24"/>
    </row>
    <row r="11875" spans="2:3" x14ac:dyDescent="0.2">
      <c r="B11875" s="24"/>
      <c r="C11875" s="24"/>
    </row>
    <row r="11876" spans="2:3" x14ac:dyDescent="0.2">
      <c r="B11876" s="24"/>
      <c r="C11876" s="24"/>
    </row>
    <row r="11877" spans="2:3" x14ac:dyDescent="0.2">
      <c r="B11877" s="24"/>
      <c r="C11877" s="24"/>
    </row>
    <row r="11878" spans="2:3" x14ac:dyDescent="0.2">
      <c r="B11878" s="24"/>
      <c r="C11878" s="24"/>
    </row>
    <row r="11879" spans="2:3" x14ac:dyDescent="0.2">
      <c r="B11879" s="24"/>
      <c r="C11879" s="24"/>
    </row>
    <row r="11880" spans="2:3" x14ac:dyDescent="0.2">
      <c r="B11880" s="24"/>
      <c r="C11880" s="24"/>
    </row>
    <row r="11881" spans="2:3" x14ac:dyDescent="0.2">
      <c r="B11881" s="24"/>
      <c r="C11881" s="24"/>
    </row>
    <row r="11882" spans="2:3" x14ac:dyDescent="0.2">
      <c r="B11882" s="24"/>
      <c r="C11882" s="24"/>
    </row>
    <row r="11883" spans="2:3" x14ac:dyDescent="0.2">
      <c r="B11883" s="24"/>
      <c r="C11883" s="24"/>
    </row>
    <row r="11884" spans="2:3" x14ac:dyDescent="0.2">
      <c r="B11884" s="24"/>
      <c r="C11884" s="24"/>
    </row>
    <row r="11885" spans="2:3" x14ac:dyDescent="0.2">
      <c r="B11885" s="24"/>
      <c r="C11885" s="24"/>
    </row>
    <row r="11886" spans="2:3" x14ac:dyDescent="0.2">
      <c r="B11886" s="24"/>
      <c r="C11886" s="24"/>
    </row>
    <row r="11887" spans="2:3" x14ac:dyDescent="0.2">
      <c r="B11887" s="24"/>
      <c r="C11887" s="24"/>
    </row>
    <row r="11888" spans="2:3" x14ac:dyDescent="0.2">
      <c r="B11888" s="24"/>
      <c r="C11888" s="24"/>
    </row>
    <row r="11889" spans="2:3" x14ac:dyDescent="0.2">
      <c r="B11889" s="24"/>
      <c r="C11889" s="24"/>
    </row>
    <row r="11890" spans="2:3" x14ac:dyDescent="0.2">
      <c r="B11890" s="24"/>
      <c r="C11890" s="24"/>
    </row>
    <row r="11891" spans="2:3" x14ac:dyDescent="0.2">
      <c r="B11891" s="24"/>
      <c r="C11891" s="24"/>
    </row>
    <row r="11892" spans="2:3" x14ac:dyDescent="0.2">
      <c r="B11892" s="24"/>
      <c r="C11892" s="24"/>
    </row>
    <row r="11893" spans="2:3" x14ac:dyDescent="0.2">
      <c r="B11893" s="24"/>
      <c r="C11893" s="24"/>
    </row>
    <row r="11894" spans="2:3" x14ac:dyDescent="0.2">
      <c r="B11894" s="24"/>
      <c r="C11894" s="24"/>
    </row>
    <row r="11895" spans="2:3" x14ac:dyDescent="0.2">
      <c r="B11895" s="24"/>
      <c r="C11895" s="24"/>
    </row>
    <row r="11896" spans="2:3" x14ac:dyDescent="0.2">
      <c r="B11896" s="24"/>
      <c r="C11896" s="24"/>
    </row>
    <row r="11897" spans="2:3" x14ac:dyDescent="0.2">
      <c r="B11897" s="24"/>
      <c r="C11897" s="24"/>
    </row>
    <row r="11898" spans="2:3" x14ac:dyDescent="0.2">
      <c r="B11898" s="24"/>
      <c r="C11898" s="24"/>
    </row>
    <row r="11899" spans="2:3" x14ac:dyDescent="0.2">
      <c r="B11899" s="24"/>
      <c r="C11899" s="24"/>
    </row>
    <row r="11900" spans="2:3" x14ac:dyDescent="0.2">
      <c r="B11900" s="24"/>
      <c r="C11900" s="24"/>
    </row>
    <row r="11901" spans="2:3" x14ac:dyDescent="0.2">
      <c r="B11901" s="24"/>
      <c r="C11901" s="24"/>
    </row>
    <row r="11902" spans="2:3" x14ac:dyDescent="0.2">
      <c r="B11902" s="24"/>
      <c r="C11902" s="24"/>
    </row>
    <row r="11903" spans="2:3" x14ac:dyDescent="0.2">
      <c r="B11903" s="24"/>
      <c r="C11903" s="24"/>
    </row>
    <row r="11904" spans="2:3" x14ac:dyDescent="0.2">
      <c r="B11904" s="24"/>
      <c r="C11904" s="24"/>
    </row>
    <row r="11905" spans="2:3" x14ac:dyDescent="0.2">
      <c r="B11905" s="24"/>
      <c r="C11905" s="24"/>
    </row>
    <row r="11906" spans="2:3" x14ac:dyDescent="0.2">
      <c r="B11906" s="24"/>
      <c r="C11906" s="24"/>
    </row>
    <row r="11907" spans="2:3" x14ac:dyDescent="0.2">
      <c r="B11907" s="24"/>
      <c r="C11907" s="24"/>
    </row>
    <row r="11908" spans="2:3" x14ac:dyDescent="0.2">
      <c r="B11908" s="24"/>
      <c r="C11908" s="24"/>
    </row>
    <row r="11909" spans="2:3" x14ac:dyDescent="0.2">
      <c r="B11909" s="24"/>
      <c r="C11909" s="24"/>
    </row>
    <row r="11910" spans="2:3" x14ac:dyDescent="0.2">
      <c r="B11910" s="24"/>
      <c r="C11910" s="24"/>
    </row>
    <row r="11911" spans="2:3" x14ac:dyDescent="0.2">
      <c r="B11911" s="24"/>
      <c r="C11911" s="24"/>
    </row>
    <row r="11912" spans="2:3" x14ac:dyDescent="0.2">
      <c r="B11912" s="24"/>
      <c r="C11912" s="24"/>
    </row>
    <row r="11913" spans="2:3" x14ac:dyDescent="0.2">
      <c r="B11913" s="24"/>
      <c r="C11913" s="24"/>
    </row>
    <row r="11914" spans="2:3" x14ac:dyDescent="0.2">
      <c r="B11914" s="24"/>
      <c r="C11914" s="24"/>
    </row>
    <row r="11915" spans="2:3" x14ac:dyDescent="0.2">
      <c r="B11915" s="24"/>
      <c r="C11915" s="24"/>
    </row>
    <row r="11916" spans="2:3" x14ac:dyDescent="0.2">
      <c r="B11916" s="24"/>
      <c r="C11916" s="24"/>
    </row>
    <row r="11917" spans="2:3" x14ac:dyDescent="0.2">
      <c r="B11917" s="24"/>
      <c r="C11917" s="24"/>
    </row>
    <row r="11918" spans="2:3" x14ac:dyDescent="0.2">
      <c r="B11918" s="24"/>
      <c r="C11918" s="24"/>
    </row>
    <row r="11919" spans="2:3" x14ac:dyDescent="0.2">
      <c r="B11919" s="24"/>
      <c r="C11919" s="24"/>
    </row>
    <row r="11920" spans="2:3" x14ac:dyDescent="0.2">
      <c r="B11920" s="24"/>
      <c r="C11920" s="24"/>
    </row>
    <row r="11921" spans="2:3" x14ac:dyDescent="0.2">
      <c r="B11921" s="24"/>
      <c r="C11921" s="24"/>
    </row>
    <row r="11922" spans="2:3" x14ac:dyDescent="0.2">
      <c r="B11922" s="24"/>
      <c r="C11922" s="24"/>
    </row>
    <row r="11923" spans="2:3" x14ac:dyDescent="0.2">
      <c r="B11923" s="24"/>
      <c r="C11923" s="24"/>
    </row>
    <row r="11924" spans="2:3" x14ac:dyDescent="0.2">
      <c r="B11924" s="24"/>
      <c r="C11924" s="24"/>
    </row>
    <row r="11925" spans="2:3" x14ac:dyDescent="0.2">
      <c r="B11925" s="24"/>
      <c r="C11925" s="24"/>
    </row>
    <row r="11926" spans="2:3" x14ac:dyDescent="0.2">
      <c r="B11926" s="24"/>
      <c r="C11926" s="24"/>
    </row>
    <row r="11927" spans="2:3" x14ac:dyDescent="0.2">
      <c r="B11927" s="24"/>
      <c r="C11927" s="24"/>
    </row>
    <row r="11928" spans="2:3" x14ac:dyDescent="0.2">
      <c r="B11928" s="24"/>
      <c r="C11928" s="24"/>
    </row>
    <row r="11929" spans="2:3" x14ac:dyDescent="0.2">
      <c r="B11929" s="24"/>
      <c r="C11929" s="24"/>
    </row>
    <row r="11930" spans="2:3" x14ac:dyDescent="0.2">
      <c r="B11930" s="24"/>
      <c r="C11930" s="24"/>
    </row>
    <row r="11931" spans="2:3" x14ac:dyDescent="0.2">
      <c r="B11931" s="24"/>
      <c r="C11931" s="24"/>
    </row>
    <row r="11932" spans="2:3" x14ac:dyDescent="0.2">
      <c r="B11932" s="24"/>
      <c r="C11932" s="24"/>
    </row>
    <row r="11933" spans="2:3" x14ac:dyDescent="0.2">
      <c r="B11933" s="24"/>
      <c r="C11933" s="24"/>
    </row>
    <row r="11934" spans="2:3" x14ac:dyDescent="0.2">
      <c r="B11934" s="24"/>
      <c r="C11934" s="24"/>
    </row>
    <row r="11935" spans="2:3" x14ac:dyDescent="0.2">
      <c r="B11935" s="24"/>
      <c r="C11935" s="24"/>
    </row>
    <row r="11936" spans="2:3" x14ac:dyDescent="0.2">
      <c r="B11936" s="24"/>
      <c r="C11936" s="24"/>
    </row>
    <row r="11937" spans="2:3" x14ac:dyDescent="0.2">
      <c r="B11937" s="24"/>
      <c r="C11937" s="24"/>
    </row>
    <row r="11938" spans="2:3" x14ac:dyDescent="0.2">
      <c r="B11938" s="24"/>
      <c r="C11938" s="24"/>
    </row>
    <row r="11939" spans="2:3" x14ac:dyDescent="0.2">
      <c r="B11939" s="24"/>
      <c r="C11939" s="24"/>
    </row>
    <row r="11940" spans="2:3" x14ac:dyDescent="0.2">
      <c r="B11940" s="24"/>
      <c r="C11940" s="24"/>
    </row>
    <row r="11941" spans="2:3" x14ac:dyDescent="0.2">
      <c r="B11941" s="24"/>
      <c r="C11941" s="24"/>
    </row>
    <row r="11942" spans="2:3" x14ac:dyDescent="0.2">
      <c r="B11942" s="24"/>
      <c r="C11942" s="24"/>
    </row>
    <row r="11943" spans="2:3" x14ac:dyDescent="0.2">
      <c r="B11943" s="24"/>
      <c r="C11943" s="24"/>
    </row>
    <row r="11944" spans="2:3" x14ac:dyDescent="0.2">
      <c r="B11944" s="24"/>
      <c r="C11944" s="24"/>
    </row>
    <row r="11945" spans="2:3" x14ac:dyDescent="0.2">
      <c r="B11945" s="24"/>
      <c r="C11945" s="24"/>
    </row>
    <row r="11946" spans="2:3" x14ac:dyDescent="0.2">
      <c r="B11946" s="24"/>
      <c r="C11946" s="24"/>
    </row>
    <row r="11947" spans="2:3" x14ac:dyDescent="0.2">
      <c r="B11947" s="24"/>
      <c r="C11947" s="24"/>
    </row>
    <row r="11948" spans="2:3" x14ac:dyDescent="0.2">
      <c r="B11948" s="24"/>
      <c r="C11948" s="24"/>
    </row>
    <row r="11949" spans="2:3" x14ac:dyDescent="0.2">
      <c r="B11949" s="24"/>
      <c r="C11949" s="24"/>
    </row>
    <row r="11950" spans="2:3" x14ac:dyDescent="0.2">
      <c r="B11950" s="24"/>
      <c r="C11950" s="24"/>
    </row>
    <row r="11951" spans="2:3" x14ac:dyDescent="0.2">
      <c r="B11951" s="24"/>
      <c r="C11951" s="24"/>
    </row>
    <row r="11952" spans="2:3" x14ac:dyDescent="0.2">
      <c r="B11952" s="24"/>
      <c r="C11952" s="24"/>
    </row>
    <row r="11953" spans="2:3" x14ac:dyDescent="0.2">
      <c r="B11953" s="24"/>
      <c r="C11953" s="24"/>
    </row>
    <row r="11954" spans="2:3" x14ac:dyDescent="0.2">
      <c r="B11954" s="24"/>
      <c r="C11954" s="24"/>
    </row>
    <row r="11955" spans="2:3" x14ac:dyDescent="0.2">
      <c r="B11955" s="24"/>
      <c r="C11955" s="24"/>
    </row>
    <row r="11956" spans="2:3" x14ac:dyDescent="0.2">
      <c r="B11956" s="24"/>
      <c r="C11956" s="24"/>
    </row>
    <row r="11957" spans="2:3" x14ac:dyDescent="0.2">
      <c r="B11957" s="24"/>
      <c r="C11957" s="24"/>
    </row>
    <row r="11958" spans="2:3" x14ac:dyDescent="0.2">
      <c r="B11958" s="24"/>
      <c r="C11958" s="24"/>
    </row>
    <row r="11959" spans="2:3" x14ac:dyDescent="0.2">
      <c r="B11959" s="24"/>
      <c r="C11959" s="24"/>
    </row>
    <row r="11960" spans="2:3" x14ac:dyDescent="0.2">
      <c r="B11960" s="24"/>
      <c r="C11960" s="24"/>
    </row>
    <row r="11961" spans="2:3" x14ac:dyDescent="0.2">
      <c r="B11961" s="24"/>
      <c r="C11961" s="24"/>
    </row>
    <row r="11962" spans="2:3" x14ac:dyDescent="0.2">
      <c r="B11962" s="24"/>
      <c r="C11962" s="24"/>
    </row>
    <row r="11963" spans="2:3" x14ac:dyDescent="0.2">
      <c r="B11963" s="24"/>
      <c r="C11963" s="24"/>
    </row>
    <row r="11964" spans="2:3" x14ac:dyDescent="0.2">
      <c r="B11964" s="24"/>
      <c r="C11964" s="24"/>
    </row>
    <row r="11965" spans="2:3" x14ac:dyDescent="0.2">
      <c r="B11965" s="24"/>
      <c r="C11965" s="24"/>
    </row>
    <row r="11966" spans="2:3" x14ac:dyDescent="0.2">
      <c r="B11966" s="24"/>
      <c r="C11966" s="24"/>
    </row>
    <row r="11967" spans="2:3" x14ac:dyDescent="0.2">
      <c r="B11967" s="24"/>
      <c r="C11967" s="24"/>
    </row>
    <row r="11968" spans="2:3" x14ac:dyDescent="0.2">
      <c r="B11968" s="24"/>
      <c r="C11968" s="24"/>
    </row>
    <row r="11969" spans="2:3" x14ac:dyDescent="0.2">
      <c r="B11969" s="24"/>
      <c r="C11969" s="24"/>
    </row>
    <row r="11970" spans="2:3" x14ac:dyDescent="0.2">
      <c r="B11970" s="24"/>
      <c r="C11970" s="24"/>
    </row>
    <row r="11971" spans="2:3" x14ac:dyDescent="0.2">
      <c r="B11971" s="24"/>
      <c r="C11971" s="24"/>
    </row>
    <row r="11972" spans="2:3" x14ac:dyDescent="0.2">
      <c r="B11972" s="24"/>
      <c r="C11972" s="24"/>
    </row>
    <row r="11973" spans="2:3" x14ac:dyDescent="0.2">
      <c r="B11973" s="24"/>
      <c r="C11973" s="24"/>
    </row>
    <row r="11974" spans="2:3" x14ac:dyDescent="0.2">
      <c r="B11974" s="24"/>
      <c r="C11974" s="24"/>
    </row>
    <row r="11975" spans="2:3" x14ac:dyDescent="0.2">
      <c r="B11975" s="24"/>
      <c r="C11975" s="24"/>
    </row>
    <row r="11976" spans="2:3" x14ac:dyDescent="0.2">
      <c r="B11976" s="24"/>
      <c r="C11976" s="24"/>
    </row>
    <row r="11977" spans="2:3" x14ac:dyDescent="0.2">
      <c r="B11977" s="24"/>
      <c r="C11977" s="24"/>
    </row>
    <row r="11978" spans="2:3" x14ac:dyDescent="0.2">
      <c r="B11978" s="24"/>
      <c r="C11978" s="24"/>
    </row>
    <row r="11979" spans="2:3" x14ac:dyDescent="0.2">
      <c r="B11979" s="24"/>
      <c r="C11979" s="24"/>
    </row>
    <row r="11980" spans="2:3" x14ac:dyDescent="0.2">
      <c r="B11980" s="24"/>
      <c r="C11980" s="24"/>
    </row>
    <row r="11981" spans="2:3" x14ac:dyDescent="0.2">
      <c r="B11981" s="24"/>
      <c r="C11981" s="24"/>
    </row>
    <row r="11982" spans="2:3" x14ac:dyDescent="0.2">
      <c r="B11982" s="24"/>
      <c r="C11982" s="24"/>
    </row>
    <row r="11983" spans="2:3" x14ac:dyDescent="0.2">
      <c r="B11983" s="24"/>
      <c r="C11983" s="24"/>
    </row>
    <row r="11984" spans="2:3" x14ac:dyDescent="0.2">
      <c r="B11984" s="24"/>
      <c r="C11984" s="24"/>
    </row>
    <row r="11985" spans="2:3" x14ac:dyDescent="0.2">
      <c r="B11985" s="24"/>
      <c r="C11985" s="24"/>
    </row>
    <row r="11986" spans="2:3" x14ac:dyDescent="0.2">
      <c r="B11986" s="24"/>
      <c r="C11986" s="24"/>
    </row>
    <row r="11987" spans="2:3" x14ac:dyDescent="0.2">
      <c r="B11987" s="24"/>
      <c r="C11987" s="24"/>
    </row>
    <row r="11988" spans="2:3" x14ac:dyDescent="0.2">
      <c r="B11988" s="24"/>
      <c r="C11988" s="24"/>
    </row>
    <row r="11989" spans="2:3" x14ac:dyDescent="0.2">
      <c r="B11989" s="24"/>
      <c r="C11989" s="24"/>
    </row>
    <row r="11990" spans="2:3" x14ac:dyDescent="0.2">
      <c r="B11990" s="24"/>
      <c r="C11990" s="24"/>
    </row>
    <row r="11991" spans="2:3" x14ac:dyDescent="0.2">
      <c r="B11991" s="24"/>
      <c r="C11991" s="24"/>
    </row>
    <row r="11992" spans="2:3" x14ac:dyDescent="0.2">
      <c r="B11992" s="24"/>
      <c r="C11992" s="24"/>
    </row>
    <row r="11993" spans="2:3" x14ac:dyDescent="0.2">
      <c r="B11993" s="24"/>
      <c r="C11993" s="24"/>
    </row>
    <row r="11994" spans="2:3" x14ac:dyDescent="0.2">
      <c r="B11994" s="24"/>
      <c r="C11994" s="24"/>
    </row>
    <row r="11995" spans="2:3" x14ac:dyDescent="0.2">
      <c r="B11995" s="24"/>
      <c r="C11995" s="24"/>
    </row>
    <row r="11996" spans="2:3" x14ac:dyDescent="0.2">
      <c r="B11996" s="24"/>
      <c r="C11996" s="24"/>
    </row>
    <row r="11997" spans="2:3" x14ac:dyDescent="0.2">
      <c r="B11997" s="24"/>
      <c r="C11997" s="24"/>
    </row>
    <row r="11998" spans="2:3" x14ac:dyDescent="0.2">
      <c r="B11998" s="24"/>
      <c r="C11998" s="24"/>
    </row>
    <row r="11999" spans="2:3" x14ac:dyDescent="0.2">
      <c r="B11999" s="24"/>
      <c r="C11999" s="24"/>
    </row>
    <row r="12000" spans="2:3" x14ac:dyDescent="0.2">
      <c r="B12000" s="24"/>
      <c r="C12000" s="24"/>
    </row>
    <row r="12001" spans="2:3" x14ac:dyDescent="0.2">
      <c r="B12001" s="24"/>
      <c r="C12001" s="24"/>
    </row>
    <row r="12002" spans="2:3" x14ac:dyDescent="0.2">
      <c r="B12002" s="24"/>
      <c r="C12002" s="24"/>
    </row>
    <row r="12003" spans="2:3" x14ac:dyDescent="0.2">
      <c r="B12003" s="24"/>
      <c r="C12003" s="24"/>
    </row>
    <row r="12004" spans="2:3" x14ac:dyDescent="0.2">
      <c r="B12004" s="24"/>
      <c r="C12004" s="24"/>
    </row>
    <row r="12005" spans="2:3" x14ac:dyDescent="0.2">
      <c r="B12005" s="24"/>
      <c r="C12005" s="24"/>
    </row>
    <row r="12006" spans="2:3" x14ac:dyDescent="0.2">
      <c r="B12006" s="24"/>
      <c r="C12006" s="24"/>
    </row>
    <row r="12007" spans="2:3" x14ac:dyDescent="0.2">
      <c r="B12007" s="24"/>
      <c r="C12007" s="24"/>
    </row>
    <row r="12008" spans="2:3" x14ac:dyDescent="0.2">
      <c r="B12008" s="24"/>
      <c r="C12008" s="24"/>
    </row>
    <row r="12009" spans="2:3" x14ac:dyDescent="0.2">
      <c r="B12009" s="24"/>
      <c r="C12009" s="24"/>
    </row>
    <row r="12010" spans="2:3" x14ac:dyDescent="0.2">
      <c r="B12010" s="24"/>
      <c r="C12010" s="24"/>
    </row>
    <row r="12011" spans="2:3" x14ac:dyDescent="0.2">
      <c r="B12011" s="24"/>
      <c r="C12011" s="24"/>
    </row>
    <row r="12012" spans="2:3" x14ac:dyDescent="0.2">
      <c r="B12012" s="24"/>
      <c r="C12012" s="24"/>
    </row>
    <row r="12013" spans="2:3" x14ac:dyDescent="0.2">
      <c r="B12013" s="24"/>
      <c r="C12013" s="24"/>
    </row>
    <row r="12014" spans="2:3" x14ac:dyDescent="0.2">
      <c r="B12014" s="24"/>
      <c r="C12014" s="24"/>
    </row>
    <row r="12015" spans="2:3" x14ac:dyDescent="0.2">
      <c r="B12015" s="24"/>
      <c r="C12015" s="24"/>
    </row>
    <row r="12016" spans="2:3" x14ac:dyDescent="0.2">
      <c r="B12016" s="24"/>
      <c r="C12016" s="24"/>
    </row>
    <row r="12017" spans="2:3" x14ac:dyDescent="0.2">
      <c r="B12017" s="24"/>
      <c r="C12017" s="24"/>
    </row>
    <row r="12018" spans="2:3" x14ac:dyDescent="0.2">
      <c r="B12018" s="24"/>
      <c r="C12018" s="24"/>
    </row>
    <row r="12019" spans="2:3" x14ac:dyDescent="0.2">
      <c r="B12019" s="24"/>
      <c r="C12019" s="24"/>
    </row>
    <row r="12020" spans="2:3" x14ac:dyDescent="0.2">
      <c r="B12020" s="24"/>
      <c r="C12020" s="24"/>
    </row>
    <row r="12021" spans="2:3" x14ac:dyDescent="0.2">
      <c r="B12021" s="24"/>
      <c r="C12021" s="24"/>
    </row>
    <row r="12022" spans="2:3" x14ac:dyDescent="0.2">
      <c r="B12022" s="24"/>
      <c r="C12022" s="24"/>
    </row>
    <row r="12023" spans="2:3" x14ac:dyDescent="0.2">
      <c r="B12023" s="24"/>
      <c r="C12023" s="24"/>
    </row>
    <row r="12024" spans="2:3" x14ac:dyDescent="0.2">
      <c r="B12024" s="24"/>
      <c r="C12024" s="24"/>
    </row>
    <row r="12025" spans="2:3" x14ac:dyDescent="0.2">
      <c r="B12025" s="24"/>
      <c r="C12025" s="24"/>
    </row>
    <row r="12026" spans="2:3" x14ac:dyDescent="0.2">
      <c r="B12026" s="24"/>
      <c r="C12026" s="24"/>
    </row>
    <row r="12027" spans="2:3" x14ac:dyDescent="0.2">
      <c r="B12027" s="24"/>
      <c r="C12027" s="24"/>
    </row>
    <row r="12028" spans="2:3" x14ac:dyDescent="0.2">
      <c r="B12028" s="24"/>
      <c r="C12028" s="24"/>
    </row>
    <row r="12029" spans="2:3" x14ac:dyDescent="0.2">
      <c r="B12029" s="24"/>
      <c r="C12029" s="24"/>
    </row>
    <row r="12030" spans="2:3" x14ac:dyDescent="0.2">
      <c r="B12030" s="24"/>
      <c r="C12030" s="24"/>
    </row>
    <row r="12031" spans="2:3" x14ac:dyDescent="0.2">
      <c r="B12031" s="24"/>
      <c r="C12031" s="24"/>
    </row>
    <row r="12032" spans="2:3" x14ac:dyDescent="0.2">
      <c r="B12032" s="24"/>
      <c r="C12032" s="24"/>
    </row>
    <row r="12033" spans="2:3" x14ac:dyDescent="0.2">
      <c r="B12033" s="24"/>
      <c r="C12033" s="24"/>
    </row>
    <row r="12034" spans="2:3" x14ac:dyDescent="0.2">
      <c r="B12034" s="24"/>
      <c r="C12034" s="24"/>
    </row>
    <row r="12035" spans="2:3" x14ac:dyDescent="0.2">
      <c r="B12035" s="24"/>
      <c r="C12035" s="24"/>
    </row>
    <row r="12036" spans="2:3" x14ac:dyDescent="0.2">
      <c r="B12036" s="24"/>
      <c r="C12036" s="24"/>
    </row>
    <row r="12037" spans="2:3" x14ac:dyDescent="0.2">
      <c r="B12037" s="24"/>
      <c r="C12037" s="24"/>
    </row>
    <row r="12038" spans="2:3" x14ac:dyDescent="0.2">
      <c r="B12038" s="24"/>
      <c r="C12038" s="24"/>
    </row>
    <row r="12039" spans="2:3" x14ac:dyDescent="0.2">
      <c r="B12039" s="24"/>
      <c r="C12039" s="24"/>
    </row>
    <row r="12040" spans="2:3" x14ac:dyDescent="0.2">
      <c r="B12040" s="24"/>
      <c r="C12040" s="24"/>
    </row>
    <row r="12041" spans="2:3" x14ac:dyDescent="0.2">
      <c r="B12041" s="24"/>
      <c r="C12041" s="24"/>
    </row>
    <row r="12042" spans="2:3" x14ac:dyDescent="0.2">
      <c r="B12042" s="24"/>
      <c r="C12042" s="24"/>
    </row>
    <row r="12043" spans="2:3" x14ac:dyDescent="0.2">
      <c r="B12043" s="24"/>
      <c r="C12043" s="24"/>
    </row>
    <row r="12044" spans="2:3" x14ac:dyDescent="0.2">
      <c r="B12044" s="24"/>
      <c r="C12044" s="24"/>
    </row>
    <row r="12045" spans="2:3" x14ac:dyDescent="0.2">
      <c r="B12045" s="24"/>
      <c r="C12045" s="24"/>
    </row>
    <row r="12046" spans="2:3" x14ac:dyDescent="0.2">
      <c r="B12046" s="24"/>
      <c r="C12046" s="24"/>
    </row>
    <row r="12047" spans="2:3" x14ac:dyDescent="0.2">
      <c r="B12047" s="24"/>
      <c r="C12047" s="24"/>
    </row>
    <row r="12048" spans="2:3" x14ac:dyDescent="0.2">
      <c r="B12048" s="24"/>
      <c r="C12048" s="24"/>
    </row>
    <row r="12049" spans="2:3" x14ac:dyDescent="0.2">
      <c r="B12049" s="24"/>
      <c r="C12049" s="24"/>
    </row>
    <row r="12050" spans="2:3" x14ac:dyDescent="0.2">
      <c r="B12050" s="24"/>
      <c r="C12050" s="24"/>
    </row>
    <row r="12051" spans="2:3" x14ac:dyDescent="0.2">
      <c r="B12051" s="24"/>
      <c r="C12051" s="24"/>
    </row>
    <row r="12052" spans="2:3" x14ac:dyDescent="0.2">
      <c r="B12052" s="24"/>
      <c r="C12052" s="24"/>
    </row>
    <row r="12053" spans="2:3" x14ac:dyDescent="0.2">
      <c r="B12053" s="24"/>
      <c r="C12053" s="24"/>
    </row>
    <row r="12054" spans="2:3" x14ac:dyDescent="0.2">
      <c r="B12054" s="24"/>
      <c r="C12054" s="24"/>
    </row>
    <row r="12055" spans="2:3" x14ac:dyDescent="0.2">
      <c r="B12055" s="24"/>
      <c r="C12055" s="24"/>
    </row>
    <row r="12056" spans="2:3" x14ac:dyDescent="0.2">
      <c r="B12056" s="24"/>
      <c r="C12056" s="24"/>
    </row>
    <row r="12057" spans="2:3" x14ac:dyDescent="0.2">
      <c r="B12057" s="24"/>
      <c r="C12057" s="24"/>
    </row>
    <row r="12058" spans="2:3" x14ac:dyDescent="0.2">
      <c r="B12058" s="24"/>
      <c r="C12058" s="24"/>
    </row>
    <row r="12059" spans="2:3" x14ac:dyDescent="0.2">
      <c r="B12059" s="24"/>
      <c r="C12059" s="24"/>
    </row>
    <row r="12060" spans="2:3" x14ac:dyDescent="0.2">
      <c r="B12060" s="24"/>
      <c r="C12060" s="24"/>
    </row>
    <row r="12061" spans="2:3" x14ac:dyDescent="0.2">
      <c r="B12061" s="24"/>
      <c r="C12061" s="24"/>
    </row>
    <row r="12062" spans="2:3" x14ac:dyDescent="0.2">
      <c r="B12062" s="24"/>
      <c r="C12062" s="24"/>
    </row>
    <row r="12063" spans="2:3" x14ac:dyDescent="0.2">
      <c r="B12063" s="24"/>
      <c r="C12063" s="24"/>
    </row>
    <row r="12064" spans="2:3" x14ac:dyDescent="0.2">
      <c r="B12064" s="24"/>
      <c r="C12064" s="24"/>
    </row>
    <row r="12065" spans="2:3" x14ac:dyDescent="0.2">
      <c r="B12065" s="24"/>
      <c r="C12065" s="24"/>
    </row>
    <row r="12066" spans="2:3" x14ac:dyDescent="0.2">
      <c r="B12066" s="24"/>
      <c r="C12066" s="24"/>
    </row>
    <row r="12067" spans="2:3" x14ac:dyDescent="0.2">
      <c r="B12067" s="24"/>
      <c r="C12067" s="24"/>
    </row>
    <row r="12068" spans="2:3" x14ac:dyDescent="0.2">
      <c r="B12068" s="24"/>
      <c r="C12068" s="24"/>
    </row>
    <row r="12069" spans="2:3" x14ac:dyDescent="0.2">
      <c r="B12069" s="24"/>
      <c r="C12069" s="24"/>
    </row>
    <row r="12070" spans="2:3" x14ac:dyDescent="0.2">
      <c r="B12070" s="24"/>
      <c r="C12070" s="24"/>
    </row>
    <row r="12071" spans="2:3" x14ac:dyDescent="0.2">
      <c r="B12071" s="24"/>
      <c r="C12071" s="24"/>
    </row>
    <row r="12072" spans="2:3" x14ac:dyDescent="0.2">
      <c r="B12072" s="24"/>
      <c r="C12072" s="24"/>
    </row>
    <row r="12073" spans="2:3" x14ac:dyDescent="0.2">
      <c r="B12073" s="24"/>
      <c r="C12073" s="24"/>
    </row>
    <row r="12074" spans="2:3" x14ac:dyDescent="0.2">
      <c r="B12074" s="24"/>
      <c r="C12074" s="24"/>
    </row>
    <row r="12075" spans="2:3" x14ac:dyDescent="0.2">
      <c r="B12075" s="24"/>
      <c r="C12075" s="24"/>
    </row>
    <row r="12076" spans="2:3" x14ac:dyDescent="0.2">
      <c r="B12076" s="24"/>
      <c r="C12076" s="24"/>
    </row>
    <row r="12077" spans="2:3" x14ac:dyDescent="0.2">
      <c r="B12077" s="24"/>
      <c r="C12077" s="24"/>
    </row>
    <row r="12078" spans="2:3" x14ac:dyDescent="0.2">
      <c r="B12078" s="24"/>
      <c r="C12078" s="24"/>
    </row>
    <row r="12079" spans="2:3" x14ac:dyDescent="0.2">
      <c r="B12079" s="24"/>
      <c r="C12079" s="24"/>
    </row>
    <row r="12080" spans="2:3" x14ac:dyDescent="0.2">
      <c r="B12080" s="24"/>
      <c r="C12080" s="24"/>
    </row>
    <row r="12081" spans="2:3" x14ac:dyDescent="0.2">
      <c r="B12081" s="24"/>
      <c r="C12081" s="24"/>
    </row>
    <row r="12082" spans="2:3" x14ac:dyDescent="0.2">
      <c r="B12082" s="24"/>
      <c r="C12082" s="24"/>
    </row>
    <row r="12083" spans="2:3" x14ac:dyDescent="0.2">
      <c r="B12083" s="24"/>
      <c r="C12083" s="24"/>
    </row>
    <row r="12084" spans="2:3" x14ac:dyDescent="0.2">
      <c r="B12084" s="24"/>
      <c r="C12084" s="24"/>
    </row>
    <row r="12085" spans="2:3" x14ac:dyDescent="0.2">
      <c r="B12085" s="24"/>
      <c r="C12085" s="24"/>
    </row>
    <row r="12086" spans="2:3" x14ac:dyDescent="0.2">
      <c r="B12086" s="24"/>
      <c r="C12086" s="24"/>
    </row>
    <row r="12087" spans="2:3" x14ac:dyDescent="0.2">
      <c r="B12087" s="24"/>
      <c r="C12087" s="24"/>
    </row>
    <row r="12088" spans="2:3" x14ac:dyDescent="0.2">
      <c r="B12088" s="24"/>
      <c r="C12088" s="24"/>
    </row>
    <row r="12089" spans="2:3" x14ac:dyDescent="0.2">
      <c r="B12089" s="24"/>
      <c r="C12089" s="24"/>
    </row>
    <row r="12090" spans="2:3" x14ac:dyDescent="0.2">
      <c r="B12090" s="24"/>
      <c r="C12090" s="24"/>
    </row>
    <row r="12091" spans="2:3" x14ac:dyDescent="0.2">
      <c r="B12091" s="24"/>
      <c r="C12091" s="24"/>
    </row>
    <row r="12092" spans="2:3" x14ac:dyDescent="0.2">
      <c r="B12092" s="24"/>
      <c r="C12092" s="24"/>
    </row>
    <row r="12093" spans="2:3" x14ac:dyDescent="0.2">
      <c r="B12093" s="24"/>
      <c r="C12093" s="24"/>
    </row>
    <row r="12094" spans="2:3" x14ac:dyDescent="0.2">
      <c r="B12094" s="24"/>
      <c r="C12094" s="24"/>
    </row>
    <row r="12095" spans="2:3" x14ac:dyDescent="0.2">
      <c r="B12095" s="24"/>
      <c r="C12095" s="24"/>
    </row>
    <row r="12096" spans="2:3" x14ac:dyDescent="0.2">
      <c r="B12096" s="24"/>
      <c r="C12096" s="24"/>
    </row>
    <row r="12097" spans="2:3" x14ac:dyDescent="0.2">
      <c r="B12097" s="24"/>
      <c r="C12097" s="24"/>
    </row>
    <row r="12098" spans="2:3" x14ac:dyDescent="0.2">
      <c r="B12098" s="24"/>
      <c r="C12098" s="24"/>
    </row>
    <row r="12099" spans="2:3" x14ac:dyDescent="0.2">
      <c r="B12099" s="24"/>
      <c r="C12099" s="24"/>
    </row>
    <row r="12100" spans="2:3" x14ac:dyDescent="0.2">
      <c r="B12100" s="24"/>
      <c r="C12100" s="24"/>
    </row>
    <row r="12101" spans="2:3" x14ac:dyDescent="0.2">
      <c r="B12101" s="24"/>
      <c r="C12101" s="24"/>
    </row>
    <row r="12102" spans="2:3" x14ac:dyDescent="0.2">
      <c r="B12102" s="24"/>
      <c r="C12102" s="24"/>
    </row>
    <row r="12103" spans="2:3" x14ac:dyDescent="0.2">
      <c r="B12103" s="24"/>
      <c r="C12103" s="24"/>
    </row>
    <row r="12104" spans="2:3" x14ac:dyDescent="0.2">
      <c r="B12104" s="24"/>
      <c r="C12104" s="24"/>
    </row>
    <row r="12105" spans="2:3" x14ac:dyDescent="0.2">
      <c r="B12105" s="24"/>
      <c r="C12105" s="24"/>
    </row>
    <row r="12106" spans="2:3" x14ac:dyDescent="0.2">
      <c r="B12106" s="24"/>
      <c r="C12106" s="24"/>
    </row>
    <row r="12107" spans="2:3" x14ac:dyDescent="0.2">
      <c r="B12107" s="24"/>
      <c r="C12107" s="24"/>
    </row>
    <row r="12108" spans="2:3" x14ac:dyDescent="0.2">
      <c r="B12108" s="24"/>
      <c r="C12108" s="24"/>
    </row>
    <row r="12109" spans="2:3" x14ac:dyDescent="0.2">
      <c r="B12109" s="24"/>
      <c r="C12109" s="24"/>
    </row>
    <row r="12110" spans="2:3" x14ac:dyDescent="0.2">
      <c r="B12110" s="24"/>
      <c r="C12110" s="24"/>
    </row>
    <row r="12111" spans="2:3" x14ac:dyDescent="0.2">
      <c r="B12111" s="24"/>
      <c r="C12111" s="24"/>
    </row>
    <row r="12112" spans="2:3" x14ac:dyDescent="0.2">
      <c r="B12112" s="24"/>
      <c r="C12112" s="24"/>
    </row>
    <row r="12113" spans="2:3" x14ac:dyDescent="0.2">
      <c r="B12113" s="24"/>
      <c r="C12113" s="24"/>
    </row>
    <row r="12114" spans="2:3" x14ac:dyDescent="0.2">
      <c r="B12114" s="24"/>
      <c r="C12114" s="24"/>
    </row>
    <row r="12115" spans="2:3" x14ac:dyDescent="0.2">
      <c r="B12115" s="24"/>
      <c r="C12115" s="24"/>
    </row>
    <row r="12116" spans="2:3" x14ac:dyDescent="0.2">
      <c r="B12116" s="24"/>
      <c r="C12116" s="24"/>
    </row>
    <row r="12117" spans="2:3" x14ac:dyDescent="0.2">
      <c r="B12117" s="24"/>
      <c r="C12117" s="24"/>
    </row>
    <row r="12118" spans="2:3" x14ac:dyDescent="0.2">
      <c r="B12118" s="24"/>
      <c r="C12118" s="24"/>
    </row>
    <row r="12119" spans="2:3" x14ac:dyDescent="0.2">
      <c r="B12119" s="24"/>
      <c r="C12119" s="24"/>
    </row>
    <row r="12120" spans="2:3" x14ac:dyDescent="0.2">
      <c r="B12120" s="24"/>
      <c r="C12120" s="24"/>
    </row>
    <row r="12121" spans="2:3" x14ac:dyDescent="0.2">
      <c r="B12121" s="24"/>
      <c r="C12121" s="24"/>
    </row>
    <row r="12122" spans="2:3" x14ac:dyDescent="0.2">
      <c r="B12122" s="24"/>
      <c r="C12122" s="24"/>
    </row>
    <row r="12123" spans="2:3" x14ac:dyDescent="0.2">
      <c r="B12123" s="24"/>
      <c r="C12123" s="24"/>
    </row>
    <row r="12124" spans="2:3" x14ac:dyDescent="0.2">
      <c r="B12124" s="24"/>
      <c r="C12124" s="24"/>
    </row>
    <row r="12125" spans="2:3" x14ac:dyDescent="0.2">
      <c r="B12125" s="24"/>
      <c r="C12125" s="24"/>
    </row>
    <row r="12126" spans="2:3" x14ac:dyDescent="0.2">
      <c r="B12126" s="24"/>
      <c r="C12126" s="24"/>
    </row>
    <row r="12127" spans="2:3" x14ac:dyDescent="0.2">
      <c r="B12127" s="24"/>
      <c r="C12127" s="24"/>
    </row>
    <row r="12128" spans="2:3" x14ac:dyDescent="0.2">
      <c r="B12128" s="24"/>
      <c r="C12128" s="24"/>
    </row>
    <row r="12129" spans="2:3" x14ac:dyDescent="0.2">
      <c r="B12129" s="24"/>
      <c r="C12129" s="24"/>
    </row>
    <row r="12130" spans="2:3" x14ac:dyDescent="0.2">
      <c r="B12130" s="24"/>
      <c r="C12130" s="24"/>
    </row>
    <row r="12131" spans="2:3" x14ac:dyDescent="0.2">
      <c r="B12131" s="24"/>
      <c r="C12131" s="24"/>
    </row>
    <row r="12132" spans="2:3" x14ac:dyDescent="0.2">
      <c r="B12132" s="24"/>
      <c r="C12132" s="24"/>
    </row>
    <row r="12133" spans="2:3" x14ac:dyDescent="0.2">
      <c r="B12133" s="24"/>
      <c r="C12133" s="24"/>
    </row>
    <row r="12134" spans="2:3" x14ac:dyDescent="0.2">
      <c r="B12134" s="24"/>
      <c r="C12134" s="24"/>
    </row>
    <row r="12135" spans="2:3" x14ac:dyDescent="0.2">
      <c r="B12135" s="24"/>
      <c r="C12135" s="24"/>
    </row>
    <row r="12136" spans="2:3" x14ac:dyDescent="0.2">
      <c r="B12136" s="24"/>
      <c r="C12136" s="24"/>
    </row>
    <row r="12137" spans="2:3" x14ac:dyDescent="0.2">
      <c r="B12137" s="24"/>
      <c r="C12137" s="24"/>
    </row>
    <row r="12138" spans="2:3" x14ac:dyDescent="0.2">
      <c r="B12138" s="24"/>
      <c r="C12138" s="24"/>
    </row>
    <row r="12139" spans="2:3" x14ac:dyDescent="0.2">
      <c r="B12139" s="24"/>
      <c r="C12139" s="24"/>
    </row>
    <row r="12140" spans="2:3" x14ac:dyDescent="0.2">
      <c r="B12140" s="24"/>
      <c r="C12140" s="24"/>
    </row>
    <row r="12141" spans="2:3" x14ac:dyDescent="0.2">
      <c r="B12141" s="24"/>
      <c r="C12141" s="24"/>
    </row>
    <row r="12142" spans="2:3" x14ac:dyDescent="0.2">
      <c r="B12142" s="24"/>
      <c r="C12142" s="24"/>
    </row>
    <row r="12143" spans="2:3" x14ac:dyDescent="0.2">
      <c r="B12143" s="24"/>
      <c r="C12143" s="24"/>
    </row>
    <row r="12144" spans="2:3" x14ac:dyDescent="0.2">
      <c r="B12144" s="24"/>
      <c r="C12144" s="24"/>
    </row>
    <row r="12145" spans="2:3" x14ac:dyDescent="0.2">
      <c r="B12145" s="24"/>
      <c r="C12145" s="24"/>
    </row>
    <row r="12146" spans="2:3" x14ac:dyDescent="0.2">
      <c r="B12146" s="24"/>
      <c r="C12146" s="24"/>
    </row>
    <row r="12147" spans="2:3" x14ac:dyDescent="0.2">
      <c r="B12147" s="24"/>
      <c r="C12147" s="24"/>
    </row>
    <row r="12148" spans="2:3" x14ac:dyDescent="0.2">
      <c r="B12148" s="24"/>
      <c r="C12148" s="24"/>
    </row>
    <row r="12149" spans="2:3" x14ac:dyDescent="0.2">
      <c r="B12149" s="24"/>
      <c r="C12149" s="24"/>
    </row>
    <row r="12150" spans="2:3" x14ac:dyDescent="0.2">
      <c r="B12150" s="24"/>
      <c r="C12150" s="24"/>
    </row>
    <row r="12151" spans="2:3" x14ac:dyDescent="0.2">
      <c r="B12151" s="24"/>
      <c r="C12151" s="24"/>
    </row>
    <row r="12152" spans="2:3" x14ac:dyDescent="0.2">
      <c r="B12152" s="24"/>
      <c r="C12152" s="24"/>
    </row>
    <row r="12153" spans="2:3" x14ac:dyDescent="0.2">
      <c r="B12153" s="24"/>
      <c r="C12153" s="24"/>
    </row>
    <row r="12154" spans="2:3" x14ac:dyDescent="0.2">
      <c r="B12154" s="24"/>
      <c r="C12154" s="24"/>
    </row>
    <row r="12155" spans="2:3" x14ac:dyDescent="0.2">
      <c r="B12155" s="24"/>
      <c r="C12155" s="24"/>
    </row>
    <row r="12156" spans="2:3" x14ac:dyDescent="0.2">
      <c r="B12156" s="24"/>
      <c r="C12156" s="24"/>
    </row>
    <row r="12157" spans="2:3" x14ac:dyDescent="0.2">
      <c r="B12157" s="24"/>
      <c r="C12157" s="24"/>
    </row>
    <row r="12158" spans="2:3" x14ac:dyDescent="0.2">
      <c r="B12158" s="24"/>
      <c r="C12158" s="24"/>
    </row>
    <row r="12159" spans="2:3" x14ac:dyDescent="0.2">
      <c r="B12159" s="24"/>
      <c r="C12159" s="24"/>
    </row>
    <row r="12160" spans="2:3" x14ac:dyDescent="0.2">
      <c r="B12160" s="24"/>
      <c r="C12160" s="24"/>
    </row>
    <row r="12161" spans="2:3" x14ac:dyDescent="0.2">
      <c r="B12161" s="24"/>
      <c r="C12161" s="24"/>
    </row>
    <row r="12162" spans="2:3" x14ac:dyDescent="0.2">
      <c r="B12162" s="24"/>
      <c r="C12162" s="24"/>
    </row>
    <row r="12163" spans="2:3" x14ac:dyDescent="0.2">
      <c r="B12163" s="24"/>
      <c r="C12163" s="24"/>
    </row>
    <row r="12164" spans="2:3" x14ac:dyDescent="0.2">
      <c r="B12164" s="24"/>
      <c r="C12164" s="24"/>
    </row>
    <row r="12165" spans="2:3" x14ac:dyDescent="0.2">
      <c r="B12165" s="24"/>
      <c r="C12165" s="24"/>
    </row>
    <row r="12166" spans="2:3" x14ac:dyDescent="0.2">
      <c r="B12166" s="24"/>
      <c r="C12166" s="24"/>
    </row>
    <row r="12167" spans="2:3" x14ac:dyDescent="0.2">
      <c r="B12167" s="24"/>
      <c r="C12167" s="24"/>
    </row>
    <row r="12168" spans="2:3" x14ac:dyDescent="0.2">
      <c r="B12168" s="24"/>
      <c r="C12168" s="24"/>
    </row>
    <row r="12169" spans="2:3" x14ac:dyDescent="0.2">
      <c r="B12169" s="24"/>
      <c r="C12169" s="24"/>
    </row>
    <row r="12170" spans="2:3" x14ac:dyDescent="0.2">
      <c r="B12170" s="24"/>
      <c r="C12170" s="24"/>
    </row>
    <row r="12171" spans="2:3" x14ac:dyDescent="0.2">
      <c r="B12171" s="24"/>
      <c r="C12171" s="24"/>
    </row>
    <row r="12172" spans="2:3" x14ac:dyDescent="0.2">
      <c r="B12172" s="24"/>
      <c r="C12172" s="24"/>
    </row>
    <row r="12173" spans="2:3" x14ac:dyDescent="0.2">
      <c r="B12173" s="24"/>
      <c r="C12173" s="24"/>
    </row>
    <row r="12174" spans="2:3" x14ac:dyDescent="0.2">
      <c r="B12174" s="24"/>
      <c r="C12174" s="24"/>
    </row>
    <row r="12175" spans="2:3" x14ac:dyDescent="0.2">
      <c r="B12175" s="24"/>
      <c r="C12175" s="24"/>
    </row>
    <row r="12176" spans="2:3" x14ac:dyDescent="0.2">
      <c r="B12176" s="24"/>
      <c r="C12176" s="24"/>
    </row>
    <row r="12177" spans="2:3" x14ac:dyDescent="0.2">
      <c r="B12177" s="24"/>
      <c r="C12177" s="24"/>
    </row>
    <row r="12178" spans="2:3" x14ac:dyDescent="0.2">
      <c r="B12178" s="24"/>
      <c r="C12178" s="24"/>
    </row>
    <row r="12179" spans="2:3" x14ac:dyDescent="0.2">
      <c r="B12179" s="24"/>
      <c r="C12179" s="24"/>
    </row>
    <row r="12180" spans="2:3" x14ac:dyDescent="0.2">
      <c r="B12180" s="24"/>
      <c r="C12180" s="24"/>
    </row>
    <row r="12181" spans="2:3" x14ac:dyDescent="0.2">
      <c r="B12181" s="24"/>
      <c r="C12181" s="24"/>
    </row>
    <row r="12182" spans="2:3" x14ac:dyDescent="0.2">
      <c r="B12182" s="24"/>
      <c r="C12182" s="24"/>
    </row>
    <row r="12183" spans="2:3" x14ac:dyDescent="0.2">
      <c r="B12183" s="24"/>
      <c r="C12183" s="24"/>
    </row>
    <row r="12184" spans="2:3" x14ac:dyDescent="0.2">
      <c r="B12184" s="24"/>
      <c r="C12184" s="24"/>
    </row>
    <row r="12185" spans="2:3" x14ac:dyDescent="0.2">
      <c r="B12185" s="24"/>
      <c r="C12185" s="24"/>
    </row>
    <row r="12186" spans="2:3" x14ac:dyDescent="0.2">
      <c r="B12186" s="24"/>
      <c r="C12186" s="24"/>
    </row>
    <row r="12187" spans="2:3" x14ac:dyDescent="0.2">
      <c r="B12187" s="24"/>
      <c r="C12187" s="24"/>
    </row>
    <row r="12188" spans="2:3" x14ac:dyDescent="0.2">
      <c r="B12188" s="24"/>
      <c r="C12188" s="24"/>
    </row>
    <row r="12189" spans="2:3" x14ac:dyDescent="0.2">
      <c r="B12189" s="24"/>
      <c r="C12189" s="24"/>
    </row>
    <row r="12190" spans="2:3" x14ac:dyDescent="0.2">
      <c r="B12190" s="24"/>
      <c r="C12190" s="24"/>
    </row>
    <row r="12191" spans="2:3" x14ac:dyDescent="0.2">
      <c r="B12191" s="24"/>
      <c r="C12191" s="24"/>
    </row>
    <row r="12192" spans="2:3" x14ac:dyDescent="0.2">
      <c r="B12192" s="24"/>
      <c r="C12192" s="24"/>
    </row>
    <row r="12193" spans="2:3" x14ac:dyDescent="0.2">
      <c r="B12193" s="24"/>
      <c r="C12193" s="24"/>
    </row>
    <row r="12194" spans="2:3" x14ac:dyDescent="0.2">
      <c r="B12194" s="24"/>
      <c r="C12194" s="24"/>
    </row>
    <row r="12195" spans="2:3" x14ac:dyDescent="0.2">
      <c r="B12195" s="24"/>
      <c r="C12195" s="24"/>
    </row>
    <row r="12196" spans="2:3" x14ac:dyDescent="0.2">
      <c r="B12196" s="24"/>
      <c r="C12196" s="24"/>
    </row>
    <row r="12197" spans="2:3" x14ac:dyDescent="0.2">
      <c r="B12197" s="24"/>
      <c r="C12197" s="24"/>
    </row>
    <row r="12198" spans="2:3" x14ac:dyDescent="0.2">
      <c r="B12198" s="24"/>
      <c r="C12198" s="24"/>
    </row>
    <row r="12199" spans="2:3" x14ac:dyDescent="0.2">
      <c r="B12199" s="24"/>
      <c r="C12199" s="24"/>
    </row>
    <row r="12200" spans="2:3" x14ac:dyDescent="0.2">
      <c r="B12200" s="24"/>
      <c r="C12200" s="24"/>
    </row>
    <row r="12201" spans="2:3" x14ac:dyDescent="0.2">
      <c r="B12201" s="24"/>
      <c r="C12201" s="24"/>
    </row>
    <row r="12202" spans="2:3" x14ac:dyDescent="0.2">
      <c r="B12202" s="24"/>
      <c r="C12202" s="24"/>
    </row>
    <row r="12203" spans="2:3" x14ac:dyDescent="0.2">
      <c r="B12203" s="24"/>
      <c r="C12203" s="24"/>
    </row>
    <row r="12204" spans="2:3" x14ac:dyDescent="0.2">
      <c r="B12204" s="24"/>
      <c r="C12204" s="24"/>
    </row>
    <row r="12205" spans="2:3" x14ac:dyDescent="0.2">
      <c r="B12205" s="24"/>
      <c r="C12205" s="24"/>
    </row>
    <row r="12206" spans="2:3" x14ac:dyDescent="0.2">
      <c r="B12206" s="24"/>
      <c r="C12206" s="24"/>
    </row>
    <row r="12207" spans="2:3" x14ac:dyDescent="0.2">
      <c r="B12207" s="24"/>
      <c r="C12207" s="24"/>
    </row>
    <row r="12208" spans="2:3" x14ac:dyDescent="0.2">
      <c r="B12208" s="24"/>
      <c r="C12208" s="24"/>
    </row>
    <row r="12209" spans="2:3" x14ac:dyDescent="0.2">
      <c r="B12209" s="24"/>
      <c r="C12209" s="24"/>
    </row>
    <row r="12210" spans="2:3" x14ac:dyDescent="0.2">
      <c r="B12210" s="24"/>
      <c r="C12210" s="24"/>
    </row>
    <row r="12211" spans="2:3" x14ac:dyDescent="0.2">
      <c r="B12211" s="24"/>
      <c r="C12211" s="24"/>
    </row>
    <row r="12212" spans="2:3" x14ac:dyDescent="0.2">
      <c r="B12212" s="24"/>
      <c r="C12212" s="24"/>
    </row>
    <row r="12213" spans="2:3" x14ac:dyDescent="0.2">
      <c r="B12213" s="24"/>
      <c r="C12213" s="24"/>
    </row>
    <row r="12214" spans="2:3" x14ac:dyDescent="0.2">
      <c r="B12214" s="24"/>
      <c r="C12214" s="24"/>
    </row>
    <row r="12215" spans="2:3" x14ac:dyDescent="0.2">
      <c r="B12215" s="24"/>
      <c r="C12215" s="24"/>
    </row>
    <row r="12216" spans="2:3" x14ac:dyDescent="0.2">
      <c r="B12216" s="24"/>
      <c r="C12216" s="24"/>
    </row>
    <row r="12217" spans="2:3" x14ac:dyDescent="0.2">
      <c r="B12217" s="24"/>
      <c r="C12217" s="24"/>
    </row>
    <row r="12218" spans="2:3" x14ac:dyDescent="0.2">
      <c r="B12218" s="24"/>
      <c r="C12218" s="24"/>
    </row>
    <row r="12219" spans="2:3" x14ac:dyDescent="0.2">
      <c r="B12219" s="24"/>
      <c r="C12219" s="24"/>
    </row>
    <row r="12220" spans="2:3" x14ac:dyDescent="0.2">
      <c r="B12220" s="24"/>
      <c r="C12220" s="24"/>
    </row>
    <row r="12221" spans="2:3" x14ac:dyDescent="0.2">
      <c r="B12221" s="24"/>
      <c r="C12221" s="24"/>
    </row>
    <row r="12222" spans="2:3" x14ac:dyDescent="0.2">
      <c r="B12222" s="24"/>
      <c r="C12222" s="24"/>
    </row>
    <row r="12223" spans="2:3" x14ac:dyDescent="0.2">
      <c r="B12223" s="24"/>
      <c r="C12223" s="24"/>
    </row>
    <row r="12224" spans="2:3" x14ac:dyDescent="0.2">
      <c r="B12224" s="24"/>
      <c r="C12224" s="24"/>
    </row>
    <row r="12225" spans="2:3" x14ac:dyDescent="0.2">
      <c r="B12225" s="24"/>
      <c r="C12225" s="24"/>
    </row>
    <row r="12226" spans="2:3" x14ac:dyDescent="0.2">
      <c r="B12226" s="24"/>
      <c r="C12226" s="24"/>
    </row>
    <row r="12227" spans="2:3" x14ac:dyDescent="0.2">
      <c r="B12227" s="24"/>
      <c r="C12227" s="24"/>
    </row>
    <row r="12228" spans="2:3" x14ac:dyDescent="0.2">
      <c r="B12228" s="24"/>
      <c r="C12228" s="24"/>
    </row>
    <row r="12229" spans="2:3" x14ac:dyDescent="0.2">
      <c r="B12229" s="24"/>
      <c r="C12229" s="24"/>
    </row>
    <row r="12230" spans="2:3" x14ac:dyDescent="0.2">
      <c r="B12230" s="24"/>
      <c r="C12230" s="24"/>
    </row>
    <row r="12231" spans="2:3" x14ac:dyDescent="0.2">
      <c r="B12231" s="24"/>
      <c r="C12231" s="24"/>
    </row>
    <row r="12232" spans="2:3" x14ac:dyDescent="0.2">
      <c r="B12232" s="24"/>
      <c r="C12232" s="24"/>
    </row>
    <row r="12233" spans="2:3" x14ac:dyDescent="0.2">
      <c r="B12233" s="24"/>
      <c r="C12233" s="24"/>
    </row>
    <row r="12234" spans="2:3" x14ac:dyDescent="0.2">
      <c r="B12234" s="24"/>
      <c r="C12234" s="24"/>
    </row>
    <row r="12235" spans="2:3" x14ac:dyDescent="0.2">
      <c r="B12235" s="24"/>
      <c r="C12235" s="24"/>
    </row>
    <row r="12236" spans="2:3" x14ac:dyDescent="0.2">
      <c r="B12236" s="24"/>
      <c r="C12236" s="24"/>
    </row>
    <row r="12237" spans="2:3" x14ac:dyDescent="0.2">
      <c r="B12237" s="24"/>
      <c r="C12237" s="24"/>
    </row>
    <row r="12238" spans="2:3" x14ac:dyDescent="0.2">
      <c r="B12238" s="24"/>
      <c r="C12238" s="24"/>
    </row>
    <row r="12239" spans="2:3" x14ac:dyDescent="0.2">
      <c r="B12239" s="24"/>
      <c r="C12239" s="24"/>
    </row>
    <row r="12240" spans="2:3" x14ac:dyDescent="0.2">
      <c r="B12240" s="24"/>
      <c r="C12240" s="24"/>
    </row>
    <row r="12241" spans="2:3" x14ac:dyDescent="0.2">
      <c r="B12241" s="24"/>
      <c r="C12241" s="24"/>
    </row>
    <row r="12242" spans="2:3" x14ac:dyDescent="0.2">
      <c r="B12242" s="24"/>
      <c r="C12242" s="24"/>
    </row>
    <row r="12243" spans="2:3" x14ac:dyDescent="0.2">
      <c r="B12243" s="24"/>
      <c r="C12243" s="24"/>
    </row>
    <row r="12244" spans="2:3" x14ac:dyDescent="0.2">
      <c r="B12244" s="24"/>
      <c r="C12244" s="24"/>
    </row>
    <row r="12245" spans="2:3" x14ac:dyDescent="0.2">
      <c r="B12245" s="24"/>
      <c r="C12245" s="24"/>
    </row>
    <row r="12246" spans="2:3" x14ac:dyDescent="0.2">
      <c r="B12246" s="24"/>
      <c r="C12246" s="24"/>
    </row>
    <row r="12247" spans="2:3" x14ac:dyDescent="0.2">
      <c r="B12247" s="24"/>
      <c r="C12247" s="24"/>
    </row>
    <row r="12248" spans="2:3" x14ac:dyDescent="0.2">
      <c r="B12248" s="24"/>
      <c r="C12248" s="24"/>
    </row>
    <row r="12249" spans="2:3" x14ac:dyDescent="0.2">
      <c r="B12249" s="24"/>
      <c r="C12249" s="24"/>
    </row>
    <row r="12250" spans="2:3" x14ac:dyDescent="0.2">
      <c r="B12250" s="24"/>
      <c r="C12250" s="24"/>
    </row>
    <row r="12251" spans="2:3" x14ac:dyDescent="0.2">
      <c r="B12251" s="24"/>
      <c r="C12251" s="24"/>
    </row>
    <row r="12252" spans="2:3" x14ac:dyDescent="0.2">
      <c r="B12252" s="24"/>
      <c r="C12252" s="24"/>
    </row>
    <row r="12253" spans="2:3" x14ac:dyDescent="0.2">
      <c r="B12253" s="24"/>
      <c r="C12253" s="24"/>
    </row>
    <row r="12254" spans="2:3" x14ac:dyDescent="0.2">
      <c r="B12254" s="24"/>
      <c r="C12254" s="24"/>
    </row>
    <row r="12255" spans="2:3" x14ac:dyDescent="0.2">
      <c r="B12255" s="24"/>
      <c r="C12255" s="24"/>
    </row>
    <row r="12256" spans="2:3" x14ac:dyDescent="0.2">
      <c r="B12256" s="24"/>
      <c r="C12256" s="24"/>
    </row>
    <row r="12257" spans="2:3" x14ac:dyDescent="0.2">
      <c r="B12257" s="24"/>
      <c r="C12257" s="24"/>
    </row>
    <row r="12258" spans="2:3" x14ac:dyDescent="0.2">
      <c r="B12258" s="24"/>
      <c r="C12258" s="24"/>
    </row>
    <row r="12259" spans="2:3" x14ac:dyDescent="0.2">
      <c r="B12259" s="24"/>
      <c r="C12259" s="24"/>
    </row>
    <row r="12260" spans="2:3" x14ac:dyDescent="0.2">
      <c r="B12260" s="24"/>
      <c r="C12260" s="24"/>
    </row>
    <row r="12261" spans="2:3" x14ac:dyDescent="0.2">
      <c r="B12261" s="24"/>
      <c r="C12261" s="24"/>
    </row>
    <row r="12262" spans="2:3" x14ac:dyDescent="0.2">
      <c r="B12262" s="24"/>
      <c r="C12262" s="24"/>
    </row>
    <row r="12263" spans="2:3" x14ac:dyDescent="0.2">
      <c r="B12263" s="24"/>
      <c r="C12263" s="24"/>
    </row>
    <row r="12264" spans="2:3" x14ac:dyDescent="0.2">
      <c r="B12264" s="24"/>
      <c r="C12264" s="24"/>
    </row>
    <row r="12265" spans="2:3" x14ac:dyDescent="0.2">
      <c r="B12265" s="24"/>
      <c r="C12265" s="24"/>
    </row>
    <row r="12266" spans="2:3" x14ac:dyDescent="0.2">
      <c r="B12266" s="24"/>
      <c r="C12266" s="24"/>
    </row>
    <row r="12267" spans="2:3" x14ac:dyDescent="0.2">
      <c r="B12267" s="24"/>
      <c r="C12267" s="24"/>
    </row>
    <row r="12268" spans="2:3" x14ac:dyDescent="0.2">
      <c r="B12268" s="24"/>
      <c r="C12268" s="24"/>
    </row>
    <row r="12269" spans="2:3" x14ac:dyDescent="0.2">
      <c r="B12269" s="24"/>
      <c r="C12269" s="24"/>
    </row>
    <row r="12270" spans="2:3" x14ac:dyDescent="0.2">
      <c r="B12270" s="24"/>
      <c r="C12270" s="24"/>
    </row>
    <row r="12271" spans="2:3" x14ac:dyDescent="0.2">
      <c r="B12271" s="24"/>
      <c r="C12271" s="24"/>
    </row>
    <row r="12272" spans="2:3" x14ac:dyDescent="0.2">
      <c r="B12272" s="24"/>
      <c r="C12272" s="24"/>
    </row>
    <row r="12273" spans="2:3" x14ac:dyDescent="0.2">
      <c r="B12273" s="24"/>
      <c r="C12273" s="24"/>
    </row>
    <row r="12274" spans="2:3" x14ac:dyDescent="0.2">
      <c r="B12274" s="24"/>
      <c r="C12274" s="24"/>
    </row>
    <row r="12275" spans="2:3" x14ac:dyDescent="0.2">
      <c r="B12275" s="24"/>
      <c r="C12275" s="24"/>
    </row>
    <row r="12276" spans="2:3" x14ac:dyDescent="0.2">
      <c r="B12276" s="24"/>
      <c r="C12276" s="24"/>
    </row>
    <row r="12277" spans="2:3" x14ac:dyDescent="0.2">
      <c r="B12277" s="24"/>
      <c r="C12277" s="24"/>
    </row>
    <row r="12278" spans="2:3" x14ac:dyDescent="0.2">
      <c r="B12278" s="24"/>
      <c r="C12278" s="24"/>
    </row>
    <row r="12279" spans="2:3" x14ac:dyDescent="0.2">
      <c r="B12279" s="24"/>
      <c r="C12279" s="24"/>
    </row>
    <row r="12280" spans="2:3" x14ac:dyDescent="0.2">
      <c r="B12280" s="24"/>
      <c r="C12280" s="24"/>
    </row>
    <row r="12281" spans="2:3" x14ac:dyDescent="0.2">
      <c r="B12281" s="24"/>
      <c r="C12281" s="24"/>
    </row>
    <row r="12282" spans="2:3" x14ac:dyDescent="0.2">
      <c r="B12282" s="24"/>
      <c r="C12282" s="24"/>
    </row>
    <row r="12283" spans="2:3" x14ac:dyDescent="0.2">
      <c r="B12283" s="24"/>
      <c r="C12283" s="24"/>
    </row>
    <row r="12284" spans="2:3" x14ac:dyDescent="0.2">
      <c r="B12284" s="24"/>
      <c r="C12284" s="24"/>
    </row>
    <row r="12285" spans="2:3" x14ac:dyDescent="0.2">
      <c r="B12285" s="24"/>
      <c r="C12285" s="24"/>
    </row>
    <row r="12286" spans="2:3" x14ac:dyDescent="0.2">
      <c r="B12286" s="24"/>
      <c r="C12286" s="24"/>
    </row>
    <row r="12287" spans="2:3" x14ac:dyDescent="0.2">
      <c r="B12287" s="24"/>
      <c r="C12287" s="24"/>
    </row>
    <row r="12288" spans="2:3" x14ac:dyDescent="0.2">
      <c r="B12288" s="24"/>
      <c r="C12288" s="24"/>
    </row>
    <row r="12289" spans="2:3" x14ac:dyDescent="0.2">
      <c r="B12289" s="24"/>
      <c r="C12289" s="24"/>
    </row>
    <row r="12290" spans="2:3" x14ac:dyDescent="0.2">
      <c r="B12290" s="24"/>
      <c r="C12290" s="24"/>
    </row>
    <row r="12291" spans="2:3" x14ac:dyDescent="0.2">
      <c r="B12291" s="24"/>
      <c r="C12291" s="24"/>
    </row>
    <row r="12292" spans="2:3" x14ac:dyDescent="0.2">
      <c r="B12292" s="24"/>
      <c r="C12292" s="24"/>
    </row>
    <row r="12293" spans="2:3" x14ac:dyDescent="0.2">
      <c r="B12293" s="24"/>
      <c r="C12293" s="24"/>
    </row>
    <row r="12294" spans="2:3" x14ac:dyDescent="0.2">
      <c r="B12294" s="24"/>
      <c r="C12294" s="24"/>
    </row>
    <row r="12295" spans="2:3" x14ac:dyDescent="0.2">
      <c r="B12295" s="24"/>
      <c r="C12295" s="24"/>
    </row>
    <row r="12296" spans="2:3" x14ac:dyDescent="0.2">
      <c r="B12296" s="24"/>
      <c r="C12296" s="24"/>
    </row>
    <row r="12297" spans="2:3" x14ac:dyDescent="0.2">
      <c r="B12297" s="24"/>
      <c r="C12297" s="24"/>
    </row>
    <row r="12298" spans="2:3" x14ac:dyDescent="0.2">
      <c r="B12298" s="24"/>
      <c r="C12298" s="24"/>
    </row>
    <row r="12299" spans="2:3" x14ac:dyDescent="0.2">
      <c r="B12299" s="24"/>
      <c r="C12299" s="24"/>
    </row>
    <row r="12300" spans="2:3" x14ac:dyDescent="0.2">
      <c r="B12300" s="24"/>
      <c r="C12300" s="24"/>
    </row>
    <row r="12301" spans="2:3" x14ac:dyDescent="0.2">
      <c r="B12301" s="24"/>
      <c r="C12301" s="24"/>
    </row>
    <row r="12302" spans="2:3" x14ac:dyDescent="0.2">
      <c r="B12302" s="24"/>
      <c r="C12302" s="24"/>
    </row>
    <row r="12303" spans="2:3" x14ac:dyDescent="0.2">
      <c r="B12303" s="24"/>
      <c r="C12303" s="24"/>
    </row>
    <row r="12304" spans="2:3" x14ac:dyDescent="0.2">
      <c r="B12304" s="24"/>
      <c r="C12304" s="24"/>
    </row>
    <row r="12305" spans="2:3" x14ac:dyDescent="0.2">
      <c r="B12305" s="24"/>
      <c r="C12305" s="24"/>
    </row>
    <row r="12306" spans="2:3" x14ac:dyDescent="0.2">
      <c r="B12306" s="24"/>
      <c r="C12306" s="24"/>
    </row>
    <row r="12307" spans="2:3" x14ac:dyDescent="0.2">
      <c r="B12307" s="24"/>
      <c r="C12307" s="24"/>
    </row>
    <row r="12308" spans="2:3" x14ac:dyDescent="0.2">
      <c r="B12308" s="24"/>
      <c r="C12308" s="24"/>
    </row>
    <row r="12309" spans="2:3" x14ac:dyDescent="0.2">
      <c r="B12309" s="24"/>
      <c r="C12309" s="24"/>
    </row>
    <row r="12310" spans="2:3" x14ac:dyDescent="0.2">
      <c r="B12310" s="24"/>
      <c r="C12310" s="24"/>
    </row>
    <row r="12311" spans="2:3" x14ac:dyDescent="0.2">
      <c r="B12311" s="24"/>
      <c r="C12311" s="24"/>
    </row>
    <row r="12312" spans="2:3" x14ac:dyDescent="0.2">
      <c r="B12312" s="24"/>
      <c r="C12312" s="24"/>
    </row>
    <row r="12313" spans="2:3" x14ac:dyDescent="0.2">
      <c r="B12313" s="24"/>
      <c r="C12313" s="24"/>
    </row>
    <row r="12314" spans="2:3" x14ac:dyDescent="0.2">
      <c r="B12314" s="24"/>
      <c r="C12314" s="24"/>
    </row>
    <row r="12315" spans="2:3" x14ac:dyDescent="0.2">
      <c r="B12315" s="24"/>
      <c r="C12315" s="24"/>
    </row>
    <row r="12316" spans="2:3" x14ac:dyDescent="0.2">
      <c r="B12316" s="24"/>
      <c r="C12316" s="24"/>
    </row>
    <row r="12317" spans="2:3" x14ac:dyDescent="0.2">
      <c r="B12317" s="24"/>
      <c r="C12317" s="24"/>
    </row>
    <row r="12318" spans="2:3" x14ac:dyDescent="0.2">
      <c r="B12318" s="24"/>
      <c r="C12318" s="24"/>
    </row>
    <row r="12319" spans="2:3" x14ac:dyDescent="0.2">
      <c r="B12319" s="24"/>
      <c r="C12319" s="24"/>
    </row>
    <row r="12320" spans="2:3" x14ac:dyDescent="0.2">
      <c r="B12320" s="24"/>
      <c r="C12320" s="24"/>
    </row>
    <row r="12321" spans="2:3" x14ac:dyDescent="0.2">
      <c r="B12321" s="24"/>
      <c r="C12321" s="24"/>
    </row>
    <row r="12322" spans="2:3" x14ac:dyDescent="0.2">
      <c r="B12322" s="24"/>
      <c r="C12322" s="24"/>
    </row>
    <row r="12323" spans="2:3" x14ac:dyDescent="0.2">
      <c r="B12323" s="24"/>
      <c r="C12323" s="24"/>
    </row>
    <row r="12324" spans="2:3" x14ac:dyDescent="0.2">
      <c r="B12324" s="24"/>
      <c r="C12324" s="24"/>
    </row>
    <row r="12325" spans="2:3" x14ac:dyDescent="0.2">
      <c r="B12325" s="24"/>
      <c r="C12325" s="24"/>
    </row>
    <row r="12326" spans="2:3" x14ac:dyDescent="0.2">
      <c r="B12326" s="24"/>
      <c r="C12326" s="24"/>
    </row>
    <row r="12327" spans="2:3" x14ac:dyDescent="0.2">
      <c r="B12327" s="24"/>
      <c r="C12327" s="24"/>
    </row>
    <row r="12328" spans="2:3" x14ac:dyDescent="0.2">
      <c r="B12328" s="24"/>
      <c r="C12328" s="24"/>
    </row>
    <row r="12329" spans="2:3" x14ac:dyDescent="0.2">
      <c r="B12329" s="24"/>
      <c r="C12329" s="24"/>
    </row>
    <row r="12330" spans="2:3" x14ac:dyDescent="0.2">
      <c r="B12330" s="24"/>
      <c r="C12330" s="24"/>
    </row>
    <row r="12331" spans="2:3" x14ac:dyDescent="0.2">
      <c r="B12331" s="24"/>
      <c r="C12331" s="24"/>
    </row>
    <row r="12332" spans="2:3" x14ac:dyDescent="0.2">
      <c r="B12332" s="24"/>
      <c r="C12332" s="24"/>
    </row>
    <row r="12333" spans="2:3" x14ac:dyDescent="0.2">
      <c r="B12333" s="24"/>
      <c r="C12333" s="24"/>
    </row>
    <row r="12334" spans="2:3" x14ac:dyDescent="0.2">
      <c r="B12334" s="24"/>
      <c r="C12334" s="24"/>
    </row>
    <row r="12335" spans="2:3" x14ac:dyDescent="0.2">
      <c r="B12335" s="24"/>
      <c r="C12335" s="24"/>
    </row>
    <row r="12336" spans="2:3" x14ac:dyDescent="0.2">
      <c r="B12336" s="24"/>
      <c r="C12336" s="24"/>
    </row>
    <row r="12337" spans="2:3" x14ac:dyDescent="0.2">
      <c r="B12337" s="24"/>
      <c r="C12337" s="24"/>
    </row>
    <row r="12338" spans="2:3" x14ac:dyDescent="0.2">
      <c r="B12338" s="24"/>
      <c r="C12338" s="24"/>
    </row>
    <row r="12339" spans="2:3" x14ac:dyDescent="0.2">
      <c r="B12339" s="24"/>
      <c r="C12339" s="24"/>
    </row>
    <row r="12340" spans="2:3" x14ac:dyDescent="0.2">
      <c r="B12340" s="24"/>
      <c r="C12340" s="24"/>
    </row>
    <row r="12341" spans="2:3" x14ac:dyDescent="0.2">
      <c r="B12341" s="24"/>
      <c r="C12341" s="24"/>
    </row>
    <row r="12342" spans="2:3" x14ac:dyDescent="0.2">
      <c r="B12342" s="24"/>
      <c r="C12342" s="24"/>
    </row>
    <row r="12343" spans="2:3" x14ac:dyDescent="0.2">
      <c r="B12343" s="24"/>
      <c r="C12343" s="24"/>
    </row>
    <row r="12344" spans="2:3" x14ac:dyDescent="0.2">
      <c r="B12344" s="24"/>
      <c r="C12344" s="24"/>
    </row>
    <row r="12345" spans="2:3" x14ac:dyDescent="0.2">
      <c r="B12345" s="24"/>
      <c r="C12345" s="24"/>
    </row>
    <row r="12346" spans="2:3" x14ac:dyDescent="0.2">
      <c r="B12346" s="24"/>
      <c r="C12346" s="24"/>
    </row>
    <row r="12347" spans="2:3" x14ac:dyDescent="0.2">
      <c r="B12347" s="24"/>
      <c r="C12347" s="24"/>
    </row>
    <row r="12348" spans="2:3" x14ac:dyDescent="0.2">
      <c r="B12348" s="24"/>
      <c r="C12348" s="24"/>
    </row>
    <row r="12349" spans="2:3" x14ac:dyDescent="0.2">
      <c r="B12349" s="24"/>
      <c r="C12349" s="24"/>
    </row>
    <row r="12350" spans="2:3" x14ac:dyDescent="0.2">
      <c r="B12350" s="24"/>
      <c r="C12350" s="24"/>
    </row>
    <row r="12351" spans="2:3" x14ac:dyDescent="0.2">
      <c r="B12351" s="24"/>
      <c r="C12351" s="24"/>
    </row>
    <row r="12352" spans="2:3" x14ac:dyDescent="0.2">
      <c r="B12352" s="24"/>
      <c r="C12352" s="24"/>
    </row>
    <row r="12353" spans="2:3" x14ac:dyDescent="0.2">
      <c r="B12353" s="24"/>
      <c r="C12353" s="24"/>
    </row>
    <row r="12354" spans="2:3" x14ac:dyDescent="0.2">
      <c r="B12354" s="24"/>
      <c r="C12354" s="24"/>
    </row>
    <row r="12355" spans="2:3" x14ac:dyDescent="0.2">
      <c r="B12355" s="24"/>
      <c r="C12355" s="24"/>
    </row>
    <row r="12356" spans="2:3" x14ac:dyDescent="0.2">
      <c r="B12356" s="24"/>
      <c r="C12356" s="24"/>
    </row>
    <row r="12357" spans="2:3" x14ac:dyDescent="0.2">
      <c r="B12357" s="24"/>
      <c r="C12357" s="24"/>
    </row>
    <row r="12358" spans="2:3" x14ac:dyDescent="0.2">
      <c r="B12358" s="24"/>
      <c r="C12358" s="24"/>
    </row>
    <row r="12359" spans="2:3" x14ac:dyDescent="0.2">
      <c r="B12359" s="24"/>
      <c r="C12359" s="24"/>
    </row>
    <row r="12360" spans="2:3" x14ac:dyDescent="0.2">
      <c r="B12360" s="24"/>
      <c r="C12360" s="24"/>
    </row>
    <row r="12361" spans="2:3" x14ac:dyDescent="0.2">
      <c r="B12361" s="24"/>
      <c r="C12361" s="24"/>
    </row>
    <row r="12362" spans="2:3" x14ac:dyDescent="0.2">
      <c r="B12362" s="24"/>
      <c r="C12362" s="24"/>
    </row>
    <row r="12363" spans="2:3" x14ac:dyDescent="0.2">
      <c r="B12363" s="24"/>
      <c r="C12363" s="24"/>
    </row>
    <row r="12364" spans="2:3" x14ac:dyDescent="0.2">
      <c r="B12364" s="24"/>
      <c r="C12364" s="24"/>
    </row>
    <row r="12365" spans="2:3" x14ac:dyDescent="0.2">
      <c r="B12365" s="24"/>
      <c r="C12365" s="24"/>
    </row>
    <row r="12366" spans="2:3" x14ac:dyDescent="0.2">
      <c r="B12366" s="24"/>
      <c r="C12366" s="24"/>
    </row>
    <row r="12367" spans="2:3" x14ac:dyDescent="0.2">
      <c r="B12367" s="24"/>
      <c r="C12367" s="24"/>
    </row>
    <row r="12368" spans="2:3" x14ac:dyDescent="0.2">
      <c r="B12368" s="24"/>
      <c r="C12368" s="24"/>
    </row>
    <row r="12369" spans="2:3" x14ac:dyDescent="0.2">
      <c r="B12369" s="24"/>
      <c r="C12369" s="24"/>
    </row>
    <row r="12370" spans="2:3" x14ac:dyDescent="0.2">
      <c r="B12370" s="24"/>
      <c r="C12370" s="24"/>
    </row>
    <row r="12371" spans="2:3" x14ac:dyDescent="0.2">
      <c r="B12371" s="24"/>
      <c r="C12371" s="24"/>
    </row>
    <row r="12372" spans="2:3" x14ac:dyDescent="0.2">
      <c r="B12372" s="24"/>
      <c r="C12372" s="24"/>
    </row>
    <row r="12373" spans="2:3" x14ac:dyDescent="0.2">
      <c r="B12373" s="24"/>
      <c r="C12373" s="24"/>
    </row>
    <row r="12374" spans="2:3" x14ac:dyDescent="0.2">
      <c r="B12374" s="24"/>
      <c r="C12374" s="24"/>
    </row>
    <row r="12375" spans="2:3" x14ac:dyDescent="0.2">
      <c r="B12375" s="24"/>
      <c r="C12375" s="24"/>
    </row>
    <row r="12376" spans="2:3" x14ac:dyDescent="0.2">
      <c r="B12376" s="24"/>
      <c r="C12376" s="24"/>
    </row>
    <row r="12377" spans="2:3" x14ac:dyDescent="0.2">
      <c r="B12377" s="24"/>
      <c r="C12377" s="24"/>
    </row>
    <row r="12378" spans="2:3" x14ac:dyDescent="0.2">
      <c r="B12378" s="24"/>
      <c r="C12378" s="24"/>
    </row>
    <row r="12379" spans="2:3" x14ac:dyDescent="0.2">
      <c r="B12379" s="24"/>
      <c r="C12379" s="24"/>
    </row>
    <row r="12380" spans="2:3" x14ac:dyDescent="0.2">
      <c r="B12380" s="24"/>
      <c r="C12380" s="24"/>
    </row>
    <row r="12381" spans="2:3" x14ac:dyDescent="0.2">
      <c r="B12381" s="24"/>
      <c r="C12381" s="24"/>
    </row>
    <row r="12382" spans="2:3" x14ac:dyDescent="0.2">
      <c r="B12382" s="24"/>
      <c r="C12382" s="24"/>
    </row>
    <row r="12383" spans="2:3" x14ac:dyDescent="0.2">
      <c r="B12383" s="24"/>
      <c r="C12383" s="24"/>
    </row>
    <row r="12384" spans="2:3" x14ac:dyDescent="0.2">
      <c r="B12384" s="24"/>
      <c r="C12384" s="24"/>
    </row>
    <row r="12385" spans="2:3" x14ac:dyDescent="0.2">
      <c r="B12385" s="24"/>
      <c r="C12385" s="24"/>
    </row>
    <row r="12386" spans="2:3" x14ac:dyDescent="0.2">
      <c r="B12386" s="24"/>
      <c r="C12386" s="24"/>
    </row>
    <row r="12387" spans="2:3" x14ac:dyDescent="0.2">
      <c r="B12387" s="24"/>
      <c r="C12387" s="24"/>
    </row>
    <row r="12388" spans="2:3" x14ac:dyDescent="0.2">
      <c r="B12388" s="24"/>
      <c r="C12388" s="24"/>
    </row>
    <row r="12389" spans="2:3" x14ac:dyDescent="0.2">
      <c r="B12389" s="24"/>
      <c r="C12389" s="24"/>
    </row>
    <row r="12390" spans="2:3" x14ac:dyDescent="0.2">
      <c r="B12390" s="24"/>
      <c r="C12390" s="24"/>
    </row>
    <row r="12391" spans="2:3" x14ac:dyDescent="0.2">
      <c r="B12391" s="24"/>
      <c r="C12391" s="24"/>
    </row>
    <row r="12392" spans="2:3" x14ac:dyDescent="0.2">
      <c r="B12392" s="24"/>
      <c r="C12392" s="24"/>
    </row>
    <row r="12393" spans="2:3" x14ac:dyDescent="0.2">
      <c r="B12393" s="24"/>
      <c r="C12393" s="24"/>
    </row>
    <row r="12394" spans="2:3" x14ac:dyDescent="0.2">
      <c r="B12394" s="24"/>
      <c r="C12394" s="24"/>
    </row>
    <row r="12395" spans="2:3" x14ac:dyDescent="0.2">
      <c r="B12395" s="24"/>
      <c r="C12395" s="24"/>
    </row>
    <row r="12396" spans="2:3" x14ac:dyDescent="0.2">
      <c r="B12396" s="24"/>
      <c r="C12396" s="24"/>
    </row>
    <row r="12397" spans="2:3" x14ac:dyDescent="0.2">
      <c r="B12397" s="24"/>
      <c r="C12397" s="24"/>
    </row>
    <row r="12398" spans="2:3" x14ac:dyDescent="0.2">
      <c r="B12398" s="24"/>
      <c r="C12398" s="24"/>
    </row>
    <row r="12399" spans="2:3" x14ac:dyDescent="0.2">
      <c r="B12399" s="24"/>
      <c r="C12399" s="24"/>
    </row>
    <row r="12400" spans="2:3" x14ac:dyDescent="0.2">
      <c r="B12400" s="24"/>
      <c r="C12400" s="24"/>
    </row>
    <row r="12401" spans="2:3" x14ac:dyDescent="0.2">
      <c r="B12401" s="24"/>
      <c r="C12401" s="24"/>
    </row>
    <row r="12402" spans="2:3" x14ac:dyDescent="0.2">
      <c r="B12402" s="24"/>
      <c r="C12402" s="24"/>
    </row>
    <row r="12403" spans="2:3" x14ac:dyDescent="0.2">
      <c r="B12403" s="24"/>
      <c r="C12403" s="24"/>
    </row>
    <row r="12404" spans="2:3" x14ac:dyDescent="0.2">
      <c r="B12404" s="24"/>
      <c r="C12404" s="24"/>
    </row>
    <row r="12405" spans="2:3" x14ac:dyDescent="0.2">
      <c r="B12405" s="24"/>
      <c r="C12405" s="24"/>
    </row>
    <row r="12406" spans="2:3" x14ac:dyDescent="0.2">
      <c r="B12406" s="24"/>
      <c r="C12406" s="24"/>
    </row>
    <row r="12407" spans="2:3" x14ac:dyDescent="0.2">
      <c r="B12407" s="24"/>
      <c r="C12407" s="24"/>
    </row>
    <row r="12408" spans="2:3" x14ac:dyDescent="0.2">
      <c r="B12408" s="24"/>
      <c r="C12408" s="24"/>
    </row>
    <row r="12409" spans="2:3" x14ac:dyDescent="0.2">
      <c r="B12409" s="24"/>
      <c r="C12409" s="24"/>
    </row>
    <row r="12410" spans="2:3" x14ac:dyDescent="0.2">
      <c r="B12410" s="24"/>
      <c r="C12410" s="24"/>
    </row>
    <row r="12411" spans="2:3" x14ac:dyDescent="0.2">
      <c r="B12411" s="24"/>
      <c r="C12411" s="24"/>
    </row>
    <row r="12412" spans="2:3" x14ac:dyDescent="0.2">
      <c r="B12412" s="24"/>
      <c r="C12412" s="24"/>
    </row>
    <row r="12413" spans="2:3" x14ac:dyDescent="0.2">
      <c r="B12413" s="24"/>
      <c r="C12413" s="24"/>
    </row>
    <row r="12414" spans="2:3" x14ac:dyDescent="0.2">
      <c r="B12414" s="24"/>
      <c r="C12414" s="24"/>
    </row>
    <row r="12415" spans="2:3" x14ac:dyDescent="0.2">
      <c r="B12415" s="24"/>
      <c r="C12415" s="24"/>
    </row>
    <row r="12416" spans="2:3" x14ac:dyDescent="0.2">
      <c r="B12416" s="24"/>
      <c r="C12416" s="24"/>
    </row>
    <row r="12417" spans="2:3" x14ac:dyDescent="0.2">
      <c r="B12417" s="24"/>
      <c r="C12417" s="24"/>
    </row>
    <row r="12418" spans="2:3" x14ac:dyDescent="0.2">
      <c r="B12418" s="24"/>
      <c r="C12418" s="24"/>
    </row>
    <row r="12419" spans="2:3" x14ac:dyDescent="0.2">
      <c r="B12419" s="24"/>
      <c r="C12419" s="24"/>
    </row>
    <row r="12420" spans="2:3" x14ac:dyDescent="0.2">
      <c r="B12420" s="24"/>
      <c r="C12420" s="24"/>
    </row>
    <row r="12421" spans="2:3" x14ac:dyDescent="0.2">
      <c r="B12421" s="24"/>
      <c r="C12421" s="24"/>
    </row>
    <row r="12422" spans="2:3" x14ac:dyDescent="0.2">
      <c r="B12422" s="24"/>
      <c r="C12422" s="24"/>
    </row>
    <row r="12423" spans="2:3" x14ac:dyDescent="0.2">
      <c r="B12423" s="24"/>
      <c r="C12423" s="24"/>
    </row>
    <row r="12424" spans="2:3" x14ac:dyDescent="0.2">
      <c r="B12424" s="24"/>
      <c r="C12424" s="24"/>
    </row>
    <row r="12425" spans="2:3" x14ac:dyDescent="0.2">
      <c r="B12425" s="24"/>
      <c r="C12425" s="24"/>
    </row>
    <row r="12426" spans="2:3" x14ac:dyDescent="0.2">
      <c r="B12426" s="24"/>
      <c r="C12426" s="24"/>
    </row>
    <row r="12427" spans="2:3" x14ac:dyDescent="0.2">
      <c r="B12427" s="24"/>
      <c r="C12427" s="24"/>
    </row>
    <row r="12428" spans="2:3" x14ac:dyDescent="0.2">
      <c r="B12428" s="24"/>
      <c r="C12428" s="24"/>
    </row>
    <row r="12429" spans="2:3" x14ac:dyDescent="0.2">
      <c r="B12429" s="24"/>
      <c r="C12429" s="24"/>
    </row>
    <row r="12430" spans="2:3" x14ac:dyDescent="0.2">
      <c r="B12430" s="24"/>
      <c r="C12430" s="24"/>
    </row>
    <row r="12431" spans="2:3" x14ac:dyDescent="0.2">
      <c r="B12431" s="24"/>
      <c r="C12431" s="24"/>
    </row>
    <row r="12432" spans="2:3" x14ac:dyDescent="0.2">
      <c r="B12432" s="24"/>
      <c r="C12432" s="24"/>
    </row>
    <row r="12433" spans="2:3" x14ac:dyDescent="0.2">
      <c r="B12433" s="24"/>
      <c r="C12433" s="24"/>
    </row>
    <row r="12434" spans="2:3" x14ac:dyDescent="0.2">
      <c r="B12434" s="24"/>
      <c r="C12434" s="24"/>
    </row>
    <row r="12435" spans="2:3" x14ac:dyDescent="0.2">
      <c r="B12435" s="24"/>
      <c r="C12435" s="24"/>
    </row>
    <row r="12436" spans="2:3" x14ac:dyDescent="0.2">
      <c r="B12436" s="24"/>
      <c r="C12436" s="24"/>
    </row>
    <row r="12437" spans="2:3" x14ac:dyDescent="0.2">
      <c r="B12437" s="24"/>
      <c r="C12437" s="24"/>
    </row>
    <row r="12438" spans="2:3" x14ac:dyDescent="0.2">
      <c r="B12438" s="24"/>
      <c r="C12438" s="24"/>
    </row>
    <row r="12439" spans="2:3" x14ac:dyDescent="0.2">
      <c r="B12439" s="24"/>
      <c r="C12439" s="24"/>
    </row>
    <row r="12440" spans="2:3" x14ac:dyDescent="0.2">
      <c r="B12440" s="24"/>
      <c r="C12440" s="24"/>
    </row>
    <row r="12441" spans="2:3" x14ac:dyDescent="0.2">
      <c r="B12441" s="24"/>
      <c r="C12441" s="24"/>
    </row>
    <row r="12442" spans="2:3" x14ac:dyDescent="0.2">
      <c r="B12442" s="24"/>
      <c r="C12442" s="24"/>
    </row>
    <row r="12443" spans="2:3" x14ac:dyDescent="0.2">
      <c r="B12443" s="24"/>
      <c r="C12443" s="24"/>
    </row>
    <row r="12444" spans="2:3" x14ac:dyDescent="0.2">
      <c r="B12444" s="24"/>
      <c r="C12444" s="24"/>
    </row>
    <row r="12445" spans="2:3" x14ac:dyDescent="0.2">
      <c r="B12445" s="24"/>
      <c r="C12445" s="24"/>
    </row>
    <row r="12446" spans="2:3" x14ac:dyDescent="0.2">
      <c r="B12446" s="24"/>
      <c r="C12446" s="24"/>
    </row>
    <row r="12447" spans="2:3" x14ac:dyDescent="0.2">
      <c r="B12447" s="24"/>
      <c r="C12447" s="24"/>
    </row>
    <row r="12448" spans="2:3" x14ac:dyDescent="0.2">
      <c r="B12448" s="24"/>
      <c r="C12448" s="24"/>
    </row>
    <row r="12449" spans="2:3" x14ac:dyDescent="0.2">
      <c r="B12449" s="24"/>
      <c r="C12449" s="24"/>
    </row>
    <row r="12450" spans="2:3" x14ac:dyDescent="0.2">
      <c r="B12450" s="24"/>
      <c r="C12450" s="24"/>
    </row>
    <row r="12451" spans="2:3" x14ac:dyDescent="0.2">
      <c r="B12451" s="24"/>
      <c r="C12451" s="24"/>
    </row>
    <row r="12452" spans="2:3" x14ac:dyDescent="0.2">
      <c r="B12452" s="24"/>
      <c r="C12452" s="24"/>
    </row>
    <row r="12453" spans="2:3" x14ac:dyDescent="0.2">
      <c r="B12453" s="24"/>
      <c r="C12453" s="24"/>
    </row>
    <row r="12454" spans="2:3" x14ac:dyDescent="0.2">
      <c r="B12454" s="24"/>
      <c r="C12454" s="24"/>
    </row>
    <row r="12455" spans="2:3" x14ac:dyDescent="0.2">
      <c r="B12455" s="24"/>
      <c r="C12455" s="24"/>
    </row>
    <row r="12456" spans="2:3" x14ac:dyDescent="0.2">
      <c r="B12456" s="24"/>
      <c r="C12456" s="24"/>
    </row>
    <row r="12457" spans="2:3" x14ac:dyDescent="0.2">
      <c r="B12457" s="24"/>
      <c r="C12457" s="24"/>
    </row>
    <row r="12458" spans="2:3" x14ac:dyDescent="0.2">
      <c r="B12458" s="24"/>
      <c r="C12458" s="24"/>
    </row>
    <row r="12459" spans="2:3" x14ac:dyDescent="0.2">
      <c r="B12459" s="24"/>
      <c r="C12459" s="24"/>
    </row>
    <row r="12460" spans="2:3" x14ac:dyDescent="0.2">
      <c r="B12460" s="24"/>
      <c r="C12460" s="24"/>
    </row>
    <row r="12461" spans="2:3" x14ac:dyDescent="0.2">
      <c r="B12461" s="24"/>
      <c r="C12461" s="24"/>
    </row>
    <row r="12462" spans="2:3" x14ac:dyDescent="0.2">
      <c r="B12462" s="24"/>
      <c r="C12462" s="24"/>
    </row>
    <row r="12463" spans="2:3" x14ac:dyDescent="0.2">
      <c r="B12463" s="24"/>
      <c r="C12463" s="24"/>
    </row>
    <row r="12464" spans="2:3" x14ac:dyDescent="0.2">
      <c r="B12464" s="24"/>
      <c r="C12464" s="24"/>
    </row>
    <row r="12465" spans="2:3" x14ac:dyDescent="0.2">
      <c r="B12465" s="24"/>
      <c r="C12465" s="24"/>
    </row>
    <row r="12466" spans="2:3" x14ac:dyDescent="0.2">
      <c r="B12466" s="24"/>
      <c r="C12466" s="24"/>
    </row>
    <row r="12467" spans="2:3" x14ac:dyDescent="0.2">
      <c r="B12467" s="24"/>
      <c r="C12467" s="24"/>
    </row>
    <row r="12468" spans="2:3" x14ac:dyDescent="0.2">
      <c r="B12468" s="24"/>
      <c r="C12468" s="24"/>
    </row>
    <row r="12469" spans="2:3" x14ac:dyDescent="0.2">
      <c r="B12469" s="24"/>
      <c r="C12469" s="24"/>
    </row>
    <row r="12470" spans="2:3" x14ac:dyDescent="0.2">
      <c r="B12470" s="24"/>
      <c r="C12470" s="24"/>
    </row>
    <row r="12471" spans="2:3" x14ac:dyDescent="0.2">
      <c r="B12471" s="24"/>
      <c r="C12471" s="24"/>
    </row>
    <row r="12472" spans="2:3" x14ac:dyDescent="0.2">
      <c r="B12472" s="24"/>
      <c r="C12472" s="24"/>
    </row>
    <row r="12473" spans="2:3" x14ac:dyDescent="0.2">
      <c r="B12473" s="24"/>
      <c r="C12473" s="24"/>
    </row>
    <row r="12474" spans="2:3" x14ac:dyDescent="0.2">
      <c r="B12474" s="24"/>
      <c r="C12474" s="24"/>
    </row>
    <row r="12475" spans="2:3" x14ac:dyDescent="0.2">
      <c r="B12475" s="24"/>
      <c r="C12475" s="24"/>
    </row>
    <row r="12476" spans="2:3" x14ac:dyDescent="0.2">
      <c r="B12476" s="24"/>
      <c r="C12476" s="24"/>
    </row>
    <row r="12477" spans="2:3" x14ac:dyDescent="0.2">
      <c r="B12477" s="24"/>
      <c r="C12477" s="24"/>
    </row>
    <row r="12478" spans="2:3" x14ac:dyDescent="0.2">
      <c r="B12478" s="24"/>
      <c r="C12478" s="24"/>
    </row>
    <row r="12479" spans="2:3" x14ac:dyDescent="0.2">
      <c r="B12479" s="24"/>
      <c r="C12479" s="24"/>
    </row>
    <row r="12480" spans="2:3" x14ac:dyDescent="0.2">
      <c r="B12480" s="24"/>
      <c r="C12480" s="24"/>
    </row>
    <row r="12481" spans="2:3" x14ac:dyDescent="0.2">
      <c r="B12481" s="24"/>
      <c r="C12481" s="24"/>
    </row>
    <row r="12482" spans="2:3" x14ac:dyDescent="0.2">
      <c r="B12482" s="24"/>
      <c r="C12482" s="24"/>
    </row>
    <row r="12483" spans="2:3" x14ac:dyDescent="0.2">
      <c r="B12483" s="24"/>
      <c r="C12483" s="24"/>
    </row>
    <row r="12484" spans="2:3" x14ac:dyDescent="0.2">
      <c r="B12484" s="24"/>
      <c r="C12484" s="24"/>
    </row>
    <row r="12485" spans="2:3" x14ac:dyDescent="0.2">
      <c r="B12485" s="24"/>
      <c r="C12485" s="24"/>
    </row>
    <row r="12486" spans="2:3" x14ac:dyDescent="0.2">
      <c r="B12486" s="24"/>
      <c r="C12486" s="24"/>
    </row>
    <row r="12487" spans="2:3" x14ac:dyDescent="0.2">
      <c r="B12487" s="24"/>
      <c r="C12487" s="24"/>
    </row>
    <row r="12488" spans="2:3" x14ac:dyDescent="0.2">
      <c r="B12488" s="24"/>
      <c r="C12488" s="24"/>
    </row>
    <row r="12489" spans="2:3" x14ac:dyDescent="0.2">
      <c r="B12489" s="24"/>
      <c r="C12489" s="24"/>
    </row>
    <row r="12490" spans="2:3" x14ac:dyDescent="0.2">
      <c r="B12490" s="24"/>
      <c r="C12490" s="24"/>
    </row>
    <row r="12491" spans="2:3" x14ac:dyDescent="0.2">
      <c r="B12491" s="24"/>
      <c r="C12491" s="24"/>
    </row>
    <row r="12492" spans="2:3" x14ac:dyDescent="0.2">
      <c r="B12492" s="24"/>
      <c r="C12492" s="24"/>
    </row>
    <row r="12493" spans="2:3" x14ac:dyDescent="0.2">
      <c r="B12493" s="24"/>
      <c r="C12493" s="24"/>
    </row>
    <row r="12494" spans="2:3" x14ac:dyDescent="0.2">
      <c r="B12494" s="24"/>
      <c r="C12494" s="24"/>
    </row>
    <row r="12495" spans="2:3" x14ac:dyDescent="0.2">
      <c r="B12495" s="24"/>
      <c r="C12495" s="24"/>
    </row>
    <row r="12496" spans="2:3" x14ac:dyDescent="0.2">
      <c r="B12496" s="24"/>
      <c r="C12496" s="24"/>
    </row>
    <row r="12497" spans="2:3" x14ac:dyDescent="0.2">
      <c r="B12497" s="24"/>
      <c r="C12497" s="24"/>
    </row>
    <row r="12498" spans="2:3" x14ac:dyDescent="0.2">
      <c r="B12498" s="24"/>
      <c r="C12498" s="24"/>
    </row>
    <row r="12499" spans="2:3" x14ac:dyDescent="0.2">
      <c r="B12499" s="24"/>
      <c r="C12499" s="24"/>
    </row>
    <row r="12500" spans="2:3" x14ac:dyDescent="0.2">
      <c r="B12500" s="24"/>
      <c r="C12500" s="24"/>
    </row>
    <row r="12501" spans="2:3" x14ac:dyDescent="0.2">
      <c r="B12501" s="24"/>
      <c r="C12501" s="24"/>
    </row>
    <row r="12502" spans="2:3" x14ac:dyDescent="0.2">
      <c r="B12502" s="24"/>
      <c r="C12502" s="24"/>
    </row>
    <row r="12503" spans="2:3" x14ac:dyDescent="0.2">
      <c r="B12503" s="24"/>
      <c r="C12503" s="24"/>
    </row>
    <row r="12504" spans="2:3" x14ac:dyDescent="0.2">
      <c r="B12504" s="24"/>
      <c r="C12504" s="24"/>
    </row>
    <row r="12505" spans="2:3" x14ac:dyDescent="0.2">
      <c r="B12505" s="24"/>
      <c r="C12505" s="24"/>
    </row>
    <row r="12506" spans="2:3" x14ac:dyDescent="0.2">
      <c r="B12506" s="24"/>
      <c r="C12506" s="24"/>
    </row>
    <row r="12507" spans="2:3" x14ac:dyDescent="0.2">
      <c r="B12507" s="24"/>
      <c r="C12507" s="24"/>
    </row>
    <row r="12508" spans="2:3" x14ac:dyDescent="0.2">
      <c r="B12508" s="24"/>
      <c r="C12508" s="24"/>
    </row>
    <row r="12509" spans="2:3" x14ac:dyDescent="0.2">
      <c r="B12509" s="24"/>
      <c r="C12509" s="24"/>
    </row>
    <row r="12510" spans="2:3" x14ac:dyDescent="0.2">
      <c r="B12510" s="24"/>
      <c r="C12510" s="24"/>
    </row>
    <row r="12511" spans="2:3" x14ac:dyDescent="0.2">
      <c r="B12511" s="24"/>
      <c r="C12511" s="24"/>
    </row>
    <row r="12512" spans="2:3" x14ac:dyDescent="0.2">
      <c r="B12512" s="24"/>
      <c r="C12512" s="24"/>
    </row>
    <row r="12513" spans="2:3" x14ac:dyDescent="0.2">
      <c r="B12513" s="24"/>
      <c r="C12513" s="24"/>
    </row>
    <row r="12514" spans="2:3" x14ac:dyDescent="0.2">
      <c r="B12514" s="24"/>
      <c r="C12514" s="24"/>
    </row>
    <row r="12515" spans="2:3" x14ac:dyDescent="0.2">
      <c r="B12515" s="24"/>
      <c r="C12515" s="24"/>
    </row>
    <row r="12516" spans="2:3" x14ac:dyDescent="0.2">
      <c r="B12516" s="24"/>
      <c r="C12516" s="24"/>
    </row>
    <row r="12517" spans="2:3" x14ac:dyDescent="0.2">
      <c r="B12517" s="24"/>
      <c r="C12517" s="24"/>
    </row>
    <row r="12518" spans="2:3" x14ac:dyDescent="0.2">
      <c r="B12518" s="24"/>
      <c r="C12518" s="24"/>
    </row>
    <row r="12519" spans="2:3" x14ac:dyDescent="0.2">
      <c r="B12519" s="24"/>
      <c r="C12519" s="24"/>
    </row>
    <row r="12520" spans="2:3" x14ac:dyDescent="0.2">
      <c r="B12520" s="24"/>
      <c r="C12520" s="24"/>
    </row>
    <row r="12521" spans="2:3" x14ac:dyDescent="0.2">
      <c r="B12521" s="24"/>
      <c r="C12521" s="24"/>
    </row>
    <row r="12522" spans="2:3" x14ac:dyDescent="0.2">
      <c r="B12522" s="24"/>
      <c r="C12522" s="24"/>
    </row>
    <row r="12523" spans="2:3" x14ac:dyDescent="0.2">
      <c r="B12523" s="24"/>
      <c r="C12523" s="24"/>
    </row>
    <row r="12524" spans="2:3" x14ac:dyDescent="0.2">
      <c r="B12524" s="24"/>
      <c r="C12524" s="24"/>
    </row>
    <row r="12525" spans="2:3" x14ac:dyDescent="0.2">
      <c r="B12525" s="24"/>
      <c r="C12525" s="24"/>
    </row>
    <row r="12526" spans="2:3" x14ac:dyDescent="0.2">
      <c r="B12526" s="24"/>
      <c r="C12526" s="24"/>
    </row>
    <row r="12527" spans="2:3" x14ac:dyDescent="0.2">
      <c r="B12527" s="24"/>
      <c r="C12527" s="24"/>
    </row>
    <row r="12528" spans="2:3" x14ac:dyDescent="0.2">
      <c r="B12528" s="24"/>
      <c r="C12528" s="24"/>
    </row>
    <row r="12529" spans="2:3" x14ac:dyDescent="0.2">
      <c r="B12529" s="24"/>
      <c r="C12529" s="24"/>
    </row>
    <row r="12530" spans="2:3" x14ac:dyDescent="0.2">
      <c r="B12530" s="24"/>
      <c r="C12530" s="24"/>
    </row>
    <row r="12531" spans="2:3" x14ac:dyDescent="0.2">
      <c r="B12531" s="24"/>
      <c r="C12531" s="24"/>
    </row>
    <row r="12532" spans="2:3" x14ac:dyDescent="0.2">
      <c r="B12532" s="24"/>
      <c r="C12532" s="24"/>
    </row>
    <row r="12533" spans="2:3" x14ac:dyDescent="0.2">
      <c r="B12533" s="24"/>
      <c r="C12533" s="24"/>
    </row>
    <row r="12534" spans="2:3" x14ac:dyDescent="0.2">
      <c r="B12534" s="24"/>
      <c r="C12534" s="24"/>
    </row>
    <row r="12535" spans="2:3" x14ac:dyDescent="0.2">
      <c r="B12535" s="24"/>
      <c r="C12535" s="24"/>
    </row>
    <row r="12536" spans="2:3" x14ac:dyDescent="0.2">
      <c r="B12536" s="24"/>
      <c r="C12536" s="24"/>
    </row>
    <row r="12537" spans="2:3" x14ac:dyDescent="0.2">
      <c r="B12537" s="24"/>
      <c r="C12537" s="24"/>
    </row>
    <row r="12538" spans="2:3" x14ac:dyDescent="0.2">
      <c r="B12538" s="24"/>
      <c r="C12538" s="24"/>
    </row>
    <row r="12539" spans="2:3" x14ac:dyDescent="0.2">
      <c r="B12539" s="24"/>
      <c r="C12539" s="24"/>
    </row>
    <row r="12540" spans="2:3" x14ac:dyDescent="0.2">
      <c r="B12540" s="24"/>
      <c r="C12540" s="24"/>
    </row>
    <row r="12541" spans="2:3" x14ac:dyDescent="0.2">
      <c r="B12541" s="24"/>
      <c r="C12541" s="24"/>
    </row>
    <row r="12542" spans="2:3" x14ac:dyDescent="0.2">
      <c r="B12542" s="24"/>
      <c r="C12542" s="24"/>
    </row>
    <row r="12543" spans="2:3" x14ac:dyDescent="0.2">
      <c r="B12543" s="24"/>
      <c r="C12543" s="24"/>
    </row>
    <row r="12544" spans="2:3" x14ac:dyDescent="0.2">
      <c r="B12544" s="24"/>
      <c r="C12544" s="24"/>
    </row>
    <row r="12545" spans="2:3" x14ac:dyDescent="0.2">
      <c r="B12545" s="24"/>
      <c r="C12545" s="24"/>
    </row>
    <row r="12546" spans="2:3" x14ac:dyDescent="0.2">
      <c r="B12546" s="24"/>
      <c r="C12546" s="24"/>
    </row>
    <row r="12547" spans="2:3" x14ac:dyDescent="0.2">
      <c r="B12547" s="24"/>
      <c r="C12547" s="24"/>
    </row>
    <row r="12548" spans="2:3" x14ac:dyDescent="0.2">
      <c r="B12548" s="24"/>
      <c r="C12548" s="24"/>
    </row>
    <row r="12549" spans="2:3" x14ac:dyDescent="0.2">
      <c r="B12549" s="24"/>
      <c r="C12549" s="24"/>
    </row>
    <row r="12550" spans="2:3" x14ac:dyDescent="0.2">
      <c r="B12550" s="24"/>
      <c r="C12550" s="24"/>
    </row>
    <row r="12551" spans="2:3" x14ac:dyDescent="0.2">
      <c r="B12551" s="24"/>
      <c r="C12551" s="24"/>
    </row>
    <row r="12552" spans="2:3" x14ac:dyDescent="0.2">
      <c r="B12552" s="24"/>
      <c r="C12552" s="24"/>
    </row>
    <row r="12553" spans="2:3" x14ac:dyDescent="0.2">
      <c r="B12553" s="24"/>
      <c r="C12553" s="24"/>
    </row>
    <row r="12554" spans="2:3" x14ac:dyDescent="0.2">
      <c r="B12554" s="24"/>
      <c r="C12554" s="24"/>
    </row>
    <row r="12555" spans="2:3" x14ac:dyDescent="0.2">
      <c r="B12555" s="24"/>
      <c r="C12555" s="24"/>
    </row>
    <row r="12556" spans="2:3" x14ac:dyDescent="0.2">
      <c r="B12556" s="24"/>
      <c r="C12556" s="24"/>
    </row>
    <row r="12557" spans="2:3" x14ac:dyDescent="0.2">
      <c r="B12557" s="24"/>
      <c r="C12557" s="24"/>
    </row>
    <row r="12558" spans="2:3" x14ac:dyDescent="0.2">
      <c r="B12558" s="24"/>
      <c r="C12558" s="24"/>
    </row>
    <row r="12559" spans="2:3" x14ac:dyDescent="0.2">
      <c r="B12559" s="24"/>
      <c r="C12559" s="24"/>
    </row>
    <row r="12560" spans="2:3" x14ac:dyDescent="0.2">
      <c r="B12560" s="24"/>
      <c r="C12560" s="24"/>
    </row>
    <row r="12561" spans="2:3" x14ac:dyDescent="0.2">
      <c r="B12561" s="24"/>
      <c r="C12561" s="24"/>
    </row>
    <row r="12562" spans="2:3" x14ac:dyDescent="0.2">
      <c r="B12562" s="24"/>
      <c r="C12562" s="24"/>
    </row>
    <row r="12563" spans="2:3" x14ac:dyDescent="0.2">
      <c r="B12563" s="24"/>
      <c r="C12563" s="24"/>
    </row>
    <row r="12564" spans="2:3" x14ac:dyDescent="0.2">
      <c r="B12564" s="24"/>
      <c r="C12564" s="24"/>
    </row>
    <row r="12565" spans="2:3" x14ac:dyDescent="0.2">
      <c r="B12565" s="24"/>
      <c r="C12565" s="24"/>
    </row>
    <row r="12566" spans="2:3" x14ac:dyDescent="0.2">
      <c r="B12566" s="24"/>
      <c r="C12566" s="24"/>
    </row>
    <row r="12567" spans="2:3" x14ac:dyDescent="0.2">
      <c r="B12567" s="24"/>
      <c r="C12567" s="24"/>
    </row>
    <row r="12568" spans="2:3" x14ac:dyDescent="0.2">
      <c r="B12568" s="24"/>
      <c r="C12568" s="24"/>
    </row>
    <row r="12569" spans="2:3" x14ac:dyDescent="0.2">
      <c r="B12569" s="24"/>
      <c r="C12569" s="24"/>
    </row>
    <row r="12570" spans="2:3" x14ac:dyDescent="0.2">
      <c r="B12570" s="24"/>
      <c r="C12570" s="24"/>
    </row>
    <row r="12571" spans="2:3" x14ac:dyDescent="0.2">
      <c r="B12571" s="24"/>
      <c r="C12571" s="24"/>
    </row>
    <row r="12572" spans="2:3" x14ac:dyDescent="0.2">
      <c r="B12572" s="24"/>
      <c r="C12572" s="24"/>
    </row>
    <row r="12573" spans="2:3" x14ac:dyDescent="0.2">
      <c r="B12573" s="24"/>
      <c r="C12573" s="24"/>
    </row>
    <row r="12574" spans="2:3" x14ac:dyDescent="0.2">
      <c r="B12574" s="24"/>
      <c r="C12574" s="24"/>
    </row>
    <row r="12575" spans="2:3" x14ac:dyDescent="0.2">
      <c r="B12575" s="24"/>
      <c r="C12575" s="24"/>
    </row>
    <row r="12576" spans="2:3" x14ac:dyDescent="0.2">
      <c r="B12576" s="24"/>
      <c r="C12576" s="24"/>
    </row>
    <row r="12577" spans="2:3" x14ac:dyDescent="0.2">
      <c r="B12577" s="24"/>
      <c r="C12577" s="24"/>
    </row>
    <row r="12578" spans="2:3" x14ac:dyDescent="0.2">
      <c r="B12578" s="24"/>
      <c r="C12578" s="24"/>
    </row>
    <row r="12579" spans="2:3" x14ac:dyDescent="0.2">
      <c r="B12579" s="24"/>
      <c r="C12579" s="24"/>
    </row>
    <row r="12580" spans="2:3" x14ac:dyDescent="0.2">
      <c r="B12580" s="24"/>
      <c r="C12580" s="24"/>
    </row>
    <row r="12581" spans="2:3" x14ac:dyDescent="0.2">
      <c r="B12581" s="24"/>
      <c r="C12581" s="24"/>
    </row>
    <row r="12582" spans="2:3" x14ac:dyDescent="0.2">
      <c r="B12582" s="24"/>
      <c r="C12582" s="24"/>
    </row>
    <row r="12583" spans="2:3" x14ac:dyDescent="0.2">
      <c r="B12583" s="24"/>
      <c r="C12583" s="24"/>
    </row>
    <row r="12584" spans="2:3" x14ac:dyDescent="0.2">
      <c r="B12584" s="24"/>
      <c r="C12584" s="24"/>
    </row>
    <row r="12585" spans="2:3" x14ac:dyDescent="0.2">
      <c r="B12585" s="24"/>
      <c r="C12585" s="24"/>
    </row>
    <row r="12586" spans="2:3" x14ac:dyDescent="0.2">
      <c r="B12586" s="24"/>
      <c r="C12586" s="24"/>
    </row>
    <row r="12587" spans="2:3" x14ac:dyDescent="0.2">
      <c r="B12587" s="24"/>
      <c r="C12587" s="24"/>
    </row>
    <row r="12588" spans="2:3" x14ac:dyDescent="0.2">
      <c r="B12588" s="24"/>
      <c r="C12588" s="24"/>
    </row>
    <row r="12589" spans="2:3" x14ac:dyDescent="0.2">
      <c r="B12589" s="24"/>
      <c r="C12589" s="24"/>
    </row>
    <row r="12590" spans="2:3" x14ac:dyDescent="0.2">
      <c r="B12590" s="24"/>
      <c r="C12590" s="24"/>
    </row>
    <row r="12591" spans="2:3" x14ac:dyDescent="0.2">
      <c r="B12591" s="24"/>
      <c r="C12591" s="24"/>
    </row>
    <row r="12592" spans="2:3" x14ac:dyDescent="0.2">
      <c r="B12592" s="24"/>
      <c r="C12592" s="24"/>
    </row>
    <row r="12593" spans="2:3" x14ac:dyDescent="0.2">
      <c r="B12593" s="24"/>
      <c r="C12593" s="24"/>
    </row>
    <row r="12594" spans="2:3" x14ac:dyDescent="0.2">
      <c r="B12594" s="24"/>
      <c r="C12594" s="24"/>
    </row>
    <row r="12595" spans="2:3" x14ac:dyDescent="0.2">
      <c r="B12595" s="24"/>
      <c r="C12595" s="24"/>
    </row>
    <row r="12596" spans="2:3" x14ac:dyDescent="0.2">
      <c r="B12596" s="24"/>
      <c r="C12596" s="24"/>
    </row>
    <row r="12597" spans="2:3" x14ac:dyDescent="0.2">
      <c r="B12597" s="24"/>
      <c r="C12597" s="24"/>
    </row>
    <row r="12598" spans="2:3" x14ac:dyDescent="0.2">
      <c r="B12598" s="24"/>
      <c r="C12598" s="24"/>
    </row>
    <row r="12599" spans="2:3" x14ac:dyDescent="0.2">
      <c r="B12599" s="24"/>
      <c r="C12599" s="24"/>
    </row>
    <row r="12600" spans="2:3" x14ac:dyDescent="0.2">
      <c r="B12600" s="24"/>
      <c r="C12600" s="24"/>
    </row>
    <row r="12601" spans="2:3" x14ac:dyDescent="0.2">
      <c r="B12601" s="24"/>
      <c r="C12601" s="24"/>
    </row>
    <row r="12602" spans="2:3" x14ac:dyDescent="0.2">
      <c r="B12602" s="24"/>
      <c r="C12602" s="24"/>
    </row>
    <row r="12603" spans="2:3" x14ac:dyDescent="0.2">
      <c r="B12603" s="24"/>
      <c r="C12603" s="24"/>
    </row>
    <row r="12604" spans="2:3" x14ac:dyDescent="0.2">
      <c r="B12604" s="24"/>
      <c r="C12604" s="24"/>
    </row>
    <row r="12605" spans="2:3" x14ac:dyDescent="0.2">
      <c r="B12605" s="24"/>
      <c r="C12605" s="24"/>
    </row>
    <row r="12606" spans="2:3" x14ac:dyDescent="0.2">
      <c r="B12606" s="24"/>
      <c r="C12606" s="24"/>
    </row>
    <row r="12607" spans="2:3" x14ac:dyDescent="0.2">
      <c r="B12607" s="24"/>
      <c r="C12607" s="24"/>
    </row>
    <row r="12608" spans="2:3" x14ac:dyDescent="0.2">
      <c r="B12608" s="24"/>
      <c r="C12608" s="24"/>
    </row>
    <row r="12609" spans="2:3" x14ac:dyDescent="0.2">
      <c r="B12609" s="24"/>
      <c r="C12609" s="24"/>
    </row>
    <row r="12610" spans="2:3" x14ac:dyDescent="0.2">
      <c r="B12610" s="24"/>
      <c r="C12610" s="24"/>
    </row>
    <row r="12611" spans="2:3" x14ac:dyDescent="0.2">
      <c r="B12611" s="24"/>
      <c r="C12611" s="24"/>
    </row>
    <row r="12612" spans="2:3" x14ac:dyDescent="0.2">
      <c r="B12612" s="24"/>
      <c r="C12612" s="24"/>
    </row>
    <row r="12613" spans="2:3" x14ac:dyDescent="0.2">
      <c r="B12613" s="24"/>
      <c r="C12613" s="24"/>
    </row>
    <row r="12614" spans="2:3" x14ac:dyDescent="0.2">
      <c r="B12614" s="24"/>
      <c r="C12614" s="24"/>
    </row>
    <row r="12615" spans="2:3" x14ac:dyDescent="0.2">
      <c r="B12615" s="24"/>
      <c r="C12615" s="24"/>
    </row>
    <row r="12616" spans="2:3" x14ac:dyDescent="0.2">
      <c r="B12616" s="24"/>
      <c r="C12616" s="24"/>
    </row>
    <row r="12617" spans="2:3" x14ac:dyDescent="0.2">
      <c r="B12617" s="24"/>
      <c r="C12617" s="24"/>
    </row>
    <row r="12618" spans="2:3" x14ac:dyDescent="0.2">
      <c r="B12618" s="24"/>
      <c r="C12618" s="24"/>
    </row>
    <row r="12619" spans="2:3" x14ac:dyDescent="0.2">
      <c r="B12619" s="24"/>
      <c r="C12619" s="24"/>
    </row>
    <row r="12620" spans="2:3" x14ac:dyDescent="0.2">
      <c r="B12620" s="24"/>
      <c r="C12620" s="24"/>
    </row>
    <row r="12621" spans="2:3" x14ac:dyDescent="0.2">
      <c r="B12621" s="24"/>
      <c r="C12621" s="24"/>
    </row>
    <row r="12622" spans="2:3" x14ac:dyDescent="0.2">
      <c r="B12622" s="24"/>
      <c r="C12622" s="24"/>
    </row>
    <row r="12623" spans="2:3" x14ac:dyDescent="0.2">
      <c r="B12623" s="24"/>
      <c r="C12623" s="24"/>
    </row>
    <row r="12624" spans="2:3" x14ac:dyDescent="0.2">
      <c r="B12624" s="24"/>
      <c r="C12624" s="24"/>
    </row>
    <row r="12625" spans="2:3" x14ac:dyDescent="0.2">
      <c r="B12625" s="24"/>
      <c r="C12625" s="24"/>
    </row>
    <row r="12626" spans="2:3" x14ac:dyDescent="0.2">
      <c r="B12626" s="24"/>
      <c r="C12626" s="24"/>
    </row>
    <row r="12627" spans="2:3" x14ac:dyDescent="0.2">
      <c r="B12627" s="24"/>
      <c r="C12627" s="24"/>
    </row>
    <row r="12628" spans="2:3" x14ac:dyDescent="0.2">
      <c r="B12628" s="24"/>
      <c r="C12628" s="24"/>
    </row>
    <row r="12629" spans="2:3" x14ac:dyDescent="0.2">
      <c r="B12629" s="24"/>
      <c r="C12629" s="24"/>
    </row>
    <row r="12630" spans="2:3" x14ac:dyDescent="0.2">
      <c r="B12630" s="24"/>
      <c r="C12630" s="24"/>
    </row>
    <row r="12631" spans="2:3" x14ac:dyDescent="0.2">
      <c r="B12631" s="24"/>
      <c r="C12631" s="24"/>
    </row>
    <row r="12632" spans="2:3" x14ac:dyDescent="0.2">
      <c r="B12632" s="24"/>
      <c r="C12632" s="24"/>
    </row>
    <row r="12633" spans="2:3" x14ac:dyDescent="0.2">
      <c r="B12633" s="24"/>
      <c r="C12633" s="24"/>
    </row>
    <row r="12634" spans="2:3" x14ac:dyDescent="0.2">
      <c r="B12634" s="24"/>
      <c r="C12634" s="24"/>
    </row>
    <row r="12635" spans="2:3" x14ac:dyDescent="0.2">
      <c r="B12635" s="24"/>
      <c r="C12635" s="24"/>
    </row>
    <row r="12636" spans="2:3" x14ac:dyDescent="0.2">
      <c r="B12636" s="24"/>
      <c r="C12636" s="24"/>
    </row>
    <row r="12637" spans="2:3" x14ac:dyDescent="0.2">
      <c r="B12637" s="24"/>
      <c r="C12637" s="24"/>
    </row>
    <row r="12638" spans="2:3" x14ac:dyDescent="0.2">
      <c r="B12638" s="24"/>
      <c r="C12638" s="24"/>
    </row>
    <row r="12639" spans="2:3" x14ac:dyDescent="0.2">
      <c r="B12639" s="24"/>
      <c r="C12639" s="24"/>
    </row>
    <row r="12640" spans="2:3" x14ac:dyDescent="0.2">
      <c r="B12640" s="24"/>
      <c r="C12640" s="24"/>
    </row>
    <row r="12641" spans="2:3" x14ac:dyDescent="0.2">
      <c r="B12641" s="24"/>
      <c r="C12641" s="24"/>
    </row>
    <row r="12642" spans="2:3" x14ac:dyDescent="0.2">
      <c r="B12642" s="24"/>
      <c r="C12642" s="24"/>
    </row>
    <row r="12643" spans="2:3" x14ac:dyDescent="0.2">
      <c r="B12643" s="24"/>
      <c r="C12643" s="24"/>
    </row>
    <row r="12644" spans="2:3" x14ac:dyDescent="0.2">
      <c r="B12644" s="24"/>
      <c r="C12644" s="24"/>
    </row>
    <row r="12645" spans="2:3" x14ac:dyDescent="0.2">
      <c r="B12645" s="24"/>
      <c r="C12645" s="24"/>
    </row>
    <row r="12646" spans="2:3" x14ac:dyDescent="0.2">
      <c r="B12646" s="24"/>
      <c r="C12646" s="24"/>
    </row>
    <row r="12647" spans="2:3" x14ac:dyDescent="0.2">
      <c r="B12647" s="24"/>
      <c r="C12647" s="24"/>
    </row>
    <row r="12648" spans="2:3" x14ac:dyDescent="0.2">
      <c r="B12648" s="24"/>
      <c r="C12648" s="24"/>
    </row>
    <row r="12649" spans="2:3" x14ac:dyDescent="0.2">
      <c r="B12649" s="24"/>
      <c r="C12649" s="24"/>
    </row>
    <row r="12650" spans="2:3" x14ac:dyDescent="0.2">
      <c r="B12650" s="24"/>
      <c r="C12650" s="24"/>
    </row>
    <row r="12651" spans="2:3" x14ac:dyDescent="0.2">
      <c r="B12651" s="24"/>
      <c r="C12651" s="24"/>
    </row>
    <row r="12652" spans="2:3" x14ac:dyDescent="0.2">
      <c r="B12652" s="24"/>
      <c r="C12652" s="24"/>
    </row>
    <row r="12653" spans="2:3" x14ac:dyDescent="0.2">
      <c r="B12653" s="24"/>
      <c r="C12653" s="24"/>
    </row>
    <row r="12654" spans="2:3" x14ac:dyDescent="0.2">
      <c r="B12654" s="24"/>
      <c r="C12654" s="24"/>
    </row>
    <row r="12655" spans="2:3" x14ac:dyDescent="0.2">
      <c r="B12655" s="24"/>
      <c r="C12655" s="24"/>
    </row>
    <row r="12656" spans="2:3" x14ac:dyDescent="0.2">
      <c r="B12656" s="24"/>
      <c r="C12656" s="24"/>
    </row>
    <row r="12657" spans="2:3" x14ac:dyDescent="0.2">
      <c r="B12657" s="24"/>
      <c r="C12657" s="24"/>
    </row>
    <row r="12658" spans="2:3" x14ac:dyDescent="0.2">
      <c r="B12658" s="24"/>
      <c r="C12658" s="24"/>
    </row>
    <row r="12659" spans="2:3" x14ac:dyDescent="0.2">
      <c r="B12659" s="24"/>
      <c r="C12659" s="24"/>
    </row>
    <row r="12660" spans="2:3" x14ac:dyDescent="0.2">
      <c r="B12660" s="24"/>
      <c r="C12660" s="24"/>
    </row>
    <row r="12661" spans="2:3" x14ac:dyDescent="0.2">
      <c r="B12661" s="24"/>
      <c r="C12661" s="24"/>
    </row>
    <row r="12662" spans="2:3" x14ac:dyDescent="0.2">
      <c r="B12662" s="24"/>
      <c r="C12662" s="24"/>
    </row>
    <row r="12663" spans="2:3" x14ac:dyDescent="0.2">
      <c r="B12663" s="24"/>
      <c r="C12663" s="24"/>
    </row>
    <row r="12664" spans="2:3" x14ac:dyDescent="0.2">
      <c r="B12664" s="24"/>
      <c r="C12664" s="24"/>
    </row>
    <row r="12665" spans="2:3" x14ac:dyDescent="0.2">
      <c r="B12665" s="24"/>
      <c r="C12665" s="24"/>
    </row>
    <row r="12666" spans="2:3" x14ac:dyDescent="0.2">
      <c r="B12666" s="24"/>
      <c r="C12666" s="24"/>
    </row>
    <row r="12667" spans="2:3" x14ac:dyDescent="0.2">
      <c r="B12667" s="24"/>
      <c r="C12667" s="24"/>
    </row>
    <row r="12668" spans="2:3" x14ac:dyDescent="0.2">
      <c r="B12668" s="24"/>
      <c r="C12668" s="24"/>
    </row>
    <row r="12669" spans="2:3" x14ac:dyDescent="0.2">
      <c r="B12669" s="24"/>
      <c r="C12669" s="24"/>
    </row>
    <row r="12670" spans="2:3" x14ac:dyDescent="0.2">
      <c r="B12670" s="24"/>
      <c r="C12670" s="24"/>
    </row>
    <row r="12671" spans="2:3" x14ac:dyDescent="0.2">
      <c r="B12671" s="24"/>
      <c r="C12671" s="24"/>
    </row>
    <row r="12672" spans="2:3" x14ac:dyDescent="0.2">
      <c r="B12672" s="24"/>
      <c r="C12672" s="24"/>
    </row>
    <row r="12673" spans="2:3" x14ac:dyDescent="0.2">
      <c r="B12673" s="24"/>
      <c r="C12673" s="24"/>
    </row>
    <row r="12674" spans="2:3" x14ac:dyDescent="0.2">
      <c r="B12674" s="24"/>
      <c r="C12674" s="24"/>
    </row>
    <row r="12675" spans="2:3" x14ac:dyDescent="0.2">
      <c r="B12675" s="24"/>
      <c r="C12675" s="24"/>
    </row>
    <row r="12676" spans="2:3" x14ac:dyDescent="0.2">
      <c r="B12676" s="24"/>
      <c r="C12676" s="24"/>
    </row>
    <row r="12677" spans="2:3" x14ac:dyDescent="0.2">
      <c r="B12677" s="24"/>
      <c r="C12677" s="24"/>
    </row>
    <row r="12678" spans="2:3" x14ac:dyDescent="0.2">
      <c r="B12678" s="24"/>
      <c r="C12678" s="24"/>
    </row>
    <row r="12679" spans="2:3" x14ac:dyDescent="0.2">
      <c r="B12679" s="24"/>
      <c r="C12679" s="24"/>
    </row>
    <row r="12680" spans="2:3" x14ac:dyDescent="0.2">
      <c r="B12680" s="24"/>
      <c r="C12680" s="24"/>
    </row>
    <row r="12681" spans="2:3" x14ac:dyDescent="0.2">
      <c r="B12681" s="24"/>
      <c r="C12681" s="24"/>
    </row>
    <row r="12682" spans="2:3" x14ac:dyDescent="0.2">
      <c r="B12682" s="24"/>
      <c r="C12682" s="24"/>
    </row>
    <row r="12683" spans="2:3" x14ac:dyDescent="0.2">
      <c r="B12683" s="24"/>
      <c r="C12683" s="24"/>
    </row>
    <row r="12684" spans="2:3" x14ac:dyDescent="0.2">
      <c r="B12684" s="24"/>
      <c r="C12684" s="24"/>
    </row>
    <row r="12685" spans="2:3" x14ac:dyDescent="0.2">
      <c r="B12685" s="24"/>
      <c r="C12685" s="24"/>
    </row>
    <row r="12686" spans="2:3" x14ac:dyDescent="0.2">
      <c r="B12686" s="24"/>
      <c r="C12686" s="24"/>
    </row>
    <row r="12687" spans="2:3" x14ac:dyDescent="0.2">
      <c r="B12687" s="24"/>
      <c r="C12687" s="24"/>
    </row>
    <row r="12688" spans="2:3" x14ac:dyDescent="0.2">
      <c r="B12688" s="24"/>
      <c r="C12688" s="24"/>
    </row>
    <row r="12689" spans="2:3" x14ac:dyDescent="0.2">
      <c r="B12689" s="24"/>
      <c r="C12689" s="24"/>
    </row>
    <row r="12690" spans="2:3" x14ac:dyDescent="0.2">
      <c r="B12690" s="24"/>
      <c r="C12690" s="24"/>
    </row>
    <row r="12691" spans="2:3" x14ac:dyDescent="0.2">
      <c r="B12691" s="24"/>
      <c r="C12691" s="24"/>
    </row>
    <row r="12692" spans="2:3" x14ac:dyDescent="0.2">
      <c r="B12692" s="24"/>
      <c r="C12692" s="24"/>
    </row>
    <row r="12693" spans="2:3" x14ac:dyDescent="0.2">
      <c r="B12693" s="24"/>
      <c r="C12693" s="24"/>
    </row>
    <row r="12694" spans="2:3" x14ac:dyDescent="0.2">
      <c r="B12694" s="24"/>
      <c r="C12694" s="24"/>
    </row>
    <row r="12695" spans="2:3" x14ac:dyDescent="0.2">
      <c r="B12695" s="24"/>
      <c r="C12695" s="24"/>
    </row>
    <row r="12696" spans="2:3" x14ac:dyDescent="0.2">
      <c r="B12696" s="24"/>
      <c r="C12696" s="24"/>
    </row>
    <row r="12697" spans="2:3" x14ac:dyDescent="0.2">
      <c r="B12697" s="24"/>
      <c r="C12697" s="24"/>
    </row>
    <row r="12698" spans="2:3" x14ac:dyDescent="0.2">
      <c r="B12698" s="24"/>
      <c r="C12698" s="24"/>
    </row>
    <row r="12699" spans="2:3" x14ac:dyDescent="0.2">
      <c r="B12699" s="24"/>
      <c r="C12699" s="24"/>
    </row>
    <row r="12700" spans="2:3" x14ac:dyDescent="0.2">
      <c r="B12700" s="24"/>
      <c r="C12700" s="24"/>
    </row>
    <row r="12701" spans="2:3" x14ac:dyDescent="0.2">
      <c r="B12701" s="24"/>
      <c r="C12701" s="24"/>
    </row>
    <row r="12702" spans="2:3" x14ac:dyDescent="0.2">
      <c r="B12702" s="24"/>
      <c r="C12702" s="24"/>
    </row>
    <row r="12703" spans="2:3" x14ac:dyDescent="0.2">
      <c r="B12703" s="24"/>
      <c r="C12703" s="24"/>
    </row>
    <row r="12704" spans="2:3" x14ac:dyDescent="0.2">
      <c r="B12704" s="24"/>
      <c r="C12704" s="24"/>
    </row>
    <row r="12705" spans="2:3" x14ac:dyDescent="0.2">
      <c r="B12705" s="24"/>
      <c r="C12705" s="24"/>
    </row>
    <row r="12706" spans="2:3" x14ac:dyDescent="0.2">
      <c r="B12706" s="24"/>
      <c r="C12706" s="24"/>
    </row>
    <row r="12707" spans="2:3" x14ac:dyDescent="0.2">
      <c r="B12707" s="24"/>
      <c r="C12707" s="24"/>
    </row>
    <row r="12708" spans="2:3" x14ac:dyDescent="0.2">
      <c r="B12708" s="24"/>
      <c r="C12708" s="24"/>
    </row>
    <row r="12709" spans="2:3" x14ac:dyDescent="0.2">
      <c r="B12709" s="24"/>
      <c r="C12709" s="24"/>
    </row>
    <row r="12710" spans="2:3" x14ac:dyDescent="0.2">
      <c r="B12710" s="24"/>
      <c r="C12710" s="24"/>
    </row>
    <row r="12711" spans="2:3" x14ac:dyDescent="0.2">
      <c r="B12711" s="24"/>
      <c r="C12711" s="24"/>
    </row>
    <row r="12712" spans="2:3" x14ac:dyDescent="0.2">
      <c r="B12712" s="24"/>
      <c r="C12712" s="24"/>
    </row>
    <row r="12713" spans="2:3" x14ac:dyDescent="0.2">
      <c r="B12713" s="24"/>
      <c r="C12713" s="24"/>
    </row>
    <row r="12714" spans="2:3" x14ac:dyDescent="0.2">
      <c r="B12714" s="24"/>
      <c r="C12714" s="24"/>
    </row>
    <row r="12715" spans="2:3" x14ac:dyDescent="0.2">
      <c r="B12715" s="24"/>
      <c r="C12715" s="24"/>
    </row>
    <row r="12716" spans="2:3" x14ac:dyDescent="0.2">
      <c r="B12716" s="24"/>
      <c r="C12716" s="24"/>
    </row>
    <row r="12717" spans="2:3" x14ac:dyDescent="0.2">
      <c r="B12717" s="24"/>
      <c r="C12717" s="24"/>
    </row>
    <row r="12718" spans="2:3" x14ac:dyDescent="0.2">
      <c r="B12718" s="24"/>
      <c r="C12718" s="24"/>
    </row>
    <row r="12719" spans="2:3" x14ac:dyDescent="0.2">
      <c r="B12719" s="24"/>
      <c r="C12719" s="24"/>
    </row>
    <row r="12720" spans="2:3" x14ac:dyDescent="0.2">
      <c r="B12720" s="24"/>
      <c r="C12720" s="24"/>
    </row>
    <row r="12721" spans="2:3" x14ac:dyDescent="0.2">
      <c r="B12721" s="24"/>
      <c r="C12721" s="24"/>
    </row>
    <row r="12722" spans="2:3" x14ac:dyDescent="0.2">
      <c r="B12722" s="24"/>
      <c r="C12722" s="24"/>
    </row>
    <row r="12723" spans="2:3" x14ac:dyDescent="0.2">
      <c r="B12723" s="24"/>
      <c r="C12723" s="24"/>
    </row>
    <row r="12724" spans="2:3" x14ac:dyDescent="0.2">
      <c r="B12724" s="24"/>
      <c r="C12724" s="24"/>
    </row>
    <row r="12725" spans="2:3" x14ac:dyDescent="0.2">
      <c r="B12725" s="24"/>
      <c r="C12725" s="24"/>
    </row>
    <row r="12726" spans="2:3" x14ac:dyDescent="0.2">
      <c r="B12726" s="24"/>
      <c r="C12726" s="24"/>
    </row>
    <row r="12727" spans="2:3" x14ac:dyDescent="0.2">
      <c r="B12727" s="24"/>
      <c r="C12727" s="24"/>
    </row>
    <row r="12728" spans="2:3" x14ac:dyDescent="0.2">
      <c r="B12728" s="24"/>
      <c r="C12728" s="24"/>
    </row>
    <row r="12729" spans="2:3" x14ac:dyDescent="0.2">
      <c r="B12729" s="24"/>
      <c r="C12729" s="24"/>
    </row>
    <row r="12730" spans="2:3" x14ac:dyDescent="0.2">
      <c r="B12730" s="24"/>
      <c r="C12730" s="24"/>
    </row>
    <row r="12731" spans="2:3" x14ac:dyDescent="0.2">
      <c r="B12731" s="24"/>
      <c r="C12731" s="24"/>
    </row>
    <row r="12732" spans="2:3" x14ac:dyDescent="0.2">
      <c r="B12732" s="24"/>
      <c r="C12732" s="24"/>
    </row>
    <row r="12733" spans="2:3" x14ac:dyDescent="0.2">
      <c r="B12733" s="24"/>
      <c r="C12733" s="24"/>
    </row>
    <row r="12734" spans="2:3" x14ac:dyDescent="0.2">
      <c r="B12734" s="24"/>
      <c r="C12734" s="24"/>
    </row>
    <row r="12735" spans="2:3" x14ac:dyDescent="0.2">
      <c r="B12735" s="24"/>
      <c r="C12735" s="24"/>
    </row>
    <row r="12736" spans="2:3" x14ac:dyDescent="0.2">
      <c r="B12736" s="24"/>
      <c r="C12736" s="24"/>
    </row>
    <row r="12737" spans="2:3" x14ac:dyDescent="0.2">
      <c r="B12737" s="24"/>
      <c r="C12737" s="24"/>
    </row>
    <row r="12738" spans="2:3" x14ac:dyDescent="0.2">
      <c r="B12738" s="24"/>
      <c r="C12738" s="24"/>
    </row>
    <row r="12739" spans="2:3" x14ac:dyDescent="0.2">
      <c r="B12739" s="24"/>
      <c r="C12739" s="24"/>
    </row>
    <row r="12740" spans="2:3" x14ac:dyDescent="0.2">
      <c r="B12740" s="24"/>
      <c r="C12740" s="24"/>
    </row>
    <row r="12741" spans="2:3" x14ac:dyDescent="0.2">
      <c r="B12741" s="24"/>
      <c r="C12741" s="24"/>
    </row>
    <row r="12742" spans="2:3" x14ac:dyDescent="0.2">
      <c r="B12742" s="24"/>
      <c r="C12742" s="24"/>
    </row>
    <row r="12743" spans="2:3" x14ac:dyDescent="0.2">
      <c r="B12743" s="24"/>
      <c r="C12743" s="24"/>
    </row>
    <row r="12744" spans="2:3" x14ac:dyDescent="0.2">
      <c r="B12744" s="24"/>
      <c r="C12744" s="24"/>
    </row>
    <row r="12745" spans="2:3" x14ac:dyDescent="0.2">
      <c r="B12745" s="24"/>
      <c r="C12745" s="24"/>
    </row>
    <row r="12746" spans="2:3" x14ac:dyDescent="0.2">
      <c r="B12746" s="24"/>
      <c r="C12746" s="24"/>
    </row>
    <row r="12747" spans="2:3" x14ac:dyDescent="0.2">
      <c r="B12747" s="24"/>
      <c r="C12747" s="24"/>
    </row>
    <row r="12748" spans="2:3" x14ac:dyDescent="0.2">
      <c r="B12748" s="24"/>
      <c r="C12748" s="24"/>
    </row>
    <row r="12749" spans="2:3" x14ac:dyDescent="0.2">
      <c r="B12749" s="24"/>
      <c r="C12749" s="24"/>
    </row>
    <row r="12750" spans="2:3" x14ac:dyDescent="0.2">
      <c r="B12750" s="24"/>
      <c r="C12750" s="24"/>
    </row>
    <row r="12751" spans="2:3" x14ac:dyDescent="0.2">
      <c r="B12751" s="24"/>
      <c r="C12751" s="24"/>
    </row>
    <row r="12752" spans="2:3" x14ac:dyDescent="0.2">
      <c r="B12752" s="24"/>
      <c r="C12752" s="24"/>
    </row>
    <row r="12753" spans="2:3" x14ac:dyDescent="0.2">
      <c r="B12753" s="24"/>
      <c r="C12753" s="24"/>
    </row>
    <row r="12754" spans="2:3" x14ac:dyDescent="0.2">
      <c r="B12754" s="24"/>
      <c r="C12754" s="24"/>
    </row>
    <row r="12755" spans="2:3" x14ac:dyDescent="0.2">
      <c r="B12755" s="24"/>
      <c r="C12755" s="24"/>
    </row>
    <row r="12756" spans="2:3" x14ac:dyDescent="0.2">
      <c r="B12756" s="24"/>
      <c r="C12756" s="24"/>
    </row>
    <row r="12757" spans="2:3" x14ac:dyDescent="0.2">
      <c r="B12757" s="24"/>
      <c r="C12757" s="24"/>
    </row>
    <row r="12758" spans="2:3" x14ac:dyDescent="0.2">
      <c r="B12758" s="24"/>
      <c r="C12758" s="24"/>
    </row>
    <row r="12759" spans="2:3" x14ac:dyDescent="0.2">
      <c r="B12759" s="24"/>
      <c r="C12759" s="24"/>
    </row>
    <row r="12760" spans="2:3" x14ac:dyDescent="0.2">
      <c r="B12760" s="24"/>
      <c r="C12760" s="24"/>
    </row>
    <row r="12761" spans="2:3" x14ac:dyDescent="0.2">
      <c r="B12761" s="24"/>
      <c r="C12761" s="24"/>
    </row>
    <row r="12762" spans="2:3" x14ac:dyDescent="0.2">
      <c r="B12762" s="24"/>
      <c r="C12762" s="24"/>
    </row>
    <row r="12763" spans="2:3" x14ac:dyDescent="0.2">
      <c r="B12763" s="24"/>
      <c r="C12763" s="24"/>
    </row>
    <row r="12764" spans="2:3" x14ac:dyDescent="0.2">
      <c r="B12764" s="24"/>
      <c r="C12764" s="24"/>
    </row>
    <row r="12765" spans="2:3" x14ac:dyDescent="0.2">
      <c r="B12765" s="24"/>
      <c r="C12765" s="24"/>
    </row>
    <row r="12766" spans="2:3" x14ac:dyDescent="0.2">
      <c r="B12766" s="24"/>
      <c r="C12766" s="24"/>
    </row>
    <row r="12767" spans="2:3" x14ac:dyDescent="0.2">
      <c r="B12767" s="24"/>
      <c r="C12767" s="24"/>
    </row>
    <row r="12768" spans="2:3" x14ac:dyDescent="0.2">
      <c r="B12768" s="24"/>
      <c r="C12768" s="24"/>
    </row>
    <row r="12769" spans="2:3" x14ac:dyDescent="0.2">
      <c r="B12769" s="24"/>
      <c r="C12769" s="24"/>
    </row>
    <row r="12770" spans="2:3" x14ac:dyDescent="0.2">
      <c r="B12770" s="24"/>
      <c r="C12770" s="24"/>
    </row>
    <row r="12771" spans="2:3" x14ac:dyDescent="0.2">
      <c r="B12771" s="24"/>
      <c r="C12771" s="24"/>
    </row>
    <row r="12772" spans="2:3" x14ac:dyDescent="0.2">
      <c r="B12772" s="24"/>
      <c r="C12772" s="24"/>
    </row>
    <row r="12773" spans="2:3" x14ac:dyDescent="0.2">
      <c r="B12773" s="24"/>
      <c r="C12773" s="24"/>
    </row>
    <row r="12774" spans="2:3" x14ac:dyDescent="0.2">
      <c r="B12774" s="24"/>
      <c r="C12774" s="24"/>
    </row>
    <row r="12775" spans="2:3" x14ac:dyDescent="0.2">
      <c r="B12775" s="24"/>
      <c r="C12775" s="24"/>
    </row>
    <row r="12776" spans="2:3" x14ac:dyDescent="0.2">
      <c r="B12776" s="24"/>
      <c r="C12776" s="24"/>
    </row>
    <row r="12777" spans="2:3" x14ac:dyDescent="0.2">
      <c r="B12777" s="24"/>
      <c r="C12777" s="24"/>
    </row>
    <row r="12778" spans="2:3" x14ac:dyDescent="0.2">
      <c r="B12778" s="24"/>
      <c r="C12778" s="24"/>
    </row>
    <row r="12779" spans="2:3" x14ac:dyDescent="0.2">
      <c r="B12779" s="24"/>
      <c r="C12779" s="24"/>
    </row>
    <row r="12780" spans="2:3" x14ac:dyDescent="0.2">
      <c r="B12780" s="24"/>
      <c r="C12780" s="24"/>
    </row>
    <row r="12781" spans="2:3" x14ac:dyDescent="0.2">
      <c r="B12781" s="24"/>
      <c r="C12781" s="24"/>
    </row>
    <row r="12782" spans="2:3" x14ac:dyDescent="0.2">
      <c r="B12782" s="24"/>
      <c r="C12782" s="24"/>
    </row>
    <row r="12783" spans="2:3" x14ac:dyDescent="0.2">
      <c r="B12783" s="24"/>
      <c r="C12783" s="24"/>
    </row>
    <row r="12784" spans="2:3" x14ac:dyDescent="0.2">
      <c r="B12784" s="24"/>
      <c r="C12784" s="24"/>
    </row>
    <row r="12785" spans="2:3" x14ac:dyDescent="0.2">
      <c r="B12785" s="24"/>
      <c r="C12785" s="24"/>
    </row>
    <row r="12786" spans="2:3" x14ac:dyDescent="0.2">
      <c r="B12786" s="24"/>
      <c r="C12786" s="24"/>
    </row>
    <row r="12787" spans="2:3" x14ac:dyDescent="0.2">
      <c r="B12787" s="24"/>
      <c r="C12787" s="24"/>
    </row>
    <row r="12788" spans="2:3" x14ac:dyDescent="0.2">
      <c r="B12788" s="24"/>
      <c r="C12788" s="24"/>
    </row>
    <row r="12789" spans="2:3" x14ac:dyDescent="0.2">
      <c r="B12789" s="24"/>
      <c r="C12789" s="24"/>
    </row>
    <row r="12790" spans="2:3" x14ac:dyDescent="0.2">
      <c r="B12790" s="24"/>
      <c r="C12790" s="24"/>
    </row>
    <row r="12791" spans="2:3" x14ac:dyDescent="0.2">
      <c r="B12791" s="24"/>
      <c r="C12791" s="24"/>
    </row>
    <row r="12792" spans="2:3" x14ac:dyDescent="0.2">
      <c r="B12792" s="24"/>
      <c r="C12792" s="24"/>
    </row>
    <row r="12793" spans="2:3" x14ac:dyDescent="0.2">
      <c r="B12793" s="24"/>
      <c r="C12793" s="24"/>
    </row>
    <row r="12794" spans="2:3" x14ac:dyDescent="0.2">
      <c r="B12794" s="24"/>
      <c r="C12794" s="24"/>
    </row>
    <row r="12795" spans="2:3" x14ac:dyDescent="0.2">
      <c r="B12795" s="24"/>
      <c r="C12795" s="24"/>
    </row>
    <row r="12796" spans="2:3" x14ac:dyDescent="0.2">
      <c r="B12796" s="24"/>
      <c r="C12796" s="24"/>
    </row>
    <row r="12797" spans="2:3" x14ac:dyDescent="0.2">
      <c r="B12797" s="24"/>
      <c r="C12797" s="24"/>
    </row>
    <row r="12798" spans="2:3" x14ac:dyDescent="0.2">
      <c r="B12798" s="24"/>
      <c r="C12798" s="24"/>
    </row>
    <row r="12799" spans="2:3" x14ac:dyDescent="0.2">
      <c r="B12799" s="24"/>
      <c r="C12799" s="24"/>
    </row>
    <row r="12800" spans="2:3" x14ac:dyDescent="0.2">
      <c r="B12800" s="24"/>
      <c r="C12800" s="24"/>
    </row>
    <row r="12801" spans="2:3" x14ac:dyDescent="0.2">
      <c r="B12801" s="24"/>
      <c r="C12801" s="24"/>
    </row>
    <row r="12802" spans="2:3" x14ac:dyDescent="0.2">
      <c r="B12802" s="24"/>
      <c r="C12802" s="24"/>
    </row>
    <row r="12803" spans="2:3" x14ac:dyDescent="0.2">
      <c r="B12803" s="24"/>
      <c r="C12803" s="24"/>
    </row>
    <row r="12804" spans="2:3" x14ac:dyDescent="0.2">
      <c r="B12804" s="24"/>
      <c r="C12804" s="24"/>
    </row>
    <row r="12805" spans="2:3" x14ac:dyDescent="0.2">
      <c r="B12805" s="24"/>
      <c r="C12805" s="24"/>
    </row>
    <row r="12806" spans="2:3" x14ac:dyDescent="0.2">
      <c r="B12806" s="24"/>
      <c r="C12806" s="24"/>
    </row>
    <row r="12807" spans="2:3" x14ac:dyDescent="0.2">
      <c r="B12807" s="24"/>
      <c r="C12807" s="24"/>
    </row>
    <row r="12808" spans="2:3" x14ac:dyDescent="0.2">
      <c r="B12808" s="24"/>
      <c r="C12808" s="24"/>
    </row>
    <row r="12809" spans="2:3" x14ac:dyDescent="0.2">
      <c r="B12809" s="24"/>
      <c r="C12809" s="24"/>
    </row>
    <row r="12810" spans="2:3" x14ac:dyDescent="0.2">
      <c r="B12810" s="24"/>
      <c r="C12810" s="24"/>
    </row>
    <row r="12811" spans="2:3" x14ac:dyDescent="0.2">
      <c r="B12811" s="24"/>
      <c r="C12811" s="24"/>
    </row>
    <row r="12812" spans="2:3" x14ac:dyDescent="0.2">
      <c r="B12812" s="24"/>
      <c r="C12812" s="24"/>
    </row>
    <row r="12813" spans="2:3" x14ac:dyDescent="0.2">
      <c r="B12813" s="24"/>
      <c r="C12813" s="24"/>
    </row>
    <row r="12814" spans="2:3" x14ac:dyDescent="0.2">
      <c r="B12814" s="24"/>
      <c r="C12814" s="24"/>
    </row>
    <row r="12815" spans="2:3" x14ac:dyDescent="0.2">
      <c r="B12815" s="24"/>
      <c r="C12815" s="24"/>
    </row>
    <row r="12816" spans="2:3" x14ac:dyDescent="0.2">
      <c r="B12816" s="24"/>
      <c r="C12816" s="24"/>
    </row>
    <row r="12817" spans="2:3" x14ac:dyDescent="0.2">
      <c r="B12817" s="24"/>
      <c r="C12817" s="24"/>
    </row>
    <row r="12818" spans="2:3" x14ac:dyDescent="0.2">
      <c r="B12818" s="24"/>
      <c r="C12818" s="24"/>
    </row>
    <row r="12819" spans="2:3" x14ac:dyDescent="0.2">
      <c r="B12819" s="24"/>
      <c r="C12819" s="24"/>
    </row>
    <row r="12820" spans="2:3" x14ac:dyDescent="0.2">
      <c r="B12820" s="24"/>
      <c r="C12820" s="24"/>
    </row>
    <row r="12821" spans="2:3" x14ac:dyDescent="0.2">
      <c r="B12821" s="24"/>
      <c r="C12821" s="24"/>
    </row>
    <row r="12822" spans="2:3" x14ac:dyDescent="0.2">
      <c r="B12822" s="24"/>
      <c r="C12822" s="24"/>
    </row>
    <row r="12823" spans="2:3" x14ac:dyDescent="0.2">
      <c r="B12823" s="24"/>
      <c r="C12823" s="24"/>
    </row>
    <row r="12824" spans="2:3" x14ac:dyDescent="0.2">
      <c r="B12824" s="24"/>
      <c r="C12824" s="24"/>
    </row>
    <row r="12825" spans="2:3" x14ac:dyDescent="0.2">
      <c r="B12825" s="24"/>
      <c r="C12825" s="24"/>
    </row>
    <row r="12826" spans="2:3" x14ac:dyDescent="0.2">
      <c r="B12826" s="24"/>
      <c r="C12826" s="24"/>
    </row>
    <row r="12827" spans="2:3" x14ac:dyDescent="0.2">
      <c r="B12827" s="24"/>
      <c r="C12827" s="24"/>
    </row>
    <row r="12828" spans="2:3" x14ac:dyDescent="0.2">
      <c r="B12828" s="24"/>
      <c r="C12828" s="24"/>
    </row>
    <row r="12829" spans="2:3" x14ac:dyDescent="0.2">
      <c r="B12829" s="24"/>
      <c r="C12829" s="24"/>
    </row>
    <row r="12830" spans="2:3" x14ac:dyDescent="0.2">
      <c r="B12830" s="24"/>
      <c r="C12830" s="24"/>
    </row>
    <row r="12831" spans="2:3" x14ac:dyDescent="0.2">
      <c r="B12831" s="24"/>
      <c r="C12831" s="24"/>
    </row>
    <row r="12832" spans="2:3" x14ac:dyDescent="0.2">
      <c r="B12832" s="24"/>
      <c r="C12832" s="24"/>
    </row>
    <row r="12833" spans="2:3" x14ac:dyDescent="0.2">
      <c r="B12833" s="24"/>
      <c r="C12833" s="24"/>
    </row>
    <row r="12834" spans="2:3" x14ac:dyDescent="0.2">
      <c r="B12834" s="24"/>
      <c r="C12834" s="24"/>
    </row>
    <row r="12835" spans="2:3" x14ac:dyDescent="0.2">
      <c r="B12835" s="24"/>
      <c r="C12835" s="24"/>
    </row>
    <row r="12836" spans="2:3" x14ac:dyDescent="0.2">
      <c r="B12836" s="24"/>
      <c r="C12836" s="24"/>
    </row>
    <row r="12837" spans="2:3" x14ac:dyDescent="0.2">
      <c r="B12837" s="24"/>
      <c r="C12837" s="24"/>
    </row>
    <row r="12838" spans="2:3" x14ac:dyDescent="0.2">
      <c r="B12838" s="24"/>
      <c r="C12838" s="24"/>
    </row>
    <row r="12839" spans="2:3" x14ac:dyDescent="0.2">
      <c r="B12839" s="24"/>
      <c r="C12839" s="24"/>
    </row>
    <row r="12840" spans="2:3" x14ac:dyDescent="0.2">
      <c r="B12840" s="24"/>
      <c r="C12840" s="24"/>
    </row>
    <row r="12841" spans="2:3" x14ac:dyDescent="0.2">
      <c r="B12841" s="24"/>
      <c r="C12841" s="24"/>
    </row>
    <row r="12842" spans="2:3" x14ac:dyDescent="0.2">
      <c r="B12842" s="24"/>
      <c r="C12842" s="24"/>
    </row>
    <row r="12843" spans="2:3" x14ac:dyDescent="0.2">
      <c r="B12843" s="24"/>
      <c r="C12843" s="24"/>
    </row>
    <row r="12844" spans="2:3" x14ac:dyDescent="0.2">
      <c r="B12844" s="24"/>
      <c r="C12844" s="24"/>
    </row>
    <row r="12845" spans="2:3" x14ac:dyDescent="0.2">
      <c r="B12845" s="24"/>
      <c r="C12845" s="24"/>
    </row>
    <row r="12846" spans="2:3" x14ac:dyDescent="0.2">
      <c r="B12846" s="24"/>
      <c r="C12846" s="24"/>
    </row>
    <row r="12847" spans="2:3" x14ac:dyDescent="0.2">
      <c r="B12847" s="24"/>
      <c r="C12847" s="24"/>
    </row>
    <row r="12848" spans="2:3" x14ac:dyDescent="0.2">
      <c r="B12848" s="24"/>
      <c r="C12848" s="24"/>
    </row>
    <row r="12849" spans="2:3" x14ac:dyDescent="0.2">
      <c r="B12849" s="24"/>
      <c r="C12849" s="24"/>
    </row>
    <row r="12850" spans="2:3" x14ac:dyDescent="0.2">
      <c r="B12850" s="24"/>
      <c r="C12850" s="24"/>
    </row>
    <row r="12851" spans="2:3" x14ac:dyDescent="0.2">
      <c r="B12851" s="24"/>
      <c r="C12851" s="24"/>
    </row>
    <row r="12852" spans="2:3" x14ac:dyDescent="0.2">
      <c r="B12852" s="24"/>
      <c r="C12852" s="24"/>
    </row>
    <row r="12853" spans="2:3" x14ac:dyDescent="0.2">
      <c r="B12853" s="24"/>
      <c r="C12853" s="24"/>
    </row>
    <row r="12854" spans="2:3" x14ac:dyDescent="0.2">
      <c r="B12854" s="24"/>
      <c r="C12854" s="24"/>
    </row>
    <row r="12855" spans="2:3" x14ac:dyDescent="0.2">
      <c r="B12855" s="24"/>
      <c r="C12855" s="24"/>
    </row>
    <row r="12856" spans="2:3" x14ac:dyDescent="0.2">
      <c r="B12856" s="24"/>
      <c r="C12856" s="24"/>
    </row>
    <row r="12857" spans="2:3" x14ac:dyDescent="0.2">
      <c r="B12857" s="24"/>
      <c r="C12857" s="24"/>
    </row>
    <row r="12858" spans="2:3" x14ac:dyDescent="0.2">
      <c r="B12858" s="24"/>
      <c r="C12858" s="24"/>
    </row>
    <row r="12859" spans="2:3" x14ac:dyDescent="0.2">
      <c r="B12859" s="24"/>
      <c r="C12859" s="24"/>
    </row>
    <row r="12860" spans="2:3" x14ac:dyDescent="0.2">
      <c r="B12860" s="24"/>
      <c r="C12860" s="24"/>
    </row>
    <row r="12861" spans="2:3" x14ac:dyDescent="0.2">
      <c r="B12861" s="24"/>
      <c r="C12861" s="24"/>
    </row>
    <row r="12862" spans="2:3" x14ac:dyDescent="0.2">
      <c r="B12862" s="24"/>
      <c r="C12862" s="24"/>
    </row>
    <row r="12863" spans="2:3" x14ac:dyDescent="0.2">
      <c r="B12863" s="24"/>
      <c r="C12863" s="24"/>
    </row>
    <row r="12864" spans="2:3" x14ac:dyDescent="0.2">
      <c r="B12864" s="24"/>
      <c r="C12864" s="24"/>
    </row>
    <row r="12865" spans="2:3" x14ac:dyDescent="0.2">
      <c r="B12865" s="24"/>
      <c r="C12865" s="24"/>
    </row>
    <row r="12866" spans="2:3" x14ac:dyDescent="0.2">
      <c r="B12866" s="24"/>
      <c r="C12866" s="24"/>
    </row>
    <row r="12867" spans="2:3" x14ac:dyDescent="0.2">
      <c r="B12867" s="24"/>
      <c r="C12867" s="24"/>
    </row>
    <row r="12868" spans="2:3" x14ac:dyDescent="0.2">
      <c r="B12868" s="24"/>
      <c r="C12868" s="24"/>
    </row>
    <row r="12869" spans="2:3" x14ac:dyDescent="0.2">
      <c r="B12869" s="24"/>
      <c r="C12869" s="24"/>
    </row>
    <row r="12870" spans="2:3" x14ac:dyDescent="0.2">
      <c r="B12870" s="24"/>
      <c r="C12870" s="24"/>
    </row>
    <row r="12871" spans="2:3" x14ac:dyDescent="0.2">
      <c r="B12871" s="24"/>
      <c r="C12871" s="24"/>
    </row>
    <row r="12872" spans="2:3" x14ac:dyDescent="0.2">
      <c r="B12872" s="24"/>
      <c r="C12872" s="24"/>
    </row>
    <row r="12873" spans="2:3" x14ac:dyDescent="0.2">
      <c r="B12873" s="24"/>
      <c r="C12873" s="24"/>
    </row>
    <row r="12874" spans="2:3" x14ac:dyDescent="0.2">
      <c r="B12874" s="24"/>
      <c r="C12874" s="24"/>
    </row>
    <row r="12875" spans="2:3" x14ac:dyDescent="0.2">
      <c r="B12875" s="24"/>
      <c r="C12875" s="24"/>
    </row>
    <row r="12876" spans="2:3" x14ac:dyDescent="0.2">
      <c r="B12876" s="24"/>
      <c r="C12876" s="24"/>
    </row>
    <row r="12877" spans="2:3" x14ac:dyDescent="0.2">
      <c r="B12877" s="24"/>
      <c r="C12877" s="24"/>
    </row>
    <row r="12878" spans="2:3" x14ac:dyDescent="0.2">
      <c r="B12878" s="24"/>
      <c r="C12878" s="24"/>
    </row>
    <row r="12879" spans="2:3" x14ac:dyDescent="0.2">
      <c r="B12879" s="24"/>
      <c r="C12879" s="24"/>
    </row>
    <row r="12880" spans="2:3" x14ac:dyDescent="0.2">
      <c r="B12880" s="24"/>
      <c r="C12880" s="24"/>
    </row>
    <row r="12881" spans="2:3" x14ac:dyDescent="0.2">
      <c r="B12881" s="24"/>
      <c r="C12881" s="24"/>
    </row>
    <row r="12882" spans="2:3" x14ac:dyDescent="0.2">
      <c r="B12882" s="24"/>
      <c r="C12882" s="24"/>
    </row>
    <row r="12883" spans="2:3" x14ac:dyDescent="0.2">
      <c r="B12883" s="24"/>
      <c r="C12883" s="24"/>
    </row>
    <row r="12884" spans="2:3" x14ac:dyDescent="0.2">
      <c r="B12884" s="24"/>
      <c r="C12884" s="24"/>
    </row>
    <row r="12885" spans="2:3" x14ac:dyDescent="0.2">
      <c r="B12885" s="24"/>
      <c r="C12885" s="24"/>
    </row>
    <row r="12886" spans="2:3" x14ac:dyDescent="0.2">
      <c r="B12886" s="24"/>
      <c r="C12886" s="24"/>
    </row>
    <row r="12887" spans="2:3" x14ac:dyDescent="0.2">
      <c r="B12887" s="24"/>
      <c r="C12887" s="24"/>
    </row>
    <row r="12888" spans="2:3" x14ac:dyDescent="0.2">
      <c r="B12888" s="24"/>
      <c r="C12888" s="24"/>
    </row>
    <row r="12889" spans="2:3" x14ac:dyDescent="0.2">
      <c r="B12889" s="24"/>
      <c r="C12889" s="24"/>
    </row>
    <row r="12890" spans="2:3" x14ac:dyDescent="0.2">
      <c r="B12890" s="24"/>
      <c r="C12890" s="24"/>
    </row>
    <row r="12891" spans="2:3" x14ac:dyDescent="0.2">
      <c r="B12891" s="24"/>
      <c r="C12891" s="24"/>
    </row>
    <row r="12892" spans="2:3" x14ac:dyDescent="0.2">
      <c r="B12892" s="24"/>
      <c r="C12892" s="24"/>
    </row>
    <row r="12893" spans="2:3" x14ac:dyDescent="0.2">
      <c r="B12893" s="24"/>
      <c r="C12893" s="24"/>
    </row>
    <row r="12894" spans="2:3" x14ac:dyDescent="0.2">
      <c r="B12894" s="24"/>
      <c r="C12894" s="24"/>
    </row>
    <row r="12895" spans="2:3" x14ac:dyDescent="0.2">
      <c r="B12895" s="24"/>
      <c r="C12895" s="24"/>
    </row>
    <row r="12896" spans="2:3" x14ac:dyDescent="0.2">
      <c r="B12896" s="24"/>
      <c r="C12896" s="24"/>
    </row>
    <row r="12897" spans="2:3" x14ac:dyDescent="0.2">
      <c r="B12897" s="24"/>
      <c r="C12897" s="24"/>
    </row>
    <row r="12898" spans="2:3" x14ac:dyDescent="0.2">
      <c r="B12898" s="24"/>
      <c r="C12898" s="24"/>
    </row>
    <row r="12899" spans="2:3" x14ac:dyDescent="0.2">
      <c r="B12899" s="24"/>
      <c r="C12899" s="24"/>
    </row>
    <row r="12900" spans="2:3" x14ac:dyDescent="0.2">
      <c r="B12900" s="24"/>
      <c r="C12900" s="24"/>
    </row>
    <row r="12901" spans="2:3" x14ac:dyDescent="0.2">
      <c r="B12901" s="24"/>
      <c r="C12901" s="24"/>
    </row>
    <row r="12902" spans="2:3" x14ac:dyDescent="0.2">
      <c r="B12902" s="24"/>
      <c r="C12902" s="24"/>
    </row>
    <row r="12903" spans="2:3" x14ac:dyDescent="0.2">
      <c r="B12903" s="24"/>
      <c r="C12903" s="24"/>
    </row>
    <row r="12904" spans="2:3" x14ac:dyDescent="0.2">
      <c r="B12904" s="24"/>
      <c r="C12904" s="24"/>
    </row>
    <row r="12905" spans="2:3" x14ac:dyDescent="0.2">
      <c r="B12905" s="24"/>
      <c r="C12905" s="24"/>
    </row>
    <row r="12906" spans="2:3" x14ac:dyDescent="0.2">
      <c r="B12906" s="24"/>
      <c r="C12906" s="24"/>
    </row>
    <row r="12907" spans="2:3" x14ac:dyDescent="0.2">
      <c r="B12907" s="24"/>
      <c r="C12907" s="24"/>
    </row>
    <row r="12908" spans="2:3" x14ac:dyDescent="0.2">
      <c r="B12908" s="24"/>
      <c r="C12908" s="24"/>
    </row>
    <row r="12909" spans="2:3" x14ac:dyDescent="0.2">
      <c r="B12909" s="24"/>
      <c r="C12909" s="24"/>
    </row>
    <row r="12910" spans="2:3" x14ac:dyDescent="0.2">
      <c r="B12910" s="24"/>
      <c r="C12910" s="24"/>
    </row>
    <row r="12911" spans="2:3" x14ac:dyDescent="0.2">
      <c r="B12911" s="24"/>
      <c r="C12911" s="24"/>
    </row>
    <row r="12912" spans="2:3" x14ac:dyDescent="0.2">
      <c r="B12912" s="24"/>
      <c r="C12912" s="24"/>
    </row>
    <row r="12913" spans="2:3" x14ac:dyDescent="0.2">
      <c r="B12913" s="24"/>
      <c r="C12913" s="24"/>
    </row>
    <row r="12914" spans="2:3" x14ac:dyDescent="0.2">
      <c r="B12914" s="24"/>
      <c r="C12914" s="24"/>
    </row>
    <row r="12915" spans="2:3" x14ac:dyDescent="0.2">
      <c r="B12915" s="24"/>
      <c r="C12915" s="24"/>
    </row>
    <row r="12916" spans="2:3" x14ac:dyDescent="0.2">
      <c r="B12916" s="24"/>
      <c r="C12916" s="24"/>
    </row>
    <row r="12917" spans="2:3" x14ac:dyDescent="0.2">
      <c r="B12917" s="24"/>
      <c r="C12917" s="24"/>
    </row>
    <row r="12918" spans="2:3" x14ac:dyDescent="0.2">
      <c r="B12918" s="24"/>
      <c r="C12918" s="24"/>
    </row>
    <row r="12919" spans="2:3" x14ac:dyDescent="0.2">
      <c r="B12919" s="24"/>
      <c r="C12919" s="24"/>
    </row>
    <row r="12920" spans="2:3" x14ac:dyDescent="0.2">
      <c r="B12920" s="24"/>
      <c r="C12920" s="24"/>
    </row>
    <row r="12921" spans="2:3" x14ac:dyDescent="0.2">
      <c r="B12921" s="24"/>
      <c r="C12921" s="24"/>
    </row>
    <row r="12922" spans="2:3" x14ac:dyDescent="0.2">
      <c r="B12922" s="24"/>
      <c r="C12922" s="24"/>
    </row>
    <row r="12923" spans="2:3" x14ac:dyDescent="0.2">
      <c r="B12923" s="24"/>
      <c r="C12923" s="24"/>
    </row>
    <row r="12924" spans="2:3" x14ac:dyDescent="0.2">
      <c r="B12924" s="24"/>
      <c r="C12924" s="24"/>
    </row>
    <row r="12925" spans="2:3" x14ac:dyDescent="0.2">
      <c r="B12925" s="24"/>
      <c r="C12925" s="24"/>
    </row>
    <row r="12926" spans="2:3" x14ac:dyDescent="0.2">
      <c r="B12926" s="24"/>
      <c r="C12926" s="24"/>
    </row>
    <row r="12927" spans="2:3" x14ac:dyDescent="0.2">
      <c r="B12927" s="24"/>
      <c r="C12927" s="24"/>
    </row>
    <row r="12928" spans="2:3" x14ac:dyDescent="0.2">
      <c r="B12928" s="24"/>
      <c r="C12928" s="24"/>
    </row>
    <row r="12929" spans="2:3" x14ac:dyDescent="0.2">
      <c r="B12929" s="24"/>
      <c r="C12929" s="24"/>
    </row>
    <row r="12930" spans="2:3" x14ac:dyDescent="0.2">
      <c r="B12930" s="24"/>
      <c r="C12930" s="24"/>
    </row>
    <row r="12931" spans="2:3" x14ac:dyDescent="0.2">
      <c r="B12931" s="24"/>
      <c r="C12931" s="24"/>
    </row>
    <row r="12932" spans="2:3" x14ac:dyDescent="0.2">
      <c r="B12932" s="24"/>
      <c r="C12932" s="24"/>
    </row>
    <row r="12933" spans="2:3" x14ac:dyDescent="0.2">
      <c r="B12933" s="24"/>
      <c r="C12933" s="24"/>
    </row>
    <row r="12934" spans="2:3" x14ac:dyDescent="0.2">
      <c r="B12934" s="24"/>
      <c r="C12934" s="24"/>
    </row>
    <row r="12935" spans="2:3" x14ac:dyDescent="0.2">
      <c r="B12935" s="24"/>
      <c r="C12935" s="24"/>
    </row>
    <row r="12936" spans="2:3" x14ac:dyDescent="0.2">
      <c r="B12936" s="24"/>
      <c r="C12936" s="24"/>
    </row>
    <row r="12937" spans="2:3" x14ac:dyDescent="0.2">
      <c r="B12937" s="24"/>
      <c r="C12937" s="24"/>
    </row>
    <row r="12938" spans="2:3" x14ac:dyDescent="0.2">
      <c r="B12938" s="24"/>
      <c r="C12938" s="24"/>
    </row>
    <row r="12939" spans="2:3" x14ac:dyDescent="0.2">
      <c r="B12939" s="24"/>
      <c r="C12939" s="24"/>
    </row>
    <row r="12940" spans="2:3" x14ac:dyDescent="0.2">
      <c r="B12940" s="24"/>
      <c r="C12940" s="24"/>
    </row>
    <row r="12941" spans="2:3" x14ac:dyDescent="0.2">
      <c r="B12941" s="24"/>
      <c r="C12941" s="24"/>
    </row>
    <row r="12942" spans="2:3" x14ac:dyDescent="0.2">
      <c r="B12942" s="24"/>
      <c r="C12942" s="24"/>
    </row>
    <row r="12943" spans="2:3" x14ac:dyDescent="0.2">
      <c r="B12943" s="24"/>
      <c r="C12943" s="24"/>
    </row>
    <row r="12944" spans="2:3" x14ac:dyDescent="0.2">
      <c r="B12944" s="24"/>
      <c r="C12944" s="24"/>
    </row>
    <row r="12945" spans="2:3" x14ac:dyDescent="0.2">
      <c r="B12945" s="24"/>
      <c r="C12945" s="24"/>
    </row>
    <row r="12946" spans="2:3" x14ac:dyDescent="0.2">
      <c r="B12946" s="24"/>
      <c r="C12946" s="24"/>
    </row>
    <row r="12947" spans="2:3" x14ac:dyDescent="0.2">
      <c r="B12947" s="24"/>
      <c r="C12947" s="24"/>
    </row>
    <row r="12948" spans="2:3" x14ac:dyDescent="0.2">
      <c r="B12948" s="24"/>
      <c r="C12948" s="24"/>
    </row>
    <row r="12949" spans="2:3" x14ac:dyDescent="0.2">
      <c r="B12949" s="24"/>
      <c r="C12949" s="24"/>
    </row>
    <row r="12950" spans="2:3" x14ac:dyDescent="0.2">
      <c r="B12950" s="24"/>
      <c r="C12950" s="24"/>
    </row>
    <row r="12951" spans="2:3" x14ac:dyDescent="0.2">
      <c r="B12951" s="24"/>
      <c r="C12951" s="24"/>
    </row>
    <row r="12952" spans="2:3" x14ac:dyDescent="0.2">
      <c r="B12952" s="24"/>
      <c r="C12952" s="24"/>
    </row>
    <row r="12953" spans="2:3" x14ac:dyDescent="0.2">
      <c r="B12953" s="24"/>
      <c r="C12953" s="24"/>
    </row>
    <row r="12954" spans="2:3" x14ac:dyDescent="0.2">
      <c r="B12954" s="24"/>
      <c r="C12954" s="24"/>
    </row>
    <row r="12955" spans="2:3" x14ac:dyDescent="0.2">
      <c r="B12955" s="24"/>
      <c r="C12955" s="24"/>
    </row>
    <row r="12956" spans="2:3" x14ac:dyDescent="0.2">
      <c r="B12956" s="24"/>
      <c r="C12956" s="24"/>
    </row>
    <row r="12957" spans="2:3" x14ac:dyDescent="0.2">
      <c r="B12957" s="24"/>
      <c r="C12957" s="24"/>
    </row>
    <row r="12958" spans="2:3" x14ac:dyDescent="0.2">
      <c r="B12958" s="24"/>
      <c r="C12958" s="24"/>
    </row>
    <row r="12959" spans="2:3" x14ac:dyDescent="0.2">
      <c r="B12959" s="24"/>
      <c r="C12959" s="24"/>
    </row>
    <row r="12960" spans="2:3" x14ac:dyDescent="0.2">
      <c r="B12960" s="24"/>
      <c r="C12960" s="24"/>
    </row>
    <row r="12961" spans="2:3" x14ac:dyDescent="0.2">
      <c r="B12961" s="24"/>
      <c r="C12961" s="24"/>
    </row>
    <row r="12962" spans="2:3" x14ac:dyDescent="0.2">
      <c r="B12962" s="24"/>
      <c r="C12962" s="24"/>
    </row>
    <row r="12963" spans="2:3" x14ac:dyDescent="0.2">
      <c r="B12963" s="24"/>
      <c r="C12963" s="24"/>
    </row>
    <row r="12964" spans="2:3" x14ac:dyDescent="0.2">
      <c r="B12964" s="24"/>
      <c r="C12964" s="24"/>
    </row>
    <row r="12965" spans="2:3" x14ac:dyDescent="0.2">
      <c r="B12965" s="24"/>
      <c r="C12965" s="24"/>
    </row>
    <row r="12966" spans="2:3" x14ac:dyDescent="0.2">
      <c r="B12966" s="24"/>
      <c r="C12966" s="24"/>
    </row>
    <row r="12967" spans="2:3" x14ac:dyDescent="0.2">
      <c r="B12967" s="24"/>
      <c r="C12967" s="24"/>
    </row>
    <row r="12968" spans="2:3" x14ac:dyDescent="0.2">
      <c r="B12968" s="24"/>
      <c r="C12968" s="24"/>
    </row>
    <row r="12969" spans="2:3" x14ac:dyDescent="0.2">
      <c r="B12969" s="24"/>
      <c r="C12969" s="24"/>
    </row>
    <row r="12970" spans="2:3" x14ac:dyDescent="0.2">
      <c r="B12970" s="24"/>
      <c r="C12970" s="24"/>
    </row>
    <row r="12971" spans="2:3" x14ac:dyDescent="0.2">
      <c r="B12971" s="24"/>
      <c r="C12971" s="24"/>
    </row>
    <row r="12972" spans="2:3" x14ac:dyDescent="0.2">
      <c r="B12972" s="24"/>
      <c r="C12972" s="24"/>
    </row>
    <row r="12973" spans="2:3" x14ac:dyDescent="0.2">
      <c r="B12973" s="24"/>
      <c r="C12973" s="24"/>
    </row>
    <row r="12974" spans="2:3" x14ac:dyDescent="0.2">
      <c r="B12974" s="24"/>
      <c r="C12974" s="24"/>
    </row>
    <row r="12975" spans="2:3" x14ac:dyDescent="0.2">
      <c r="B12975" s="24"/>
      <c r="C12975" s="24"/>
    </row>
    <row r="12976" spans="2:3" x14ac:dyDescent="0.2">
      <c r="B12976" s="24"/>
      <c r="C12976" s="24"/>
    </row>
    <row r="12977" spans="2:3" x14ac:dyDescent="0.2">
      <c r="B12977" s="24"/>
      <c r="C12977" s="24"/>
    </row>
    <row r="12978" spans="2:3" x14ac:dyDescent="0.2">
      <c r="B12978" s="24"/>
      <c r="C12978" s="24"/>
    </row>
    <row r="12979" spans="2:3" x14ac:dyDescent="0.2">
      <c r="B12979" s="24"/>
      <c r="C12979" s="24"/>
    </row>
    <row r="12980" spans="2:3" x14ac:dyDescent="0.2">
      <c r="B12980" s="24"/>
      <c r="C12980" s="24"/>
    </row>
    <row r="12981" spans="2:3" x14ac:dyDescent="0.2">
      <c r="B12981" s="24"/>
      <c r="C12981" s="24"/>
    </row>
    <row r="12982" spans="2:3" x14ac:dyDescent="0.2">
      <c r="B12982" s="24"/>
      <c r="C12982" s="24"/>
    </row>
    <row r="12983" spans="2:3" x14ac:dyDescent="0.2">
      <c r="B12983" s="24"/>
      <c r="C12983" s="24"/>
    </row>
    <row r="12984" spans="2:3" x14ac:dyDescent="0.2">
      <c r="B12984" s="24"/>
      <c r="C12984" s="24"/>
    </row>
    <row r="12985" spans="2:3" x14ac:dyDescent="0.2">
      <c r="B12985" s="24"/>
      <c r="C12985" s="24"/>
    </row>
    <row r="12986" spans="2:3" x14ac:dyDescent="0.2">
      <c r="B12986" s="24"/>
      <c r="C12986" s="24"/>
    </row>
    <row r="12987" spans="2:3" x14ac:dyDescent="0.2">
      <c r="B12987" s="24"/>
      <c r="C12987" s="24"/>
    </row>
    <row r="12988" spans="2:3" x14ac:dyDescent="0.2">
      <c r="B12988" s="24"/>
      <c r="C12988" s="24"/>
    </row>
    <row r="12989" spans="2:3" x14ac:dyDescent="0.2">
      <c r="B12989" s="24"/>
      <c r="C12989" s="24"/>
    </row>
    <row r="12990" spans="2:3" x14ac:dyDescent="0.2">
      <c r="B12990" s="24"/>
      <c r="C12990" s="24"/>
    </row>
    <row r="12991" spans="2:3" x14ac:dyDescent="0.2">
      <c r="B12991" s="24"/>
      <c r="C12991" s="24"/>
    </row>
    <row r="12992" spans="2:3" x14ac:dyDescent="0.2">
      <c r="B12992" s="24"/>
      <c r="C12992" s="24"/>
    </row>
    <row r="12993" spans="2:3" x14ac:dyDescent="0.2">
      <c r="B12993" s="24"/>
      <c r="C12993" s="24"/>
    </row>
    <row r="12994" spans="2:3" x14ac:dyDescent="0.2">
      <c r="B12994" s="24"/>
      <c r="C12994" s="24"/>
    </row>
    <row r="12995" spans="2:3" x14ac:dyDescent="0.2">
      <c r="B12995" s="24"/>
      <c r="C12995" s="24"/>
    </row>
    <row r="12996" spans="2:3" x14ac:dyDescent="0.2">
      <c r="B12996" s="24"/>
      <c r="C12996" s="24"/>
    </row>
    <row r="12997" spans="2:3" x14ac:dyDescent="0.2">
      <c r="B12997" s="24"/>
      <c r="C12997" s="24"/>
    </row>
    <row r="12998" spans="2:3" x14ac:dyDescent="0.2">
      <c r="B12998" s="24"/>
      <c r="C12998" s="24"/>
    </row>
    <row r="12999" spans="2:3" x14ac:dyDescent="0.2">
      <c r="B12999" s="24"/>
      <c r="C12999" s="24"/>
    </row>
    <row r="13000" spans="2:3" x14ac:dyDescent="0.2">
      <c r="B13000" s="24"/>
      <c r="C13000" s="24"/>
    </row>
    <row r="13001" spans="2:3" x14ac:dyDescent="0.2">
      <c r="B13001" s="24"/>
      <c r="C13001" s="24"/>
    </row>
    <row r="13002" spans="2:3" x14ac:dyDescent="0.2">
      <c r="B13002" s="24"/>
      <c r="C13002" s="24"/>
    </row>
    <row r="13003" spans="2:3" x14ac:dyDescent="0.2">
      <c r="B13003" s="24"/>
      <c r="C13003" s="24"/>
    </row>
    <row r="13004" spans="2:3" x14ac:dyDescent="0.2">
      <c r="B13004" s="24"/>
      <c r="C13004" s="24"/>
    </row>
    <row r="13005" spans="2:3" x14ac:dyDescent="0.2">
      <c r="B13005" s="24"/>
      <c r="C13005" s="24"/>
    </row>
    <row r="13006" spans="2:3" x14ac:dyDescent="0.2">
      <c r="B13006" s="24"/>
      <c r="C13006" s="24"/>
    </row>
    <row r="13007" spans="2:3" x14ac:dyDescent="0.2">
      <c r="B13007" s="24"/>
      <c r="C13007" s="24"/>
    </row>
    <row r="13008" spans="2:3" x14ac:dyDescent="0.2">
      <c r="B13008" s="24"/>
      <c r="C13008" s="24"/>
    </row>
    <row r="13009" spans="2:3" x14ac:dyDescent="0.2">
      <c r="B13009" s="24"/>
      <c r="C13009" s="24"/>
    </row>
    <row r="13010" spans="2:3" x14ac:dyDescent="0.2">
      <c r="B13010" s="24"/>
      <c r="C13010" s="24"/>
    </row>
    <row r="13011" spans="2:3" x14ac:dyDescent="0.2">
      <c r="B13011" s="24"/>
      <c r="C13011" s="24"/>
    </row>
    <row r="13012" spans="2:3" x14ac:dyDescent="0.2">
      <c r="B13012" s="24"/>
      <c r="C13012" s="24"/>
    </row>
    <row r="13013" spans="2:3" x14ac:dyDescent="0.2">
      <c r="B13013" s="24"/>
      <c r="C13013" s="24"/>
    </row>
    <row r="13014" spans="2:3" x14ac:dyDescent="0.2">
      <c r="B13014" s="24"/>
      <c r="C13014" s="24"/>
    </row>
    <row r="13015" spans="2:3" x14ac:dyDescent="0.2">
      <c r="B13015" s="24"/>
      <c r="C13015" s="24"/>
    </row>
    <row r="13016" spans="2:3" x14ac:dyDescent="0.2">
      <c r="B13016" s="24"/>
      <c r="C13016" s="24"/>
    </row>
    <row r="13017" spans="2:3" x14ac:dyDescent="0.2">
      <c r="B13017" s="24"/>
      <c r="C13017" s="24"/>
    </row>
    <row r="13018" spans="2:3" x14ac:dyDescent="0.2">
      <c r="B13018" s="24"/>
      <c r="C13018" s="24"/>
    </row>
    <row r="13019" spans="2:3" x14ac:dyDescent="0.2">
      <c r="B13019" s="24"/>
      <c r="C13019" s="24"/>
    </row>
    <row r="13020" spans="2:3" x14ac:dyDescent="0.2">
      <c r="B13020" s="24"/>
      <c r="C13020" s="24"/>
    </row>
    <row r="13021" spans="2:3" x14ac:dyDescent="0.2">
      <c r="B13021" s="24"/>
      <c r="C13021" s="24"/>
    </row>
    <row r="13022" spans="2:3" x14ac:dyDescent="0.2">
      <c r="B13022" s="24"/>
      <c r="C13022" s="24"/>
    </row>
    <row r="13023" spans="2:3" x14ac:dyDescent="0.2">
      <c r="B13023" s="24"/>
      <c r="C13023" s="24"/>
    </row>
    <row r="13024" spans="2:3" x14ac:dyDescent="0.2">
      <c r="B13024" s="24"/>
      <c r="C13024" s="24"/>
    </row>
    <row r="13025" spans="2:3" x14ac:dyDescent="0.2">
      <c r="B13025" s="24"/>
      <c r="C13025" s="24"/>
    </row>
    <row r="13026" spans="2:3" x14ac:dyDescent="0.2">
      <c r="B13026" s="24"/>
      <c r="C13026" s="24"/>
    </row>
    <row r="13027" spans="2:3" x14ac:dyDescent="0.2">
      <c r="B13027" s="24"/>
      <c r="C13027" s="24"/>
    </row>
    <row r="13028" spans="2:3" x14ac:dyDescent="0.2">
      <c r="B13028" s="24"/>
      <c r="C13028" s="24"/>
    </row>
    <row r="13029" spans="2:3" x14ac:dyDescent="0.2">
      <c r="B13029" s="24"/>
      <c r="C13029" s="24"/>
    </row>
    <row r="13030" spans="2:3" x14ac:dyDescent="0.2">
      <c r="B13030" s="24"/>
      <c r="C13030" s="24"/>
    </row>
    <row r="13031" spans="2:3" x14ac:dyDescent="0.2">
      <c r="B13031" s="24"/>
      <c r="C13031" s="24"/>
    </row>
    <row r="13032" spans="2:3" x14ac:dyDescent="0.2">
      <c r="B13032" s="24"/>
      <c r="C13032" s="24"/>
    </row>
    <row r="13033" spans="2:3" x14ac:dyDescent="0.2">
      <c r="B13033" s="24"/>
      <c r="C13033" s="24"/>
    </row>
    <row r="13034" spans="2:3" x14ac:dyDescent="0.2">
      <c r="B13034" s="24"/>
      <c r="C13034" s="24"/>
    </row>
    <row r="13035" spans="2:3" x14ac:dyDescent="0.2">
      <c r="B13035" s="24"/>
      <c r="C13035" s="24"/>
    </row>
    <row r="13036" spans="2:3" x14ac:dyDescent="0.2">
      <c r="B13036" s="24"/>
      <c r="C13036" s="24"/>
    </row>
    <row r="13037" spans="2:3" x14ac:dyDescent="0.2">
      <c r="B13037" s="24"/>
      <c r="C13037" s="24"/>
    </row>
    <row r="13038" spans="2:3" x14ac:dyDescent="0.2">
      <c r="B13038" s="24"/>
      <c r="C13038" s="24"/>
    </row>
    <row r="13039" spans="2:3" x14ac:dyDescent="0.2">
      <c r="B13039" s="24"/>
      <c r="C13039" s="24"/>
    </row>
    <row r="13040" spans="2:3" x14ac:dyDescent="0.2">
      <c r="B13040" s="24"/>
      <c r="C13040" s="24"/>
    </row>
    <row r="13041" spans="2:3" x14ac:dyDescent="0.2">
      <c r="B13041" s="24"/>
      <c r="C13041" s="24"/>
    </row>
    <row r="13042" spans="2:3" x14ac:dyDescent="0.2">
      <c r="B13042" s="24"/>
      <c r="C13042" s="24"/>
    </row>
    <row r="13043" spans="2:3" x14ac:dyDescent="0.2">
      <c r="B13043" s="24"/>
      <c r="C13043" s="24"/>
    </row>
    <row r="13044" spans="2:3" x14ac:dyDescent="0.2">
      <c r="B13044" s="24"/>
      <c r="C13044" s="24"/>
    </row>
    <row r="13045" spans="2:3" x14ac:dyDescent="0.2">
      <c r="B13045" s="24"/>
      <c r="C13045" s="24"/>
    </row>
    <row r="13046" spans="2:3" x14ac:dyDescent="0.2">
      <c r="B13046" s="24"/>
      <c r="C13046" s="24"/>
    </row>
    <row r="13047" spans="2:3" x14ac:dyDescent="0.2">
      <c r="B13047" s="24"/>
      <c r="C13047" s="24"/>
    </row>
    <row r="13048" spans="2:3" x14ac:dyDescent="0.2">
      <c r="B13048" s="24"/>
      <c r="C13048" s="24"/>
    </row>
    <row r="13049" spans="2:3" x14ac:dyDescent="0.2">
      <c r="B13049" s="24"/>
      <c r="C13049" s="24"/>
    </row>
    <row r="13050" spans="2:3" x14ac:dyDescent="0.2">
      <c r="B13050" s="24"/>
      <c r="C13050" s="24"/>
    </row>
    <row r="13051" spans="2:3" x14ac:dyDescent="0.2">
      <c r="B13051" s="24"/>
      <c r="C13051" s="24"/>
    </row>
    <row r="13052" spans="2:3" x14ac:dyDescent="0.2">
      <c r="B13052" s="24"/>
      <c r="C13052" s="24"/>
    </row>
    <row r="13053" spans="2:3" x14ac:dyDescent="0.2">
      <c r="B13053" s="24"/>
      <c r="C13053" s="24"/>
    </row>
    <row r="13054" spans="2:3" x14ac:dyDescent="0.2">
      <c r="B13054" s="24"/>
      <c r="C13054" s="24"/>
    </row>
    <row r="13055" spans="2:3" x14ac:dyDescent="0.2">
      <c r="B13055" s="24"/>
      <c r="C13055" s="24"/>
    </row>
    <row r="13056" spans="2:3" x14ac:dyDescent="0.2">
      <c r="B13056" s="24"/>
      <c r="C13056" s="24"/>
    </row>
    <row r="13057" spans="2:3" x14ac:dyDescent="0.2">
      <c r="B13057" s="24"/>
      <c r="C13057" s="24"/>
    </row>
    <row r="13058" spans="2:3" x14ac:dyDescent="0.2">
      <c r="B13058" s="24"/>
      <c r="C13058" s="24"/>
    </row>
    <row r="13059" spans="2:3" x14ac:dyDescent="0.2">
      <c r="B13059" s="24"/>
      <c r="C13059" s="24"/>
    </row>
    <row r="13060" spans="2:3" x14ac:dyDescent="0.2">
      <c r="B13060" s="24"/>
      <c r="C13060" s="24"/>
    </row>
    <row r="13061" spans="2:3" x14ac:dyDescent="0.2">
      <c r="B13061" s="24"/>
      <c r="C13061" s="24"/>
    </row>
    <row r="13062" spans="2:3" x14ac:dyDescent="0.2">
      <c r="B13062" s="24"/>
      <c r="C13062" s="24"/>
    </row>
    <row r="13063" spans="2:3" x14ac:dyDescent="0.2">
      <c r="B13063" s="24"/>
      <c r="C13063" s="24"/>
    </row>
    <row r="13064" spans="2:3" x14ac:dyDescent="0.2">
      <c r="B13064" s="24"/>
      <c r="C13064" s="24"/>
    </row>
    <row r="13065" spans="2:3" x14ac:dyDescent="0.2">
      <c r="B13065" s="24"/>
      <c r="C13065" s="24"/>
    </row>
    <row r="13066" spans="2:3" x14ac:dyDescent="0.2">
      <c r="B13066" s="24"/>
      <c r="C13066" s="24"/>
    </row>
    <row r="13067" spans="2:3" x14ac:dyDescent="0.2">
      <c r="B13067" s="24"/>
      <c r="C13067" s="24"/>
    </row>
    <row r="13068" spans="2:3" x14ac:dyDescent="0.2">
      <c r="B13068" s="24"/>
      <c r="C13068" s="24"/>
    </row>
    <row r="13069" spans="2:3" x14ac:dyDescent="0.2">
      <c r="B13069" s="24"/>
      <c r="C13069" s="24"/>
    </row>
    <row r="13070" spans="2:3" x14ac:dyDescent="0.2">
      <c r="B13070" s="24"/>
      <c r="C13070" s="24"/>
    </row>
    <row r="13071" spans="2:3" x14ac:dyDescent="0.2">
      <c r="B13071" s="24"/>
      <c r="C13071" s="24"/>
    </row>
    <row r="13072" spans="2:3" x14ac:dyDescent="0.2">
      <c r="B13072" s="24"/>
      <c r="C13072" s="24"/>
    </row>
    <row r="13073" spans="2:3" x14ac:dyDescent="0.2">
      <c r="B13073" s="24"/>
      <c r="C13073" s="24"/>
    </row>
    <row r="13074" spans="2:3" x14ac:dyDescent="0.2">
      <c r="B13074" s="24"/>
      <c r="C13074" s="24"/>
    </row>
    <row r="13075" spans="2:3" x14ac:dyDescent="0.2">
      <c r="B13075" s="24"/>
      <c r="C13075" s="24"/>
    </row>
    <row r="13076" spans="2:3" x14ac:dyDescent="0.2">
      <c r="B13076" s="24"/>
      <c r="C13076" s="24"/>
    </row>
    <row r="13077" spans="2:3" x14ac:dyDescent="0.2">
      <c r="B13077" s="24"/>
      <c r="C13077" s="24"/>
    </row>
    <row r="13078" spans="2:3" x14ac:dyDescent="0.2">
      <c r="B13078" s="24"/>
      <c r="C13078" s="24"/>
    </row>
    <row r="13079" spans="2:3" x14ac:dyDescent="0.2">
      <c r="B13079" s="24"/>
      <c r="C13079" s="24"/>
    </row>
    <row r="13080" spans="2:3" x14ac:dyDescent="0.2">
      <c r="B13080" s="24"/>
      <c r="C13080" s="24"/>
    </row>
    <row r="13081" spans="2:3" x14ac:dyDescent="0.2">
      <c r="B13081" s="24"/>
      <c r="C13081" s="24"/>
    </row>
    <row r="13082" spans="2:3" x14ac:dyDescent="0.2">
      <c r="B13082" s="24"/>
      <c r="C13082" s="24"/>
    </row>
    <row r="13083" spans="2:3" x14ac:dyDescent="0.2">
      <c r="B13083" s="24"/>
      <c r="C13083" s="24"/>
    </row>
    <row r="13084" spans="2:3" x14ac:dyDescent="0.2">
      <c r="B13084" s="24"/>
      <c r="C13084" s="24"/>
    </row>
    <row r="13085" spans="2:3" x14ac:dyDescent="0.2">
      <c r="B13085" s="24"/>
      <c r="C13085" s="24"/>
    </row>
    <row r="13086" spans="2:3" x14ac:dyDescent="0.2">
      <c r="B13086" s="24"/>
      <c r="C13086" s="24"/>
    </row>
    <row r="13087" spans="2:3" x14ac:dyDescent="0.2">
      <c r="B13087" s="24"/>
      <c r="C13087" s="24"/>
    </row>
    <row r="13088" spans="2:3" x14ac:dyDescent="0.2">
      <c r="B13088" s="24"/>
      <c r="C13088" s="24"/>
    </row>
    <row r="13089" spans="2:3" x14ac:dyDescent="0.2">
      <c r="B13089" s="24"/>
      <c r="C13089" s="24"/>
    </row>
    <row r="13090" spans="2:3" x14ac:dyDescent="0.2">
      <c r="B13090" s="24"/>
      <c r="C13090" s="24"/>
    </row>
    <row r="13091" spans="2:3" x14ac:dyDescent="0.2">
      <c r="B13091" s="24"/>
      <c r="C13091" s="24"/>
    </row>
    <row r="13092" spans="2:3" x14ac:dyDescent="0.2">
      <c r="B13092" s="24"/>
      <c r="C13092" s="24"/>
    </row>
    <row r="13093" spans="2:3" x14ac:dyDescent="0.2">
      <c r="B13093" s="24"/>
      <c r="C13093" s="24"/>
    </row>
    <row r="13094" spans="2:3" x14ac:dyDescent="0.2">
      <c r="B13094" s="24"/>
      <c r="C13094" s="24"/>
    </row>
    <row r="13095" spans="2:3" x14ac:dyDescent="0.2">
      <c r="B13095" s="24"/>
      <c r="C13095" s="24"/>
    </row>
    <row r="13096" spans="2:3" x14ac:dyDescent="0.2">
      <c r="B13096" s="24"/>
      <c r="C13096" s="24"/>
    </row>
    <row r="13097" spans="2:3" x14ac:dyDescent="0.2">
      <c r="B13097" s="24"/>
      <c r="C13097" s="24"/>
    </row>
    <row r="13098" spans="2:3" x14ac:dyDescent="0.2">
      <c r="B13098" s="24"/>
      <c r="C13098" s="24"/>
    </row>
    <row r="13099" spans="2:3" x14ac:dyDescent="0.2">
      <c r="B13099" s="24"/>
      <c r="C13099" s="24"/>
    </row>
    <row r="13100" spans="2:3" x14ac:dyDescent="0.2">
      <c r="B13100" s="24"/>
      <c r="C13100" s="24"/>
    </row>
    <row r="13101" spans="2:3" x14ac:dyDescent="0.2">
      <c r="B13101" s="24"/>
      <c r="C13101" s="24"/>
    </row>
    <row r="13102" spans="2:3" x14ac:dyDescent="0.2">
      <c r="B13102" s="24"/>
      <c r="C13102" s="24"/>
    </row>
    <row r="13103" spans="2:3" x14ac:dyDescent="0.2">
      <c r="B13103" s="24"/>
      <c r="C13103" s="24"/>
    </row>
    <row r="13104" spans="2:3" x14ac:dyDescent="0.2">
      <c r="B13104" s="24"/>
      <c r="C13104" s="24"/>
    </row>
    <row r="13105" spans="2:3" x14ac:dyDescent="0.2">
      <c r="B13105" s="24"/>
      <c r="C13105" s="24"/>
    </row>
    <row r="13106" spans="2:3" x14ac:dyDescent="0.2">
      <c r="B13106" s="24"/>
      <c r="C13106" s="24"/>
    </row>
    <row r="13107" spans="2:3" x14ac:dyDescent="0.2">
      <c r="B13107" s="24"/>
      <c r="C13107" s="24"/>
    </row>
    <row r="13108" spans="2:3" x14ac:dyDescent="0.2">
      <c r="B13108" s="24"/>
      <c r="C13108" s="24"/>
    </row>
    <row r="13109" spans="2:3" x14ac:dyDescent="0.2">
      <c r="B13109" s="24"/>
      <c r="C13109" s="24"/>
    </row>
    <row r="13110" spans="2:3" x14ac:dyDescent="0.2">
      <c r="B13110" s="24"/>
      <c r="C13110" s="24"/>
    </row>
    <row r="13111" spans="2:3" x14ac:dyDescent="0.2">
      <c r="B13111" s="24"/>
      <c r="C13111" s="24"/>
    </row>
    <row r="13112" spans="2:3" x14ac:dyDescent="0.2">
      <c r="B13112" s="24"/>
      <c r="C13112" s="24"/>
    </row>
    <row r="13113" spans="2:3" x14ac:dyDescent="0.2">
      <c r="B13113" s="24"/>
      <c r="C13113" s="24"/>
    </row>
    <row r="13114" spans="2:3" x14ac:dyDescent="0.2">
      <c r="B13114" s="24"/>
      <c r="C13114" s="24"/>
    </row>
    <row r="13115" spans="2:3" x14ac:dyDescent="0.2">
      <c r="B13115" s="24"/>
      <c r="C13115" s="24"/>
    </row>
    <row r="13116" spans="2:3" x14ac:dyDescent="0.2">
      <c r="B13116" s="24"/>
      <c r="C13116" s="24"/>
    </row>
    <row r="13117" spans="2:3" x14ac:dyDescent="0.2">
      <c r="B13117" s="24"/>
      <c r="C13117" s="24"/>
    </row>
    <row r="13118" spans="2:3" x14ac:dyDescent="0.2">
      <c r="B13118" s="24"/>
      <c r="C13118" s="24"/>
    </row>
    <row r="13119" spans="2:3" x14ac:dyDescent="0.2">
      <c r="B13119" s="24"/>
      <c r="C13119" s="24"/>
    </row>
    <row r="13120" spans="2:3" x14ac:dyDescent="0.2">
      <c r="B13120" s="24"/>
      <c r="C13120" s="24"/>
    </row>
    <row r="13121" spans="2:3" x14ac:dyDescent="0.2">
      <c r="B13121" s="24"/>
      <c r="C13121" s="24"/>
    </row>
    <row r="13122" spans="2:3" x14ac:dyDescent="0.2">
      <c r="B13122" s="24"/>
      <c r="C13122" s="24"/>
    </row>
    <row r="13123" spans="2:3" x14ac:dyDescent="0.2">
      <c r="B13123" s="24"/>
      <c r="C13123" s="24"/>
    </row>
    <row r="13124" spans="2:3" x14ac:dyDescent="0.2">
      <c r="B13124" s="24"/>
      <c r="C13124" s="24"/>
    </row>
    <row r="13125" spans="2:3" x14ac:dyDescent="0.2">
      <c r="B13125" s="24"/>
      <c r="C13125" s="24"/>
    </row>
    <row r="13126" spans="2:3" x14ac:dyDescent="0.2">
      <c r="B13126" s="24"/>
      <c r="C13126" s="24"/>
    </row>
    <row r="13127" spans="2:3" x14ac:dyDescent="0.2">
      <c r="B13127" s="24"/>
      <c r="C13127" s="24"/>
    </row>
    <row r="13128" spans="2:3" x14ac:dyDescent="0.2">
      <c r="B13128" s="24"/>
      <c r="C13128" s="24"/>
    </row>
    <row r="13129" spans="2:3" x14ac:dyDescent="0.2">
      <c r="B13129" s="24"/>
      <c r="C13129" s="24"/>
    </row>
    <row r="13130" spans="2:3" x14ac:dyDescent="0.2">
      <c r="B13130" s="24"/>
      <c r="C13130" s="24"/>
    </row>
    <row r="13131" spans="2:3" x14ac:dyDescent="0.2">
      <c r="B13131" s="24"/>
      <c r="C13131" s="24"/>
    </row>
    <row r="13132" spans="2:3" x14ac:dyDescent="0.2">
      <c r="B13132" s="24"/>
      <c r="C13132" s="24"/>
    </row>
    <row r="13133" spans="2:3" x14ac:dyDescent="0.2">
      <c r="B13133" s="24"/>
      <c r="C13133" s="24"/>
    </row>
    <row r="13134" spans="2:3" x14ac:dyDescent="0.2">
      <c r="B13134" s="24"/>
      <c r="C13134" s="24"/>
    </row>
    <row r="13135" spans="2:3" x14ac:dyDescent="0.2">
      <c r="B13135" s="24"/>
      <c r="C13135" s="24"/>
    </row>
    <row r="13136" spans="2:3" x14ac:dyDescent="0.2">
      <c r="B13136" s="24"/>
      <c r="C13136" s="24"/>
    </row>
    <row r="13137" spans="2:3" x14ac:dyDescent="0.2">
      <c r="B13137" s="24"/>
      <c r="C13137" s="24"/>
    </row>
    <row r="13138" spans="2:3" x14ac:dyDescent="0.2">
      <c r="B13138" s="24"/>
      <c r="C13138" s="24"/>
    </row>
    <row r="13139" spans="2:3" x14ac:dyDescent="0.2">
      <c r="B13139" s="24"/>
      <c r="C13139" s="24"/>
    </row>
    <row r="13140" spans="2:3" x14ac:dyDescent="0.2">
      <c r="B13140" s="24"/>
      <c r="C13140" s="24"/>
    </row>
    <row r="13141" spans="2:3" x14ac:dyDescent="0.2">
      <c r="B13141" s="24"/>
      <c r="C13141" s="24"/>
    </row>
    <row r="13142" spans="2:3" x14ac:dyDescent="0.2">
      <c r="B13142" s="24"/>
      <c r="C13142" s="24"/>
    </row>
    <row r="13143" spans="2:3" x14ac:dyDescent="0.2">
      <c r="B13143" s="24"/>
      <c r="C13143" s="24"/>
    </row>
    <row r="13144" spans="2:3" x14ac:dyDescent="0.2">
      <c r="B13144" s="24"/>
      <c r="C13144" s="24"/>
    </row>
    <row r="13145" spans="2:3" x14ac:dyDescent="0.2">
      <c r="B13145" s="24"/>
      <c r="C13145" s="24"/>
    </row>
    <row r="13146" spans="2:3" x14ac:dyDescent="0.2">
      <c r="B13146" s="24"/>
      <c r="C13146" s="24"/>
    </row>
    <row r="13147" spans="2:3" x14ac:dyDescent="0.2">
      <c r="B13147" s="24"/>
      <c r="C13147" s="24"/>
    </row>
    <row r="13148" spans="2:3" x14ac:dyDescent="0.2">
      <c r="B13148" s="24"/>
      <c r="C13148" s="24"/>
    </row>
    <row r="13149" spans="2:3" x14ac:dyDescent="0.2">
      <c r="B13149" s="24"/>
      <c r="C13149" s="24"/>
    </row>
    <row r="13150" spans="2:3" x14ac:dyDescent="0.2">
      <c r="B13150" s="24"/>
      <c r="C13150" s="24"/>
    </row>
    <row r="13151" spans="2:3" x14ac:dyDescent="0.2">
      <c r="B13151" s="24"/>
      <c r="C13151" s="24"/>
    </row>
    <row r="13152" spans="2:3" x14ac:dyDescent="0.2">
      <c r="B13152" s="24"/>
      <c r="C13152" s="24"/>
    </row>
    <row r="13153" spans="2:3" x14ac:dyDescent="0.2">
      <c r="B13153" s="24"/>
      <c r="C13153" s="24"/>
    </row>
    <row r="13154" spans="2:3" x14ac:dyDescent="0.2">
      <c r="B13154" s="24"/>
      <c r="C13154" s="24"/>
    </row>
    <row r="13155" spans="2:3" x14ac:dyDescent="0.2">
      <c r="B13155" s="24"/>
      <c r="C13155" s="24"/>
    </row>
    <row r="13156" spans="2:3" x14ac:dyDescent="0.2">
      <c r="B13156" s="24"/>
      <c r="C13156" s="24"/>
    </row>
    <row r="13157" spans="2:3" x14ac:dyDescent="0.2">
      <c r="B13157" s="24"/>
      <c r="C13157" s="24"/>
    </row>
    <row r="13158" spans="2:3" x14ac:dyDescent="0.2">
      <c r="B13158" s="24"/>
      <c r="C13158" s="24"/>
    </row>
    <row r="13159" spans="2:3" x14ac:dyDescent="0.2">
      <c r="B13159" s="24"/>
      <c r="C13159" s="24"/>
    </row>
    <row r="13160" spans="2:3" x14ac:dyDescent="0.2">
      <c r="B13160" s="24"/>
      <c r="C13160" s="24"/>
    </row>
    <row r="13161" spans="2:3" x14ac:dyDescent="0.2">
      <c r="B13161" s="24"/>
      <c r="C13161" s="24"/>
    </row>
    <row r="13162" spans="2:3" x14ac:dyDescent="0.2">
      <c r="B13162" s="24"/>
      <c r="C13162" s="24"/>
    </row>
    <row r="13163" spans="2:3" x14ac:dyDescent="0.2">
      <c r="B13163" s="24"/>
      <c r="C13163" s="24"/>
    </row>
    <row r="13164" spans="2:3" x14ac:dyDescent="0.2">
      <c r="B13164" s="24"/>
      <c r="C13164" s="24"/>
    </row>
    <row r="13165" spans="2:3" x14ac:dyDescent="0.2">
      <c r="B13165" s="24"/>
      <c r="C13165" s="24"/>
    </row>
    <row r="13166" spans="2:3" x14ac:dyDescent="0.2">
      <c r="B13166" s="24"/>
      <c r="C13166" s="24"/>
    </row>
    <row r="13167" spans="2:3" x14ac:dyDescent="0.2">
      <c r="B13167" s="24"/>
      <c r="C13167" s="24"/>
    </row>
    <row r="13168" spans="2:3" x14ac:dyDescent="0.2">
      <c r="B13168" s="24"/>
      <c r="C13168" s="24"/>
    </row>
    <row r="13169" spans="2:3" x14ac:dyDescent="0.2">
      <c r="B13169" s="24"/>
      <c r="C13169" s="24"/>
    </row>
    <row r="13170" spans="2:3" x14ac:dyDescent="0.2">
      <c r="B13170" s="24"/>
      <c r="C13170" s="24"/>
    </row>
    <row r="13171" spans="2:3" x14ac:dyDescent="0.2">
      <c r="B13171" s="24"/>
      <c r="C13171" s="24"/>
    </row>
    <row r="13172" spans="2:3" x14ac:dyDescent="0.2">
      <c r="B13172" s="24"/>
      <c r="C13172" s="24"/>
    </row>
    <row r="13173" spans="2:3" x14ac:dyDescent="0.2">
      <c r="B13173" s="24"/>
      <c r="C13173" s="24"/>
    </row>
    <row r="13174" spans="2:3" x14ac:dyDescent="0.2">
      <c r="B13174" s="24"/>
      <c r="C13174" s="24"/>
    </row>
    <row r="13175" spans="2:3" x14ac:dyDescent="0.2">
      <c r="B13175" s="24"/>
      <c r="C13175" s="24"/>
    </row>
    <row r="13176" spans="2:3" x14ac:dyDescent="0.2">
      <c r="B13176" s="24"/>
      <c r="C13176" s="24"/>
    </row>
    <row r="13177" spans="2:3" x14ac:dyDescent="0.2">
      <c r="B13177" s="24"/>
      <c r="C13177" s="24"/>
    </row>
    <row r="13178" spans="2:3" x14ac:dyDescent="0.2">
      <c r="B13178" s="24"/>
      <c r="C13178" s="24"/>
    </row>
    <row r="13179" spans="2:3" x14ac:dyDescent="0.2">
      <c r="B13179" s="24"/>
      <c r="C13179" s="24"/>
    </row>
    <row r="13180" spans="2:3" x14ac:dyDescent="0.2">
      <c r="B13180" s="24"/>
      <c r="C13180" s="24"/>
    </row>
    <row r="13181" spans="2:3" x14ac:dyDescent="0.2">
      <c r="B13181" s="24"/>
      <c r="C13181" s="24"/>
    </row>
    <row r="13182" spans="2:3" x14ac:dyDescent="0.2">
      <c r="B13182" s="24"/>
      <c r="C13182" s="24"/>
    </row>
    <row r="13183" spans="2:3" x14ac:dyDescent="0.2">
      <c r="B13183" s="24"/>
      <c r="C13183" s="24"/>
    </row>
    <row r="13184" spans="2:3" x14ac:dyDescent="0.2">
      <c r="B13184" s="24"/>
      <c r="C13184" s="24"/>
    </row>
    <row r="13185" spans="2:3" x14ac:dyDescent="0.2">
      <c r="B13185" s="24"/>
      <c r="C13185" s="24"/>
    </row>
    <row r="13186" spans="2:3" x14ac:dyDescent="0.2">
      <c r="B13186" s="24"/>
      <c r="C13186" s="24"/>
    </row>
    <row r="13187" spans="2:3" x14ac:dyDescent="0.2">
      <c r="B13187" s="24"/>
      <c r="C13187" s="24"/>
    </row>
    <row r="13188" spans="2:3" x14ac:dyDescent="0.2">
      <c r="B13188" s="24"/>
      <c r="C13188" s="24"/>
    </row>
    <row r="13189" spans="2:3" x14ac:dyDescent="0.2">
      <c r="B13189" s="24"/>
      <c r="C13189" s="24"/>
    </row>
    <row r="13190" spans="2:3" x14ac:dyDescent="0.2">
      <c r="B13190" s="24"/>
      <c r="C13190" s="24"/>
    </row>
    <row r="13191" spans="2:3" x14ac:dyDescent="0.2">
      <c r="B13191" s="24"/>
      <c r="C13191" s="24"/>
    </row>
    <row r="13192" spans="2:3" x14ac:dyDescent="0.2">
      <c r="B13192" s="24"/>
      <c r="C13192" s="24"/>
    </row>
    <row r="13193" spans="2:3" x14ac:dyDescent="0.2">
      <c r="B13193" s="24"/>
      <c r="C13193" s="24"/>
    </row>
    <row r="13194" spans="2:3" x14ac:dyDescent="0.2">
      <c r="B13194" s="24"/>
      <c r="C13194" s="24"/>
    </row>
    <row r="13195" spans="2:3" x14ac:dyDescent="0.2">
      <c r="B13195" s="24"/>
      <c r="C13195" s="24"/>
    </row>
    <row r="13196" spans="2:3" x14ac:dyDescent="0.2">
      <c r="B13196" s="24"/>
      <c r="C13196" s="24"/>
    </row>
    <row r="13197" spans="2:3" x14ac:dyDescent="0.2">
      <c r="B13197" s="24"/>
      <c r="C13197" s="24"/>
    </row>
    <row r="13198" spans="2:3" x14ac:dyDescent="0.2">
      <c r="B13198" s="24"/>
      <c r="C13198" s="24"/>
    </row>
    <row r="13199" spans="2:3" x14ac:dyDescent="0.2">
      <c r="B13199" s="24"/>
      <c r="C13199" s="24"/>
    </row>
    <row r="13200" spans="2:3" x14ac:dyDescent="0.2">
      <c r="B13200" s="24"/>
      <c r="C13200" s="24"/>
    </row>
    <row r="13201" spans="2:3" x14ac:dyDescent="0.2">
      <c r="B13201" s="24"/>
      <c r="C13201" s="24"/>
    </row>
    <row r="13202" spans="2:3" x14ac:dyDescent="0.2">
      <c r="B13202" s="24"/>
      <c r="C13202" s="24"/>
    </row>
    <row r="13203" spans="2:3" x14ac:dyDescent="0.2">
      <c r="B13203" s="24"/>
      <c r="C13203" s="24"/>
    </row>
    <row r="13204" spans="2:3" x14ac:dyDescent="0.2">
      <c r="B13204" s="24"/>
      <c r="C13204" s="24"/>
    </row>
    <row r="13205" spans="2:3" x14ac:dyDescent="0.2">
      <c r="B13205" s="24"/>
      <c r="C13205" s="24"/>
    </row>
    <row r="13206" spans="2:3" x14ac:dyDescent="0.2">
      <c r="B13206" s="24"/>
      <c r="C13206" s="24"/>
    </row>
    <row r="13207" spans="2:3" x14ac:dyDescent="0.2">
      <c r="B13207" s="24"/>
      <c r="C13207" s="24"/>
    </row>
    <row r="13208" spans="2:3" x14ac:dyDescent="0.2">
      <c r="B13208" s="24"/>
      <c r="C13208" s="24"/>
    </row>
    <row r="13209" spans="2:3" x14ac:dyDescent="0.2">
      <c r="B13209" s="24"/>
      <c r="C13209" s="24"/>
    </row>
    <row r="13210" spans="2:3" x14ac:dyDescent="0.2">
      <c r="B13210" s="24"/>
      <c r="C13210" s="24"/>
    </row>
    <row r="13211" spans="2:3" x14ac:dyDescent="0.2">
      <c r="B13211" s="24"/>
      <c r="C13211" s="24"/>
    </row>
    <row r="13212" spans="2:3" x14ac:dyDescent="0.2">
      <c r="B13212" s="24"/>
      <c r="C13212" s="24"/>
    </row>
    <row r="13213" spans="2:3" x14ac:dyDescent="0.2">
      <c r="B13213" s="24"/>
      <c r="C13213" s="24"/>
    </row>
    <row r="13214" spans="2:3" x14ac:dyDescent="0.2">
      <c r="B13214" s="24"/>
      <c r="C13214" s="24"/>
    </row>
    <row r="13215" spans="2:3" x14ac:dyDescent="0.2">
      <c r="B13215" s="24"/>
      <c r="C13215" s="24"/>
    </row>
    <row r="13216" spans="2:3" x14ac:dyDescent="0.2">
      <c r="B13216" s="24"/>
      <c r="C13216" s="24"/>
    </row>
    <row r="13217" spans="2:3" x14ac:dyDescent="0.2">
      <c r="B13217" s="24"/>
      <c r="C13217" s="24"/>
    </row>
    <row r="13218" spans="2:3" x14ac:dyDescent="0.2">
      <c r="B13218" s="24"/>
      <c r="C13218" s="24"/>
    </row>
    <row r="13219" spans="2:3" x14ac:dyDescent="0.2">
      <c r="B13219" s="24"/>
      <c r="C13219" s="24"/>
    </row>
    <row r="13220" spans="2:3" x14ac:dyDescent="0.2">
      <c r="B13220" s="24"/>
      <c r="C13220" s="24"/>
    </row>
    <row r="13221" spans="2:3" x14ac:dyDescent="0.2">
      <c r="B13221" s="24"/>
      <c r="C13221" s="24"/>
    </row>
    <row r="13222" spans="2:3" x14ac:dyDescent="0.2">
      <c r="B13222" s="24"/>
      <c r="C13222" s="24"/>
    </row>
    <row r="13223" spans="2:3" x14ac:dyDescent="0.2">
      <c r="B13223" s="24"/>
      <c r="C13223" s="24"/>
    </row>
    <row r="13224" spans="2:3" x14ac:dyDescent="0.2">
      <c r="B13224" s="24"/>
      <c r="C13224" s="24"/>
    </row>
    <row r="13225" spans="2:3" x14ac:dyDescent="0.2">
      <c r="B13225" s="24"/>
      <c r="C13225" s="24"/>
    </row>
    <row r="13226" spans="2:3" x14ac:dyDescent="0.2">
      <c r="B13226" s="24"/>
      <c r="C13226" s="24"/>
    </row>
    <row r="13227" spans="2:3" x14ac:dyDescent="0.2">
      <c r="B13227" s="24"/>
      <c r="C13227" s="24"/>
    </row>
    <row r="13228" spans="2:3" x14ac:dyDescent="0.2">
      <c r="B13228" s="24"/>
      <c r="C13228" s="24"/>
    </row>
    <row r="13229" spans="2:3" x14ac:dyDescent="0.2">
      <c r="B13229" s="24"/>
      <c r="C13229" s="24"/>
    </row>
    <row r="13230" spans="2:3" x14ac:dyDescent="0.2">
      <c r="B13230" s="24"/>
      <c r="C13230" s="24"/>
    </row>
    <row r="13231" spans="2:3" x14ac:dyDescent="0.2">
      <c r="B13231" s="24"/>
      <c r="C13231" s="24"/>
    </row>
    <row r="13232" spans="2:3" x14ac:dyDescent="0.2">
      <c r="B13232" s="24"/>
      <c r="C13232" s="24"/>
    </row>
    <row r="13233" spans="2:3" x14ac:dyDescent="0.2">
      <c r="B13233" s="24"/>
      <c r="C13233" s="24"/>
    </row>
    <row r="13234" spans="2:3" x14ac:dyDescent="0.2">
      <c r="B13234" s="24"/>
      <c r="C13234" s="24"/>
    </row>
    <row r="13235" spans="2:3" x14ac:dyDescent="0.2">
      <c r="B13235" s="24"/>
      <c r="C13235" s="24"/>
    </row>
    <row r="13236" spans="2:3" x14ac:dyDescent="0.2">
      <c r="B13236" s="24"/>
      <c r="C13236" s="24"/>
    </row>
    <row r="13237" spans="2:3" x14ac:dyDescent="0.2">
      <c r="B13237" s="24"/>
      <c r="C13237" s="24"/>
    </row>
    <row r="13238" spans="2:3" x14ac:dyDescent="0.2">
      <c r="B13238" s="24"/>
      <c r="C13238" s="24"/>
    </row>
    <row r="13239" spans="2:3" x14ac:dyDescent="0.2">
      <c r="B13239" s="24"/>
      <c r="C13239" s="24"/>
    </row>
    <row r="13240" spans="2:3" x14ac:dyDescent="0.2">
      <c r="B13240" s="24"/>
      <c r="C13240" s="24"/>
    </row>
    <row r="13241" spans="2:3" x14ac:dyDescent="0.2">
      <c r="B13241" s="24"/>
      <c r="C13241" s="24"/>
    </row>
    <row r="13242" spans="2:3" x14ac:dyDescent="0.2">
      <c r="B13242" s="24"/>
      <c r="C13242" s="24"/>
    </row>
    <row r="13243" spans="2:3" x14ac:dyDescent="0.2">
      <c r="B13243" s="24"/>
      <c r="C13243" s="24"/>
    </row>
    <row r="13244" spans="2:3" x14ac:dyDescent="0.2">
      <c r="B13244" s="24"/>
      <c r="C13244" s="24"/>
    </row>
    <row r="13245" spans="2:3" x14ac:dyDescent="0.2">
      <c r="B13245" s="24"/>
      <c r="C13245" s="24"/>
    </row>
    <row r="13246" spans="2:3" x14ac:dyDescent="0.2">
      <c r="B13246" s="24"/>
      <c r="C13246" s="24"/>
    </row>
    <row r="13247" spans="2:3" x14ac:dyDescent="0.2">
      <c r="B13247" s="24"/>
      <c r="C13247" s="24"/>
    </row>
    <row r="13248" spans="2:3" x14ac:dyDescent="0.2">
      <c r="B13248" s="24"/>
      <c r="C13248" s="24"/>
    </row>
    <row r="13249" spans="2:3" x14ac:dyDescent="0.2">
      <c r="B13249" s="24"/>
      <c r="C13249" s="24"/>
    </row>
    <row r="13250" spans="2:3" x14ac:dyDescent="0.2">
      <c r="B13250" s="24"/>
      <c r="C13250" s="24"/>
    </row>
    <row r="13251" spans="2:3" x14ac:dyDescent="0.2">
      <c r="B13251" s="24"/>
      <c r="C13251" s="24"/>
    </row>
    <row r="13252" spans="2:3" x14ac:dyDescent="0.2">
      <c r="B13252" s="24"/>
      <c r="C13252" s="24"/>
    </row>
    <row r="13253" spans="2:3" x14ac:dyDescent="0.2">
      <c r="B13253" s="24"/>
      <c r="C13253" s="24"/>
    </row>
    <row r="13254" spans="2:3" x14ac:dyDescent="0.2">
      <c r="B13254" s="24"/>
      <c r="C13254" s="24"/>
    </row>
    <row r="13255" spans="2:3" x14ac:dyDescent="0.2">
      <c r="B13255" s="24"/>
      <c r="C13255" s="24"/>
    </row>
    <row r="13256" spans="2:3" x14ac:dyDescent="0.2">
      <c r="B13256" s="24"/>
      <c r="C13256" s="24"/>
    </row>
    <row r="13257" spans="2:3" x14ac:dyDescent="0.2">
      <c r="B13257" s="24"/>
      <c r="C13257" s="24"/>
    </row>
    <row r="13258" spans="2:3" x14ac:dyDescent="0.2">
      <c r="B13258" s="24"/>
      <c r="C13258" s="24"/>
    </row>
    <row r="13259" spans="2:3" x14ac:dyDescent="0.2">
      <c r="B13259" s="24"/>
      <c r="C13259" s="24"/>
    </row>
    <row r="13260" spans="2:3" x14ac:dyDescent="0.2">
      <c r="B13260" s="24"/>
      <c r="C13260" s="24"/>
    </row>
    <row r="13261" spans="2:3" x14ac:dyDescent="0.2">
      <c r="B13261" s="24"/>
      <c r="C13261" s="24"/>
    </row>
    <row r="13262" spans="2:3" x14ac:dyDescent="0.2">
      <c r="B13262" s="24"/>
      <c r="C13262" s="24"/>
    </row>
    <row r="13263" spans="2:3" x14ac:dyDescent="0.2">
      <c r="B13263" s="24"/>
      <c r="C13263" s="24"/>
    </row>
    <row r="13264" spans="2:3" x14ac:dyDescent="0.2">
      <c r="B13264" s="24"/>
      <c r="C13264" s="24"/>
    </row>
    <row r="13265" spans="2:3" x14ac:dyDescent="0.2">
      <c r="B13265" s="24"/>
      <c r="C13265" s="24"/>
    </row>
    <row r="13266" spans="2:3" x14ac:dyDescent="0.2">
      <c r="B13266" s="24"/>
      <c r="C13266" s="24"/>
    </row>
    <row r="13267" spans="2:3" x14ac:dyDescent="0.2">
      <c r="B13267" s="24"/>
      <c r="C13267" s="24"/>
    </row>
    <row r="13268" spans="2:3" x14ac:dyDescent="0.2">
      <c r="B13268" s="24"/>
      <c r="C13268" s="24"/>
    </row>
    <row r="13269" spans="2:3" x14ac:dyDescent="0.2">
      <c r="B13269" s="24"/>
      <c r="C13269" s="24"/>
    </row>
    <row r="13270" spans="2:3" x14ac:dyDescent="0.2">
      <c r="B13270" s="24"/>
      <c r="C13270" s="24"/>
    </row>
    <row r="13271" spans="2:3" x14ac:dyDescent="0.2">
      <c r="B13271" s="24"/>
      <c r="C13271" s="24"/>
    </row>
    <row r="13272" spans="2:3" x14ac:dyDescent="0.2">
      <c r="B13272" s="24"/>
      <c r="C13272" s="24"/>
    </row>
    <row r="13273" spans="2:3" x14ac:dyDescent="0.2">
      <c r="B13273" s="24"/>
      <c r="C13273" s="24"/>
    </row>
    <row r="13274" spans="2:3" x14ac:dyDescent="0.2">
      <c r="B13274" s="24"/>
      <c r="C13274" s="24"/>
    </row>
    <row r="13275" spans="2:3" x14ac:dyDescent="0.2">
      <c r="B13275" s="24"/>
      <c r="C13275" s="24"/>
    </row>
    <row r="13276" spans="2:3" x14ac:dyDescent="0.2">
      <c r="B13276" s="24"/>
      <c r="C13276" s="24"/>
    </row>
    <row r="13277" spans="2:3" x14ac:dyDescent="0.2">
      <c r="B13277" s="24"/>
      <c r="C13277" s="24"/>
    </row>
    <row r="13278" spans="2:3" x14ac:dyDescent="0.2">
      <c r="B13278" s="24"/>
      <c r="C13278" s="24"/>
    </row>
    <row r="13279" spans="2:3" x14ac:dyDescent="0.2">
      <c r="B13279" s="24"/>
      <c r="C13279" s="24"/>
    </row>
    <row r="13280" spans="2:3" x14ac:dyDescent="0.2">
      <c r="B13280" s="24"/>
      <c r="C13280" s="24"/>
    </row>
    <row r="13281" spans="2:3" x14ac:dyDescent="0.2">
      <c r="B13281" s="24"/>
      <c r="C13281" s="24"/>
    </row>
    <row r="13282" spans="2:3" x14ac:dyDescent="0.2">
      <c r="B13282" s="24"/>
      <c r="C13282" s="24"/>
    </row>
    <row r="13283" spans="2:3" x14ac:dyDescent="0.2">
      <c r="B13283" s="24"/>
      <c r="C13283" s="24"/>
    </row>
    <row r="13284" spans="2:3" x14ac:dyDescent="0.2">
      <c r="B13284" s="24"/>
      <c r="C13284" s="24"/>
    </row>
    <row r="13285" spans="2:3" x14ac:dyDescent="0.2">
      <c r="B13285" s="24"/>
      <c r="C13285" s="24"/>
    </row>
    <row r="13286" spans="2:3" x14ac:dyDescent="0.2">
      <c r="B13286" s="24"/>
      <c r="C13286" s="24"/>
    </row>
    <row r="13287" spans="2:3" x14ac:dyDescent="0.2">
      <c r="B13287" s="24"/>
      <c r="C13287" s="24"/>
    </row>
    <row r="13288" spans="2:3" x14ac:dyDescent="0.2">
      <c r="B13288" s="24"/>
      <c r="C13288" s="24"/>
    </row>
    <row r="13289" spans="2:3" x14ac:dyDescent="0.2">
      <c r="B13289" s="24"/>
      <c r="C13289" s="24"/>
    </row>
    <row r="13290" spans="2:3" x14ac:dyDescent="0.2">
      <c r="B13290" s="24"/>
      <c r="C13290" s="24"/>
    </row>
    <row r="13291" spans="2:3" x14ac:dyDescent="0.2">
      <c r="B13291" s="24"/>
      <c r="C13291" s="24"/>
    </row>
    <row r="13292" spans="2:3" x14ac:dyDescent="0.2">
      <c r="B13292" s="24"/>
      <c r="C13292" s="24"/>
    </row>
    <row r="13293" spans="2:3" x14ac:dyDescent="0.2">
      <c r="B13293" s="24"/>
      <c r="C13293" s="24"/>
    </row>
    <row r="13294" spans="2:3" x14ac:dyDescent="0.2">
      <c r="B13294" s="24"/>
      <c r="C13294" s="24"/>
    </row>
    <row r="13295" spans="2:3" x14ac:dyDescent="0.2">
      <c r="B13295" s="24"/>
      <c r="C13295" s="24"/>
    </row>
    <row r="13296" spans="2:3" x14ac:dyDescent="0.2">
      <c r="B13296" s="24"/>
      <c r="C13296" s="24"/>
    </row>
    <row r="13297" spans="2:3" x14ac:dyDescent="0.2">
      <c r="B13297" s="24"/>
      <c r="C13297" s="24"/>
    </row>
    <row r="13298" spans="2:3" x14ac:dyDescent="0.2">
      <c r="B13298" s="24"/>
      <c r="C13298" s="24"/>
    </row>
    <row r="13299" spans="2:3" x14ac:dyDescent="0.2">
      <c r="B13299" s="24"/>
      <c r="C13299" s="24"/>
    </row>
    <row r="13300" spans="2:3" x14ac:dyDescent="0.2">
      <c r="B13300" s="24"/>
      <c r="C13300" s="24"/>
    </row>
    <row r="13301" spans="2:3" x14ac:dyDescent="0.2">
      <c r="B13301" s="24"/>
      <c r="C13301" s="24"/>
    </row>
    <row r="13302" spans="2:3" x14ac:dyDescent="0.2">
      <c r="B13302" s="24"/>
      <c r="C13302" s="24"/>
    </row>
    <row r="13303" spans="2:3" x14ac:dyDescent="0.2">
      <c r="B13303" s="24"/>
      <c r="C13303" s="24"/>
    </row>
    <row r="13304" spans="2:3" x14ac:dyDescent="0.2">
      <c r="B13304" s="24"/>
      <c r="C13304" s="24"/>
    </row>
    <row r="13305" spans="2:3" x14ac:dyDescent="0.2">
      <c r="B13305" s="24"/>
      <c r="C13305" s="24"/>
    </row>
    <row r="13306" spans="2:3" x14ac:dyDescent="0.2">
      <c r="B13306" s="24"/>
      <c r="C13306" s="24"/>
    </row>
    <row r="13307" spans="2:3" x14ac:dyDescent="0.2">
      <c r="B13307" s="24"/>
      <c r="C13307" s="24"/>
    </row>
    <row r="13308" spans="2:3" x14ac:dyDescent="0.2">
      <c r="B13308" s="24"/>
      <c r="C13308" s="24"/>
    </row>
    <row r="13309" spans="2:3" x14ac:dyDescent="0.2">
      <c r="B13309" s="24"/>
      <c r="C13309" s="24"/>
    </row>
    <row r="13310" spans="2:3" x14ac:dyDescent="0.2">
      <c r="B13310" s="24"/>
      <c r="C13310" s="24"/>
    </row>
    <row r="13311" spans="2:3" x14ac:dyDescent="0.2">
      <c r="B13311" s="24"/>
      <c r="C13311" s="24"/>
    </row>
    <row r="13312" spans="2:3" x14ac:dyDescent="0.2">
      <c r="B13312" s="24"/>
      <c r="C13312" s="24"/>
    </row>
    <row r="13313" spans="2:3" x14ac:dyDescent="0.2">
      <c r="B13313" s="24"/>
      <c r="C13313" s="24"/>
    </row>
    <row r="13314" spans="2:3" x14ac:dyDescent="0.2">
      <c r="B13314" s="24"/>
      <c r="C13314" s="24"/>
    </row>
    <row r="13315" spans="2:3" x14ac:dyDescent="0.2">
      <c r="B13315" s="24"/>
      <c r="C13315" s="24"/>
    </row>
    <row r="13316" spans="2:3" x14ac:dyDescent="0.2">
      <c r="B13316" s="24"/>
      <c r="C13316" s="24"/>
    </row>
    <row r="13317" spans="2:3" x14ac:dyDescent="0.2">
      <c r="B13317" s="24"/>
      <c r="C13317" s="24"/>
    </row>
    <row r="13318" spans="2:3" x14ac:dyDescent="0.2">
      <c r="B13318" s="24"/>
      <c r="C13318" s="24"/>
    </row>
    <row r="13319" spans="2:3" x14ac:dyDescent="0.2">
      <c r="B13319" s="24"/>
      <c r="C13319" s="24"/>
    </row>
    <row r="13320" spans="2:3" x14ac:dyDescent="0.2">
      <c r="B13320" s="24"/>
      <c r="C13320" s="24"/>
    </row>
    <row r="13321" spans="2:3" x14ac:dyDescent="0.2">
      <c r="B13321" s="24"/>
      <c r="C13321" s="24"/>
    </row>
    <row r="13322" spans="2:3" x14ac:dyDescent="0.2">
      <c r="B13322" s="24"/>
      <c r="C13322" s="24"/>
    </row>
    <row r="13323" spans="2:3" x14ac:dyDescent="0.2">
      <c r="B13323" s="24"/>
      <c r="C13323" s="24"/>
    </row>
    <row r="13324" spans="2:3" x14ac:dyDescent="0.2">
      <c r="B13324" s="24"/>
      <c r="C13324" s="24"/>
    </row>
    <row r="13325" spans="2:3" x14ac:dyDescent="0.2">
      <c r="B13325" s="24"/>
      <c r="C13325" s="24"/>
    </row>
    <row r="13326" spans="2:3" x14ac:dyDescent="0.2">
      <c r="B13326" s="24"/>
      <c r="C13326" s="24"/>
    </row>
    <row r="13327" spans="2:3" x14ac:dyDescent="0.2">
      <c r="B13327" s="24"/>
      <c r="C13327" s="24"/>
    </row>
    <row r="13328" spans="2:3" x14ac:dyDescent="0.2">
      <c r="B13328" s="24"/>
      <c r="C13328" s="24"/>
    </row>
    <row r="13329" spans="2:3" x14ac:dyDescent="0.2">
      <c r="B13329" s="24"/>
      <c r="C13329" s="24"/>
    </row>
    <row r="13330" spans="2:3" x14ac:dyDescent="0.2">
      <c r="B13330" s="24"/>
      <c r="C13330" s="24"/>
    </row>
    <row r="13331" spans="2:3" x14ac:dyDescent="0.2">
      <c r="B13331" s="24"/>
      <c r="C13331" s="24"/>
    </row>
    <row r="13332" spans="2:3" x14ac:dyDescent="0.2">
      <c r="B13332" s="24"/>
      <c r="C13332" s="24"/>
    </row>
    <row r="13333" spans="2:3" x14ac:dyDescent="0.2">
      <c r="B13333" s="24"/>
      <c r="C13333" s="24"/>
    </row>
    <row r="13334" spans="2:3" x14ac:dyDescent="0.2">
      <c r="B13334" s="24"/>
      <c r="C13334" s="24"/>
    </row>
    <row r="13335" spans="2:3" x14ac:dyDescent="0.2">
      <c r="B13335" s="24"/>
      <c r="C13335" s="24"/>
    </row>
    <row r="13336" spans="2:3" x14ac:dyDescent="0.2">
      <c r="B13336" s="24"/>
      <c r="C13336" s="24"/>
    </row>
    <row r="13337" spans="2:3" x14ac:dyDescent="0.2">
      <c r="B13337" s="24"/>
      <c r="C13337" s="24"/>
    </row>
    <row r="13338" spans="2:3" x14ac:dyDescent="0.2">
      <c r="B13338" s="24"/>
      <c r="C13338" s="24"/>
    </row>
    <row r="13339" spans="2:3" x14ac:dyDescent="0.2">
      <c r="B13339" s="24"/>
      <c r="C13339" s="24"/>
    </row>
    <row r="13340" spans="2:3" x14ac:dyDescent="0.2">
      <c r="B13340" s="24"/>
      <c r="C13340" s="24"/>
    </row>
    <row r="13341" spans="2:3" x14ac:dyDescent="0.2">
      <c r="B13341" s="24"/>
      <c r="C13341" s="24"/>
    </row>
    <row r="13342" spans="2:3" x14ac:dyDescent="0.2">
      <c r="B13342" s="24"/>
      <c r="C13342" s="24"/>
    </row>
    <row r="13343" spans="2:3" x14ac:dyDescent="0.2">
      <c r="B13343" s="24"/>
      <c r="C13343" s="24"/>
    </row>
    <row r="13344" spans="2:3" x14ac:dyDescent="0.2">
      <c r="B13344" s="24"/>
      <c r="C13344" s="24"/>
    </row>
    <row r="13345" spans="2:3" x14ac:dyDescent="0.2">
      <c r="B13345" s="24"/>
      <c r="C13345" s="24"/>
    </row>
    <row r="13346" spans="2:3" x14ac:dyDescent="0.2">
      <c r="B13346" s="24"/>
      <c r="C13346" s="24"/>
    </row>
    <row r="13347" spans="2:3" x14ac:dyDescent="0.2">
      <c r="B13347" s="24"/>
      <c r="C13347" s="24"/>
    </row>
    <row r="13348" spans="2:3" x14ac:dyDescent="0.2">
      <c r="B13348" s="24"/>
      <c r="C13348" s="24"/>
    </row>
    <row r="13349" spans="2:3" x14ac:dyDescent="0.2">
      <c r="B13349" s="24"/>
      <c r="C13349" s="24"/>
    </row>
    <row r="13350" spans="2:3" x14ac:dyDescent="0.2">
      <c r="B13350" s="24"/>
      <c r="C13350" s="24"/>
    </row>
    <row r="13351" spans="2:3" x14ac:dyDescent="0.2">
      <c r="B13351" s="24"/>
      <c r="C13351" s="24"/>
    </row>
    <row r="13352" spans="2:3" x14ac:dyDescent="0.2">
      <c r="B13352" s="24"/>
      <c r="C13352" s="24"/>
    </row>
    <row r="13353" spans="2:3" x14ac:dyDescent="0.2">
      <c r="B13353" s="24"/>
      <c r="C13353" s="24"/>
    </row>
    <row r="13354" spans="2:3" x14ac:dyDescent="0.2">
      <c r="B13354" s="24"/>
      <c r="C13354" s="24"/>
    </row>
    <row r="13355" spans="2:3" x14ac:dyDescent="0.2">
      <c r="B13355" s="24"/>
      <c r="C13355" s="24"/>
    </row>
    <row r="13356" spans="2:3" x14ac:dyDescent="0.2">
      <c r="B13356" s="24"/>
      <c r="C13356" s="24"/>
    </row>
    <row r="13357" spans="2:3" x14ac:dyDescent="0.2">
      <c r="B13357" s="24"/>
      <c r="C13357" s="24"/>
    </row>
    <row r="13358" spans="2:3" x14ac:dyDescent="0.2">
      <c r="B13358" s="24"/>
      <c r="C13358" s="24"/>
    </row>
    <row r="13359" spans="2:3" x14ac:dyDescent="0.2">
      <c r="B13359" s="24"/>
      <c r="C13359" s="24"/>
    </row>
    <row r="13360" spans="2:3" x14ac:dyDescent="0.2">
      <c r="B13360" s="24"/>
      <c r="C13360" s="24"/>
    </row>
    <row r="13361" spans="2:3" x14ac:dyDescent="0.2">
      <c r="B13361" s="24"/>
      <c r="C13361" s="24"/>
    </row>
    <row r="13362" spans="2:3" x14ac:dyDescent="0.2">
      <c r="B13362" s="24"/>
      <c r="C13362" s="24"/>
    </row>
    <row r="13363" spans="2:3" x14ac:dyDescent="0.2">
      <c r="B13363" s="24"/>
      <c r="C13363" s="24"/>
    </row>
    <row r="13364" spans="2:3" x14ac:dyDescent="0.2">
      <c r="B13364" s="24"/>
      <c r="C13364" s="24"/>
    </row>
    <row r="13365" spans="2:3" x14ac:dyDescent="0.2">
      <c r="B13365" s="24"/>
      <c r="C13365" s="24"/>
    </row>
    <row r="13366" spans="2:3" x14ac:dyDescent="0.2">
      <c r="B13366" s="24"/>
      <c r="C13366" s="24"/>
    </row>
    <row r="13367" spans="2:3" x14ac:dyDescent="0.2">
      <c r="B13367" s="24"/>
      <c r="C13367" s="24"/>
    </row>
    <row r="13368" spans="2:3" x14ac:dyDescent="0.2">
      <c r="B13368" s="24"/>
      <c r="C13368" s="24"/>
    </row>
    <row r="13369" spans="2:3" x14ac:dyDescent="0.2">
      <c r="B13369" s="24"/>
      <c r="C13369" s="24"/>
    </row>
    <row r="13370" spans="2:3" x14ac:dyDescent="0.2">
      <c r="B13370" s="24"/>
      <c r="C13370" s="24"/>
    </row>
    <row r="13371" spans="2:3" x14ac:dyDescent="0.2">
      <c r="B13371" s="24"/>
      <c r="C13371" s="24"/>
    </row>
    <row r="13372" spans="2:3" x14ac:dyDescent="0.2">
      <c r="B13372" s="24"/>
      <c r="C13372" s="24"/>
    </row>
    <row r="13373" spans="2:3" x14ac:dyDescent="0.2">
      <c r="B13373" s="24"/>
      <c r="C13373" s="24"/>
    </row>
    <row r="13374" spans="2:3" x14ac:dyDescent="0.2">
      <c r="B13374" s="24"/>
      <c r="C13374" s="24"/>
    </row>
    <row r="13375" spans="2:3" x14ac:dyDescent="0.2">
      <c r="B13375" s="24"/>
      <c r="C13375" s="24"/>
    </row>
    <row r="13376" spans="2:3" x14ac:dyDescent="0.2">
      <c r="B13376" s="24"/>
      <c r="C13376" s="24"/>
    </row>
    <row r="13377" spans="2:3" x14ac:dyDescent="0.2">
      <c r="B13377" s="24"/>
      <c r="C13377" s="24"/>
    </row>
    <row r="13378" spans="2:3" x14ac:dyDescent="0.2">
      <c r="B13378" s="24"/>
      <c r="C13378" s="24"/>
    </row>
    <row r="13379" spans="2:3" x14ac:dyDescent="0.2">
      <c r="B13379" s="24"/>
      <c r="C13379" s="24"/>
    </row>
    <row r="13380" spans="2:3" x14ac:dyDescent="0.2">
      <c r="B13380" s="24"/>
      <c r="C13380" s="24"/>
    </row>
    <row r="13381" spans="2:3" x14ac:dyDescent="0.2">
      <c r="B13381" s="24"/>
      <c r="C13381" s="24"/>
    </row>
    <row r="13382" spans="2:3" x14ac:dyDescent="0.2">
      <c r="B13382" s="24"/>
      <c r="C13382" s="24"/>
    </row>
    <row r="13383" spans="2:3" x14ac:dyDescent="0.2">
      <c r="B13383" s="24"/>
      <c r="C13383" s="24"/>
    </row>
    <row r="13384" spans="2:3" x14ac:dyDescent="0.2">
      <c r="B13384" s="24"/>
      <c r="C13384" s="24"/>
    </row>
    <row r="13385" spans="2:3" x14ac:dyDescent="0.2">
      <c r="B13385" s="24"/>
      <c r="C13385" s="24"/>
    </row>
    <row r="13386" spans="2:3" x14ac:dyDescent="0.2">
      <c r="B13386" s="24"/>
      <c r="C13386" s="24"/>
    </row>
    <row r="13387" spans="2:3" x14ac:dyDescent="0.2">
      <c r="B13387" s="24"/>
      <c r="C13387" s="24"/>
    </row>
    <row r="13388" spans="2:3" x14ac:dyDescent="0.2">
      <c r="B13388" s="24"/>
      <c r="C13388" s="24"/>
    </row>
    <row r="13389" spans="2:3" x14ac:dyDescent="0.2">
      <c r="B13389" s="24"/>
      <c r="C13389" s="24"/>
    </row>
    <row r="13390" spans="2:3" x14ac:dyDescent="0.2">
      <c r="B13390" s="24"/>
      <c r="C13390" s="24"/>
    </row>
    <row r="13391" spans="2:3" x14ac:dyDescent="0.2">
      <c r="B13391" s="24"/>
      <c r="C13391" s="24"/>
    </row>
    <row r="13392" spans="2:3" x14ac:dyDescent="0.2">
      <c r="B13392" s="24"/>
      <c r="C13392" s="24"/>
    </row>
    <row r="13393" spans="2:3" x14ac:dyDescent="0.2">
      <c r="B13393" s="24"/>
      <c r="C13393" s="24"/>
    </row>
    <row r="13394" spans="2:3" x14ac:dyDescent="0.2">
      <c r="B13394" s="24"/>
      <c r="C13394" s="24"/>
    </row>
    <row r="13395" spans="2:3" x14ac:dyDescent="0.2">
      <c r="B13395" s="24"/>
      <c r="C13395" s="24"/>
    </row>
    <row r="13396" spans="2:3" x14ac:dyDescent="0.2">
      <c r="B13396" s="24"/>
      <c r="C13396" s="24"/>
    </row>
    <row r="13397" spans="2:3" x14ac:dyDescent="0.2">
      <c r="B13397" s="24"/>
      <c r="C13397" s="24"/>
    </row>
    <row r="13398" spans="2:3" x14ac:dyDescent="0.2">
      <c r="B13398" s="24"/>
      <c r="C13398" s="24"/>
    </row>
    <row r="13399" spans="2:3" x14ac:dyDescent="0.2">
      <c r="B13399" s="24"/>
      <c r="C13399" s="24"/>
    </row>
    <row r="13400" spans="2:3" x14ac:dyDescent="0.2">
      <c r="B13400" s="24"/>
      <c r="C13400" s="24"/>
    </row>
    <row r="13401" spans="2:3" x14ac:dyDescent="0.2">
      <c r="B13401" s="24"/>
      <c r="C13401" s="24"/>
    </row>
    <row r="13402" spans="2:3" x14ac:dyDescent="0.2">
      <c r="B13402" s="24"/>
      <c r="C13402" s="24"/>
    </row>
    <row r="13403" spans="2:3" x14ac:dyDescent="0.2">
      <c r="B13403" s="24"/>
      <c r="C13403" s="24"/>
    </row>
    <row r="13404" spans="2:3" x14ac:dyDescent="0.2">
      <c r="B13404" s="24"/>
      <c r="C13404" s="24"/>
    </row>
    <row r="13405" spans="2:3" x14ac:dyDescent="0.2">
      <c r="B13405" s="24"/>
      <c r="C13405" s="24"/>
    </row>
    <row r="13406" spans="2:3" x14ac:dyDescent="0.2">
      <c r="B13406" s="24"/>
      <c r="C13406" s="24"/>
    </row>
    <row r="13407" spans="2:3" x14ac:dyDescent="0.2">
      <c r="B13407" s="24"/>
      <c r="C13407" s="24"/>
    </row>
    <row r="13408" spans="2:3" x14ac:dyDescent="0.2">
      <c r="B13408" s="24"/>
      <c r="C13408" s="24"/>
    </row>
    <row r="13409" spans="2:3" x14ac:dyDescent="0.2">
      <c r="B13409" s="24"/>
      <c r="C13409" s="24"/>
    </row>
    <row r="13410" spans="2:3" x14ac:dyDescent="0.2">
      <c r="B13410" s="24"/>
      <c r="C13410" s="24"/>
    </row>
    <row r="13411" spans="2:3" x14ac:dyDescent="0.2">
      <c r="B13411" s="24"/>
      <c r="C13411" s="24"/>
    </row>
    <row r="13412" spans="2:3" x14ac:dyDescent="0.2">
      <c r="B13412" s="24"/>
      <c r="C13412" s="24"/>
    </row>
    <row r="13413" spans="2:3" x14ac:dyDescent="0.2">
      <c r="B13413" s="24"/>
      <c r="C13413" s="24"/>
    </row>
    <row r="13414" spans="2:3" x14ac:dyDescent="0.2">
      <c r="B13414" s="24"/>
      <c r="C13414" s="24"/>
    </row>
    <row r="13415" spans="2:3" x14ac:dyDescent="0.2">
      <c r="B13415" s="24"/>
      <c r="C13415" s="24"/>
    </row>
    <row r="13416" spans="2:3" x14ac:dyDescent="0.2">
      <c r="B13416" s="24"/>
      <c r="C13416" s="24"/>
    </row>
    <row r="13417" spans="2:3" x14ac:dyDescent="0.2">
      <c r="B13417" s="24"/>
      <c r="C13417" s="24"/>
    </row>
    <row r="13418" spans="2:3" x14ac:dyDescent="0.2">
      <c r="B13418" s="24"/>
      <c r="C13418" s="24"/>
    </row>
    <row r="13419" spans="2:3" x14ac:dyDescent="0.2">
      <c r="B13419" s="24"/>
      <c r="C13419" s="24"/>
    </row>
    <row r="13420" spans="2:3" x14ac:dyDescent="0.2">
      <c r="B13420" s="24"/>
      <c r="C13420" s="24"/>
    </row>
    <row r="13421" spans="2:3" x14ac:dyDescent="0.2">
      <c r="B13421" s="24"/>
      <c r="C13421" s="24"/>
    </row>
    <row r="13422" spans="2:3" x14ac:dyDescent="0.2">
      <c r="B13422" s="24"/>
      <c r="C13422" s="24"/>
    </row>
    <row r="13423" spans="2:3" x14ac:dyDescent="0.2">
      <c r="B13423" s="24"/>
      <c r="C13423" s="24"/>
    </row>
    <row r="13424" spans="2:3" x14ac:dyDescent="0.2">
      <c r="B13424" s="24"/>
      <c r="C13424" s="24"/>
    </row>
    <row r="13425" spans="2:3" x14ac:dyDescent="0.2">
      <c r="B13425" s="24"/>
      <c r="C13425" s="24"/>
    </row>
    <row r="13426" spans="2:3" x14ac:dyDescent="0.2">
      <c r="B13426" s="24"/>
      <c r="C13426" s="24"/>
    </row>
    <row r="13427" spans="2:3" x14ac:dyDescent="0.2">
      <c r="B13427" s="24"/>
      <c r="C13427" s="24"/>
    </row>
    <row r="13428" spans="2:3" x14ac:dyDescent="0.2">
      <c r="B13428" s="24"/>
      <c r="C13428" s="24"/>
    </row>
    <row r="13429" spans="2:3" x14ac:dyDescent="0.2">
      <c r="B13429" s="24"/>
      <c r="C13429" s="24"/>
    </row>
    <row r="13430" spans="2:3" x14ac:dyDescent="0.2">
      <c r="B13430" s="24"/>
      <c r="C13430" s="24"/>
    </row>
    <row r="13431" spans="2:3" x14ac:dyDescent="0.2">
      <c r="B13431" s="24"/>
      <c r="C13431" s="24"/>
    </row>
    <row r="13432" spans="2:3" x14ac:dyDescent="0.2">
      <c r="B13432" s="24"/>
      <c r="C13432" s="24"/>
    </row>
    <row r="13433" spans="2:3" x14ac:dyDescent="0.2">
      <c r="B13433" s="24"/>
      <c r="C13433" s="24"/>
    </row>
    <row r="13434" spans="2:3" x14ac:dyDescent="0.2">
      <c r="B13434" s="24"/>
      <c r="C13434" s="24"/>
    </row>
    <row r="13435" spans="2:3" x14ac:dyDescent="0.2">
      <c r="B13435" s="24"/>
      <c r="C13435" s="24"/>
    </row>
    <row r="13436" spans="2:3" x14ac:dyDescent="0.2">
      <c r="B13436" s="24"/>
      <c r="C13436" s="24"/>
    </row>
    <row r="13437" spans="2:3" x14ac:dyDescent="0.2">
      <c r="B13437" s="24"/>
      <c r="C13437" s="24"/>
    </row>
    <row r="13438" spans="2:3" x14ac:dyDescent="0.2">
      <c r="B13438" s="24"/>
      <c r="C13438" s="24"/>
    </row>
    <row r="13439" spans="2:3" x14ac:dyDescent="0.2">
      <c r="B13439" s="24"/>
      <c r="C13439" s="24"/>
    </row>
    <row r="13440" spans="2:3" x14ac:dyDescent="0.2">
      <c r="B13440" s="24"/>
      <c r="C13440" s="24"/>
    </row>
    <row r="13441" spans="2:3" x14ac:dyDescent="0.2">
      <c r="B13441" s="24"/>
      <c r="C13441" s="24"/>
    </row>
    <row r="13442" spans="2:3" x14ac:dyDescent="0.2">
      <c r="B13442" s="24"/>
      <c r="C13442" s="24"/>
    </row>
    <row r="13443" spans="2:3" x14ac:dyDescent="0.2">
      <c r="B13443" s="24"/>
      <c r="C13443" s="24"/>
    </row>
    <row r="13444" spans="2:3" x14ac:dyDescent="0.2">
      <c r="B13444" s="24"/>
      <c r="C13444" s="24"/>
    </row>
    <row r="13445" spans="2:3" x14ac:dyDescent="0.2">
      <c r="B13445" s="24"/>
      <c r="C13445" s="24"/>
    </row>
    <row r="13446" spans="2:3" x14ac:dyDescent="0.2">
      <c r="B13446" s="24"/>
      <c r="C13446" s="24"/>
    </row>
    <row r="13447" spans="2:3" x14ac:dyDescent="0.2">
      <c r="B13447" s="24"/>
      <c r="C13447" s="24"/>
    </row>
    <row r="13448" spans="2:3" x14ac:dyDescent="0.2">
      <c r="B13448" s="24"/>
      <c r="C13448" s="24"/>
    </row>
    <row r="13449" spans="2:3" x14ac:dyDescent="0.2">
      <c r="B13449" s="24"/>
      <c r="C13449" s="24"/>
    </row>
    <row r="13450" spans="2:3" x14ac:dyDescent="0.2">
      <c r="B13450" s="24"/>
      <c r="C13450" s="24"/>
    </row>
    <row r="13451" spans="2:3" x14ac:dyDescent="0.2">
      <c r="B13451" s="24"/>
      <c r="C13451" s="24"/>
    </row>
    <row r="13452" spans="2:3" x14ac:dyDescent="0.2">
      <c r="B13452" s="24"/>
      <c r="C13452" s="24"/>
    </row>
    <row r="13453" spans="2:3" x14ac:dyDescent="0.2">
      <c r="B13453" s="24"/>
      <c r="C13453" s="24"/>
    </row>
    <row r="13454" spans="2:3" x14ac:dyDescent="0.2">
      <c r="B13454" s="24"/>
      <c r="C13454" s="24"/>
    </row>
    <row r="13455" spans="2:3" x14ac:dyDescent="0.2">
      <c r="B13455" s="24"/>
      <c r="C13455" s="24"/>
    </row>
    <row r="13456" spans="2:3" x14ac:dyDescent="0.2">
      <c r="B13456" s="24"/>
      <c r="C13456" s="24"/>
    </row>
    <row r="13457" spans="2:3" x14ac:dyDescent="0.2">
      <c r="B13457" s="24"/>
      <c r="C13457" s="24"/>
    </row>
    <row r="13458" spans="2:3" x14ac:dyDescent="0.2">
      <c r="B13458" s="24"/>
      <c r="C13458" s="24"/>
    </row>
    <row r="13459" spans="2:3" x14ac:dyDescent="0.2">
      <c r="B13459" s="24"/>
      <c r="C13459" s="24"/>
    </row>
    <row r="13460" spans="2:3" x14ac:dyDescent="0.2">
      <c r="B13460" s="24"/>
      <c r="C13460" s="24"/>
    </row>
    <row r="13461" spans="2:3" x14ac:dyDescent="0.2">
      <c r="B13461" s="24"/>
      <c r="C13461" s="24"/>
    </row>
    <row r="13462" spans="2:3" x14ac:dyDescent="0.2">
      <c r="B13462" s="24"/>
      <c r="C13462" s="24"/>
    </row>
    <row r="13463" spans="2:3" x14ac:dyDescent="0.2">
      <c r="B13463" s="24"/>
      <c r="C13463" s="24"/>
    </row>
    <row r="13464" spans="2:3" x14ac:dyDescent="0.2">
      <c r="B13464" s="24"/>
      <c r="C13464" s="24"/>
    </row>
    <row r="13465" spans="2:3" x14ac:dyDescent="0.2">
      <c r="B13465" s="24"/>
      <c r="C13465" s="24"/>
    </row>
    <row r="13466" spans="2:3" x14ac:dyDescent="0.2">
      <c r="B13466" s="24"/>
      <c r="C13466" s="24"/>
    </row>
    <row r="13467" spans="2:3" x14ac:dyDescent="0.2">
      <c r="B13467" s="24"/>
      <c r="C13467" s="24"/>
    </row>
    <row r="13468" spans="2:3" x14ac:dyDescent="0.2">
      <c r="B13468" s="24"/>
      <c r="C13468" s="24"/>
    </row>
    <row r="13469" spans="2:3" x14ac:dyDescent="0.2">
      <c r="B13469" s="24"/>
      <c r="C13469" s="24"/>
    </row>
    <row r="13470" spans="2:3" x14ac:dyDescent="0.2">
      <c r="B13470" s="24"/>
      <c r="C13470" s="24"/>
    </row>
    <row r="13471" spans="2:3" x14ac:dyDescent="0.2">
      <c r="B13471" s="24"/>
      <c r="C13471" s="24"/>
    </row>
    <row r="13472" spans="2:3" x14ac:dyDescent="0.2">
      <c r="B13472" s="24"/>
      <c r="C13472" s="24"/>
    </row>
    <row r="13473" spans="2:3" x14ac:dyDescent="0.2">
      <c r="B13473" s="24"/>
      <c r="C13473" s="24"/>
    </row>
    <row r="13474" spans="2:3" x14ac:dyDescent="0.2">
      <c r="B13474" s="24"/>
      <c r="C13474" s="24"/>
    </row>
    <row r="13475" spans="2:3" x14ac:dyDescent="0.2">
      <c r="B13475" s="24"/>
      <c r="C13475" s="24"/>
    </row>
    <row r="13476" spans="2:3" x14ac:dyDescent="0.2">
      <c r="B13476" s="24"/>
      <c r="C13476" s="24"/>
    </row>
    <row r="13477" spans="2:3" x14ac:dyDescent="0.2">
      <c r="B13477" s="24"/>
      <c r="C13477" s="24"/>
    </row>
    <row r="13478" spans="2:3" x14ac:dyDescent="0.2">
      <c r="B13478" s="24"/>
      <c r="C13478" s="24"/>
    </row>
    <row r="13479" spans="2:3" x14ac:dyDescent="0.2">
      <c r="B13479" s="24"/>
      <c r="C13479" s="24"/>
    </row>
    <row r="13480" spans="2:3" x14ac:dyDescent="0.2">
      <c r="B13480" s="24"/>
      <c r="C13480" s="24"/>
    </row>
    <row r="13481" spans="2:3" x14ac:dyDescent="0.2">
      <c r="B13481" s="24"/>
      <c r="C13481" s="24"/>
    </row>
    <row r="13482" spans="2:3" x14ac:dyDescent="0.2">
      <c r="B13482" s="24"/>
      <c r="C13482" s="24"/>
    </row>
    <row r="13483" spans="2:3" x14ac:dyDescent="0.2">
      <c r="B13483" s="24"/>
      <c r="C13483" s="24"/>
    </row>
    <row r="13484" spans="2:3" x14ac:dyDescent="0.2">
      <c r="B13484" s="24"/>
      <c r="C13484" s="24"/>
    </row>
    <row r="13485" spans="2:3" x14ac:dyDescent="0.2">
      <c r="B13485" s="24"/>
      <c r="C13485" s="24"/>
    </row>
    <row r="13486" spans="2:3" x14ac:dyDescent="0.2">
      <c r="B13486" s="24"/>
      <c r="C13486" s="24"/>
    </row>
    <row r="13487" spans="2:3" x14ac:dyDescent="0.2">
      <c r="B13487" s="24"/>
      <c r="C13487" s="24"/>
    </row>
    <row r="13488" spans="2:3" x14ac:dyDescent="0.2">
      <c r="B13488" s="24"/>
      <c r="C13488" s="24"/>
    </row>
    <row r="13489" spans="2:3" x14ac:dyDescent="0.2">
      <c r="B13489" s="24"/>
      <c r="C13489" s="24"/>
    </row>
    <row r="13490" spans="2:3" x14ac:dyDescent="0.2">
      <c r="B13490" s="24"/>
      <c r="C13490" s="24"/>
    </row>
    <row r="13491" spans="2:3" x14ac:dyDescent="0.2">
      <c r="B13491" s="24"/>
      <c r="C13491" s="24"/>
    </row>
    <row r="13492" spans="2:3" x14ac:dyDescent="0.2">
      <c r="B13492" s="24"/>
      <c r="C13492" s="24"/>
    </row>
    <row r="13493" spans="2:3" x14ac:dyDescent="0.2">
      <c r="B13493" s="24"/>
      <c r="C13493" s="24"/>
    </row>
    <row r="13494" spans="2:3" x14ac:dyDescent="0.2">
      <c r="B13494" s="24"/>
      <c r="C13494" s="24"/>
    </row>
    <row r="13495" spans="2:3" x14ac:dyDescent="0.2">
      <c r="B13495" s="24"/>
      <c r="C13495" s="24"/>
    </row>
    <row r="13496" spans="2:3" x14ac:dyDescent="0.2">
      <c r="B13496" s="24"/>
      <c r="C13496" s="24"/>
    </row>
    <row r="13497" spans="2:3" x14ac:dyDescent="0.2">
      <c r="B13497" s="24"/>
      <c r="C13497" s="24"/>
    </row>
    <row r="13498" spans="2:3" x14ac:dyDescent="0.2">
      <c r="B13498" s="24"/>
      <c r="C13498" s="24"/>
    </row>
    <row r="13499" spans="2:3" x14ac:dyDescent="0.2">
      <c r="B13499" s="24"/>
      <c r="C13499" s="24"/>
    </row>
    <row r="13500" spans="2:3" x14ac:dyDescent="0.2">
      <c r="B13500" s="24"/>
      <c r="C13500" s="24"/>
    </row>
    <row r="13501" spans="2:3" x14ac:dyDescent="0.2">
      <c r="B13501" s="24"/>
      <c r="C13501" s="24"/>
    </row>
    <row r="13502" spans="2:3" x14ac:dyDescent="0.2">
      <c r="B13502" s="24"/>
      <c r="C13502" s="24"/>
    </row>
    <row r="13503" spans="2:3" x14ac:dyDescent="0.2">
      <c r="B13503" s="24"/>
      <c r="C13503" s="24"/>
    </row>
    <row r="13504" spans="2:3" x14ac:dyDescent="0.2">
      <c r="B13504" s="24"/>
      <c r="C13504" s="24"/>
    </row>
    <row r="13505" spans="2:3" x14ac:dyDescent="0.2">
      <c r="B13505" s="24"/>
      <c r="C13505" s="24"/>
    </row>
    <row r="13506" spans="2:3" x14ac:dyDescent="0.2">
      <c r="B13506" s="24"/>
      <c r="C13506" s="24"/>
    </row>
    <row r="13507" spans="2:3" x14ac:dyDescent="0.2">
      <c r="B13507" s="24"/>
      <c r="C13507" s="24"/>
    </row>
    <row r="13508" spans="2:3" x14ac:dyDescent="0.2">
      <c r="B13508" s="24"/>
      <c r="C13508" s="24"/>
    </row>
    <row r="13509" spans="2:3" x14ac:dyDescent="0.2">
      <c r="B13509" s="24"/>
      <c r="C13509" s="24"/>
    </row>
    <row r="13510" spans="2:3" x14ac:dyDescent="0.2">
      <c r="B13510" s="24"/>
      <c r="C13510" s="24"/>
    </row>
    <row r="13511" spans="2:3" x14ac:dyDescent="0.2">
      <c r="B13511" s="24"/>
      <c r="C13511" s="24"/>
    </row>
    <row r="13512" spans="2:3" x14ac:dyDescent="0.2">
      <c r="B13512" s="24"/>
      <c r="C13512" s="24"/>
    </row>
    <row r="13513" spans="2:3" x14ac:dyDescent="0.2">
      <c r="B13513" s="24"/>
      <c r="C13513" s="24"/>
    </row>
    <row r="13514" spans="2:3" x14ac:dyDescent="0.2">
      <c r="B13514" s="24"/>
      <c r="C13514" s="24"/>
    </row>
    <row r="13515" spans="2:3" x14ac:dyDescent="0.2">
      <c r="B13515" s="24"/>
      <c r="C13515" s="24"/>
    </row>
    <row r="13516" spans="2:3" x14ac:dyDescent="0.2">
      <c r="B13516" s="24"/>
      <c r="C13516" s="24"/>
    </row>
    <row r="13517" spans="2:3" x14ac:dyDescent="0.2">
      <c r="B13517" s="24"/>
      <c r="C13517" s="24"/>
    </row>
    <row r="13518" spans="2:3" x14ac:dyDescent="0.2">
      <c r="B13518" s="24"/>
      <c r="C13518" s="24"/>
    </row>
    <row r="13519" spans="2:3" x14ac:dyDescent="0.2">
      <c r="B13519" s="24"/>
      <c r="C13519" s="24"/>
    </row>
    <row r="13520" spans="2:3" x14ac:dyDescent="0.2">
      <c r="B13520" s="24"/>
      <c r="C13520" s="24"/>
    </row>
    <row r="13521" spans="2:3" x14ac:dyDescent="0.2">
      <c r="B13521" s="24"/>
      <c r="C13521" s="24"/>
    </row>
    <row r="13522" spans="2:3" x14ac:dyDescent="0.2">
      <c r="B13522" s="24"/>
      <c r="C13522" s="24"/>
    </row>
    <row r="13523" spans="2:3" x14ac:dyDescent="0.2">
      <c r="B13523" s="24"/>
      <c r="C13523" s="24"/>
    </row>
    <row r="13524" spans="2:3" x14ac:dyDescent="0.2">
      <c r="B13524" s="24"/>
      <c r="C13524" s="24"/>
    </row>
    <row r="13525" spans="2:3" x14ac:dyDescent="0.2">
      <c r="B13525" s="24"/>
      <c r="C13525" s="24"/>
    </row>
    <row r="13526" spans="2:3" x14ac:dyDescent="0.2">
      <c r="B13526" s="24"/>
      <c r="C13526" s="24"/>
    </row>
    <row r="13527" spans="2:3" x14ac:dyDescent="0.2">
      <c r="B13527" s="24"/>
      <c r="C13527" s="24"/>
    </row>
    <row r="13528" spans="2:3" x14ac:dyDescent="0.2">
      <c r="B13528" s="24"/>
      <c r="C13528" s="24"/>
    </row>
    <row r="13529" spans="2:3" x14ac:dyDescent="0.2">
      <c r="B13529" s="24"/>
      <c r="C13529" s="24"/>
    </row>
    <row r="13530" spans="2:3" x14ac:dyDescent="0.2">
      <c r="B13530" s="24"/>
      <c r="C13530" s="24"/>
    </row>
    <row r="13531" spans="2:3" x14ac:dyDescent="0.2">
      <c r="B13531" s="24"/>
      <c r="C13531" s="24"/>
    </row>
    <row r="13532" spans="2:3" x14ac:dyDescent="0.2">
      <c r="B13532" s="24"/>
      <c r="C13532" s="24"/>
    </row>
    <row r="13533" spans="2:3" x14ac:dyDescent="0.2">
      <c r="B13533" s="24"/>
      <c r="C13533" s="24"/>
    </row>
    <row r="13534" spans="2:3" x14ac:dyDescent="0.2">
      <c r="B13534" s="24"/>
      <c r="C13534" s="24"/>
    </row>
    <row r="13535" spans="2:3" x14ac:dyDescent="0.2">
      <c r="B13535" s="24"/>
      <c r="C13535" s="24"/>
    </row>
    <row r="13536" spans="2:3" x14ac:dyDescent="0.2">
      <c r="B13536" s="24"/>
      <c r="C13536" s="24"/>
    </row>
    <row r="13537" spans="2:3" x14ac:dyDescent="0.2">
      <c r="B13537" s="24"/>
      <c r="C13537" s="24"/>
    </row>
    <row r="13538" spans="2:3" x14ac:dyDescent="0.2">
      <c r="B13538" s="24"/>
      <c r="C13538" s="24"/>
    </row>
    <row r="13539" spans="2:3" x14ac:dyDescent="0.2">
      <c r="B13539" s="24"/>
      <c r="C13539" s="24"/>
    </row>
    <row r="13540" spans="2:3" x14ac:dyDescent="0.2">
      <c r="B13540" s="24"/>
      <c r="C13540" s="24"/>
    </row>
    <row r="13541" spans="2:3" x14ac:dyDescent="0.2">
      <c r="B13541" s="24"/>
      <c r="C13541" s="24"/>
    </row>
    <row r="13542" spans="2:3" x14ac:dyDescent="0.2">
      <c r="B13542" s="24"/>
      <c r="C13542" s="24"/>
    </row>
    <row r="13543" spans="2:3" x14ac:dyDescent="0.2">
      <c r="B13543" s="24"/>
      <c r="C13543" s="24"/>
    </row>
    <row r="13544" spans="2:3" x14ac:dyDescent="0.2">
      <c r="B13544" s="24"/>
      <c r="C13544" s="24"/>
    </row>
    <row r="13545" spans="2:3" x14ac:dyDescent="0.2">
      <c r="B13545" s="24"/>
      <c r="C13545" s="24"/>
    </row>
    <row r="13546" spans="2:3" x14ac:dyDescent="0.2">
      <c r="B13546" s="24"/>
      <c r="C13546" s="24"/>
    </row>
    <row r="13547" spans="2:3" x14ac:dyDescent="0.2">
      <c r="B13547" s="24"/>
      <c r="C13547" s="24"/>
    </row>
    <row r="13548" spans="2:3" x14ac:dyDescent="0.2">
      <c r="B13548" s="24"/>
      <c r="C13548" s="24"/>
    </row>
    <row r="13549" spans="2:3" x14ac:dyDescent="0.2">
      <c r="B13549" s="24"/>
      <c r="C13549" s="24"/>
    </row>
    <row r="13550" spans="2:3" x14ac:dyDescent="0.2">
      <c r="B13550" s="24"/>
      <c r="C13550" s="24"/>
    </row>
    <row r="13551" spans="2:3" x14ac:dyDescent="0.2">
      <c r="B13551" s="24"/>
      <c r="C13551" s="24"/>
    </row>
    <row r="13552" spans="2:3" x14ac:dyDescent="0.2">
      <c r="B13552" s="24"/>
      <c r="C13552" s="24"/>
    </row>
    <row r="13553" spans="2:3" x14ac:dyDescent="0.2">
      <c r="B13553" s="24"/>
      <c r="C13553" s="24"/>
    </row>
    <row r="13554" spans="2:3" x14ac:dyDescent="0.2">
      <c r="B13554" s="24"/>
      <c r="C13554" s="24"/>
    </row>
    <row r="13555" spans="2:3" x14ac:dyDescent="0.2">
      <c r="B13555" s="24"/>
      <c r="C13555" s="24"/>
    </row>
    <row r="13556" spans="2:3" x14ac:dyDescent="0.2">
      <c r="B13556" s="24"/>
      <c r="C13556" s="24"/>
    </row>
    <row r="13557" spans="2:3" x14ac:dyDescent="0.2">
      <c r="B13557" s="24"/>
      <c r="C13557" s="24"/>
    </row>
    <row r="13558" spans="2:3" x14ac:dyDescent="0.2">
      <c r="B13558" s="24"/>
      <c r="C13558" s="24"/>
    </row>
    <row r="13559" spans="2:3" x14ac:dyDescent="0.2">
      <c r="B13559" s="24"/>
      <c r="C13559" s="24"/>
    </row>
    <row r="13560" spans="2:3" x14ac:dyDescent="0.2">
      <c r="B13560" s="24"/>
      <c r="C13560" s="24"/>
    </row>
    <row r="13561" spans="2:3" x14ac:dyDescent="0.2">
      <c r="B13561" s="24"/>
      <c r="C13561" s="24"/>
    </row>
    <row r="13562" spans="2:3" x14ac:dyDescent="0.2">
      <c r="B13562" s="24"/>
      <c r="C13562" s="24"/>
    </row>
    <row r="13563" spans="2:3" x14ac:dyDescent="0.2">
      <c r="B13563" s="24"/>
      <c r="C13563" s="24"/>
    </row>
    <row r="13564" spans="2:3" x14ac:dyDescent="0.2">
      <c r="B13564" s="24"/>
      <c r="C13564" s="24"/>
    </row>
    <row r="13565" spans="2:3" x14ac:dyDescent="0.2">
      <c r="B13565" s="24"/>
      <c r="C13565" s="24"/>
    </row>
    <row r="13566" spans="2:3" x14ac:dyDescent="0.2">
      <c r="B13566" s="24"/>
      <c r="C13566" s="24"/>
    </row>
    <row r="13567" spans="2:3" x14ac:dyDescent="0.2">
      <c r="B13567" s="24"/>
      <c r="C13567" s="24"/>
    </row>
    <row r="13568" spans="2:3" x14ac:dyDescent="0.2">
      <c r="B13568" s="24"/>
      <c r="C13568" s="24"/>
    </row>
    <row r="13569" spans="2:3" x14ac:dyDescent="0.2">
      <c r="B13569" s="24"/>
      <c r="C13569" s="24"/>
    </row>
    <row r="13570" spans="2:3" x14ac:dyDescent="0.2">
      <c r="B13570" s="24"/>
      <c r="C13570" s="24"/>
    </row>
    <row r="13571" spans="2:3" x14ac:dyDescent="0.2">
      <c r="B13571" s="24"/>
      <c r="C13571" s="24"/>
    </row>
    <row r="13572" spans="2:3" x14ac:dyDescent="0.2">
      <c r="B13572" s="24"/>
      <c r="C13572" s="24"/>
    </row>
    <row r="13573" spans="2:3" x14ac:dyDescent="0.2">
      <c r="B13573" s="24"/>
      <c r="C13573" s="24"/>
    </row>
    <row r="13574" spans="2:3" x14ac:dyDescent="0.2">
      <c r="B13574" s="24"/>
      <c r="C13574" s="24"/>
    </row>
    <row r="13575" spans="2:3" x14ac:dyDescent="0.2">
      <c r="B13575" s="24"/>
      <c r="C13575" s="24"/>
    </row>
    <row r="13576" spans="2:3" x14ac:dyDescent="0.2">
      <c r="B13576" s="24"/>
      <c r="C13576" s="24"/>
    </row>
    <row r="13577" spans="2:3" x14ac:dyDescent="0.2">
      <c r="B13577" s="24"/>
      <c r="C13577" s="24"/>
    </row>
    <row r="13578" spans="2:3" x14ac:dyDescent="0.2">
      <c r="B13578" s="24"/>
      <c r="C13578" s="24"/>
    </row>
    <row r="13579" spans="2:3" x14ac:dyDescent="0.2">
      <c r="B13579" s="24"/>
      <c r="C13579" s="24"/>
    </row>
    <row r="13580" spans="2:3" x14ac:dyDescent="0.2">
      <c r="B13580" s="24"/>
      <c r="C13580" s="24"/>
    </row>
    <row r="13581" spans="2:3" x14ac:dyDescent="0.2">
      <c r="B13581" s="24"/>
      <c r="C13581" s="24"/>
    </row>
    <row r="13582" spans="2:3" x14ac:dyDescent="0.2">
      <c r="B13582" s="24"/>
      <c r="C13582" s="24"/>
    </row>
    <row r="13583" spans="2:3" x14ac:dyDescent="0.2">
      <c r="B13583" s="24"/>
      <c r="C13583" s="24"/>
    </row>
    <row r="13584" spans="2:3" x14ac:dyDescent="0.2">
      <c r="B13584" s="24"/>
      <c r="C13584" s="24"/>
    </row>
    <row r="13585" spans="2:3" x14ac:dyDescent="0.2">
      <c r="B13585" s="24"/>
      <c r="C13585" s="24"/>
    </row>
    <row r="13586" spans="2:3" x14ac:dyDescent="0.2">
      <c r="B13586" s="24"/>
      <c r="C13586" s="24"/>
    </row>
    <row r="13587" spans="2:3" x14ac:dyDescent="0.2">
      <c r="B13587" s="24"/>
      <c r="C13587" s="24"/>
    </row>
    <row r="13588" spans="2:3" x14ac:dyDescent="0.2">
      <c r="B13588" s="24"/>
      <c r="C13588" s="24"/>
    </row>
    <row r="13589" spans="2:3" x14ac:dyDescent="0.2">
      <c r="B13589" s="24"/>
      <c r="C13589" s="24"/>
    </row>
    <row r="13590" spans="2:3" x14ac:dyDescent="0.2">
      <c r="B13590" s="24"/>
      <c r="C13590" s="24"/>
    </row>
    <row r="13591" spans="2:3" x14ac:dyDescent="0.2">
      <c r="B13591" s="24"/>
      <c r="C13591" s="24"/>
    </row>
    <row r="13592" spans="2:3" x14ac:dyDescent="0.2">
      <c r="B13592" s="24"/>
      <c r="C13592" s="24"/>
    </row>
    <row r="13593" spans="2:3" x14ac:dyDescent="0.2">
      <c r="B13593" s="24"/>
      <c r="C13593" s="24"/>
    </row>
    <row r="13594" spans="2:3" x14ac:dyDescent="0.2">
      <c r="B13594" s="24"/>
      <c r="C13594" s="24"/>
    </row>
    <row r="13595" spans="2:3" x14ac:dyDescent="0.2">
      <c r="B13595" s="24"/>
      <c r="C13595" s="24"/>
    </row>
    <row r="13596" spans="2:3" x14ac:dyDescent="0.2">
      <c r="B13596" s="24"/>
      <c r="C13596" s="24"/>
    </row>
    <row r="13597" spans="2:3" x14ac:dyDescent="0.2">
      <c r="B13597" s="24"/>
      <c r="C13597" s="24"/>
    </row>
    <row r="13598" spans="2:3" x14ac:dyDescent="0.2">
      <c r="B13598" s="24"/>
      <c r="C13598" s="24"/>
    </row>
    <row r="13599" spans="2:3" x14ac:dyDescent="0.2">
      <c r="B13599" s="24"/>
      <c r="C13599" s="24"/>
    </row>
    <row r="13600" spans="2:3" x14ac:dyDescent="0.2">
      <c r="B13600" s="24"/>
      <c r="C13600" s="24"/>
    </row>
    <row r="13601" spans="2:3" x14ac:dyDescent="0.2">
      <c r="B13601" s="24"/>
      <c r="C13601" s="24"/>
    </row>
    <row r="13602" spans="2:3" x14ac:dyDescent="0.2">
      <c r="B13602" s="24"/>
      <c r="C13602" s="24"/>
    </row>
    <row r="13603" spans="2:3" x14ac:dyDescent="0.2">
      <c r="B13603" s="24"/>
      <c r="C13603" s="24"/>
    </row>
    <row r="13604" spans="2:3" x14ac:dyDescent="0.2">
      <c r="B13604" s="24"/>
      <c r="C13604" s="24"/>
    </row>
    <row r="13605" spans="2:3" x14ac:dyDescent="0.2">
      <c r="B13605" s="24"/>
      <c r="C13605" s="24"/>
    </row>
    <row r="13606" spans="2:3" x14ac:dyDescent="0.2">
      <c r="B13606" s="24"/>
      <c r="C13606" s="24"/>
    </row>
    <row r="13607" spans="2:3" x14ac:dyDescent="0.2">
      <c r="B13607" s="24"/>
      <c r="C13607" s="24"/>
    </row>
    <row r="13608" spans="2:3" x14ac:dyDescent="0.2">
      <c r="B13608" s="24"/>
      <c r="C13608" s="24"/>
    </row>
    <row r="13609" spans="2:3" x14ac:dyDescent="0.2">
      <c r="B13609" s="24"/>
      <c r="C13609" s="24"/>
    </row>
    <row r="13610" spans="2:3" x14ac:dyDescent="0.2">
      <c r="B13610" s="24"/>
      <c r="C13610" s="24"/>
    </row>
    <row r="13611" spans="2:3" x14ac:dyDescent="0.2">
      <c r="B13611" s="24"/>
      <c r="C13611" s="24"/>
    </row>
    <row r="13612" spans="2:3" x14ac:dyDescent="0.2">
      <c r="B13612" s="24"/>
      <c r="C13612" s="24"/>
    </row>
    <row r="13613" spans="2:3" x14ac:dyDescent="0.2">
      <c r="B13613" s="24"/>
      <c r="C13613" s="24"/>
    </row>
    <row r="13614" spans="2:3" x14ac:dyDescent="0.2">
      <c r="B13614" s="24"/>
      <c r="C13614" s="24"/>
    </row>
    <row r="13615" spans="2:3" x14ac:dyDescent="0.2">
      <c r="B13615" s="24"/>
      <c r="C13615" s="24"/>
    </row>
    <row r="13616" spans="2:3" x14ac:dyDescent="0.2">
      <c r="B13616" s="24"/>
      <c r="C13616" s="24"/>
    </row>
    <row r="13617" spans="2:3" x14ac:dyDescent="0.2">
      <c r="B13617" s="24"/>
      <c r="C13617" s="24"/>
    </row>
    <row r="13618" spans="2:3" x14ac:dyDescent="0.2">
      <c r="B13618" s="24"/>
      <c r="C13618" s="24"/>
    </row>
    <row r="13619" spans="2:3" x14ac:dyDescent="0.2">
      <c r="B13619" s="24"/>
      <c r="C13619" s="24"/>
    </row>
    <row r="13620" spans="2:3" x14ac:dyDescent="0.2">
      <c r="B13620" s="24"/>
      <c r="C13620" s="24"/>
    </row>
    <row r="13621" spans="2:3" x14ac:dyDescent="0.2">
      <c r="B13621" s="24"/>
      <c r="C13621" s="24"/>
    </row>
    <row r="13622" spans="2:3" x14ac:dyDescent="0.2">
      <c r="B13622" s="24"/>
      <c r="C13622" s="24"/>
    </row>
    <row r="13623" spans="2:3" x14ac:dyDescent="0.2">
      <c r="B13623" s="24"/>
      <c r="C13623" s="24"/>
    </row>
    <row r="13624" spans="2:3" x14ac:dyDescent="0.2">
      <c r="B13624" s="24"/>
      <c r="C13624" s="24"/>
    </row>
    <row r="13625" spans="2:3" x14ac:dyDescent="0.2">
      <c r="B13625" s="24"/>
      <c r="C13625" s="24"/>
    </row>
    <row r="13626" spans="2:3" x14ac:dyDescent="0.2">
      <c r="B13626" s="24"/>
      <c r="C13626" s="24"/>
    </row>
    <row r="13627" spans="2:3" x14ac:dyDescent="0.2">
      <c r="B13627" s="24"/>
      <c r="C13627" s="24"/>
    </row>
    <row r="13628" spans="2:3" x14ac:dyDescent="0.2">
      <c r="B13628" s="24"/>
      <c r="C13628" s="24"/>
    </row>
    <row r="13629" spans="2:3" x14ac:dyDescent="0.2">
      <c r="B13629" s="24"/>
      <c r="C13629" s="24"/>
    </row>
    <row r="13630" spans="2:3" x14ac:dyDescent="0.2">
      <c r="B13630" s="24"/>
      <c r="C13630" s="24"/>
    </row>
    <row r="13631" spans="2:3" x14ac:dyDescent="0.2">
      <c r="B13631" s="24"/>
      <c r="C13631" s="24"/>
    </row>
    <row r="13632" spans="2:3" x14ac:dyDescent="0.2">
      <c r="B13632" s="24"/>
      <c r="C13632" s="24"/>
    </row>
    <row r="13633" spans="2:3" x14ac:dyDescent="0.2">
      <c r="B13633" s="24"/>
      <c r="C13633" s="24"/>
    </row>
    <row r="13634" spans="2:3" x14ac:dyDescent="0.2">
      <c r="B13634" s="24"/>
      <c r="C13634" s="24"/>
    </row>
    <row r="13635" spans="2:3" x14ac:dyDescent="0.2">
      <c r="B13635" s="24"/>
      <c r="C13635" s="24"/>
    </row>
    <row r="13636" spans="2:3" x14ac:dyDescent="0.2">
      <c r="B13636" s="24"/>
      <c r="C13636" s="24"/>
    </row>
    <row r="13637" spans="2:3" x14ac:dyDescent="0.2">
      <c r="B13637" s="24"/>
      <c r="C13637" s="24"/>
    </row>
    <row r="13638" spans="2:3" x14ac:dyDescent="0.2">
      <c r="B13638" s="24"/>
      <c r="C13638" s="24"/>
    </row>
    <row r="13639" spans="2:3" x14ac:dyDescent="0.2">
      <c r="B13639" s="24"/>
      <c r="C13639" s="24"/>
    </row>
    <row r="13640" spans="2:3" x14ac:dyDescent="0.2">
      <c r="B13640" s="24"/>
      <c r="C13640" s="24"/>
    </row>
    <row r="13641" spans="2:3" x14ac:dyDescent="0.2">
      <c r="B13641" s="24"/>
      <c r="C13641" s="24"/>
    </row>
    <row r="13642" spans="2:3" x14ac:dyDescent="0.2">
      <c r="B13642" s="24"/>
      <c r="C13642" s="24"/>
    </row>
    <row r="13643" spans="2:3" x14ac:dyDescent="0.2">
      <c r="B13643" s="24"/>
      <c r="C13643" s="24"/>
    </row>
    <row r="13644" spans="2:3" x14ac:dyDescent="0.2">
      <c r="B13644" s="24"/>
      <c r="C13644" s="24"/>
    </row>
    <row r="13645" spans="2:3" x14ac:dyDescent="0.2">
      <c r="B13645" s="24"/>
      <c r="C13645" s="24"/>
    </row>
    <row r="13646" spans="2:3" x14ac:dyDescent="0.2">
      <c r="B13646" s="24"/>
      <c r="C13646" s="24"/>
    </row>
    <row r="13647" spans="2:3" x14ac:dyDescent="0.2">
      <c r="B13647" s="24"/>
      <c r="C13647" s="24"/>
    </row>
    <row r="13648" spans="2:3" x14ac:dyDescent="0.2">
      <c r="B13648" s="24"/>
      <c r="C13648" s="24"/>
    </row>
    <row r="13649" spans="2:3" x14ac:dyDescent="0.2">
      <c r="B13649" s="24"/>
      <c r="C13649" s="24"/>
    </row>
    <row r="13650" spans="2:3" x14ac:dyDescent="0.2">
      <c r="B13650" s="24"/>
      <c r="C13650" s="24"/>
    </row>
    <row r="13651" spans="2:3" x14ac:dyDescent="0.2">
      <c r="B13651" s="24"/>
      <c r="C13651" s="24"/>
    </row>
    <row r="13652" spans="2:3" x14ac:dyDescent="0.2">
      <c r="B13652" s="24"/>
      <c r="C13652" s="24"/>
    </row>
    <row r="13653" spans="2:3" x14ac:dyDescent="0.2">
      <c r="B13653" s="24"/>
      <c r="C13653" s="24"/>
    </row>
    <row r="13654" spans="2:3" x14ac:dyDescent="0.2">
      <c r="B13654" s="24"/>
      <c r="C13654" s="24"/>
    </row>
    <row r="13655" spans="2:3" x14ac:dyDescent="0.2">
      <c r="B13655" s="24"/>
      <c r="C13655" s="24"/>
    </row>
    <row r="13656" spans="2:3" x14ac:dyDescent="0.2">
      <c r="B13656" s="24"/>
      <c r="C13656" s="24"/>
    </row>
    <row r="13657" spans="2:3" x14ac:dyDescent="0.2">
      <c r="B13657" s="24"/>
      <c r="C13657" s="24"/>
    </row>
    <row r="13658" spans="2:3" x14ac:dyDescent="0.2">
      <c r="B13658" s="24"/>
      <c r="C13658" s="24"/>
    </row>
    <row r="13659" spans="2:3" x14ac:dyDescent="0.2">
      <c r="B13659" s="24"/>
      <c r="C13659" s="24"/>
    </row>
    <row r="13660" spans="2:3" x14ac:dyDescent="0.2">
      <c r="B13660" s="24"/>
      <c r="C13660" s="24"/>
    </row>
    <row r="13661" spans="2:3" x14ac:dyDescent="0.2">
      <c r="B13661" s="24"/>
      <c r="C13661" s="24"/>
    </row>
    <row r="13662" spans="2:3" x14ac:dyDescent="0.2">
      <c r="B13662" s="24"/>
      <c r="C13662" s="24"/>
    </row>
    <row r="13663" spans="2:3" x14ac:dyDescent="0.2">
      <c r="B13663" s="24"/>
      <c r="C13663" s="24"/>
    </row>
    <row r="13664" spans="2:3" x14ac:dyDescent="0.2">
      <c r="B13664" s="24"/>
      <c r="C13664" s="24"/>
    </row>
    <row r="13665" spans="2:3" x14ac:dyDescent="0.2">
      <c r="B13665" s="24"/>
      <c r="C13665" s="24"/>
    </row>
    <row r="13666" spans="2:3" x14ac:dyDescent="0.2">
      <c r="B13666" s="24"/>
      <c r="C13666" s="24"/>
    </row>
    <row r="13667" spans="2:3" x14ac:dyDescent="0.2">
      <c r="B13667" s="24"/>
      <c r="C13667" s="24"/>
    </row>
    <row r="13668" spans="2:3" x14ac:dyDescent="0.2">
      <c r="B13668" s="24"/>
      <c r="C13668" s="24"/>
    </row>
    <row r="13669" spans="2:3" x14ac:dyDescent="0.2">
      <c r="B13669" s="24"/>
      <c r="C13669" s="24"/>
    </row>
    <row r="13670" spans="2:3" x14ac:dyDescent="0.2">
      <c r="B13670" s="24"/>
      <c r="C13670" s="24"/>
    </row>
    <row r="13671" spans="2:3" x14ac:dyDescent="0.2">
      <c r="B13671" s="24"/>
      <c r="C13671" s="24"/>
    </row>
    <row r="13672" spans="2:3" x14ac:dyDescent="0.2">
      <c r="B13672" s="24"/>
      <c r="C13672" s="24"/>
    </row>
    <row r="13673" spans="2:3" x14ac:dyDescent="0.2">
      <c r="B13673" s="24"/>
      <c r="C13673" s="24"/>
    </row>
    <row r="13674" spans="2:3" x14ac:dyDescent="0.2">
      <c r="B13674" s="24"/>
      <c r="C13674" s="24"/>
    </row>
    <row r="13675" spans="2:3" x14ac:dyDescent="0.2">
      <c r="B13675" s="24"/>
      <c r="C13675" s="24"/>
    </row>
    <row r="13676" spans="2:3" x14ac:dyDescent="0.2">
      <c r="B13676" s="24"/>
      <c r="C13676" s="24"/>
    </row>
    <row r="13677" spans="2:3" x14ac:dyDescent="0.2">
      <c r="B13677" s="24"/>
      <c r="C13677" s="24"/>
    </row>
    <row r="13678" spans="2:3" x14ac:dyDescent="0.2">
      <c r="B13678" s="24"/>
      <c r="C13678" s="24"/>
    </row>
    <row r="13679" spans="2:3" x14ac:dyDescent="0.2">
      <c r="B13679" s="24"/>
      <c r="C13679" s="24"/>
    </row>
    <row r="13680" spans="2:3" x14ac:dyDescent="0.2">
      <c r="B13680" s="24"/>
      <c r="C13680" s="24"/>
    </row>
    <row r="13681" spans="2:3" x14ac:dyDescent="0.2">
      <c r="B13681" s="24"/>
      <c r="C13681" s="24"/>
    </row>
    <row r="13682" spans="2:3" x14ac:dyDescent="0.2">
      <c r="B13682" s="24"/>
      <c r="C13682" s="24"/>
    </row>
    <row r="13683" spans="2:3" x14ac:dyDescent="0.2">
      <c r="B13683" s="24"/>
      <c r="C13683" s="24"/>
    </row>
    <row r="13684" spans="2:3" x14ac:dyDescent="0.2">
      <c r="B13684" s="24"/>
      <c r="C13684" s="24"/>
    </row>
    <row r="13685" spans="2:3" x14ac:dyDescent="0.2">
      <c r="B13685" s="24"/>
      <c r="C13685" s="24"/>
    </row>
    <row r="13686" spans="2:3" x14ac:dyDescent="0.2">
      <c r="B13686" s="24"/>
      <c r="C13686" s="24"/>
    </row>
    <row r="13687" spans="2:3" x14ac:dyDescent="0.2">
      <c r="B13687" s="24"/>
      <c r="C13687" s="24"/>
    </row>
    <row r="13688" spans="2:3" x14ac:dyDescent="0.2">
      <c r="B13688" s="24"/>
      <c r="C13688" s="24"/>
    </row>
    <row r="13689" spans="2:3" x14ac:dyDescent="0.2">
      <c r="B13689" s="24"/>
      <c r="C13689" s="24"/>
    </row>
    <row r="13690" spans="2:3" x14ac:dyDescent="0.2">
      <c r="B13690" s="24"/>
      <c r="C13690" s="24"/>
    </row>
    <row r="13691" spans="2:3" x14ac:dyDescent="0.2">
      <c r="B13691" s="24"/>
      <c r="C13691" s="24"/>
    </row>
    <row r="13692" spans="2:3" x14ac:dyDescent="0.2">
      <c r="B13692" s="24"/>
      <c r="C13692" s="24"/>
    </row>
    <row r="13693" spans="2:3" x14ac:dyDescent="0.2">
      <c r="B13693" s="24"/>
      <c r="C13693" s="24"/>
    </row>
    <row r="13694" spans="2:3" x14ac:dyDescent="0.2">
      <c r="B13694" s="24"/>
      <c r="C13694" s="24"/>
    </row>
    <row r="13695" spans="2:3" x14ac:dyDescent="0.2">
      <c r="B13695" s="24"/>
      <c r="C13695" s="24"/>
    </row>
    <row r="13696" spans="2:3" x14ac:dyDescent="0.2">
      <c r="B13696" s="24"/>
      <c r="C13696" s="24"/>
    </row>
    <row r="13697" spans="2:3" x14ac:dyDescent="0.2">
      <c r="B13697" s="24"/>
      <c r="C13697" s="24"/>
    </row>
    <row r="13698" spans="2:3" x14ac:dyDescent="0.2">
      <c r="B13698" s="24"/>
      <c r="C13698" s="24"/>
    </row>
    <row r="13699" spans="2:3" x14ac:dyDescent="0.2">
      <c r="B13699" s="24"/>
      <c r="C13699" s="24"/>
    </row>
    <row r="13700" spans="2:3" x14ac:dyDescent="0.2">
      <c r="B13700" s="24"/>
      <c r="C13700" s="24"/>
    </row>
    <row r="13701" spans="2:3" x14ac:dyDescent="0.2">
      <c r="B13701" s="24"/>
      <c r="C13701" s="24"/>
    </row>
    <row r="13702" spans="2:3" x14ac:dyDescent="0.2">
      <c r="B13702" s="24"/>
      <c r="C13702" s="24"/>
    </row>
    <row r="13703" spans="2:3" x14ac:dyDescent="0.2">
      <c r="B13703" s="24"/>
      <c r="C13703" s="24"/>
    </row>
    <row r="13704" spans="2:3" x14ac:dyDescent="0.2">
      <c r="B13704" s="24"/>
      <c r="C13704" s="24"/>
    </row>
    <row r="13705" spans="2:3" x14ac:dyDescent="0.2">
      <c r="B13705" s="24"/>
      <c r="C13705" s="24"/>
    </row>
    <row r="13706" spans="2:3" x14ac:dyDescent="0.2">
      <c r="B13706" s="24"/>
      <c r="C13706" s="24"/>
    </row>
    <row r="13707" spans="2:3" x14ac:dyDescent="0.2">
      <c r="B13707" s="24"/>
      <c r="C13707" s="24"/>
    </row>
    <row r="13708" spans="2:3" x14ac:dyDescent="0.2">
      <c r="B13708" s="24"/>
      <c r="C13708" s="24"/>
    </row>
    <row r="13709" spans="2:3" x14ac:dyDescent="0.2">
      <c r="B13709" s="24"/>
      <c r="C13709" s="24"/>
    </row>
    <row r="13710" spans="2:3" x14ac:dyDescent="0.2">
      <c r="B13710" s="24"/>
      <c r="C13710" s="24"/>
    </row>
    <row r="13711" spans="2:3" x14ac:dyDescent="0.2">
      <c r="B13711" s="24"/>
      <c r="C13711" s="24"/>
    </row>
    <row r="13712" spans="2:3" x14ac:dyDescent="0.2">
      <c r="B13712" s="24"/>
      <c r="C13712" s="24"/>
    </row>
    <row r="13713" spans="2:3" x14ac:dyDescent="0.2">
      <c r="B13713" s="24"/>
      <c r="C13713" s="24"/>
    </row>
    <row r="13714" spans="2:3" x14ac:dyDescent="0.2">
      <c r="B13714" s="24"/>
      <c r="C13714" s="24"/>
    </row>
    <row r="13715" spans="2:3" x14ac:dyDescent="0.2">
      <c r="B13715" s="24"/>
      <c r="C13715" s="24"/>
    </row>
    <row r="13716" spans="2:3" x14ac:dyDescent="0.2">
      <c r="B13716" s="24"/>
      <c r="C13716" s="24"/>
    </row>
    <row r="13717" spans="2:3" x14ac:dyDescent="0.2">
      <c r="B13717" s="24"/>
      <c r="C13717" s="24"/>
    </row>
    <row r="13718" spans="2:3" x14ac:dyDescent="0.2">
      <c r="B13718" s="24"/>
      <c r="C13718" s="24"/>
    </row>
    <row r="13719" spans="2:3" x14ac:dyDescent="0.2">
      <c r="B13719" s="24"/>
      <c r="C13719" s="24"/>
    </row>
    <row r="13720" spans="2:3" x14ac:dyDescent="0.2">
      <c r="B13720" s="24"/>
      <c r="C13720" s="24"/>
    </row>
    <row r="13721" spans="2:3" x14ac:dyDescent="0.2">
      <c r="B13721" s="24"/>
      <c r="C13721" s="24"/>
    </row>
    <row r="13722" spans="2:3" x14ac:dyDescent="0.2">
      <c r="B13722" s="24"/>
      <c r="C13722" s="24"/>
    </row>
    <row r="13723" spans="2:3" x14ac:dyDescent="0.2">
      <c r="B13723" s="24"/>
      <c r="C13723" s="24"/>
    </row>
    <row r="13724" spans="2:3" x14ac:dyDescent="0.2">
      <c r="B13724" s="24"/>
      <c r="C13724" s="24"/>
    </row>
    <row r="13725" spans="2:3" x14ac:dyDescent="0.2">
      <c r="B13725" s="24"/>
      <c r="C13725" s="24"/>
    </row>
    <row r="13726" spans="2:3" x14ac:dyDescent="0.2">
      <c r="B13726" s="24"/>
      <c r="C13726" s="24"/>
    </row>
    <row r="13727" spans="2:3" x14ac:dyDescent="0.2">
      <c r="B13727" s="24"/>
      <c r="C13727" s="24"/>
    </row>
    <row r="13728" spans="2:3" x14ac:dyDescent="0.2">
      <c r="B13728" s="24"/>
      <c r="C13728" s="24"/>
    </row>
    <row r="13729" spans="2:3" x14ac:dyDescent="0.2">
      <c r="B13729" s="24"/>
      <c r="C13729" s="24"/>
    </row>
    <row r="13730" spans="2:3" x14ac:dyDescent="0.2">
      <c r="B13730" s="24"/>
      <c r="C13730" s="24"/>
    </row>
    <row r="13731" spans="2:3" x14ac:dyDescent="0.2">
      <c r="B13731" s="24"/>
      <c r="C13731" s="24"/>
    </row>
    <row r="13732" spans="2:3" x14ac:dyDescent="0.2">
      <c r="B13732" s="24"/>
      <c r="C13732" s="24"/>
    </row>
    <row r="13733" spans="2:3" x14ac:dyDescent="0.2">
      <c r="B13733" s="24"/>
      <c r="C13733" s="24"/>
    </row>
    <row r="13734" spans="2:3" x14ac:dyDescent="0.2">
      <c r="B13734" s="24"/>
      <c r="C13734" s="24"/>
    </row>
    <row r="13735" spans="2:3" x14ac:dyDescent="0.2">
      <c r="B13735" s="24"/>
      <c r="C13735" s="24"/>
    </row>
    <row r="13736" spans="2:3" x14ac:dyDescent="0.2">
      <c r="B13736" s="24"/>
      <c r="C13736" s="24"/>
    </row>
    <row r="13737" spans="2:3" x14ac:dyDescent="0.2">
      <c r="B13737" s="24"/>
      <c r="C13737" s="24"/>
    </row>
    <row r="13738" spans="2:3" x14ac:dyDescent="0.2">
      <c r="B13738" s="24"/>
      <c r="C13738" s="24"/>
    </row>
    <row r="13739" spans="2:3" x14ac:dyDescent="0.2">
      <c r="B13739" s="24"/>
      <c r="C13739" s="24"/>
    </row>
    <row r="13740" spans="2:3" x14ac:dyDescent="0.2">
      <c r="B13740" s="24"/>
      <c r="C13740" s="24"/>
    </row>
    <row r="13741" spans="2:3" x14ac:dyDescent="0.2">
      <c r="B13741" s="24"/>
      <c r="C13741" s="24"/>
    </row>
    <row r="13742" spans="2:3" x14ac:dyDescent="0.2">
      <c r="B13742" s="24"/>
      <c r="C13742" s="24"/>
    </row>
    <row r="13743" spans="2:3" x14ac:dyDescent="0.2">
      <c r="B13743" s="24"/>
      <c r="C13743" s="24"/>
    </row>
    <row r="13744" spans="2:3" x14ac:dyDescent="0.2">
      <c r="B13744" s="24"/>
      <c r="C13744" s="24"/>
    </row>
    <row r="13745" spans="2:3" x14ac:dyDescent="0.2">
      <c r="B13745" s="24"/>
      <c r="C13745" s="24"/>
    </row>
    <row r="13746" spans="2:3" x14ac:dyDescent="0.2">
      <c r="B13746" s="24"/>
      <c r="C13746" s="24"/>
    </row>
    <row r="13747" spans="2:3" x14ac:dyDescent="0.2">
      <c r="B13747" s="24"/>
      <c r="C13747" s="24"/>
    </row>
    <row r="13748" spans="2:3" x14ac:dyDescent="0.2">
      <c r="B13748" s="24"/>
      <c r="C13748" s="24"/>
    </row>
    <row r="13749" spans="2:3" x14ac:dyDescent="0.2">
      <c r="B13749" s="24"/>
      <c r="C13749" s="24"/>
    </row>
    <row r="13750" spans="2:3" x14ac:dyDescent="0.2">
      <c r="B13750" s="24"/>
      <c r="C13750" s="24"/>
    </row>
    <row r="13751" spans="2:3" x14ac:dyDescent="0.2">
      <c r="B13751" s="24"/>
      <c r="C13751" s="24"/>
    </row>
    <row r="13752" spans="2:3" x14ac:dyDescent="0.2">
      <c r="B13752" s="24"/>
      <c r="C13752" s="24"/>
    </row>
    <row r="13753" spans="2:3" x14ac:dyDescent="0.2">
      <c r="B13753" s="24"/>
      <c r="C13753" s="24"/>
    </row>
    <row r="13754" spans="2:3" x14ac:dyDescent="0.2">
      <c r="B13754" s="24"/>
      <c r="C13754" s="24"/>
    </row>
    <row r="13755" spans="2:3" x14ac:dyDescent="0.2">
      <c r="B13755" s="24"/>
      <c r="C13755" s="24"/>
    </row>
    <row r="13756" spans="2:3" x14ac:dyDescent="0.2">
      <c r="B13756" s="24"/>
      <c r="C13756" s="24"/>
    </row>
    <row r="13757" spans="2:3" x14ac:dyDescent="0.2">
      <c r="B13757" s="24"/>
      <c r="C13757" s="24"/>
    </row>
    <row r="13758" spans="2:3" x14ac:dyDescent="0.2">
      <c r="B13758" s="24"/>
      <c r="C13758" s="24"/>
    </row>
    <row r="13759" spans="2:3" x14ac:dyDescent="0.2">
      <c r="B13759" s="24"/>
      <c r="C13759" s="24"/>
    </row>
    <row r="13760" spans="2:3" x14ac:dyDescent="0.2">
      <c r="B13760" s="24"/>
      <c r="C13760" s="24"/>
    </row>
    <row r="13761" spans="2:3" x14ac:dyDescent="0.2">
      <c r="B13761" s="24"/>
      <c r="C13761" s="24"/>
    </row>
    <row r="13762" spans="2:3" x14ac:dyDescent="0.2">
      <c r="B13762" s="24"/>
      <c r="C13762" s="24"/>
    </row>
    <row r="13763" spans="2:3" x14ac:dyDescent="0.2">
      <c r="B13763" s="24"/>
      <c r="C13763" s="24"/>
    </row>
    <row r="13764" spans="2:3" x14ac:dyDescent="0.2">
      <c r="B13764" s="24"/>
      <c r="C13764" s="24"/>
    </row>
    <row r="13765" spans="2:3" x14ac:dyDescent="0.2">
      <c r="B13765" s="24"/>
      <c r="C13765" s="24"/>
    </row>
    <row r="13766" spans="2:3" x14ac:dyDescent="0.2">
      <c r="B13766" s="24"/>
      <c r="C13766" s="24"/>
    </row>
    <row r="13767" spans="2:3" x14ac:dyDescent="0.2">
      <c r="B13767" s="24"/>
      <c r="C13767" s="24"/>
    </row>
    <row r="13768" spans="2:3" x14ac:dyDescent="0.2">
      <c r="B13768" s="24"/>
      <c r="C13768" s="24"/>
    </row>
    <row r="13769" spans="2:3" x14ac:dyDescent="0.2">
      <c r="B13769" s="24"/>
      <c r="C13769" s="24"/>
    </row>
    <row r="13770" spans="2:3" x14ac:dyDescent="0.2">
      <c r="B13770" s="24"/>
      <c r="C13770" s="24"/>
    </row>
    <row r="13771" spans="2:3" x14ac:dyDescent="0.2">
      <c r="B13771" s="24"/>
      <c r="C13771" s="24"/>
    </row>
    <row r="13772" spans="2:3" x14ac:dyDescent="0.2">
      <c r="B13772" s="24"/>
      <c r="C13772" s="24"/>
    </row>
    <row r="13773" spans="2:3" x14ac:dyDescent="0.2">
      <c r="B13773" s="24"/>
      <c r="C13773" s="24"/>
    </row>
    <row r="13774" spans="2:3" x14ac:dyDescent="0.2">
      <c r="B13774" s="24"/>
      <c r="C13774" s="24"/>
    </row>
    <row r="13775" spans="2:3" x14ac:dyDescent="0.2">
      <c r="B13775" s="24"/>
      <c r="C13775" s="24"/>
    </row>
    <row r="13776" spans="2:3" x14ac:dyDescent="0.2">
      <c r="B13776" s="24"/>
      <c r="C13776" s="24"/>
    </row>
    <row r="13777" spans="2:3" x14ac:dyDescent="0.2">
      <c r="B13777" s="24"/>
      <c r="C13777" s="24"/>
    </row>
    <row r="13778" spans="2:3" x14ac:dyDescent="0.2">
      <c r="B13778" s="24"/>
      <c r="C13778" s="24"/>
    </row>
    <row r="13779" spans="2:3" x14ac:dyDescent="0.2">
      <c r="B13779" s="24"/>
      <c r="C13779" s="24"/>
    </row>
    <row r="13780" spans="2:3" x14ac:dyDescent="0.2">
      <c r="B13780" s="24"/>
      <c r="C13780" s="24"/>
    </row>
    <row r="13781" spans="2:3" x14ac:dyDescent="0.2">
      <c r="B13781" s="24"/>
      <c r="C13781" s="24"/>
    </row>
    <row r="13782" spans="2:3" x14ac:dyDescent="0.2">
      <c r="B13782" s="24"/>
      <c r="C13782" s="24"/>
    </row>
    <row r="13783" spans="2:3" x14ac:dyDescent="0.2">
      <c r="B13783" s="24"/>
      <c r="C13783" s="24"/>
    </row>
    <row r="13784" spans="2:3" x14ac:dyDescent="0.2">
      <c r="B13784" s="24"/>
      <c r="C13784" s="24"/>
    </row>
    <row r="13785" spans="2:3" x14ac:dyDescent="0.2">
      <c r="B13785" s="24"/>
      <c r="C13785" s="24"/>
    </row>
    <row r="13786" spans="2:3" x14ac:dyDescent="0.2">
      <c r="B13786" s="24"/>
      <c r="C13786" s="24"/>
    </row>
    <row r="13787" spans="2:3" x14ac:dyDescent="0.2">
      <c r="B13787" s="24"/>
      <c r="C13787" s="24"/>
    </row>
    <row r="13788" spans="2:3" x14ac:dyDescent="0.2">
      <c r="B13788" s="24"/>
      <c r="C13788" s="24"/>
    </row>
    <row r="13789" spans="2:3" x14ac:dyDescent="0.2">
      <c r="B13789" s="24"/>
      <c r="C13789" s="24"/>
    </row>
    <row r="13790" spans="2:3" x14ac:dyDescent="0.2">
      <c r="B13790" s="24"/>
      <c r="C13790" s="24"/>
    </row>
    <row r="13791" spans="2:3" x14ac:dyDescent="0.2">
      <c r="B13791" s="24"/>
      <c r="C13791" s="24"/>
    </row>
    <row r="13792" spans="2:3" x14ac:dyDescent="0.2">
      <c r="B13792" s="24"/>
      <c r="C13792" s="24"/>
    </row>
    <row r="13793" spans="2:3" x14ac:dyDescent="0.2">
      <c r="B13793" s="24"/>
      <c r="C13793" s="24"/>
    </row>
    <row r="13794" spans="2:3" x14ac:dyDescent="0.2">
      <c r="B13794" s="24"/>
      <c r="C13794" s="24"/>
    </row>
    <row r="13795" spans="2:3" x14ac:dyDescent="0.2">
      <c r="B13795" s="24"/>
      <c r="C13795" s="24"/>
    </row>
    <row r="13796" spans="2:3" x14ac:dyDescent="0.2">
      <c r="B13796" s="24"/>
      <c r="C13796" s="24"/>
    </row>
    <row r="13797" spans="2:3" x14ac:dyDescent="0.2">
      <c r="B13797" s="24"/>
      <c r="C13797" s="24"/>
    </row>
    <row r="13798" spans="2:3" x14ac:dyDescent="0.2">
      <c r="B13798" s="24"/>
      <c r="C13798" s="24"/>
    </row>
    <row r="13799" spans="2:3" x14ac:dyDescent="0.2">
      <c r="B13799" s="24"/>
      <c r="C13799" s="24"/>
    </row>
    <row r="13800" spans="2:3" x14ac:dyDescent="0.2">
      <c r="B13800" s="24"/>
      <c r="C13800" s="24"/>
    </row>
    <row r="13801" spans="2:3" x14ac:dyDescent="0.2">
      <c r="B13801" s="24"/>
      <c r="C13801" s="24"/>
    </row>
    <row r="13802" spans="2:3" x14ac:dyDescent="0.2">
      <c r="B13802" s="24"/>
      <c r="C13802" s="24"/>
    </row>
    <row r="13803" spans="2:3" x14ac:dyDescent="0.2">
      <c r="B13803" s="24"/>
      <c r="C13803" s="24"/>
    </row>
    <row r="13804" spans="2:3" x14ac:dyDescent="0.2">
      <c r="B13804" s="24"/>
      <c r="C13804" s="24"/>
    </row>
    <row r="13805" spans="2:3" x14ac:dyDescent="0.2">
      <c r="B13805" s="24"/>
      <c r="C13805" s="24"/>
    </row>
    <row r="13806" spans="2:3" x14ac:dyDescent="0.2">
      <c r="B13806" s="24"/>
      <c r="C13806" s="24"/>
    </row>
    <row r="13807" spans="2:3" x14ac:dyDescent="0.2">
      <c r="B13807" s="24"/>
      <c r="C13807" s="24"/>
    </row>
    <row r="13808" spans="2:3" x14ac:dyDescent="0.2">
      <c r="B13808" s="24"/>
      <c r="C13808" s="24"/>
    </row>
    <row r="13809" spans="2:3" x14ac:dyDescent="0.2">
      <c r="B13809" s="24"/>
      <c r="C13809" s="24"/>
    </row>
    <row r="13810" spans="2:3" x14ac:dyDescent="0.2">
      <c r="B13810" s="24"/>
      <c r="C13810" s="24"/>
    </row>
    <row r="13811" spans="2:3" x14ac:dyDescent="0.2">
      <c r="B13811" s="24"/>
      <c r="C13811" s="24"/>
    </row>
    <row r="13812" spans="2:3" x14ac:dyDescent="0.2">
      <c r="B13812" s="24"/>
      <c r="C13812" s="24"/>
    </row>
    <row r="13813" spans="2:3" x14ac:dyDescent="0.2">
      <c r="B13813" s="24"/>
      <c r="C13813" s="24"/>
    </row>
    <row r="13814" spans="2:3" x14ac:dyDescent="0.2">
      <c r="B13814" s="24"/>
      <c r="C13814" s="24"/>
    </row>
    <row r="13815" spans="2:3" x14ac:dyDescent="0.2">
      <c r="B13815" s="24"/>
      <c r="C13815" s="24"/>
    </row>
    <row r="13816" spans="2:3" x14ac:dyDescent="0.2">
      <c r="B13816" s="24"/>
      <c r="C13816" s="24"/>
    </row>
    <row r="13817" spans="2:3" x14ac:dyDescent="0.2">
      <c r="B13817" s="24"/>
      <c r="C13817" s="24"/>
    </row>
    <row r="13818" spans="2:3" x14ac:dyDescent="0.2">
      <c r="B13818" s="24"/>
      <c r="C13818" s="24"/>
    </row>
    <row r="13819" spans="2:3" x14ac:dyDescent="0.2">
      <c r="B13819" s="24"/>
      <c r="C13819" s="24"/>
    </row>
    <row r="13820" spans="2:3" x14ac:dyDescent="0.2">
      <c r="B13820" s="24"/>
      <c r="C13820" s="24"/>
    </row>
    <row r="13821" spans="2:3" x14ac:dyDescent="0.2">
      <c r="B13821" s="24"/>
      <c r="C13821" s="24"/>
    </row>
    <row r="13822" spans="2:3" x14ac:dyDescent="0.2">
      <c r="B13822" s="24"/>
      <c r="C13822" s="24"/>
    </row>
    <row r="13823" spans="2:3" x14ac:dyDescent="0.2">
      <c r="B13823" s="24"/>
      <c r="C13823" s="24"/>
    </row>
    <row r="13824" spans="2:3" x14ac:dyDescent="0.2">
      <c r="B13824" s="24"/>
      <c r="C13824" s="24"/>
    </row>
    <row r="13825" spans="2:3" x14ac:dyDescent="0.2">
      <c r="B13825" s="24"/>
      <c r="C13825" s="24"/>
    </row>
    <row r="13826" spans="2:3" x14ac:dyDescent="0.2">
      <c r="B13826" s="24"/>
      <c r="C13826" s="24"/>
    </row>
    <row r="13827" spans="2:3" x14ac:dyDescent="0.2">
      <c r="B13827" s="24"/>
      <c r="C13827" s="24"/>
    </row>
    <row r="13828" spans="2:3" x14ac:dyDescent="0.2">
      <c r="B13828" s="24"/>
      <c r="C13828" s="24"/>
    </row>
    <row r="13829" spans="2:3" x14ac:dyDescent="0.2">
      <c r="B13829" s="24"/>
      <c r="C13829" s="24"/>
    </row>
    <row r="13830" spans="2:3" x14ac:dyDescent="0.2">
      <c r="B13830" s="24"/>
      <c r="C13830" s="24"/>
    </row>
    <row r="13831" spans="2:3" x14ac:dyDescent="0.2">
      <c r="B13831" s="24"/>
      <c r="C13831" s="24"/>
    </row>
    <row r="13832" spans="2:3" x14ac:dyDescent="0.2">
      <c r="B13832" s="24"/>
      <c r="C13832" s="24"/>
    </row>
    <row r="13833" spans="2:3" x14ac:dyDescent="0.2">
      <c r="B13833" s="24"/>
      <c r="C13833" s="24"/>
    </row>
    <row r="13834" spans="2:3" x14ac:dyDescent="0.2">
      <c r="B13834" s="24"/>
      <c r="C13834" s="24"/>
    </row>
    <row r="13835" spans="2:3" x14ac:dyDescent="0.2">
      <c r="B13835" s="24"/>
      <c r="C13835" s="24"/>
    </row>
    <row r="13836" spans="2:3" x14ac:dyDescent="0.2">
      <c r="B13836" s="24"/>
      <c r="C13836" s="24"/>
    </row>
    <row r="13837" spans="2:3" x14ac:dyDescent="0.2">
      <c r="B13837" s="24"/>
      <c r="C13837" s="24"/>
    </row>
    <row r="13838" spans="2:3" x14ac:dyDescent="0.2">
      <c r="B13838" s="24"/>
      <c r="C13838" s="24"/>
    </row>
    <row r="13839" spans="2:3" x14ac:dyDescent="0.2">
      <c r="B13839" s="24"/>
      <c r="C13839" s="24"/>
    </row>
    <row r="13840" spans="2:3" x14ac:dyDescent="0.2">
      <c r="B13840" s="24"/>
      <c r="C13840" s="24"/>
    </row>
    <row r="13841" spans="2:3" x14ac:dyDescent="0.2">
      <c r="B13841" s="24"/>
      <c r="C13841" s="24"/>
    </row>
    <row r="13842" spans="2:3" x14ac:dyDescent="0.2">
      <c r="B13842" s="24"/>
      <c r="C13842" s="24"/>
    </row>
    <row r="13843" spans="2:3" x14ac:dyDescent="0.2">
      <c r="B13843" s="24"/>
      <c r="C13843" s="24"/>
    </row>
    <row r="13844" spans="2:3" x14ac:dyDescent="0.2">
      <c r="B13844" s="24"/>
      <c r="C13844" s="24"/>
    </row>
    <row r="13845" spans="2:3" x14ac:dyDescent="0.2">
      <c r="B13845" s="24"/>
      <c r="C13845" s="24"/>
    </row>
    <row r="13846" spans="2:3" x14ac:dyDescent="0.2">
      <c r="B13846" s="24"/>
      <c r="C13846" s="24"/>
    </row>
    <row r="13847" spans="2:3" x14ac:dyDescent="0.2">
      <c r="B13847" s="24"/>
      <c r="C13847" s="24"/>
    </row>
    <row r="13848" spans="2:3" x14ac:dyDescent="0.2">
      <c r="B13848" s="24"/>
      <c r="C13848" s="24"/>
    </row>
    <row r="13849" spans="2:3" x14ac:dyDescent="0.2">
      <c r="B13849" s="24"/>
      <c r="C13849" s="24"/>
    </row>
    <row r="13850" spans="2:3" x14ac:dyDescent="0.2">
      <c r="B13850" s="24"/>
      <c r="C13850" s="24"/>
    </row>
    <row r="13851" spans="2:3" x14ac:dyDescent="0.2">
      <c r="B13851" s="24"/>
      <c r="C13851" s="24"/>
    </row>
    <row r="13852" spans="2:3" x14ac:dyDescent="0.2">
      <c r="B13852" s="24"/>
      <c r="C13852" s="24"/>
    </row>
    <row r="13853" spans="2:3" x14ac:dyDescent="0.2">
      <c r="B13853" s="24"/>
      <c r="C13853" s="24"/>
    </row>
    <row r="13854" spans="2:3" x14ac:dyDescent="0.2">
      <c r="B13854" s="24"/>
      <c r="C13854" s="24"/>
    </row>
    <row r="13855" spans="2:3" x14ac:dyDescent="0.2">
      <c r="B13855" s="24"/>
      <c r="C13855" s="24"/>
    </row>
    <row r="13856" spans="2:3" x14ac:dyDescent="0.2">
      <c r="B13856" s="24"/>
      <c r="C13856" s="24"/>
    </row>
    <row r="13857" spans="2:3" x14ac:dyDescent="0.2">
      <c r="B13857" s="24"/>
      <c r="C13857" s="24"/>
    </row>
    <row r="13858" spans="2:3" x14ac:dyDescent="0.2">
      <c r="B13858" s="24"/>
      <c r="C13858" s="24"/>
    </row>
    <row r="13859" spans="2:3" x14ac:dyDescent="0.2">
      <c r="B13859" s="24"/>
      <c r="C13859" s="24"/>
    </row>
    <row r="13860" spans="2:3" x14ac:dyDescent="0.2">
      <c r="B13860" s="24"/>
      <c r="C13860" s="24"/>
    </row>
    <row r="13861" spans="2:3" x14ac:dyDescent="0.2">
      <c r="B13861" s="24"/>
      <c r="C13861" s="24"/>
    </row>
    <row r="13862" spans="2:3" x14ac:dyDescent="0.2">
      <c r="B13862" s="24"/>
      <c r="C13862" s="24"/>
    </row>
    <row r="13863" spans="2:3" x14ac:dyDescent="0.2">
      <c r="B13863" s="24"/>
      <c r="C13863" s="24"/>
    </row>
    <row r="13864" spans="2:3" x14ac:dyDescent="0.2">
      <c r="B13864" s="24"/>
      <c r="C13864" s="24"/>
    </row>
    <row r="13865" spans="2:3" x14ac:dyDescent="0.2">
      <c r="B13865" s="24"/>
      <c r="C13865" s="24"/>
    </row>
    <row r="13866" spans="2:3" x14ac:dyDescent="0.2">
      <c r="B13866" s="24"/>
      <c r="C13866" s="24"/>
    </row>
    <row r="13867" spans="2:3" x14ac:dyDescent="0.2">
      <c r="B13867" s="24"/>
      <c r="C13867" s="24"/>
    </row>
    <row r="13868" spans="2:3" x14ac:dyDescent="0.2">
      <c r="B13868" s="24"/>
      <c r="C13868" s="24"/>
    </row>
    <row r="13869" spans="2:3" x14ac:dyDescent="0.2">
      <c r="B13869" s="24"/>
      <c r="C13869" s="24"/>
    </row>
    <row r="13870" spans="2:3" x14ac:dyDescent="0.2">
      <c r="B13870" s="24"/>
      <c r="C13870" s="24"/>
    </row>
    <row r="13871" spans="2:3" x14ac:dyDescent="0.2">
      <c r="B13871" s="24"/>
      <c r="C13871" s="24"/>
    </row>
    <row r="13872" spans="2:3" x14ac:dyDescent="0.2">
      <c r="B13872" s="24"/>
      <c r="C13872" s="24"/>
    </row>
    <row r="13873" spans="2:3" x14ac:dyDescent="0.2">
      <c r="B13873" s="24"/>
      <c r="C13873" s="24"/>
    </row>
    <row r="13874" spans="2:3" x14ac:dyDescent="0.2">
      <c r="B13874" s="24"/>
      <c r="C13874" s="24"/>
    </row>
    <row r="13875" spans="2:3" x14ac:dyDescent="0.2">
      <c r="B13875" s="24"/>
      <c r="C13875" s="24"/>
    </row>
    <row r="13876" spans="2:3" x14ac:dyDescent="0.2">
      <c r="B13876" s="24"/>
      <c r="C13876" s="24"/>
    </row>
    <row r="13877" spans="2:3" x14ac:dyDescent="0.2">
      <c r="B13877" s="24"/>
      <c r="C13877" s="24"/>
    </row>
    <row r="13878" spans="2:3" x14ac:dyDescent="0.2">
      <c r="B13878" s="24"/>
      <c r="C13878" s="24"/>
    </row>
    <row r="13879" spans="2:3" x14ac:dyDescent="0.2">
      <c r="B13879" s="24"/>
      <c r="C13879" s="24"/>
    </row>
    <row r="13880" spans="2:3" x14ac:dyDescent="0.2">
      <c r="B13880" s="24"/>
      <c r="C13880" s="24"/>
    </row>
    <row r="13881" spans="2:3" x14ac:dyDescent="0.2">
      <c r="B13881" s="24"/>
      <c r="C13881" s="24"/>
    </row>
    <row r="13882" spans="2:3" x14ac:dyDescent="0.2">
      <c r="B13882" s="24"/>
      <c r="C13882" s="24"/>
    </row>
    <row r="13883" spans="2:3" x14ac:dyDescent="0.2">
      <c r="B13883" s="24"/>
      <c r="C13883" s="24"/>
    </row>
    <row r="13884" spans="2:3" x14ac:dyDescent="0.2">
      <c r="B13884" s="24"/>
      <c r="C13884" s="24"/>
    </row>
    <row r="13885" spans="2:3" x14ac:dyDescent="0.2">
      <c r="B13885" s="24"/>
      <c r="C13885" s="24"/>
    </row>
    <row r="13886" spans="2:3" x14ac:dyDescent="0.2">
      <c r="B13886" s="24"/>
      <c r="C13886" s="24"/>
    </row>
    <row r="13887" spans="2:3" x14ac:dyDescent="0.2">
      <c r="B13887" s="24"/>
      <c r="C13887" s="24"/>
    </row>
    <row r="13888" spans="2:3" x14ac:dyDescent="0.2">
      <c r="B13888" s="24"/>
      <c r="C13888" s="24"/>
    </row>
    <row r="13889" spans="2:3" x14ac:dyDescent="0.2">
      <c r="B13889" s="24"/>
      <c r="C13889" s="24"/>
    </row>
    <row r="13890" spans="2:3" x14ac:dyDescent="0.2">
      <c r="B13890" s="24"/>
      <c r="C13890" s="24"/>
    </row>
    <row r="13891" spans="2:3" x14ac:dyDescent="0.2">
      <c r="B13891" s="24"/>
      <c r="C13891" s="24"/>
    </row>
    <row r="13892" spans="2:3" x14ac:dyDescent="0.2">
      <c r="B13892" s="24"/>
      <c r="C13892" s="24"/>
    </row>
    <row r="13893" spans="2:3" x14ac:dyDescent="0.2">
      <c r="B13893" s="24"/>
      <c r="C13893" s="24"/>
    </row>
    <row r="13894" spans="2:3" x14ac:dyDescent="0.2">
      <c r="B13894" s="24"/>
      <c r="C13894" s="24"/>
    </row>
    <row r="13895" spans="2:3" x14ac:dyDescent="0.2">
      <c r="B13895" s="24"/>
      <c r="C13895" s="24"/>
    </row>
    <row r="13896" spans="2:3" x14ac:dyDescent="0.2">
      <c r="B13896" s="24"/>
      <c r="C13896" s="24"/>
    </row>
    <row r="13897" spans="2:3" x14ac:dyDescent="0.2">
      <c r="B13897" s="24"/>
      <c r="C13897" s="24"/>
    </row>
    <row r="13898" spans="2:3" x14ac:dyDescent="0.2">
      <c r="B13898" s="24"/>
      <c r="C13898" s="24"/>
    </row>
    <row r="13899" spans="2:3" x14ac:dyDescent="0.2">
      <c r="B13899" s="24"/>
      <c r="C13899" s="24"/>
    </row>
    <row r="13900" spans="2:3" x14ac:dyDescent="0.2">
      <c r="B13900" s="24"/>
      <c r="C13900" s="24"/>
    </row>
    <row r="13901" spans="2:3" x14ac:dyDescent="0.2">
      <c r="B13901" s="24"/>
      <c r="C13901" s="24"/>
    </row>
    <row r="13902" spans="2:3" x14ac:dyDescent="0.2">
      <c r="B13902" s="24"/>
      <c r="C13902" s="24"/>
    </row>
    <row r="13903" spans="2:3" x14ac:dyDescent="0.2">
      <c r="B13903" s="24"/>
      <c r="C13903" s="24"/>
    </row>
    <row r="13904" spans="2:3" x14ac:dyDescent="0.2">
      <c r="B13904" s="24"/>
      <c r="C13904" s="24"/>
    </row>
    <row r="13905" spans="2:3" x14ac:dyDescent="0.2">
      <c r="B13905" s="24"/>
      <c r="C13905" s="24"/>
    </row>
    <row r="13906" spans="2:3" x14ac:dyDescent="0.2">
      <c r="B13906" s="24"/>
      <c r="C13906" s="24"/>
    </row>
    <row r="13907" spans="2:3" x14ac:dyDescent="0.2">
      <c r="B13907" s="24"/>
      <c r="C13907" s="24"/>
    </row>
    <row r="13908" spans="2:3" x14ac:dyDescent="0.2">
      <c r="B13908" s="24"/>
      <c r="C13908" s="24"/>
    </row>
    <row r="13909" spans="2:3" x14ac:dyDescent="0.2">
      <c r="B13909" s="24"/>
      <c r="C13909" s="24"/>
    </row>
    <row r="13910" spans="2:3" x14ac:dyDescent="0.2">
      <c r="B13910" s="24"/>
      <c r="C13910" s="24"/>
    </row>
    <row r="13911" spans="2:3" x14ac:dyDescent="0.2">
      <c r="B13911" s="24"/>
      <c r="C13911" s="24"/>
    </row>
    <row r="13912" spans="2:3" x14ac:dyDescent="0.2">
      <c r="B13912" s="24"/>
      <c r="C13912" s="24"/>
    </row>
    <row r="13913" spans="2:3" x14ac:dyDescent="0.2">
      <c r="B13913" s="24"/>
      <c r="C13913" s="24"/>
    </row>
    <row r="13914" spans="2:3" x14ac:dyDescent="0.2">
      <c r="B13914" s="24"/>
      <c r="C13914" s="24"/>
    </row>
    <row r="13915" spans="2:3" x14ac:dyDescent="0.2">
      <c r="B13915" s="24"/>
      <c r="C13915" s="24"/>
    </row>
    <row r="13916" spans="2:3" x14ac:dyDescent="0.2">
      <c r="B13916" s="24"/>
      <c r="C13916" s="24"/>
    </row>
    <row r="13917" spans="2:3" x14ac:dyDescent="0.2">
      <c r="B13917" s="24"/>
      <c r="C13917" s="24"/>
    </row>
    <row r="13918" spans="2:3" x14ac:dyDescent="0.2">
      <c r="B13918" s="24"/>
      <c r="C13918" s="24"/>
    </row>
    <row r="13919" spans="2:3" x14ac:dyDescent="0.2">
      <c r="B13919" s="24"/>
      <c r="C13919" s="24"/>
    </row>
    <row r="13920" spans="2:3" x14ac:dyDescent="0.2">
      <c r="B13920" s="24"/>
      <c r="C13920" s="24"/>
    </row>
    <row r="13921" spans="2:3" x14ac:dyDescent="0.2">
      <c r="B13921" s="24"/>
      <c r="C13921" s="24"/>
    </row>
    <row r="13922" spans="2:3" x14ac:dyDescent="0.2">
      <c r="B13922" s="24"/>
      <c r="C13922" s="24"/>
    </row>
    <row r="13923" spans="2:3" x14ac:dyDescent="0.2">
      <c r="B13923" s="24"/>
      <c r="C13923" s="24"/>
    </row>
    <row r="13924" spans="2:3" x14ac:dyDescent="0.2">
      <c r="B13924" s="24"/>
      <c r="C13924" s="24"/>
    </row>
    <row r="13925" spans="2:3" x14ac:dyDescent="0.2">
      <c r="B13925" s="24"/>
      <c r="C13925" s="24"/>
    </row>
    <row r="13926" spans="2:3" x14ac:dyDescent="0.2">
      <c r="B13926" s="24"/>
      <c r="C13926" s="24"/>
    </row>
    <row r="13927" spans="2:3" x14ac:dyDescent="0.2">
      <c r="B13927" s="24"/>
      <c r="C13927" s="24"/>
    </row>
    <row r="13928" spans="2:3" x14ac:dyDescent="0.2">
      <c r="B13928" s="24"/>
      <c r="C13928" s="24"/>
    </row>
    <row r="13929" spans="2:3" x14ac:dyDescent="0.2">
      <c r="B13929" s="24"/>
      <c r="C13929" s="24"/>
    </row>
    <row r="13930" spans="2:3" x14ac:dyDescent="0.2">
      <c r="B13930" s="24"/>
      <c r="C13930" s="24"/>
    </row>
    <row r="13931" spans="2:3" x14ac:dyDescent="0.2">
      <c r="B13931" s="24"/>
      <c r="C13931" s="24"/>
    </row>
    <row r="13932" spans="2:3" x14ac:dyDescent="0.2">
      <c r="B13932" s="24"/>
      <c r="C13932" s="24"/>
    </row>
    <row r="13933" spans="2:3" x14ac:dyDescent="0.2">
      <c r="B13933" s="24"/>
      <c r="C13933" s="24"/>
    </row>
    <row r="13934" spans="2:3" x14ac:dyDescent="0.2">
      <c r="B13934" s="24"/>
      <c r="C13934" s="24"/>
    </row>
    <row r="13935" spans="2:3" x14ac:dyDescent="0.2">
      <c r="B13935" s="24"/>
      <c r="C13935" s="24"/>
    </row>
    <row r="13936" spans="2:3" x14ac:dyDescent="0.2">
      <c r="B13936" s="24"/>
      <c r="C13936" s="24"/>
    </row>
    <row r="13937" spans="2:3" x14ac:dyDescent="0.2">
      <c r="B13937" s="24"/>
      <c r="C13937" s="24"/>
    </row>
    <row r="13938" spans="2:3" x14ac:dyDescent="0.2">
      <c r="B13938" s="24"/>
      <c r="C13938" s="24"/>
    </row>
    <row r="13939" spans="2:3" x14ac:dyDescent="0.2">
      <c r="B13939" s="24"/>
      <c r="C13939" s="24"/>
    </row>
    <row r="13940" spans="2:3" x14ac:dyDescent="0.2">
      <c r="B13940" s="24"/>
      <c r="C13940" s="24"/>
    </row>
    <row r="13941" spans="2:3" x14ac:dyDescent="0.2">
      <c r="B13941" s="24"/>
      <c r="C13941" s="24"/>
    </row>
    <row r="13942" spans="2:3" x14ac:dyDescent="0.2">
      <c r="B13942" s="24"/>
      <c r="C13942" s="24"/>
    </row>
    <row r="13943" spans="2:3" x14ac:dyDescent="0.2">
      <c r="B13943" s="24"/>
      <c r="C13943" s="24"/>
    </row>
    <row r="13944" spans="2:3" x14ac:dyDescent="0.2">
      <c r="B13944" s="24"/>
      <c r="C13944" s="24"/>
    </row>
    <row r="13945" spans="2:3" x14ac:dyDescent="0.2">
      <c r="B13945" s="24"/>
      <c r="C13945" s="24"/>
    </row>
    <row r="13946" spans="2:3" x14ac:dyDescent="0.2">
      <c r="B13946" s="24"/>
      <c r="C13946" s="24"/>
    </row>
    <row r="13947" spans="2:3" x14ac:dyDescent="0.2">
      <c r="B13947" s="24"/>
      <c r="C13947" s="24"/>
    </row>
    <row r="13948" spans="2:3" x14ac:dyDescent="0.2">
      <c r="B13948" s="24"/>
      <c r="C13948" s="24"/>
    </row>
    <row r="13949" spans="2:3" x14ac:dyDescent="0.2">
      <c r="B13949" s="24"/>
      <c r="C13949" s="24"/>
    </row>
    <row r="13950" spans="2:3" x14ac:dyDescent="0.2">
      <c r="B13950" s="24"/>
      <c r="C13950" s="24"/>
    </row>
    <row r="13951" spans="2:3" x14ac:dyDescent="0.2">
      <c r="B13951" s="24"/>
      <c r="C13951" s="24"/>
    </row>
    <row r="13952" spans="2:3" x14ac:dyDescent="0.2">
      <c r="B13952" s="24"/>
      <c r="C13952" s="24"/>
    </row>
    <row r="13953" spans="2:3" x14ac:dyDescent="0.2">
      <c r="B13953" s="24"/>
      <c r="C13953" s="24"/>
    </row>
    <row r="13954" spans="2:3" x14ac:dyDescent="0.2">
      <c r="B13954" s="24"/>
      <c r="C13954" s="24"/>
    </row>
    <row r="13955" spans="2:3" x14ac:dyDescent="0.2">
      <c r="B13955" s="24"/>
      <c r="C13955" s="24"/>
    </row>
    <row r="13956" spans="2:3" x14ac:dyDescent="0.2">
      <c r="B13956" s="24"/>
      <c r="C13956" s="24"/>
    </row>
    <row r="13957" spans="2:3" x14ac:dyDescent="0.2">
      <c r="B13957" s="24"/>
      <c r="C13957" s="24"/>
    </row>
    <row r="13958" spans="2:3" x14ac:dyDescent="0.2">
      <c r="B13958" s="24"/>
      <c r="C13958" s="24"/>
    </row>
    <row r="13959" spans="2:3" x14ac:dyDescent="0.2">
      <c r="B13959" s="24"/>
      <c r="C13959" s="24"/>
    </row>
    <row r="13960" spans="2:3" x14ac:dyDescent="0.2">
      <c r="B13960" s="24"/>
      <c r="C13960" s="24"/>
    </row>
    <row r="13961" spans="2:3" x14ac:dyDescent="0.2">
      <c r="B13961" s="24"/>
      <c r="C13961" s="24"/>
    </row>
    <row r="13962" spans="2:3" x14ac:dyDescent="0.2">
      <c r="B13962" s="24"/>
      <c r="C13962" s="24"/>
    </row>
    <row r="13963" spans="2:3" x14ac:dyDescent="0.2">
      <c r="B13963" s="24"/>
      <c r="C13963" s="24"/>
    </row>
    <row r="13964" spans="2:3" x14ac:dyDescent="0.2">
      <c r="B13964" s="24"/>
      <c r="C13964" s="24"/>
    </row>
    <row r="13965" spans="2:3" x14ac:dyDescent="0.2">
      <c r="B13965" s="24"/>
      <c r="C13965" s="24"/>
    </row>
    <row r="13966" spans="2:3" x14ac:dyDescent="0.2">
      <c r="B13966" s="24"/>
      <c r="C13966" s="24"/>
    </row>
    <row r="13967" spans="2:3" x14ac:dyDescent="0.2">
      <c r="B13967" s="24"/>
      <c r="C13967" s="24"/>
    </row>
    <row r="13968" spans="2:3" x14ac:dyDescent="0.2">
      <c r="B13968" s="24"/>
      <c r="C13968" s="24"/>
    </row>
    <row r="13969" spans="2:3" x14ac:dyDescent="0.2">
      <c r="B13969" s="24"/>
      <c r="C13969" s="24"/>
    </row>
    <row r="13970" spans="2:3" x14ac:dyDescent="0.2">
      <c r="B13970" s="24"/>
      <c r="C13970" s="24"/>
    </row>
    <row r="13971" spans="2:3" x14ac:dyDescent="0.2">
      <c r="B13971" s="24"/>
      <c r="C13971" s="24"/>
    </row>
    <row r="13972" spans="2:3" x14ac:dyDescent="0.2">
      <c r="B13972" s="24"/>
      <c r="C13972" s="24"/>
    </row>
    <row r="13973" spans="2:3" x14ac:dyDescent="0.2">
      <c r="B13973" s="24"/>
      <c r="C13973" s="24"/>
    </row>
    <row r="13974" spans="2:3" x14ac:dyDescent="0.2">
      <c r="B13974" s="24"/>
      <c r="C13974" s="24"/>
    </row>
    <row r="13975" spans="2:3" x14ac:dyDescent="0.2">
      <c r="B13975" s="24"/>
      <c r="C13975" s="24"/>
    </row>
    <row r="13976" spans="2:3" x14ac:dyDescent="0.2">
      <c r="B13976" s="24"/>
      <c r="C13976" s="24"/>
    </row>
    <row r="13977" spans="2:3" x14ac:dyDescent="0.2">
      <c r="B13977" s="24"/>
      <c r="C13977" s="24"/>
    </row>
    <row r="13978" spans="2:3" x14ac:dyDescent="0.2">
      <c r="B13978" s="24"/>
      <c r="C13978" s="24"/>
    </row>
    <row r="13979" spans="2:3" x14ac:dyDescent="0.2">
      <c r="B13979" s="24"/>
      <c r="C13979" s="24"/>
    </row>
    <row r="13980" spans="2:3" x14ac:dyDescent="0.2">
      <c r="B13980" s="24"/>
      <c r="C13980" s="24"/>
    </row>
    <row r="13981" spans="2:3" x14ac:dyDescent="0.2">
      <c r="B13981" s="24"/>
      <c r="C13981" s="24"/>
    </row>
    <row r="13982" spans="2:3" x14ac:dyDescent="0.2">
      <c r="B13982" s="24"/>
      <c r="C13982" s="24"/>
    </row>
    <row r="13983" spans="2:3" x14ac:dyDescent="0.2">
      <c r="B13983" s="24"/>
      <c r="C13983" s="24"/>
    </row>
    <row r="13984" spans="2:3" x14ac:dyDescent="0.2">
      <c r="B13984" s="24"/>
      <c r="C13984" s="24"/>
    </row>
    <row r="13985" spans="2:3" x14ac:dyDescent="0.2">
      <c r="B13985" s="24"/>
      <c r="C13985" s="24"/>
    </row>
    <row r="13986" spans="2:3" x14ac:dyDescent="0.2">
      <c r="B13986" s="24"/>
      <c r="C13986" s="24"/>
    </row>
    <row r="13987" spans="2:3" x14ac:dyDescent="0.2">
      <c r="B13987" s="24"/>
      <c r="C13987" s="24"/>
    </row>
    <row r="13988" spans="2:3" x14ac:dyDescent="0.2">
      <c r="B13988" s="24"/>
      <c r="C13988" s="24"/>
    </row>
    <row r="13989" spans="2:3" x14ac:dyDescent="0.2">
      <c r="B13989" s="24"/>
      <c r="C13989" s="24"/>
    </row>
    <row r="13990" spans="2:3" x14ac:dyDescent="0.2">
      <c r="B13990" s="24"/>
      <c r="C13990" s="24"/>
    </row>
    <row r="13991" spans="2:3" x14ac:dyDescent="0.2">
      <c r="B13991" s="24"/>
      <c r="C13991" s="24"/>
    </row>
    <row r="13992" spans="2:3" x14ac:dyDescent="0.2">
      <c r="B13992" s="24"/>
      <c r="C13992" s="24"/>
    </row>
    <row r="13993" spans="2:3" x14ac:dyDescent="0.2">
      <c r="B13993" s="24"/>
      <c r="C13993" s="24"/>
    </row>
    <row r="13994" spans="2:3" x14ac:dyDescent="0.2">
      <c r="B13994" s="24"/>
      <c r="C13994" s="24"/>
    </row>
    <row r="13995" spans="2:3" x14ac:dyDescent="0.2">
      <c r="B13995" s="24"/>
      <c r="C13995" s="24"/>
    </row>
    <row r="13996" spans="2:3" x14ac:dyDescent="0.2">
      <c r="B13996" s="24"/>
      <c r="C13996" s="24"/>
    </row>
    <row r="13997" spans="2:3" x14ac:dyDescent="0.2">
      <c r="B13997" s="24"/>
      <c r="C13997" s="24"/>
    </row>
    <row r="13998" spans="2:3" x14ac:dyDescent="0.2">
      <c r="B13998" s="24"/>
      <c r="C13998" s="24"/>
    </row>
    <row r="13999" spans="2:3" x14ac:dyDescent="0.2">
      <c r="B13999" s="24"/>
      <c r="C13999" s="24"/>
    </row>
    <row r="14000" spans="2:3" x14ac:dyDescent="0.2">
      <c r="B14000" s="24"/>
      <c r="C14000" s="24"/>
    </row>
    <row r="14001" spans="2:3" x14ac:dyDescent="0.2">
      <c r="B14001" s="24"/>
      <c r="C14001" s="24"/>
    </row>
    <row r="14002" spans="2:3" x14ac:dyDescent="0.2">
      <c r="B14002" s="24"/>
      <c r="C14002" s="24"/>
    </row>
    <row r="14003" spans="2:3" x14ac:dyDescent="0.2">
      <c r="B14003" s="24"/>
      <c r="C14003" s="24"/>
    </row>
    <row r="14004" spans="2:3" x14ac:dyDescent="0.2">
      <c r="B14004" s="24"/>
      <c r="C14004" s="24"/>
    </row>
    <row r="14005" spans="2:3" x14ac:dyDescent="0.2">
      <c r="B14005" s="24"/>
      <c r="C14005" s="24"/>
    </row>
    <row r="14006" spans="2:3" x14ac:dyDescent="0.2">
      <c r="B14006" s="24"/>
      <c r="C14006" s="24"/>
    </row>
    <row r="14007" spans="2:3" x14ac:dyDescent="0.2">
      <c r="B14007" s="24"/>
      <c r="C14007" s="24"/>
    </row>
    <row r="14008" spans="2:3" x14ac:dyDescent="0.2">
      <c r="B14008" s="24"/>
      <c r="C14008" s="24"/>
    </row>
    <row r="14009" spans="2:3" x14ac:dyDescent="0.2">
      <c r="B14009" s="24"/>
      <c r="C14009" s="24"/>
    </row>
    <row r="14010" spans="2:3" x14ac:dyDescent="0.2">
      <c r="B14010" s="24"/>
      <c r="C14010" s="24"/>
    </row>
    <row r="14011" spans="2:3" x14ac:dyDescent="0.2">
      <c r="B14011" s="24"/>
      <c r="C14011" s="24"/>
    </row>
    <row r="14012" spans="2:3" x14ac:dyDescent="0.2">
      <c r="B14012" s="24"/>
      <c r="C14012" s="24"/>
    </row>
    <row r="14013" spans="2:3" x14ac:dyDescent="0.2">
      <c r="B14013" s="24"/>
      <c r="C14013" s="24"/>
    </row>
    <row r="14014" spans="2:3" x14ac:dyDescent="0.2">
      <c r="B14014" s="24"/>
      <c r="C14014" s="24"/>
    </row>
    <row r="14015" spans="2:3" x14ac:dyDescent="0.2">
      <c r="B14015" s="24"/>
      <c r="C14015" s="24"/>
    </row>
    <row r="14016" spans="2:3" x14ac:dyDescent="0.2">
      <c r="B14016" s="24"/>
      <c r="C14016" s="24"/>
    </row>
    <row r="14017" spans="2:3" x14ac:dyDescent="0.2">
      <c r="B14017" s="24"/>
      <c r="C14017" s="24"/>
    </row>
    <row r="14018" spans="2:3" x14ac:dyDescent="0.2">
      <c r="B14018" s="24"/>
      <c r="C14018" s="24"/>
    </row>
    <row r="14019" spans="2:3" x14ac:dyDescent="0.2">
      <c r="B14019" s="24"/>
      <c r="C14019" s="24"/>
    </row>
    <row r="14020" spans="2:3" x14ac:dyDescent="0.2">
      <c r="B14020" s="24"/>
      <c r="C14020" s="24"/>
    </row>
    <row r="14021" spans="2:3" x14ac:dyDescent="0.2">
      <c r="B14021" s="24"/>
      <c r="C14021" s="24"/>
    </row>
    <row r="14022" spans="2:3" x14ac:dyDescent="0.2">
      <c r="B14022" s="24"/>
      <c r="C14022" s="24"/>
    </row>
    <row r="14023" spans="2:3" x14ac:dyDescent="0.2">
      <c r="B14023" s="24"/>
      <c r="C14023" s="24"/>
    </row>
    <row r="14024" spans="2:3" x14ac:dyDescent="0.2">
      <c r="B14024" s="24"/>
      <c r="C14024" s="24"/>
    </row>
    <row r="14025" spans="2:3" x14ac:dyDescent="0.2">
      <c r="B14025" s="24"/>
      <c r="C14025" s="24"/>
    </row>
    <row r="14026" spans="2:3" x14ac:dyDescent="0.2">
      <c r="B14026" s="24"/>
      <c r="C14026" s="24"/>
    </row>
    <row r="14027" spans="2:3" x14ac:dyDescent="0.2">
      <c r="B14027" s="24"/>
      <c r="C14027" s="24"/>
    </row>
    <row r="14028" spans="2:3" x14ac:dyDescent="0.2">
      <c r="B14028" s="24"/>
      <c r="C14028" s="24"/>
    </row>
    <row r="14029" spans="2:3" x14ac:dyDescent="0.2">
      <c r="B14029" s="24"/>
      <c r="C14029" s="24"/>
    </row>
    <row r="14030" spans="2:3" x14ac:dyDescent="0.2">
      <c r="B14030" s="24"/>
      <c r="C14030" s="24"/>
    </row>
    <row r="14031" spans="2:3" x14ac:dyDescent="0.2">
      <c r="B14031" s="24"/>
      <c r="C14031" s="24"/>
    </row>
    <row r="14032" spans="2:3" x14ac:dyDescent="0.2">
      <c r="B14032" s="24"/>
      <c r="C14032" s="24"/>
    </row>
    <row r="14033" spans="2:3" x14ac:dyDescent="0.2">
      <c r="B14033" s="24"/>
      <c r="C14033" s="24"/>
    </row>
    <row r="14034" spans="2:3" x14ac:dyDescent="0.2">
      <c r="B14034" s="24"/>
      <c r="C14034" s="24"/>
    </row>
    <row r="14035" spans="2:3" x14ac:dyDescent="0.2">
      <c r="B14035" s="24"/>
      <c r="C14035" s="24"/>
    </row>
    <row r="14036" spans="2:3" x14ac:dyDescent="0.2">
      <c r="B14036" s="24"/>
      <c r="C14036" s="24"/>
    </row>
    <row r="14037" spans="2:3" x14ac:dyDescent="0.2">
      <c r="B14037" s="24"/>
      <c r="C14037" s="24"/>
    </row>
    <row r="14038" spans="2:3" x14ac:dyDescent="0.2">
      <c r="B14038" s="24"/>
      <c r="C14038" s="24"/>
    </row>
    <row r="14039" spans="2:3" x14ac:dyDescent="0.2">
      <c r="B14039" s="24"/>
      <c r="C14039" s="24"/>
    </row>
    <row r="14040" spans="2:3" x14ac:dyDescent="0.2">
      <c r="B14040" s="24"/>
      <c r="C14040" s="24"/>
    </row>
    <row r="14041" spans="2:3" x14ac:dyDescent="0.2">
      <c r="B14041" s="24"/>
      <c r="C14041" s="24"/>
    </row>
    <row r="14042" spans="2:3" x14ac:dyDescent="0.2">
      <c r="B14042" s="24"/>
      <c r="C14042" s="24"/>
    </row>
    <row r="14043" spans="2:3" x14ac:dyDescent="0.2">
      <c r="B14043" s="24"/>
      <c r="C14043" s="24"/>
    </row>
    <row r="14044" spans="2:3" x14ac:dyDescent="0.2">
      <c r="B14044" s="24"/>
      <c r="C14044" s="24"/>
    </row>
    <row r="14045" spans="2:3" x14ac:dyDescent="0.2">
      <c r="B14045" s="24"/>
      <c r="C14045" s="24"/>
    </row>
    <row r="14046" spans="2:3" x14ac:dyDescent="0.2">
      <c r="B14046" s="24"/>
      <c r="C14046" s="24"/>
    </row>
    <row r="14047" spans="2:3" x14ac:dyDescent="0.2">
      <c r="B14047" s="24"/>
      <c r="C14047" s="24"/>
    </row>
    <row r="14048" spans="2:3" x14ac:dyDescent="0.2">
      <c r="B14048" s="24"/>
      <c r="C14048" s="24"/>
    </row>
    <row r="14049" spans="2:3" x14ac:dyDescent="0.2">
      <c r="B14049" s="24"/>
      <c r="C14049" s="24"/>
    </row>
    <row r="14050" spans="2:3" x14ac:dyDescent="0.2">
      <c r="B14050" s="24"/>
      <c r="C14050" s="24"/>
    </row>
    <row r="14051" spans="2:3" x14ac:dyDescent="0.2">
      <c r="B14051" s="24"/>
      <c r="C14051" s="24"/>
    </row>
    <row r="14052" spans="2:3" x14ac:dyDescent="0.2">
      <c r="B14052" s="24"/>
      <c r="C14052" s="24"/>
    </row>
    <row r="14053" spans="2:3" x14ac:dyDescent="0.2">
      <c r="B14053" s="24"/>
      <c r="C14053" s="24"/>
    </row>
    <row r="14054" spans="2:3" x14ac:dyDescent="0.2">
      <c r="B14054" s="24"/>
      <c r="C14054" s="24"/>
    </row>
    <row r="14055" spans="2:3" x14ac:dyDescent="0.2">
      <c r="B14055" s="24"/>
      <c r="C14055" s="24"/>
    </row>
    <row r="14056" spans="2:3" x14ac:dyDescent="0.2">
      <c r="B14056" s="24"/>
      <c r="C14056" s="24"/>
    </row>
    <row r="14057" spans="2:3" x14ac:dyDescent="0.2">
      <c r="B14057" s="24"/>
      <c r="C14057" s="24"/>
    </row>
    <row r="14058" spans="2:3" x14ac:dyDescent="0.2">
      <c r="B14058" s="24"/>
      <c r="C14058" s="24"/>
    </row>
    <row r="14059" spans="2:3" x14ac:dyDescent="0.2">
      <c r="B14059" s="24"/>
      <c r="C14059" s="24"/>
    </row>
    <row r="14060" spans="2:3" x14ac:dyDescent="0.2">
      <c r="B14060" s="24"/>
      <c r="C14060" s="24"/>
    </row>
    <row r="14061" spans="2:3" x14ac:dyDescent="0.2">
      <c r="B14061" s="24"/>
      <c r="C14061" s="24"/>
    </row>
    <row r="14062" spans="2:3" x14ac:dyDescent="0.2">
      <c r="B14062" s="24"/>
      <c r="C14062" s="24"/>
    </row>
    <row r="14063" spans="2:3" x14ac:dyDescent="0.2">
      <c r="B14063" s="24"/>
      <c r="C14063" s="24"/>
    </row>
    <row r="14064" spans="2:3" x14ac:dyDescent="0.2">
      <c r="B14064" s="24"/>
      <c r="C14064" s="24"/>
    </row>
    <row r="14065" spans="2:3" x14ac:dyDescent="0.2">
      <c r="B14065" s="24"/>
      <c r="C14065" s="24"/>
    </row>
    <row r="14066" spans="2:3" x14ac:dyDescent="0.2">
      <c r="B14066" s="24"/>
      <c r="C14066" s="24"/>
    </row>
    <row r="14067" spans="2:3" x14ac:dyDescent="0.2">
      <c r="B14067" s="24"/>
      <c r="C14067" s="24"/>
    </row>
    <row r="14068" spans="2:3" x14ac:dyDescent="0.2">
      <c r="B14068" s="24"/>
      <c r="C14068" s="24"/>
    </row>
    <row r="14069" spans="2:3" x14ac:dyDescent="0.2">
      <c r="B14069" s="24"/>
      <c r="C14069" s="24"/>
    </row>
    <row r="14070" spans="2:3" x14ac:dyDescent="0.2">
      <c r="B14070" s="24"/>
      <c r="C14070" s="24"/>
    </row>
    <row r="14071" spans="2:3" x14ac:dyDescent="0.2">
      <c r="B14071" s="24"/>
      <c r="C14071" s="24"/>
    </row>
    <row r="14072" spans="2:3" x14ac:dyDescent="0.2">
      <c r="B14072" s="24"/>
      <c r="C14072" s="24"/>
    </row>
    <row r="14073" spans="2:3" x14ac:dyDescent="0.2">
      <c r="B14073" s="24"/>
      <c r="C14073" s="24"/>
    </row>
    <row r="14074" spans="2:3" x14ac:dyDescent="0.2">
      <c r="B14074" s="24"/>
      <c r="C14074" s="24"/>
    </row>
    <row r="14075" spans="2:3" x14ac:dyDescent="0.2">
      <c r="B14075" s="24"/>
      <c r="C14075" s="24"/>
    </row>
    <row r="14076" spans="2:3" x14ac:dyDescent="0.2">
      <c r="B14076" s="24"/>
      <c r="C14076" s="24"/>
    </row>
    <row r="14077" spans="2:3" x14ac:dyDescent="0.2">
      <c r="B14077" s="24"/>
      <c r="C14077" s="24"/>
    </row>
    <row r="14078" spans="2:3" x14ac:dyDescent="0.2">
      <c r="B14078" s="24"/>
      <c r="C14078" s="24"/>
    </row>
    <row r="14079" spans="2:3" x14ac:dyDescent="0.2">
      <c r="B14079" s="24"/>
      <c r="C14079" s="24"/>
    </row>
    <row r="14080" spans="2:3" x14ac:dyDescent="0.2">
      <c r="B14080" s="24"/>
      <c r="C14080" s="24"/>
    </row>
    <row r="14081" spans="2:3" x14ac:dyDescent="0.2">
      <c r="B14081" s="24"/>
      <c r="C14081" s="24"/>
    </row>
    <row r="14082" spans="2:3" x14ac:dyDescent="0.2">
      <c r="B14082" s="24"/>
      <c r="C14082" s="24"/>
    </row>
    <row r="14083" spans="2:3" x14ac:dyDescent="0.2">
      <c r="B14083" s="24"/>
      <c r="C14083" s="24"/>
    </row>
    <row r="14084" spans="2:3" x14ac:dyDescent="0.2">
      <c r="B14084" s="24"/>
      <c r="C14084" s="24"/>
    </row>
    <row r="14085" spans="2:3" x14ac:dyDescent="0.2">
      <c r="B14085" s="24"/>
      <c r="C14085" s="24"/>
    </row>
    <row r="14086" spans="2:3" x14ac:dyDescent="0.2">
      <c r="B14086" s="24"/>
      <c r="C14086" s="24"/>
    </row>
    <row r="14087" spans="2:3" x14ac:dyDescent="0.2">
      <c r="B14087" s="24"/>
      <c r="C14087" s="24"/>
    </row>
    <row r="14088" spans="2:3" x14ac:dyDescent="0.2">
      <c r="B14088" s="24"/>
      <c r="C14088" s="24"/>
    </row>
    <row r="14089" spans="2:3" x14ac:dyDescent="0.2">
      <c r="B14089" s="24"/>
      <c r="C14089" s="24"/>
    </row>
    <row r="14090" spans="2:3" x14ac:dyDescent="0.2">
      <c r="B14090" s="24"/>
      <c r="C14090" s="24"/>
    </row>
    <row r="14091" spans="2:3" x14ac:dyDescent="0.2">
      <c r="B14091" s="24"/>
      <c r="C14091" s="24"/>
    </row>
    <row r="14092" spans="2:3" x14ac:dyDescent="0.2">
      <c r="B14092" s="24"/>
      <c r="C14092" s="24"/>
    </row>
    <row r="14093" spans="2:3" x14ac:dyDescent="0.2">
      <c r="B14093" s="24"/>
      <c r="C14093" s="24"/>
    </row>
    <row r="14094" spans="2:3" x14ac:dyDescent="0.2">
      <c r="B14094" s="24"/>
      <c r="C14094" s="24"/>
    </row>
    <row r="14095" spans="2:3" x14ac:dyDescent="0.2">
      <c r="B14095" s="24"/>
      <c r="C14095" s="24"/>
    </row>
    <row r="14096" spans="2:3" x14ac:dyDescent="0.2">
      <c r="B14096" s="24"/>
      <c r="C14096" s="24"/>
    </row>
    <row r="14097" spans="2:3" x14ac:dyDescent="0.2">
      <c r="B14097" s="24"/>
      <c r="C14097" s="24"/>
    </row>
    <row r="14098" spans="2:3" x14ac:dyDescent="0.2">
      <c r="B14098" s="24"/>
      <c r="C14098" s="24"/>
    </row>
    <row r="14099" spans="2:3" x14ac:dyDescent="0.2">
      <c r="B14099" s="24"/>
      <c r="C14099" s="24"/>
    </row>
    <row r="14100" spans="2:3" x14ac:dyDescent="0.2">
      <c r="B14100" s="24"/>
      <c r="C14100" s="24"/>
    </row>
    <row r="14101" spans="2:3" x14ac:dyDescent="0.2">
      <c r="B14101" s="24"/>
      <c r="C14101" s="24"/>
    </row>
    <row r="14102" spans="2:3" x14ac:dyDescent="0.2">
      <c r="B14102" s="24"/>
      <c r="C14102" s="24"/>
    </row>
    <row r="14103" spans="2:3" x14ac:dyDescent="0.2">
      <c r="B14103" s="24"/>
      <c r="C14103" s="24"/>
    </row>
    <row r="14104" spans="2:3" x14ac:dyDescent="0.2">
      <c r="B14104" s="24"/>
      <c r="C14104" s="24"/>
    </row>
    <row r="14105" spans="2:3" x14ac:dyDescent="0.2">
      <c r="B14105" s="24"/>
      <c r="C14105" s="24"/>
    </row>
    <row r="14106" spans="2:3" x14ac:dyDescent="0.2">
      <c r="B14106" s="24"/>
      <c r="C14106" s="24"/>
    </row>
    <row r="14107" spans="2:3" x14ac:dyDescent="0.2">
      <c r="B14107" s="24"/>
      <c r="C14107" s="24"/>
    </row>
    <row r="14108" spans="2:3" x14ac:dyDescent="0.2">
      <c r="B14108" s="24"/>
      <c r="C14108" s="24"/>
    </row>
    <row r="14109" spans="2:3" x14ac:dyDescent="0.2">
      <c r="B14109" s="24"/>
      <c r="C14109" s="24"/>
    </row>
    <row r="14110" spans="2:3" x14ac:dyDescent="0.2">
      <c r="B14110" s="24"/>
      <c r="C14110" s="24"/>
    </row>
    <row r="14111" spans="2:3" x14ac:dyDescent="0.2">
      <c r="B14111" s="24"/>
      <c r="C14111" s="24"/>
    </row>
    <row r="14112" spans="2:3" x14ac:dyDescent="0.2">
      <c r="B14112" s="24"/>
      <c r="C14112" s="24"/>
    </row>
    <row r="14113" spans="2:3" x14ac:dyDescent="0.2">
      <c r="B14113" s="24"/>
      <c r="C14113" s="24"/>
    </row>
    <row r="14114" spans="2:3" x14ac:dyDescent="0.2">
      <c r="B14114" s="24"/>
      <c r="C14114" s="24"/>
    </row>
    <row r="14115" spans="2:3" x14ac:dyDescent="0.2">
      <c r="B14115" s="24"/>
      <c r="C14115" s="24"/>
    </row>
    <row r="14116" spans="2:3" x14ac:dyDescent="0.2">
      <c r="B14116" s="24"/>
      <c r="C14116" s="24"/>
    </row>
    <row r="14117" spans="2:3" x14ac:dyDescent="0.2">
      <c r="B14117" s="24"/>
      <c r="C14117" s="24"/>
    </row>
    <row r="14118" spans="2:3" x14ac:dyDescent="0.2">
      <c r="B14118" s="24"/>
      <c r="C14118" s="24"/>
    </row>
    <row r="14119" spans="2:3" x14ac:dyDescent="0.2">
      <c r="B14119" s="24"/>
      <c r="C14119" s="24"/>
    </row>
    <row r="14120" spans="2:3" x14ac:dyDescent="0.2">
      <c r="B14120" s="24"/>
      <c r="C14120" s="24"/>
    </row>
    <row r="14121" spans="2:3" x14ac:dyDescent="0.2">
      <c r="B14121" s="24"/>
      <c r="C14121" s="24"/>
    </row>
    <row r="14122" spans="2:3" x14ac:dyDescent="0.2">
      <c r="B14122" s="24"/>
      <c r="C14122" s="24"/>
    </row>
    <row r="14123" spans="2:3" x14ac:dyDescent="0.2">
      <c r="B14123" s="24"/>
      <c r="C14123" s="24"/>
    </row>
    <row r="14124" spans="2:3" x14ac:dyDescent="0.2">
      <c r="B14124" s="24"/>
      <c r="C14124" s="24"/>
    </row>
    <row r="14125" spans="2:3" x14ac:dyDescent="0.2">
      <c r="B14125" s="24"/>
      <c r="C14125" s="24"/>
    </row>
    <row r="14126" spans="2:3" x14ac:dyDescent="0.2">
      <c r="B14126" s="24"/>
      <c r="C14126" s="24"/>
    </row>
    <row r="14127" spans="2:3" x14ac:dyDescent="0.2">
      <c r="B14127" s="24"/>
      <c r="C14127" s="24"/>
    </row>
    <row r="14128" spans="2:3" x14ac:dyDescent="0.2">
      <c r="B14128" s="24"/>
      <c r="C14128" s="24"/>
    </row>
    <row r="14129" spans="2:3" x14ac:dyDescent="0.2">
      <c r="B14129" s="24"/>
      <c r="C14129" s="24"/>
    </row>
    <row r="14130" spans="2:3" x14ac:dyDescent="0.2">
      <c r="B14130" s="24"/>
      <c r="C14130" s="24"/>
    </row>
    <row r="14131" spans="2:3" x14ac:dyDescent="0.2">
      <c r="B14131" s="24"/>
      <c r="C14131" s="24"/>
    </row>
    <row r="14132" spans="2:3" x14ac:dyDescent="0.2">
      <c r="B14132" s="24"/>
      <c r="C14132" s="24"/>
    </row>
    <row r="14133" spans="2:3" x14ac:dyDescent="0.2">
      <c r="B14133" s="24"/>
      <c r="C14133" s="24"/>
    </row>
    <row r="14134" spans="2:3" x14ac:dyDescent="0.2">
      <c r="B14134" s="24"/>
      <c r="C14134" s="24"/>
    </row>
    <row r="14135" spans="2:3" x14ac:dyDescent="0.2">
      <c r="B14135" s="24"/>
      <c r="C14135" s="24"/>
    </row>
    <row r="14136" spans="2:3" x14ac:dyDescent="0.2">
      <c r="B14136" s="24"/>
      <c r="C14136" s="24"/>
    </row>
    <row r="14137" spans="2:3" x14ac:dyDescent="0.2">
      <c r="B14137" s="24"/>
      <c r="C14137" s="24"/>
    </row>
    <row r="14138" spans="2:3" x14ac:dyDescent="0.2">
      <c r="B14138" s="24"/>
      <c r="C14138" s="24"/>
    </row>
    <row r="14139" spans="2:3" x14ac:dyDescent="0.2">
      <c r="B14139" s="24"/>
      <c r="C14139" s="24"/>
    </row>
    <row r="14140" spans="2:3" x14ac:dyDescent="0.2">
      <c r="B14140" s="24"/>
      <c r="C14140" s="24"/>
    </row>
    <row r="14141" spans="2:3" x14ac:dyDescent="0.2">
      <c r="B14141" s="24"/>
      <c r="C14141" s="24"/>
    </row>
    <row r="14142" spans="2:3" x14ac:dyDescent="0.2">
      <c r="B14142" s="24"/>
      <c r="C14142" s="24"/>
    </row>
    <row r="14143" spans="2:3" x14ac:dyDescent="0.2">
      <c r="B14143" s="24"/>
      <c r="C14143" s="24"/>
    </row>
    <row r="14144" spans="2:3" x14ac:dyDescent="0.2">
      <c r="B14144" s="24"/>
      <c r="C14144" s="24"/>
    </row>
    <row r="14145" spans="2:3" x14ac:dyDescent="0.2">
      <c r="B14145" s="24"/>
      <c r="C14145" s="24"/>
    </row>
    <row r="14146" spans="2:3" x14ac:dyDescent="0.2">
      <c r="B14146" s="24"/>
      <c r="C14146" s="24"/>
    </row>
    <row r="14147" spans="2:3" x14ac:dyDescent="0.2">
      <c r="B14147" s="24"/>
      <c r="C14147" s="24"/>
    </row>
    <row r="14148" spans="2:3" x14ac:dyDescent="0.2">
      <c r="B14148" s="24"/>
      <c r="C14148" s="24"/>
    </row>
    <row r="14149" spans="2:3" x14ac:dyDescent="0.2">
      <c r="B14149" s="24"/>
      <c r="C14149" s="24"/>
    </row>
    <row r="14150" spans="2:3" x14ac:dyDescent="0.2">
      <c r="B14150" s="24"/>
      <c r="C14150" s="24"/>
    </row>
    <row r="14151" spans="2:3" x14ac:dyDescent="0.2">
      <c r="B14151" s="24"/>
      <c r="C14151" s="24"/>
    </row>
    <row r="14152" spans="2:3" x14ac:dyDescent="0.2">
      <c r="B14152" s="24"/>
      <c r="C14152" s="24"/>
    </row>
    <row r="14153" spans="2:3" x14ac:dyDescent="0.2">
      <c r="B14153" s="24"/>
      <c r="C14153" s="24"/>
    </row>
    <row r="14154" spans="2:3" x14ac:dyDescent="0.2">
      <c r="B14154" s="24"/>
      <c r="C14154" s="24"/>
    </row>
    <row r="14155" spans="2:3" x14ac:dyDescent="0.2">
      <c r="B14155" s="24"/>
      <c r="C14155" s="24"/>
    </row>
    <row r="14156" spans="2:3" x14ac:dyDescent="0.2">
      <c r="B14156" s="24"/>
      <c r="C14156" s="24"/>
    </row>
    <row r="14157" spans="2:3" x14ac:dyDescent="0.2">
      <c r="B14157" s="24"/>
      <c r="C14157" s="24"/>
    </row>
    <row r="14158" spans="2:3" x14ac:dyDescent="0.2">
      <c r="B14158" s="24"/>
      <c r="C14158" s="24"/>
    </row>
    <row r="14159" spans="2:3" x14ac:dyDescent="0.2">
      <c r="B14159" s="24"/>
      <c r="C14159" s="24"/>
    </row>
    <row r="14160" spans="2:3" x14ac:dyDescent="0.2">
      <c r="B14160" s="24"/>
      <c r="C14160" s="24"/>
    </row>
    <row r="14161" spans="2:3" x14ac:dyDescent="0.2">
      <c r="B14161" s="24"/>
      <c r="C14161" s="24"/>
    </row>
    <row r="14162" spans="2:3" x14ac:dyDescent="0.2">
      <c r="B14162" s="24"/>
      <c r="C14162" s="24"/>
    </row>
    <row r="14163" spans="2:3" x14ac:dyDescent="0.2">
      <c r="B14163" s="24"/>
      <c r="C14163" s="24"/>
    </row>
    <row r="14164" spans="2:3" x14ac:dyDescent="0.2">
      <c r="B14164" s="24"/>
      <c r="C14164" s="24"/>
    </row>
    <row r="14165" spans="2:3" x14ac:dyDescent="0.2">
      <c r="B14165" s="24"/>
      <c r="C14165" s="24"/>
    </row>
    <row r="14166" spans="2:3" x14ac:dyDescent="0.2">
      <c r="B14166" s="24"/>
      <c r="C14166" s="24"/>
    </row>
    <row r="14167" spans="2:3" x14ac:dyDescent="0.2">
      <c r="B14167" s="24"/>
      <c r="C14167" s="24"/>
    </row>
    <row r="14168" spans="2:3" x14ac:dyDescent="0.2">
      <c r="B14168" s="24"/>
      <c r="C14168" s="24"/>
    </row>
    <row r="14169" spans="2:3" x14ac:dyDescent="0.2">
      <c r="B14169" s="24"/>
      <c r="C14169" s="24"/>
    </row>
    <row r="14170" spans="2:3" x14ac:dyDescent="0.2">
      <c r="B14170" s="24"/>
      <c r="C14170" s="24"/>
    </row>
    <row r="14171" spans="2:3" x14ac:dyDescent="0.2">
      <c r="B14171" s="24"/>
      <c r="C14171" s="24"/>
    </row>
    <row r="14172" spans="2:3" x14ac:dyDescent="0.2">
      <c r="B14172" s="24"/>
      <c r="C14172" s="24"/>
    </row>
    <row r="14173" spans="2:3" x14ac:dyDescent="0.2">
      <c r="B14173" s="24"/>
      <c r="C14173" s="24"/>
    </row>
    <row r="14174" spans="2:3" x14ac:dyDescent="0.2">
      <c r="B14174" s="24"/>
      <c r="C14174" s="24"/>
    </row>
    <row r="14175" spans="2:3" x14ac:dyDescent="0.2">
      <c r="B14175" s="24"/>
      <c r="C14175" s="24"/>
    </row>
    <row r="14176" spans="2:3" x14ac:dyDescent="0.2">
      <c r="B14176" s="24"/>
      <c r="C14176" s="24"/>
    </row>
    <row r="14177" spans="2:3" x14ac:dyDescent="0.2">
      <c r="B14177" s="24"/>
      <c r="C14177" s="24"/>
    </row>
    <row r="14178" spans="2:3" x14ac:dyDescent="0.2">
      <c r="B14178" s="24"/>
      <c r="C14178" s="24"/>
    </row>
    <row r="14179" spans="2:3" x14ac:dyDescent="0.2">
      <c r="B14179" s="24"/>
      <c r="C14179" s="24"/>
    </row>
    <row r="14180" spans="2:3" x14ac:dyDescent="0.2">
      <c r="B14180" s="24"/>
      <c r="C14180" s="24"/>
    </row>
    <row r="14181" spans="2:3" x14ac:dyDescent="0.2">
      <c r="B14181" s="24"/>
      <c r="C14181" s="24"/>
    </row>
    <row r="14182" spans="2:3" x14ac:dyDescent="0.2">
      <c r="B14182" s="24"/>
      <c r="C14182" s="24"/>
    </row>
    <row r="14183" spans="2:3" x14ac:dyDescent="0.2">
      <c r="B14183" s="24"/>
      <c r="C14183" s="24"/>
    </row>
    <row r="14184" spans="2:3" x14ac:dyDescent="0.2">
      <c r="B14184" s="24"/>
      <c r="C14184" s="24"/>
    </row>
    <row r="14185" spans="2:3" x14ac:dyDescent="0.2">
      <c r="B14185" s="24"/>
      <c r="C14185" s="24"/>
    </row>
    <row r="14186" spans="2:3" x14ac:dyDescent="0.2">
      <c r="B14186" s="24"/>
      <c r="C14186" s="24"/>
    </row>
    <row r="14187" spans="2:3" x14ac:dyDescent="0.2">
      <c r="B14187" s="24"/>
      <c r="C14187" s="24"/>
    </row>
    <row r="14188" spans="2:3" x14ac:dyDescent="0.2">
      <c r="B14188" s="24"/>
      <c r="C14188" s="24"/>
    </row>
    <row r="14189" spans="2:3" x14ac:dyDescent="0.2">
      <c r="B14189" s="24"/>
      <c r="C14189" s="24"/>
    </row>
    <row r="14190" spans="2:3" x14ac:dyDescent="0.2">
      <c r="B14190" s="24"/>
      <c r="C14190" s="24"/>
    </row>
    <row r="14191" spans="2:3" x14ac:dyDescent="0.2">
      <c r="B14191" s="24"/>
      <c r="C14191" s="24"/>
    </row>
    <row r="14192" spans="2:3" x14ac:dyDescent="0.2">
      <c r="B14192" s="24"/>
      <c r="C14192" s="24"/>
    </row>
    <row r="14193" spans="2:3" x14ac:dyDescent="0.2">
      <c r="B14193" s="24"/>
      <c r="C14193" s="24"/>
    </row>
    <row r="14194" spans="2:3" x14ac:dyDescent="0.2">
      <c r="B14194" s="24"/>
      <c r="C14194" s="24"/>
    </row>
    <row r="14195" spans="2:3" x14ac:dyDescent="0.2">
      <c r="B14195" s="24"/>
      <c r="C14195" s="24"/>
    </row>
    <row r="14196" spans="2:3" x14ac:dyDescent="0.2">
      <c r="B14196" s="24"/>
      <c r="C14196" s="24"/>
    </row>
    <row r="14197" spans="2:3" x14ac:dyDescent="0.2">
      <c r="B14197" s="24"/>
      <c r="C14197" s="24"/>
    </row>
    <row r="14198" spans="2:3" x14ac:dyDescent="0.2">
      <c r="B14198" s="24"/>
      <c r="C14198" s="24"/>
    </row>
    <row r="14199" spans="2:3" x14ac:dyDescent="0.2">
      <c r="B14199" s="24"/>
      <c r="C14199" s="24"/>
    </row>
    <row r="14200" spans="2:3" x14ac:dyDescent="0.2">
      <c r="B14200" s="24"/>
      <c r="C14200" s="24"/>
    </row>
    <row r="14201" spans="2:3" x14ac:dyDescent="0.2">
      <c r="B14201" s="24"/>
      <c r="C14201" s="24"/>
    </row>
    <row r="14202" spans="2:3" x14ac:dyDescent="0.2">
      <c r="B14202" s="24"/>
      <c r="C14202" s="24"/>
    </row>
    <row r="14203" spans="2:3" x14ac:dyDescent="0.2">
      <c r="B14203" s="24"/>
      <c r="C14203" s="24"/>
    </row>
    <row r="14204" spans="2:3" x14ac:dyDescent="0.2">
      <c r="B14204" s="24"/>
      <c r="C14204" s="24"/>
    </row>
    <row r="14205" spans="2:3" x14ac:dyDescent="0.2">
      <c r="B14205" s="24"/>
      <c r="C14205" s="24"/>
    </row>
    <row r="14206" spans="2:3" x14ac:dyDescent="0.2">
      <c r="B14206" s="24"/>
      <c r="C14206" s="24"/>
    </row>
    <row r="14207" spans="2:3" x14ac:dyDescent="0.2">
      <c r="B14207" s="24"/>
      <c r="C14207" s="24"/>
    </row>
    <row r="14208" spans="2:3" x14ac:dyDescent="0.2">
      <c r="B14208" s="24"/>
      <c r="C14208" s="24"/>
    </row>
    <row r="14209" spans="2:3" x14ac:dyDescent="0.2">
      <c r="B14209" s="24"/>
      <c r="C14209" s="24"/>
    </row>
    <row r="14210" spans="2:3" x14ac:dyDescent="0.2">
      <c r="B14210" s="24"/>
      <c r="C14210" s="24"/>
    </row>
    <row r="14211" spans="2:3" x14ac:dyDescent="0.2">
      <c r="B14211" s="24"/>
      <c r="C14211" s="24"/>
    </row>
    <row r="14212" spans="2:3" x14ac:dyDescent="0.2">
      <c r="B14212" s="24"/>
      <c r="C14212" s="24"/>
    </row>
    <row r="14213" spans="2:3" x14ac:dyDescent="0.2">
      <c r="B14213" s="24"/>
      <c r="C14213" s="24"/>
    </row>
    <row r="14214" spans="2:3" x14ac:dyDescent="0.2">
      <c r="B14214" s="24"/>
      <c r="C14214" s="24"/>
    </row>
    <row r="14215" spans="2:3" x14ac:dyDescent="0.2">
      <c r="B14215" s="24"/>
      <c r="C14215" s="24"/>
    </row>
    <row r="14216" spans="2:3" x14ac:dyDescent="0.2">
      <c r="B14216" s="24"/>
      <c r="C14216" s="24"/>
    </row>
    <row r="14217" spans="2:3" x14ac:dyDescent="0.2">
      <c r="B14217" s="24"/>
      <c r="C14217" s="24"/>
    </row>
    <row r="14218" spans="2:3" x14ac:dyDescent="0.2">
      <c r="B14218" s="24"/>
      <c r="C14218" s="24"/>
    </row>
    <row r="14219" spans="2:3" x14ac:dyDescent="0.2">
      <c r="B14219" s="24"/>
      <c r="C14219" s="24"/>
    </row>
    <row r="14220" spans="2:3" x14ac:dyDescent="0.2">
      <c r="B14220" s="24"/>
      <c r="C14220" s="24"/>
    </row>
    <row r="14221" spans="2:3" x14ac:dyDescent="0.2">
      <c r="B14221" s="24"/>
      <c r="C14221" s="24"/>
    </row>
    <row r="14222" spans="2:3" x14ac:dyDescent="0.2">
      <c r="B14222" s="24"/>
      <c r="C14222" s="24"/>
    </row>
    <row r="14223" spans="2:3" x14ac:dyDescent="0.2">
      <c r="B14223" s="24"/>
      <c r="C14223" s="24"/>
    </row>
    <row r="14224" spans="2:3" x14ac:dyDescent="0.2">
      <c r="B14224" s="24"/>
      <c r="C14224" s="24"/>
    </row>
    <row r="14225" spans="2:3" x14ac:dyDescent="0.2">
      <c r="B14225" s="24"/>
      <c r="C14225" s="24"/>
    </row>
    <row r="14226" spans="2:3" x14ac:dyDescent="0.2">
      <c r="B14226" s="24"/>
      <c r="C14226" s="24"/>
    </row>
    <row r="14227" spans="2:3" x14ac:dyDescent="0.2">
      <c r="B14227" s="24"/>
      <c r="C14227" s="24"/>
    </row>
    <row r="14228" spans="2:3" x14ac:dyDescent="0.2">
      <c r="B14228" s="24"/>
      <c r="C14228" s="24"/>
    </row>
    <row r="14229" spans="2:3" x14ac:dyDescent="0.2">
      <c r="B14229" s="24"/>
      <c r="C14229" s="24"/>
    </row>
    <row r="14230" spans="2:3" x14ac:dyDescent="0.2">
      <c r="B14230" s="24"/>
      <c r="C14230" s="24"/>
    </row>
    <row r="14231" spans="2:3" x14ac:dyDescent="0.2">
      <c r="B14231" s="24"/>
      <c r="C14231" s="24"/>
    </row>
    <row r="14232" spans="2:3" x14ac:dyDescent="0.2">
      <c r="B14232" s="24"/>
      <c r="C14232" s="24"/>
    </row>
    <row r="14233" spans="2:3" x14ac:dyDescent="0.2">
      <c r="B14233" s="24"/>
      <c r="C14233" s="24"/>
    </row>
    <row r="14234" spans="2:3" x14ac:dyDescent="0.2">
      <c r="B14234" s="24"/>
      <c r="C14234" s="24"/>
    </row>
    <row r="14235" spans="2:3" x14ac:dyDescent="0.2">
      <c r="B14235" s="24"/>
      <c r="C14235" s="24"/>
    </row>
    <row r="14236" spans="2:3" x14ac:dyDescent="0.2">
      <c r="B14236" s="24"/>
      <c r="C14236" s="24"/>
    </row>
    <row r="14237" spans="2:3" x14ac:dyDescent="0.2">
      <c r="B14237" s="24"/>
      <c r="C14237" s="24"/>
    </row>
    <row r="14238" spans="2:3" x14ac:dyDescent="0.2">
      <c r="B14238" s="24"/>
      <c r="C14238" s="24"/>
    </row>
    <row r="14239" spans="2:3" x14ac:dyDescent="0.2">
      <c r="B14239" s="24"/>
      <c r="C14239" s="24"/>
    </row>
    <row r="14240" spans="2:3" x14ac:dyDescent="0.2">
      <c r="B14240" s="24"/>
      <c r="C14240" s="24"/>
    </row>
    <row r="14241" spans="2:3" x14ac:dyDescent="0.2">
      <c r="B14241" s="24"/>
      <c r="C14241" s="24"/>
    </row>
    <row r="14242" spans="2:3" x14ac:dyDescent="0.2">
      <c r="B14242" s="24"/>
      <c r="C14242" s="24"/>
    </row>
    <row r="14243" spans="2:3" x14ac:dyDescent="0.2">
      <c r="B14243" s="24"/>
      <c r="C14243" s="24"/>
    </row>
    <row r="14244" spans="2:3" x14ac:dyDescent="0.2">
      <c r="B14244" s="24"/>
      <c r="C14244" s="24"/>
    </row>
    <row r="14245" spans="2:3" x14ac:dyDescent="0.2">
      <c r="B14245" s="24"/>
      <c r="C14245" s="24"/>
    </row>
    <row r="14246" spans="2:3" x14ac:dyDescent="0.2">
      <c r="B14246" s="24"/>
      <c r="C14246" s="24"/>
    </row>
    <row r="14247" spans="2:3" x14ac:dyDescent="0.2">
      <c r="B14247" s="24"/>
      <c r="C14247" s="24"/>
    </row>
    <row r="14248" spans="2:3" x14ac:dyDescent="0.2">
      <c r="B14248" s="24"/>
      <c r="C14248" s="24"/>
    </row>
    <row r="14249" spans="2:3" x14ac:dyDescent="0.2">
      <c r="B14249" s="24"/>
      <c r="C14249" s="24"/>
    </row>
    <row r="14250" spans="2:3" x14ac:dyDescent="0.2">
      <c r="B14250" s="24"/>
      <c r="C14250" s="24"/>
    </row>
    <row r="14251" spans="2:3" x14ac:dyDescent="0.2">
      <c r="B14251" s="24"/>
      <c r="C14251" s="24"/>
    </row>
    <row r="14252" spans="2:3" x14ac:dyDescent="0.2">
      <c r="B14252" s="24"/>
      <c r="C14252" s="24"/>
    </row>
    <row r="14253" spans="2:3" x14ac:dyDescent="0.2">
      <c r="B14253" s="24"/>
      <c r="C14253" s="24"/>
    </row>
    <row r="14254" spans="2:3" x14ac:dyDescent="0.2">
      <c r="B14254" s="24"/>
      <c r="C14254" s="24"/>
    </row>
    <row r="14255" spans="2:3" x14ac:dyDescent="0.2">
      <c r="B14255" s="24"/>
      <c r="C14255" s="24"/>
    </row>
    <row r="14256" spans="2:3" x14ac:dyDescent="0.2">
      <c r="B14256" s="24"/>
      <c r="C14256" s="24"/>
    </row>
    <row r="14257" spans="2:3" x14ac:dyDescent="0.2">
      <c r="B14257" s="24"/>
      <c r="C14257" s="24"/>
    </row>
    <row r="14258" spans="2:3" x14ac:dyDescent="0.2">
      <c r="B14258" s="24"/>
      <c r="C14258" s="24"/>
    </row>
    <row r="14259" spans="2:3" x14ac:dyDescent="0.2">
      <c r="B14259" s="24"/>
      <c r="C14259" s="24"/>
    </row>
    <row r="14260" spans="2:3" x14ac:dyDescent="0.2">
      <c r="B14260" s="24"/>
      <c r="C14260" s="24"/>
    </row>
    <row r="14261" spans="2:3" x14ac:dyDescent="0.2">
      <c r="B14261" s="24"/>
      <c r="C14261" s="24"/>
    </row>
    <row r="14262" spans="2:3" x14ac:dyDescent="0.2">
      <c r="B14262" s="24"/>
      <c r="C14262" s="24"/>
    </row>
    <row r="14263" spans="2:3" x14ac:dyDescent="0.2">
      <c r="B14263" s="24"/>
      <c r="C14263" s="24"/>
    </row>
    <row r="14264" spans="2:3" x14ac:dyDescent="0.2">
      <c r="B14264" s="24"/>
      <c r="C14264" s="24"/>
    </row>
    <row r="14265" spans="2:3" x14ac:dyDescent="0.2">
      <c r="B14265" s="24"/>
      <c r="C14265" s="24"/>
    </row>
    <row r="14266" spans="2:3" x14ac:dyDescent="0.2">
      <c r="B14266" s="24"/>
      <c r="C14266" s="24"/>
    </row>
    <row r="14267" spans="2:3" x14ac:dyDescent="0.2">
      <c r="B14267" s="24"/>
      <c r="C14267" s="24"/>
    </row>
    <row r="14268" spans="2:3" x14ac:dyDescent="0.2">
      <c r="B14268" s="24"/>
      <c r="C14268" s="24"/>
    </row>
    <row r="14269" spans="2:3" x14ac:dyDescent="0.2">
      <c r="B14269" s="24"/>
      <c r="C14269" s="24"/>
    </row>
    <row r="14270" spans="2:3" x14ac:dyDescent="0.2">
      <c r="B14270" s="24"/>
      <c r="C14270" s="24"/>
    </row>
    <row r="14271" spans="2:3" x14ac:dyDescent="0.2">
      <c r="B14271" s="24"/>
      <c r="C14271" s="24"/>
    </row>
    <row r="14272" spans="2:3" x14ac:dyDescent="0.2">
      <c r="B14272" s="24"/>
      <c r="C14272" s="24"/>
    </row>
    <row r="14273" spans="2:3" x14ac:dyDescent="0.2">
      <c r="B14273" s="24"/>
      <c r="C14273" s="24"/>
    </row>
    <row r="14274" spans="2:3" x14ac:dyDescent="0.2">
      <c r="B14274" s="24"/>
      <c r="C14274" s="24"/>
    </row>
    <row r="14275" spans="2:3" x14ac:dyDescent="0.2">
      <c r="B14275" s="24"/>
      <c r="C14275" s="24"/>
    </row>
    <row r="14276" spans="2:3" x14ac:dyDescent="0.2">
      <c r="B14276" s="24"/>
      <c r="C14276" s="24"/>
    </row>
    <row r="14277" spans="2:3" x14ac:dyDescent="0.2">
      <c r="B14277" s="24"/>
      <c r="C14277" s="24"/>
    </row>
    <row r="14278" spans="2:3" x14ac:dyDescent="0.2">
      <c r="B14278" s="24"/>
      <c r="C14278" s="24"/>
    </row>
    <row r="14279" spans="2:3" x14ac:dyDescent="0.2">
      <c r="B14279" s="24"/>
      <c r="C14279" s="24"/>
    </row>
    <row r="14280" spans="2:3" x14ac:dyDescent="0.2">
      <c r="B14280" s="24"/>
      <c r="C14280" s="24"/>
    </row>
    <row r="14281" spans="2:3" x14ac:dyDescent="0.2">
      <c r="B14281" s="24"/>
      <c r="C14281" s="24"/>
    </row>
    <row r="14282" spans="2:3" x14ac:dyDescent="0.2">
      <c r="B14282" s="24"/>
      <c r="C14282" s="24"/>
    </row>
    <row r="14283" spans="2:3" x14ac:dyDescent="0.2">
      <c r="B14283" s="24"/>
      <c r="C14283" s="24"/>
    </row>
    <row r="14284" spans="2:3" x14ac:dyDescent="0.2">
      <c r="B14284" s="24"/>
      <c r="C14284" s="24"/>
    </row>
    <row r="14285" spans="2:3" x14ac:dyDescent="0.2">
      <c r="B14285" s="24"/>
      <c r="C14285" s="24"/>
    </row>
    <row r="14286" spans="2:3" x14ac:dyDescent="0.2">
      <c r="B14286" s="24"/>
      <c r="C14286" s="24"/>
    </row>
    <row r="14287" spans="2:3" x14ac:dyDescent="0.2">
      <c r="B14287" s="24"/>
      <c r="C14287" s="24"/>
    </row>
    <row r="14288" spans="2:3" x14ac:dyDescent="0.2">
      <c r="B14288" s="24"/>
      <c r="C14288" s="24"/>
    </row>
    <row r="14289" spans="2:3" x14ac:dyDescent="0.2">
      <c r="B14289" s="24"/>
      <c r="C14289" s="24"/>
    </row>
    <row r="14290" spans="2:3" x14ac:dyDescent="0.2">
      <c r="B14290" s="24"/>
      <c r="C14290" s="24"/>
    </row>
    <row r="14291" spans="2:3" x14ac:dyDescent="0.2">
      <c r="B14291" s="24"/>
      <c r="C14291" s="24"/>
    </row>
    <row r="14292" spans="2:3" x14ac:dyDescent="0.2">
      <c r="B14292" s="24"/>
      <c r="C14292" s="24"/>
    </row>
    <row r="14293" spans="2:3" x14ac:dyDescent="0.2">
      <c r="B14293" s="24"/>
      <c r="C14293" s="24"/>
    </row>
    <row r="14294" spans="2:3" x14ac:dyDescent="0.2">
      <c r="B14294" s="24"/>
      <c r="C14294" s="24"/>
    </row>
    <row r="14295" spans="2:3" x14ac:dyDescent="0.2">
      <c r="B14295" s="24"/>
      <c r="C14295" s="24"/>
    </row>
    <row r="14296" spans="2:3" x14ac:dyDescent="0.2">
      <c r="B14296" s="24"/>
      <c r="C14296" s="24"/>
    </row>
    <row r="14297" spans="2:3" x14ac:dyDescent="0.2">
      <c r="B14297" s="24"/>
      <c r="C14297" s="24"/>
    </row>
    <row r="14298" spans="2:3" x14ac:dyDescent="0.2">
      <c r="B14298" s="24"/>
      <c r="C14298" s="24"/>
    </row>
    <row r="14299" spans="2:3" x14ac:dyDescent="0.2">
      <c r="B14299" s="24"/>
      <c r="C14299" s="24"/>
    </row>
    <row r="14300" spans="2:3" x14ac:dyDescent="0.2">
      <c r="B14300" s="24"/>
      <c r="C14300" s="24"/>
    </row>
    <row r="14301" spans="2:3" x14ac:dyDescent="0.2">
      <c r="B14301" s="24"/>
      <c r="C14301" s="24"/>
    </row>
    <row r="14302" spans="2:3" x14ac:dyDescent="0.2">
      <c r="B14302" s="24"/>
      <c r="C14302" s="24"/>
    </row>
    <row r="14303" spans="2:3" x14ac:dyDescent="0.2">
      <c r="B14303" s="24"/>
      <c r="C14303" s="24"/>
    </row>
    <row r="14304" spans="2:3" x14ac:dyDescent="0.2">
      <c r="B14304" s="24"/>
      <c r="C14304" s="24"/>
    </row>
    <row r="14305" spans="2:3" x14ac:dyDescent="0.2">
      <c r="B14305" s="24"/>
      <c r="C14305" s="24"/>
    </row>
    <row r="14306" spans="2:3" x14ac:dyDescent="0.2">
      <c r="B14306" s="24"/>
      <c r="C14306" s="24"/>
    </row>
    <row r="14307" spans="2:3" x14ac:dyDescent="0.2">
      <c r="B14307" s="24"/>
      <c r="C14307" s="24"/>
    </row>
    <row r="14308" spans="2:3" x14ac:dyDescent="0.2">
      <c r="B14308" s="24"/>
      <c r="C14308" s="24"/>
    </row>
    <row r="14309" spans="2:3" x14ac:dyDescent="0.2">
      <c r="B14309" s="24"/>
      <c r="C14309" s="24"/>
    </row>
    <row r="14310" spans="2:3" x14ac:dyDescent="0.2">
      <c r="B14310" s="24"/>
      <c r="C14310" s="24"/>
    </row>
    <row r="14311" spans="2:3" x14ac:dyDescent="0.2">
      <c r="B14311" s="24"/>
      <c r="C14311" s="24"/>
    </row>
    <row r="14312" spans="2:3" x14ac:dyDescent="0.2">
      <c r="B14312" s="24"/>
      <c r="C14312" s="24"/>
    </row>
    <row r="14313" spans="2:3" x14ac:dyDescent="0.2">
      <c r="B14313" s="24"/>
      <c r="C14313" s="24"/>
    </row>
    <row r="14314" spans="2:3" x14ac:dyDescent="0.2">
      <c r="B14314" s="24"/>
      <c r="C14314" s="24"/>
    </row>
    <row r="14315" spans="2:3" x14ac:dyDescent="0.2">
      <c r="B14315" s="24"/>
      <c r="C14315" s="24"/>
    </row>
    <row r="14316" spans="2:3" x14ac:dyDescent="0.2">
      <c r="B14316" s="24"/>
      <c r="C14316" s="24"/>
    </row>
    <row r="14317" spans="2:3" x14ac:dyDescent="0.2">
      <c r="B14317" s="24"/>
      <c r="C14317" s="24"/>
    </row>
    <row r="14318" spans="2:3" x14ac:dyDescent="0.2">
      <c r="B14318" s="24"/>
      <c r="C14318" s="24"/>
    </row>
    <row r="14319" spans="2:3" x14ac:dyDescent="0.2">
      <c r="B14319" s="24"/>
      <c r="C14319" s="24"/>
    </row>
    <row r="14320" spans="2:3" x14ac:dyDescent="0.2">
      <c r="B14320" s="24"/>
      <c r="C14320" s="24"/>
    </row>
    <row r="14321" spans="2:3" x14ac:dyDescent="0.2">
      <c r="B14321" s="24"/>
      <c r="C14321" s="24"/>
    </row>
    <row r="14322" spans="2:3" x14ac:dyDescent="0.2">
      <c r="B14322" s="24"/>
      <c r="C14322" s="24"/>
    </row>
    <row r="14323" spans="2:3" x14ac:dyDescent="0.2">
      <c r="B14323" s="24"/>
      <c r="C14323" s="24"/>
    </row>
    <row r="14324" spans="2:3" x14ac:dyDescent="0.2">
      <c r="B14324" s="24"/>
      <c r="C14324" s="24"/>
    </row>
    <row r="14325" spans="2:3" x14ac:dyDescent="0.2">
      <c r="B14325" s="24"/>
      <c r="C14325" s="24"/>
    </row>
    <row r="14326" spans="2:3" x14ac:dyDescent="0.2">
      <c r="B14326" s="24"/>
      <c r="C14326" s="24"/>
    </row>
    <row r="14327" spans="2:3" x14ac:dyDescent="0.2">
      <c r="B14327" s="24"/>
      <c r="C14327" s="24"/>
    </row>
    <row r="14328" spans="2:3" x14ac:dyDescent="0.2">
      <c r="B14328" s="24"/>
      <c r="C14328" s="24"/>
    </row>
    <row r="14329" spans="2:3" x14ac:dyDescent="0.2">
      <c r="B14329" s="24"/>
      <c r="C14329" s="24"/>
    </row>
    <row r="14330" spans="2:3" x14ac:dyDescent="0.2">
      <c r="B14330" s="24"/>
      <c r="C14330" s="24"/>
    </row>
    <row r="14331" spans="2:3" x14ac:dyDescent="0.2">
      <c r="B14331" s="24"/>
      <c r="C14331" s="24"/>
    </row>
    <row r="14332" spans="2:3" x14ac:dyDescent="0.2">
      <c r="B14332" s="24"/>
      <c r="C14332" s="24"/>
    </row>
    <row r="14333" spans="2:3" x14ac:dyDescent="0.2">
      <c r="B14333" s="24"/>
      <c r="C14333" s="24"/>
    </row>
    <row r="14334" spans="2:3" x14ac:dyDescent="0.2">
      <c r="B14334" s="24"/>
      <c r="C14334" s="24"/>
    </row>
    <row r="14335" spans="2:3" x14ac:dyDescent="0.2">
      <c r="B14335" s="24"/>
      <c r="C14335" s="24"/>
    </row>
    <row r="14336" spans="2:3" x14ac:dyDescent="0.2">
      <c r="B14336" s="24"/>
      <c r="C14336" s="24"/>
    </row>
    <row r="14337" spans="2:3" x14ac:dyDescent="0.2">
      <c r="B14337" s="24"/>
      <c r="C14337" s="24"/>
    </row>
    <row r="14338" spans="2:3" x14ac:dyDescent="0.2">
      <c r="B14338" s="24"/>
      <c r="C14338" s="24"/>
    </row>
    <row r="14339" spans="2:3" x14ac:dyDescent="0.2">
      <c r="B14339" s="24"/>
      <c r="C14339" s="24"/>
    </row>
    <row r="14340" spans="2:3" x14ac:dyDescent="0.2">
      <c r="B14340" s="24"/>
      <c r="C14340" s="24"/>
    </row>
    <row r="14341" spans="2:3" x14ac:dyDescent="0.2">
      <c r="B14341" s="24"/>
      <c r="C14341" s="24"/>
    </row>
    <row r="14342" spans="2:3" x14ac:dyDescent="0.2">
      <c r="B14342" s="24"/>
      <c r="C14342" s="24"/>
    </row>
    <row r="14343" spans="2:3" x14ac:dyDescent="0.2">
      <c r="B14343" s="24"/>
      <c r="C14343" s="24"/>
    </row>
    <row r="14344" spans="2:3" x14ac:dyDescent="0.2">
      <c r="B14344" s="24"/>
      <c r="C14344" s="24"/>
    </row>
    <row r="14345" spans="2:3" x14ac:dyDescent="0.2">
      <c r="B14345" s="24"/>
      <c r="C14345" s="24"/>
    </row>
    <row r="14346" spans="2:3" x14ac:dyDescent="0.2">
      <c r="B14346" s="24"/>
      <c r="C14346" s="24"/>
    </row>
    <row r="14347" spans="2:3" x14ac:dyDescent="0.2">
      <c r="B14347" s="24"/>
      <c r="C14347" s="24"/>
    </row>
    <row r="14348" spans="2:3" x14ac:dyDescent="0.2">
      <c r="B14348" s="24"/>
      <c r="C14348" s="24"/>
    </row>
    <row r="14349" spans="2:3" x14ac:dyDescent="0.2">
      <c r="B14349" s="24"/>
      <c r="C14349" s="24"/>
    </row>
    <row r="14350" spans="2:3" x14ac:dyDescent="0.2">
      <c r="B14350" s="24"/>
      <c r="C14350" s="24"/>
    </row>
    <row r="14351" spans="2:3" x14ac:dyDescent="0.2">
      <c r="B14351" s="24"/>
      <c r="C14351" s="24"/>
    </row>
    <row r="14352" spans="2:3" x14ac:dyDescent="0.2">
      <c r="B14352" s="24"/>
      <c r="C14352" s="24"/>
    </row>
    <row r="14353" spans="2:3" x14ac:dyDescent="0.2">
      <c r="B14353" s="24"/>
      <c r="C14353" s="24"/>
    </row>
    <row r="14354" spans="2:3" x14ac:dyDescent="0.2">
      <c r="B14354" s="24"/>
      <c r="C14354" s="24"/>
    </row>
    <row r="14355" spans="2:3" x14ac:dyDescent="0.2">
      <c r="B14355" s="24"/>
      <c r="C14355" s="24"/>
    </row>
    <row r="14356" spans="2:3" x14ac:dyDescent="0.2">
      <c r="B14356" s="24"/>
      <c r="C14356" s="24"/>
    </row>
    <row r="14357" spans="2:3" x14ac:dyDescent="0.2">
      <c r="B14357" s="24"/>
      <c r="C14357" s="24"/>
    </row>
    <row r="14358" spans="2:3" x14ac:dyDescent="0.2">
      <c r="B14358" s="24"/>
      <c r="C14358" s="24"/>
    </row>
    <row r="14359" spans="2:3" x14ac:dyDescent="0.2">
      <c r="B14359" s="24"/>
      <c r="C14359" s="24"/>
    </row>
    <row r="14360" spans="2:3" x14ac:dyDescent="0.2">
      <c r="B14360" s="24"/>
      <c r="C14360" s="24"/>
    </row>
    <row r="14361" spans="2:3" x14ac:dyDescent="0.2">
      <c r="B14361" s="24"/>
      <c r="C14361" s="24"/>
    </row>
    <row r="14362" spans="2:3" x14ac:dyDescent="0.2">
      <c r="B14362" s="24"/>
      <c r="C14362" s="24"/>
    </row>
    <row r="14363" spans="2:3" x14ac:dyDescent="0.2">
      <c r="B14363" s="24"/>
      <c r="C14363" s="24"/>
    </row>
    <row r="14364" spans="2:3" x14ac:dyDescent="0.2">
      <c r="B14364" s="24"/>
      <c r="C14364" s="24"/>
    </row>
    <row r="14365" spans="2:3" x14ac:dyDescent="0.2">
      <c r="B14365" s="24"/>
      <c r="C14365" s="24"/>
    </row>
    <row r="14366" spans="2:3" x14ac:dyDescent="0.2">
      <c r="B14366" s="24"/>
      <c r="C14366" s="24"/>
    </row>
    <row r="14367" spans="2:3" x14ac:dyDescent="0.2">
      <c r="B14367" s="24"/>
      <c r="C14367" s="24"/>
    </row>
    <row r="14368" spans="2:3" x14ac:dyDescent="0.2">
      <c r="B14368" s="24"/>
      <c r="C14368" s="24"/>
    </row>
    <row r="14369" spans="2:3" x14ac:dyDescent="0.2">
      <c r="B14369" s="24"/>
      <c r="C14369" s="24"/>
    </row>
    <row r="14370" spans="2:3" x14ac:dyDescent="0.2">
      <c r="B14370" s="24"/>
      <c r="C14370" s="24"/>
    </row>
    <row r="14371" spans="2:3" x14ac:dyDescent="0.2">
      <c r="B14371" s="24"/>
      <c r="C14371" s="24"/>
    </row>
    <row r="14372" spans="2:3" x14ac:dyDescent="0.2">
      <c r="B14372" s="24"/>
      <c r="C14372" s="24"/>
    </row>
    <row r="14373" spans="2:3" x14ac:dyDescent="0.2">
      <c r="B14373" s="24"/>
      <c r="C14373" s="24"/>
    </row>
    <row r="14374" spans="2:3" x14ac:dyDescent="0.2">
      <c r="B14374" s="24"/>
      <c r="C14374" s="24"/>
    </row>
    <row r="14375" spans="2:3" x14ac:dyDescent="0.2">
      <c r="B14375" s="24"/>
      <c r="C14375" s="24"/>
    </row>
    <row r="14376" spans="2:3" x14ac:dyDescent="0.2">
      <c r="B14376" s="24"/>
      <c r="C14376" s="24"/>
    </row>
    <row r="14377" spans="2:3" x14ac:dyDescent="0.2">
      <c r="B14377" s="24"/>
      <c r="C14377" s="24"/>
    </row>
    <row r="14378" spans="2:3" x14ac:dyDescent="0.2">
      <c r="B14378" s="24"/>
      <c r="C14378" s="24"/>
    </row>
    <row r="14379" spans="2:3" x14ac:dyDescent="0.2">
      <c r="B14379" s="24"/>
      <c r="C14379" s="24"/>
    </row>
    <row r="14380" spans="2:3" x14ac:dyDescent="0.2">
      <c r="B14380" s="24"/>
      <c r="C14380" s="24"/>
    </row>
    <row r="14381" spans="2:3" x14ac:dyDescent="0.2">
      <c r="B14381" s="24"/>
      <c r="C14381" s="24"/>
    </row>
    <row r="14382" spans="2:3" x14ac:dyDescent="0.2">
      <c r="B14382" s="24"/>
      <c r="C14382" s="24"/>
    </row>
    <row r="14383" spans="2:3" x14ac:dyDescent="0.2">
      <c r="B14383" s="24"/>
      <c r="C14383" s="24"/>
    </row>
    <row r="14384" spans="2:3" x14ac:dyDescent="0.2">
      <c r="B14384" s="24"/>
      <c r="C14384" s="24"/>
    </row>
    <row r="14385" spans="2:3" x14ac:dyDescent="0.2">
      <c r="B14385" s="24"/>
      <c r="C14385" s="24"/>
    </row>
    <row r="14386" spans="2:3" x14ac:dyDescent="0.2">
      <c r="B14386" s="24"/>
      <c r="C14386" s="24"/>
    </row>
    <row r="14387" spans="2:3" x14ac:dyDescent="0.2">
      <c r="B14387" s="24"/>
      <c r="C14387" s="24"/>
    </row>
    <row r="14388" spans="2:3" x14ac:dyDescent="0.2">
      <c r="B14388" s="24"/>
      <c r="C14388" s="24"/>
    </row>
    <row r="14389" spans="2:3" x14ac:dyDescent="0.2">
      <c r="B14389" s="24"/>
      <c r="C14389" s="24"/>
    </row>
    <row r="14390" spans="2:3" x14ac:dyDescent="0.2">
      <c r="B14390" s="24"/>
      <c r="C14390" s="24"/>
    </row>
    <row r="14391" spans="2:3" x14ac:dyDescent="0.2">
      <c r="B14391" s="24"/>
      <c r="C14391" s="24"/>
    </row>
    <row r="14392" spans="2:3" x14ac:dyDescent="0.2">
      <c r="B14392" s="24"/>
      <c r="C14392" s="24"/>
    </row>
    <row r="14393" spans="2:3" x14ac:dyDescent="0.2">
      <c r="B14393" s="24"/>
      <c r="C14393" s="24"/>
    </row>
    <row r="14394" spans="2:3" x14ac:dyDescent="0.2">
      <c r="B14394" s="24"/>
      <c r="C14394" s="24"/>
    </row>
    <row r="14395" spans="2:3" x14ac:dyDescent="0.2">
      <c r="B14395" s="24"/>
      <c r="C14395" s="24"/>
    </row>
    <row r="14396" spans="2:3" x14ac:dyDescent="0.2">
      <c r="B14396" s="24"/>
      <c r="C14396" s="24"/>
    </row>
    <row r="14397" spans="2:3" x14ac:dyDescent="0.2">
      <c r="B14397" s="24"/>
      <c r="C14397" s="24"/>
    </row>
    <row r="14398" spans="2:3" x14ac:dyDescent="0.2">
      <c r="B14398" s="24"/>
      <c r="C14398" s="24"/>
    </row>
    <row r="14399" spans="2:3" x14ac:dyDescent="0.2">
      <c r="B14399" s="24"/>
      <c r="C14399" s="24"/>
    </row>
    <row r="14400" spans="2:3" x14ac:dyDescent="0.2">
      <c r="B14400" s="24"/>
      <c r="C14400" s="24"/>
    </row>
    <row r="14401" spans="2:3" x14ac:dyDescent="0.2">
      <c r="B14401" s="24"/>
      <c r="C14401" s="24"/>
    </row>
    <row r="14402" spans="2:3" x14ac:dyDescent="0.2">
      <c r="B14402" s="24"/>
      <c r="C14402" s="24"/>
    </row>
    <row r="14403" spans="2:3" x14ac:dyDescent="0.2">
      <c r="B14403" s="24"/>
      <c r="C14403" s="24"/>
    </row>
    <row r="14404" spans="2:3" x14ac:dyDescent="0.2">
      <c r="B14404" s="24"/>
      <c r="C14404" s="24"/>
    </row>
    <row r="14405" spans="2:3" x14ac:dyDescent="0.2">
      <c r="B14405" s="24"/>
      <c r="C14405" s="24"/>
    </row>
    <row r="14406" spans="2:3" x14ac:dyDescent="0.2">
      <c r="B14406" s="24"/>
      <c r="C14406" s="24"/>
    </row>
    <row r="14407" spans="2:3" x14ac:dyDescent="0.2">
      <c r="B14407" s="24"/>
      <c r="C14407" s="24"/>
    </row>
    <row r="14408" spans="2:3" x14ac:dyDescent="0.2">
      <c r="B14408" s="24"/>
      <c r="C14408" s="24"/>
    </row>
    <row r="14409" spans="2:3" x14ac:dyDescent="0.2">
      <c r="B14409" s="24"/>
      <c r="C14409" s="24"/>
    </row>
    <row r="14410" spans="2:3" x14ac:dyDescent="0.2">
      <c r="B14410" s="24"/>
      <c r="C14410" s="24"/>
    </row>
    <row r="14411" spans="2:3" x14ac:dyDescent="0.2">
      <c r="B14411" s="24"/>
      <c r="C14411" s="24"/>
    </row>
    <row r="14412" spans="2:3" x14ac:dyDescent="0.2">
      <c r="B14412" s="24"/>
      <c r="C14412" s="24"/>
    </row>
    <row r="14413" spans="2:3" x14ac:dyDescent="0.2">
      <c r="B14413" s="24"/>
      <c r="C14413" s="24"/>
    </row>
    <row r="14414" spans="2:3" x14ac:dyDescent="0.2">
      <c r="B14414" s="24"/>
      <c r="C14414" s="24"/>
    </row>
    <row r="14415" spans="2:3" x14ac:dyDescent="0.2">
      <c r="B14415" s="24"/>
      <c r="C14415" s="24"/>
    </row>
    <row r="14416" spans="2:3" x14ac:dyDescent="0.2">
      <c r="B14416" s="24"/>
      <c r="C14416" s="24"/>
    </row>
    <row r="14417" spans="2:3" x14ac:dyDescent="0.2">
      <c r="B14417" s="24"/>
      <c r="C14417" s="24"/>
    </row>
    <row r="14418" spans="2:3" x14ac:dyDescent="0.2">
      <c r="B14418" s="24"/>
      <c r="C14418" s="24"/>
    </row>
    <row r="14419" spans="2:3" x14ac:dyDescent="0.2">
      <c r="B14419" s="24"/>
      <c r="C14419" s="24"/>
    </row>
    <row r="14420" spans="2:3" x14ac:dyDescent="0.2">
      <c r="B14420" s="24"/>
      <c r="C14420" s="24"/>
    </row>
    <row r="14421" spans="2:3" x14ac:dyDescent="0.2">
      <c r="B14421" s="24"/>
      <c r="C14421" s="24"/>
    </row>
    <row r="14422" spans="2:3" x14ac:dyDescent="0.2">
      <c r="B14422" s="24"/>
      <c r="C14422" s="24"/>
    </row>
    <row r="14423" spans="2:3" x14ac:dyDescent="0.2">
      <c r="B14423" s="24"/>
      <c r="C14423" s="24"/>
    </row>
    <row r="14424" spans="2:3" x14ac:dyDescent="0.2">
      <c r="B14424" s="24"/>
      <c r="C14424" s="24"/>
    </row>
    <row r="14425" spans="2:3" x14ac:dyDescent="0.2">
      <c r="B14425" s="24"/>
      <c r="C14425" s="24"/>
    </row>
    <row r="14426" spans="2:3" x14ac:dyDescent="0.2">
      <c r="B14426" s="24"/>
      <c r="C14426" s="24"/>
    </row>
    <row r="14427" spans="2:3" x14ac:dyDescent="0.2">
      <c r="B14427" s="24"/>
      <c r="C14427" s="24"/>
    </row>
    <row r="14428" spans="2:3" x14ac:dyDescent="0.2">
      <c r="B14428" s="24"/>
      <c r="C14428" s="24"/>
    </row>
    <row r="14429" spans="2:3" x14ac:dyDescent="0.2">
      <c r="B14429" s="24"/>
      <c r="C14429" s="24"/>
    </row>
    <row r="14430" spans="2:3" x14ac:dyDescent="0.2">
      <c r="B14430" s="24"/>
      <c r="C14430" s="24"/>
    </row>
    <row r="14431" spans="2:3" x14ac:dyDescent="0.2">
      <c r="B14431" s="24"/>
      <c r="C14431" s="24"/>
    </row>
    <row r="14432" spans="2:3" x14ac:dyDescent="0.2">
      <c r="B14432" s="24"/>
      <c r="C14432" s="24"/>
    </row>
    <row r="14433" spans="2:3" x14ac:dyDescent="0.2">
      <c r="B14433" s="24"/>
      <c r="C14433" s="24"/>
    </row>
    <row r="14434" spans="2:3" x14ac:dyDescent="0.2">
      <c r="B14434" s="24"/>
      <c r="C14434" s="24"/>
    </row>
    <row r="14435" spans="2:3" x14ac:dyDescent="0.2">
      <c r="B14435" s="24"/>
      <c r="C14435" s="24"/>
    </row>
    <row r="14436" spans="2:3" x14ac:dyDescent="0.2">
      <c r="B14436" s="24"/>
      <c r="C14436" s="24"/>
    </row>
    <row r="14437" spans="2:3" x14ac:dyDescent="0.2">
      <c r="B14437" s="24"/>
      <c r="C14437" s="24"/>
    </row>
    <row r="14438" spans="2:3" x14ac:dyDescent="0.2">
      <c r="B14438" s="24"/>
      <c r="C14438" s="24"/>
    </row>
    <row r="14439" spans="2:3" x14ac:dyDescent="0.2">
      <c r="B14439" s="24"/>
      <c r="C14439" s="24"/>
    </row>
    <row r="14440" spans="2:3" x14ac:dyDescent="0.2">
      <c r="B14440" s="24"/>
      <c r="C14440" s="24"/>
    </row>
    <row r="14441" spans="2:3" x14ac:dyDescent="0.2">
      <c r="B14441" s="24"/>
      <c r="C14441" s="24"/>
    </row>
    <row r="14442" spans="2:3" x14ac:dyDescent="0.2">
      <c r="B14442" s="24"/>
      <c r="C14442" s="24"/>
    </row>
    <row r="14443" spans="2:3" x14ac:dyDescent="0.2">
      <c r="B14443" s="24"/>
      <c r="C14443" s="24"/>
    </row>
    <row r="14444" spans="2:3" x14ac:dyDescent="0.2">
      <c r="B14444" s="24"/>
      <c r="C14444" s="24"/>
    </row>
    <row r="14445" spans="2:3" x14ac:dyDescent="0.2">
      <c r="B14445" s="24"/>
      <c r="C14445" s="24"/>
    </row>
    <row r="14446" spans="2:3" x14ac:dyDescent="0.2">
      <c r="B14446" s="24"/>
      <c r="C14446" s="24"/>
    </row>
    <row r="14447" spans="2:3" x14ac:dyDescent="0.2">
      <c r="B14447" s="24"/>
      <c r="C14447" s="24"/>
    </row>
    <row r="14448" spans="2:3" x14ac:dyDescent="0.2">
      <c r="B14448" s="24"/>
      <c r="C14448" s="24"/>
    </row>
    <row r="14449" spans="2:3" x14ac:dyDescent="0.2">
      <c r="B14449" s="24"/>
      <c r="C14449" s="24"/>
    </row>
    <row r="14450" spans="2:3" x14ac:dyDescent="0.2">
      <c r="B14450" s="24"/>
      <c r="C14450" s="24"/>
    </row>
    <row r="14451" spans="2:3" x14ac:dyDescent="0.2">
      <c r="B14451" s="24"/>
      <c r="C14451" s="24"/>
    </row>
    <row r="14452" spans="2:3" x14ac:dyDescent="0.2">
      <c r="B14452" s="24"/>
      <c r="C14452" s="24"/>
    </row>
    <row r="14453" spans="2:3" x14ac:dyDescent="0.2">
      <c r="B14453" s="24"/>
      <c r="C14453" s="24"/>
    </row>
    <row r="14454" spans="2:3" x14ac:dyDescent="0.2">
      <c r="B14454" s="24"/>
      <c r="C14454" s="24"/>
    </row>
    <row r="14455" spans="2:3" x14ac:dyDescent="0.2">
      <c r="B14455" s="24"/>
      <c r="C14455" s="24"/>
    </row>
    <row r="14456" spans="2:3" x14ac:dyDescent="0.2">
      <c r="B14456" s="24"/>
      <c r="C14456" s="24"/>
    </row>
    <row r="14457" spans="2:3" x14ac:dyDescent="0.2">
      <c r="B14457" s="24"/>
      <c r="C14457" s="24"/>
    </row>
    <row r="14458" spans="2:3" x14ac:dyDescent="0.2">
      <c r="B14458" s="24"/>
      <c r="C14458" s="24"/>
    </row>
    <row r="14459" spans="2:3" x14ac:dyDescent="0.2">
      <c r="B14459" s="24"/>
      <c r="C14459" s="24"/>
    </row>
    <row r="14460" spans="2:3" x14ac:dyDescent="0.2">
      <c r="B14460" s="24"/>
      <c r="C14460" s="24"/>
    </row>
    <row r="14461" spans="2:3" x14ac:dyDescent="0.2">
      <c r="B14461" s="24"/>
      <c r="C14461" s="24"/>
    </row>
    <row r="14462" spans="2:3" x14ac:dyDescent="0.2">
      <c r="B14462" s="24"/>
      <c r="C14462" s="24"/>
    </row>
    <row r="14463" spans="2:3" x14ac:dyDescent="0.2">
      <c r="B14463" s="24"/>
      <c r="C14463" s="24"/>
    </row>
    <row r="14464" spans="2:3" x14ac:dyDescent="0.2">
      <c r="B14464" s="24"/>
      <c r="C14464" s="24"/>
    </row>
    <row r="14465" spans="2:3" x14ac:dyDescent="0.2">
      <c r="B14465" s="24"/>
      <c r="C14465" s="24"/>
    </row>
    <row r="14466" spans="2:3" x14ac:dyDescent="0.2">
      <c r="B14466" s="24"/>
      <c r="C14466" s="24"/>
    </row>
    <row r="14467" spans="2:3" x14ac:dyDescent="0.2">
      <c r="B14467" s="24"/>
      <c r="C14467" s="24"/>
    </row>
    <row r="14468" spans="2:3" x14ac:dyDescent="0.2">
      <c r="B14468" s="24"/>
      <c r="C14468" s="24"/>
    </row>
    <row r="14469" spans="2:3" x14ac:dyDescent="0.2">
      <c r="B14469" s="24"/>
      <c r="C14469" s="24"/>
    </row>
    <row r="14470" spans="2:3" x14ac:dyDescent="0.2">
      <c r="B14470" s="24"/>
      <c r="C14470" s="24"/>
    </row>
    <row r="14471" spans="2:3" x14ac:dyDescent="0.2">
      <c r="B14471" s="24"/>
      <c r="C14471" s="24"/>
    </row>
    <row r="14472" spans="2:3" x14ac:dyDescent="0.2">
      <c r="B14472" s="24"/>
      <c r="C14472" s="24"/>
    </row>
    <row r="14473" spans="2:3" x14ac:dyDescent="0.2">
      <c r="B14473" s="24"/>
      <c r="C14473" s="24"/>
    </row>
    <row r="14474" spans="2:3" x14ac:dyDescent="0.2">
      <c r="B14474" s="24"/>
      <c r="C14474" s="24"/>
    </row>
    <row r="14475" spans="2:3" x14ac:dyDescent="0.2">
      <c r="B14475" s="24"/>
      <c r="C14475" s="24"/>
    </row>
    <row r="14476" spans="2:3" x14ac:dyDescent="0.2">
      <c r="B14476" s="24"/>
      <c r="C14476" s="24"/>
    </row>
    <row r="14477" spans="2:3" x14ac:dyDescent="0.2">
      <c r="B14477" s="24"/>
      <c r="C14477" s="24"/>
    </row>
    <row r="14478" spans="2:3" x14ac:dyDescent="0.2">
      <c r="B14478" s="24"/>
      <c r="C14478" s="24"/>
    </row>
    <row r="14479" spans="2:3" x14ac:dyDescent="0.2">
      <c r="B14479" s="24"/>
      <c r="C14479" s="24"/>
    </row>
    <row r="14480" spans="2:3" x14ac:dyDescent="0.2">
      <c r="B14480" s="24"/>
      <c r="C14480" s="24"/>
    </row>
    <row r="14481" spans="2:3" x14ac:dyDescent="0.2">
      <c r="B14481" s="24"/>
      <c r="C14481" s="24"/>
    </row>
    <row r="14482" spans="2:3" x14ac:dyDescent="0.2">
      <c r="B14482" s="24"/>
      <c r="C14482" s="24"/>
    </row>
    <row r="14483" spans="2:3" x14ac:dyDescent="0.2">
      <c r="B14483" s="24"/>
      <c r="C14483" s="24"/>
    </row>
    <row r="14484" spans="2:3" x14ac:dyDescent="0.2">
      <c r="B14484" s="24"/>
      <c r="C14484" s="24"/>
    </row>
    <row r="14485" spans="2:3" x14ac:dyDescent="0.2">
      <c r="B14485" s="24"/>
      <c r="C14485" s="24"/>
    </row>
    <row r="14486" spans="2:3" x14ac:dyDescent="0.2">
      <c r="B14486" s="24"/>
      <c r="C14486" s="24"/>
    </row>
    <row r="14487" spans="2:3" x14ac:dyDescent="0.2">
      <c r="B14487" s="24"/>
      <c r="C14487" s="24"/>
    </row>
    <row r="14488" spans="2:3" x14ac:dyDescent="0.2">
      <c r="B14488" s="24"/>
      <c r="C14488" s="24"/>
    </row>
    <row r="14489" spans="2:3" x14ac:dyDescent="0.2">
      <c r="B14489" s="24"/>
      <c r="C14489" s="24"/>
    </row>
    <row r="14490" spans="2:3" x14ac:dyDescent="0.2">
      <c r="B14490" s="24"/>
      <c r="C14490" s="24"/>
    </row>
    <row r="14491" spans="2:3" x14ac:dyDescent="0.2">
      <c r="B14491" s="24"/>
      <c r="C14491" s="24"/>
    </row>
    <row r="14492" spans="2:3" x14ac:dyDescent="0.2">
      <c r="B14492" s="24"/>
      <c r="C14492" s="24"/>
    </row>
    <row r="14493" spans="2:3" x14ac:dyDescent="0.2">
      <c r="B14493" s="24"/>
      <c r="C14493" s="24"/>
    </row>
    <row r="14494" spans="2:3" x14ac:dyDescent="0.2">
      <c r="B14494" s="24"/>
      <c r="C14494" s="24"/>
    </row>
    <row r="14495" spans="2:3" x14ac:dyDescent="0.2">
      <c r="B14495" s="24"/>
      <c r="C14495" s="24"/>
    </row>
    <row r="14496" spans="2:3" x14ac:dyDescent="0.2">
      <c r="B14496" s="24"/>
      <c r="C14496" s="24"/>
    </row>
    <row r="14497" spans="2:3" x14ac:dyDescent="0.2">
      <c r="B14497" s="24"/>
      <c r="C14497" s="24"/>
    </row>
    <row r="14498" spans="2:3" x14ac:dyDescent="0.2">
      <c r="B14498" s="24"/>
      <c r="C14498" s="24"/>
    </row>
    <row r="14499" spans="2:3" x14ac:dyDescent="0.2">
      <c r="B14499" s="24"/>
      <c r="C14499" s="24"/>
    </row>
    <row r="14500" spans="2:3" x14ac:dyDescent="0.2">
      <c r="B14500" s="24"/>
      <c r="C14500" s="24"/>
    </row>
    <row r="14501" spans="2:3" x14ac:dyDescent="0.2">
      <c r="B14501" s="24"/>
      <c r="C14501" s="24"/>
    </row>
    <row r="14502" spans="2:3" x14ac:dyDescent="0.2">
      <c r="B14502" s="24"/>
      <c r="C14502" s="24"/>
    </row>
    <row r="14503" spans="2:3" x14ac:dyDescent="0.2">
      <c r="B14503" s="24"/>
      <c r="C14503" s="24"/>
    </row>
    <row r="14504" spans="2:3" x14ac:dyDescent="0.2">
      <c r="B14504" s="24"/>
      <c r="C14504" s="24"/>
    </row>
    <row r="14505" spans="2:3" x14ac:dyDescent="0.2">
      <c r="B14505" s="24"/>
      <c r="C14505" s="24"/>
    </row>
    <row r="14506" spans="2:3" x14ac:dyDescent="0.2">
      <c r="B14506" s="24"/>
      <c r="C14506" s="24"/>
    </row>
    <row r="14507" spans="2:3" x14ac:dyDescent="0.2">
      <c r="B14507" s="24"/>
      <c r="C14507" s="24"/>
    </row>
    <row r="14508" spans="2:3" x14ac:dyDescent="0.2">
      <c r="B14508" s="24"/>
      <c r="C14508" s="24"/>
    </row>
    <row r="14509" spans="2:3" x14ac:dyDescent="0.2">
      <c r="B14509" s="24"/>
      <c r="C14509" s="24"/>
    </row>
    <row r="14510" spans="2:3" x14ac:dyDescent="0.2">
      <c r="B14510" s="24"/>
      <c r="C14510" s="24"/>
    </row>
    <row r="14511" spans="2:3" x14ac:dyDescent="0.2">
      <c r="B14511" s="24"/>
      <c r="C14511" s="24"/>
    </row>
    <row r="14512" spans="2:3" x14ac:dyDescent="0.2">
      <c r="B14512" s="24"/>
      <c r="C14512" s="24"/>
    </row>
    <row r="14513" spans="2:3" x14ac:dyDescent="0.2">
      <c r="B14513" s="24"/>
      <c r="C14513" s="24"/>
    </row>
    <row r="14514" spans="2:3" x14ac:dyDescent="0.2">
      <c r="B14514" s="24"/>
      <c r="C14514" s="24"/>
    </row>
    <row r="14515" spans="2:3" x14ac:dyDescent="0.2">
      <c r="B14515" s="24"/>
      <c r="C14515" s="24"/>
    </row>
    <row r="14516" spans="2:3" x14ac:dyDescent="0.2">
      <c r="B14516" s="24"/>
      <c r="C14516" s="24"/>
    </row>
    <row r="14517" spans="2:3" x14ac:dyDescent="0.2">
      <c r="B14517" s="24"/>
      <c r="C14517" s="24"/>
    </row>
    <row r="14518" spans="2:3" x14ac:dyDescent="0.2">
      <c r="B14518" s="24"/>
      <c r="C14518" s="24"/>
    </row>
    <row r="14519" spans="2:3" x14ac:dyDescent="0.2">
      <c r="B14519" s="24"/>
      <c r="C14519" s="24"/>
    </row>
    <row r="14520" spans="2:3" x14ac:dyDescent="0.2">
      <c r="B14520" s="24"/>
      <c r="C14520" s="24"/>
    </row>
    <row r="14521" spans="2:3" x14ac:dyDescent="0.2">
      <c r="B14521" s="24"/>
      <c r="C14521" s="24"/>
    </row>
    <row r="14522" spans="2:3" x14ac:dyDescent="0.2">
      <c r="B14522" s="24"/>
      <c r="C14522" s="24"/>
    </row>
    <row r="14523" spans="2:3" x14ac:dyDescent="0.2">
      <c r="B14523" s="24"/>
      <c r="C14523" s="24"/>
    </row>
    <row r="14524" spans="2:3" x14ac:dyDescent="0.2">
      <c r="B14524" s="24"/>
      <c r="C14524" s="24"/>
    </row>
    <row r="14525" spans="2:3" x14ac:dyDescent="0.2">
      <c r="B14525" s="24"/>
      <c r="C14525" s="24"/>
    </row>
    <row r="14526" spans="2:3" x14ac:dyDescent="0.2">
      <c r="B14526" s="24"/>
      <c r="C14526" s="24"/>
    </row>
    <row r="14527" spans="2:3" x14ac:dyDescent="0.2">
      <c r="B14527" s="24"/>
      <c r="C14527" s="24"/>
    </row>
    <row r="14528" spans="2:3" x14ac:dyDescent="0.2">
      <c r="B14528" s="24"/>
      <c r="C14528" s="24"/>
    </row>
    <row r="14529" spans="2:3" x14ac:dyDescent="0.2">
      <c r="B14529" s="24"/>
      <c r="C14529" s="24"/>
    </row>
    <row r="14530" spans="2:3" x14ac:dyDescent="0.2">
      <c r="B14530" s="24"/>
      <c r="C14530" s="24"/>
    </row>
    <row r="14531" spans="2:3" x14ac:dyDescent="0.2">
      <c r="B14531" s="24"/>
      <c r="C14531" s="24"/>
    </row>
    <row r="14532" spans="2:3" x14ac:dyDescent="0.2">
      <c r="B14532" s="24"/>
      <c r="C14532" s="24"/>
    </row>
    <row r="14533" spans="2:3" x14ac:dyDescent="0.2">
      <c r="B14533" s="24"/>
      <c r="C14533" s="24"/>
    </row>
    <row r="14534" spans="2:3" x14ac:dyDescent="0.2">
      <c r="B14534" s="24"/>
      <c r="C14534" s="24"/>
    </row>
    <row r="14535" spans="2:3" x14ac:dyDescent="0.2">
      <c r="B14535" s="24"/>
      <c r="C14535" s="24"/>
    </row>
    <row r="14536" spans="2:3" x14ac:dyDescent="0.2">
      <c r="B14536" s="24"/>
      <c r="C14536" s="24"/>
    </row>
    <row r="14537" spans="2:3" x14ac:dyDescent="0.2">
      <c r="B14537" s="24"/>
      <c r="C14537" s="24"/>
    </row>
    <row r="14538" spans="2:3" x14ac:dyDescent="0.2">
      <c r="B14538" s="24"/>
      <c r="C14538" s="24"/>
    </row>
    <row r="14539" spans="2:3" x14ac:dyDescent="0.2">
      <c r="B14539" s="24"/>
      <c r="C14539" s="24"/>
    </row>
    <row r="14540" spans="2:3" x14ac:dyDescent="0.2">
      <c r="B14540" s="24"/>
      <c r="C14540" s="24"/>
    </row>
    <row r="14541" spans="2:3" x14ac:dyDescent="0.2">
      <c r="B14541" s="24"/>
      <c r="C14541" s="24"/>
    </row>
    <row r="14542" spans="2:3" x14ac:dyDescent="0.2">
      <c r="B14542" s="24"/>
      <c r="C14542" s="24"/>
    </row>
    <row r="14543" spans="2:3" x14ac:dyDescent="0.2">
      <c r="B14543" s="24"/>
      <c r="C14543" s="24"/>
    </row>
    <row r="14544" spans="2:3" x14ac:dyDescent="0.2">
      <c r="B14544" s="24"/>
      <c r="C14544" s="24"/>
    </row>
    <row r="14545" spans="2:3" x14ac:dyDescent="0.2">
      <c r="B14545" s="24"/>
      <c r="C14545" s="24"/>
    </row>
    <row r="14546" spans="2:3" x14ac:dyDescent="0.2">
      <c r="B14546" s="24"/>
      <c r="C14546" s="24"/>
    </row>
    <row r="14547" spans="2:3" x14ac:dyDescent="0.2">
      <c r="B14547" s="24"/>
      <c r="C14547" s="24"/>
    </row>
    <row r="14548" spans="2:3" x14ac:dyDescent="0.2">
      <c r="B14548" s="24"/>
      <c r="C14548" s="24"/>
    </row>
    <row r="14549" spans="2:3" x14ac:dyDescent="0.2">
      <c r="B14549" s="24"/>
      <c r="C14549" s="24"/>
    </row>
    <row r="14550" spans="2:3" x14ac:dyDescent="0.2">
      <c r="B14550" s="24"/>
      <c r="C14550" s="24"/>
    </row>
    <row r="14551" spans="2:3" x14ac:dyDescent="0.2">
      <c r="B14551" s="24"/>
      <c r="C14551" s="24"/>
    </row>
    <row r="14552" spans="2:3" x14ac:dyDescent="0.2">
      <c r="B14552" s="24"/>
      <c r="C14552" s="24"/>
    </row>
    <row r="14553" spans="2:3" x14ac:dyDescent="0.2">
      <c r="B14553" s="24"/>
      <c r="C14553" s="24"/>
    </row>
    <row r="14554" spans="2:3" x14ac:dyDescent="0.2">
      <c r="B14554" s="24"/>
      <c r="C14554" s="24"/>
    </row>
    <row r="14555" spans="2:3" x14ac:dyDescent="0.2">
      <c r="B14555" s="24"/>
      <c r="C14555" s="24"/>
    </row>
    <row r="14556" spans="2:3" x14ac:dyDescent="0.2">
      <c r="B14556" s="24"/>
      <c r="C14556" s="24"/>
    </row>
    <row r="14557" spans="2:3" x14ac:dyDescent="0.2">
      <c r="B14557" s="24"/>
      <c r="C14557" s="24"/>
    </row>
    <row r="14558" spans="2:3" x14ac:dyDescent="0.2">
      <c r="B14558" s="24"/>
      <c r="C14558" s="24"/>
    </row>
    <row r="14559" spans="2:3" x14ac:dyDescent="0.2">
      <c r="B14559" s="24"/>
      <c r="C14559" s="24"/>
    </row>
    <row r="14560" spans="2:3" x14ac:dyDescent="0.2">
      <c r="B14560" s="24"/>
      <c r="C14560" s="24"/>
    </row>
    <row r="14561" spans="2:3" x14ac:dyDescent="0.2">
      <c r="B14561" s="24"/>
      <c r="C14561" s="24"/>
    </row>
    <row r="14562" spans="2:3" x14ac:dyDescent="0.2">
      <c r="B14562" s="24"/>
      <c r="C14562" s="24"/>
    </row>
    <row r="14563" spans="2:3" x14ac:dyDescent="0.2">
      <c r="B14563" s="24"/>
      <c r="C14563" s="24"/>
    </row>
    <row r="14564" spans="2:3" x14ac:dyDescent="0.2">
      <c r="B14564" s="24"/>
      <c r="C14564" s="24"/>
    </row>
    <row r="14565" spans="2:3" x14ac:dyDescent="0.2">
      <c r="B14565" s="24"/>
      <c r="C14565" s="24"/>
    </row>
    <row r="14566" spans="2:3" x14ac:dyDescent="0.2">
      <c r="B14566" s="24"/>
      <c r="C14566" s="24"/>
    </row>
    <row r="14567" spans="2:3" x14ac:dyDescent="0.2">
      <c r="B14567" s="24"/>
      <c r="C14567" s="24"/>
    </row>
    <row r="14568" spans="2:3" x14ac:dyDescent="0.2">
      <c r="B14568" s="24"/>
      <c r="C14568" s="24"/>
    </row>
    <row r="14569" spans="2:3" x14ac:dyDescent="0.2">
      <c r="B14569" s="24"/>
      <c r="C14569" s="24"/>
    </row>
    <row r="14570" spans="2:3" x14ac:dyDescent="0.2">
      <c r="B14570" s="24"/>
      <c r="C14570" s="24"/>
    </row>
    <row r="14571" spans="2:3" x14ac:dyDescent="0.2">
      <c r="B14571" s="24"/>
      <c r="C14571" s="24"/>
    </row>
    <row r="14572" spans="2:3" x14ac:dyDescent="0.2">
      <c r="B14572" s="24"/>
      <c r="C14572" s="24"/>
    </row>
    <row r="14573" spans="2:3" x14ac:dyDescent="0.2">
      <c r="B14573" s="24"/>
      <c r="C14573" s="24"/>
    </row>
    <row r="14574" spans="2:3" x14ac:dyDescent="0.2">
      <c r="B14574" s="24"/>
      <c r="C14574" s="24"/>
    </row>
    <row r="14575" spans="2:3" x14ac:dyDescent="0.2">
      <c r="B14575" s="24"/>
      <c r="C14575" s="24"/>
    </row>
    <row r="14576" spans="2:3" x14ac:dyDescent="0.2">
      <c r="B14576" s="24"/>
      <c r="C14576" s="24"/>
    </row>
    <row r="14577" spans="2:3" x14ac:dyDescent="0.2">
      <c r="B14577" s="24"/>
      <c r="C14577" s="24"/>
    </row>
    <row r="14578" spans="2:3" x14ac:dyDescent="0.2">
      <c r="B14578" s="24"/>
      <c r="C14578" s="24"/>
    </row>
    <row r="14579" spans="2:3" x14ac:dyDescent="0.2">
      <c r="B14579" s="24"/>
      <c r="C14579" s="24"/>
    </row>
    <row r="14580" spans="2:3" x14ac:dyDescent="0.2">
      <c r="B14580" s="24"/>
      <c r="C14580" s="24"/>
    </row>
    <row r="14581" spans="2:3" x14ac:dyDescent="0.2">
      <c r="B14581" s="24"/>
      <c r="C14581" s="24"/>
    </row>
    <row r="14582" spans="2:3" x14ac:dyDescent="0.2">
      <c r="B14582" s="24"/>
      <c r="C14582" s="24"/>
    </row>
    <row r="14583" spans="2:3" x14ac:dyDescent="0.2">
      <c r="B14583" s="24"/>
      <c r="C14583" s="24"/>
    </row>
    <row r="14584" spans="2:3" x14ac:dyDescent="0.2">
      <c r="B14584" s="24"/>
      <c r="C14584" s="24"/>
    </row>
    <row r="14585" spans="2:3" x14ac:dyDescent="0.2">
      <c r="B14585" s="24"/>
      <c r="C14585" s="24"/>
    </row>
    <row r="14586" spans="2:3" x14ac:dyDescent="0.2">
      <c r="B14586" s="24"/>
      <c r="C14586" s="24"/>
    </row>
    <row r="14587" spans="2:3" x14ac:dyDescent="0.2">
      <c r="B14587" s="24"/>
      <c r="C14587" s="24"/>
    </row>
    <row r="14588" spans="2:3" x14ac:dyDescent="0.2">
      <c r="B14588" s="24"/>
      <c r="C14588" s="24"/>
    </row>
    <row r="14589" spans="2:3" x14ac:dyDescent="0.2">
      <c r="B14589" s="24"/>
      <c r="C14589" s="24"/>
    </row>
    <row r="14590" spans="2:3" x14ac:dyDescent="0.2">
      <c r="B14590" s="24"/>
      <c r="C14590" s="24"/>
    </row>
    <row r="14591" spans="2:3" x14ac:dyDescent="0.2">
      <c r="B14591" s="24"/>
      <c r="C14591" s="24"/>
    </row>
    <row r="14592" spans="2:3" x14ac:dyDescent="0.2">
      <c r="B14592" s="24"/>
      <c r="C14592" s="24"/>
    </row>
    <row r="14593" spans="2:3" x14ac:dyDescent="0.2">
      <c r="B14593" s="24"/>
      <c r="C14593" s="24"/>
    </row>
    <row r="14594" spans="2:3" x14ac:dyDescent="0.2">
      <c r="B14594" s="24"/>
      <c r="C14594" s="24"/>
    </row>
    <row r="14595" spans="2:3" x14ac:dyDescent="0.2">
      <c r="B14595" s="24"/>
      <c r="C14595" s="24"/>
    </row>
    <row r="14596" spans="2:3" x14ac:dyDescent="0.2">
      <c r="B14596" s="24"/>
      <c r="C14596" s="24"/>
    </row>
    <row r="14597" spans="2:3" x14ac:dyDescent="0.2">
      <c r="B14597" s="24"/>
      <c r="C14597" s="24"/>
    </row>
    <row r="14598" spans="2:3" x14ac:dyDescent="0.2">
      <c r="B14598" s="24"/>
      <c r="C14598" s="24"/>
    </row>
    <row r="14599" spans="2:3" x14ac:dyDescent="0.2">
      <c r="B14599" s="24"/>
      <c r="C14599" s="24"/>
    </row>
    <row r="14600" spans="2:3" x14ac:dyDescent="0.2">
      <c r="B14600" s="24"/>
      <c r="C14600" s="24"/>
    </row>
    <row r="14601" spans="2:3" x14ac:dyDescent="0.2">
      <c r="B14601" s="24"/>
      <c r="C14601" s="24"/>
    </row>
    <row r="14602" spans="2:3" x14ac:dyDescent="0.2">
      <c r="B14602" s="24"/>
      <c r="C14602" s="24"/>
    </row>
    <row r="14603" spans="2:3" x14ac:dyDescent="0.2">
      <c r="B14603" s="24"/>
      <c r="C14603" s="24"/>
    </row>
    <row r="14604" spans="2:3" x14ac:dyDescent="0.2">
      <c r="B14604" s="24"/>
      <c r="C14604" s="24"/>
    </row>
    <row r="14605" spans="2:3" x14ac:dyDescent="0.2">
      <c r="B14605" s="24"/>
      <c r="C14605" s="24"/>
    </row>
    <row r="14606" spans="2:3" x14ac:dyDescent="0.2">
      <c r="B14606" s="24"/>
      <c r="C14606" s="24"/>
    </row>
    <row r="14607" spans="2:3" x14ac:dyDescent="0.2">
      <c r="B14607" s="24"/>
      <c r="C14607" s="24"/>
    </row>
    <row r="14608" spans="2:3" x14ac:dyDescent="0.2">
      <c r="B14608" s="24"/>
      <c r="C14608" s="24"/>
    </row>
    <row r="14609" spans="2:3" x14ac:dyDescent="0.2">
      <c r="B14609" s="24"/>
      <c r="C14609" s="24"/>
    </row>
    <row r="14610" spans="2:3" x14ac:dyDescent="0.2">
      <c r="B14610" s="24"/>
      <c r="C14610" s="24"/>
    </row>
    <row r="14611" spans="2:3" x14ac:dyDescent="0.2">
      <c r="B14611" s="24"/>
      <c r="C14611" s="24"/>
    </row>
    <row r="14612" spans="2:3" x14ac:dyDescent="0.2">
      <c r="B14612" s="24"/>
      <c r="C14612" s="24"/>
    </row>
    <row r="14613" spans="2:3" x14ac:dyDescent="0.2">
      <c r="B14613" s="24"/>
      <c r="C14613" s="24"/>
    </row>
    <row r="14614" spans="2:3" x14ac:dyDescent="0.2">
      <c r="B14614" s="24"/>
      <c r="C14614" s="24"/>
    </row>
    <row r="14615" spans="2:3" x14ac:dyDescent="0.2">
      <c r="B14615" s="24"/>
      <c r="C14615" s="24"/>
    </row>
    <row r="14616" spans="2:3" x14ac:dyDescent="0.2">
      <c r="B14616" s="24"/>
      <c r="C14616" s="24"/>
    </row>
    <row r="14617" spans="2:3" x14ac:dyDescent="0.2">
      <c r="B14617" s="24"/>
      <c r="C14617" s="24"/>
    </row>
    <row r="14618" spans="2:3" x14ac:dyDescent="0.2">
      <c r="B14618" s="24"/>
      <c r="C14618" s="24"/>
    </row>
    <row r="14619" spans="2:3" x14ac:dyDescent="0.2">
      <c r="B14619" s="24"/>
      <c r="C14619" s="24"/>
    </row>
    <row r="14620" spans="2:3" x14ac:dyDescent="0.2">
      <c r="B14620" s="24"/>
      <c r="C14620" s="24"/>
    </row>
    <row r="14621" spans="2:3" x14ac:dyDescent="0.2">
      <c r="B14621" s="24"/>
      <c r="C14621" s="24"/>
    </row>
    <row r="14622" spans="2:3" x14ac:dyDescent="0.2">
      <c r="B14622" s="24"/>
      <c r="C14622" s="24"/>
    </row>
    <row r="14623" spans="2:3" x14ac:dyDescent="0.2">
      <c r="B14623" s="24"/>
      <c r="C14623" s="24"/>
    </row>
    <row r="14624" spans="2:3" x14ac:dyDescent="0.2">
      <c r="B14624" s="24"/>
      <c r="C14624" s="24"/>
    </row>
    <row r="14625" spans="2:3" x14ac:dyDescent="0.2">
      <c r="B14625" s="24"/>
      <c r="C14625" s="24"/>
    </row>
    <row r="14626" spans="2:3" x14ac:dyDescent="0.2">
      <c r="B14626" s="24"/>
      <c r="C14626" s="24"/>
    </row>
    <row r="14627" spans="2:3" x14ac:dyDescent="0.2">
      <c r="B14627" s="24"/>
      <c r="C14627" s="24"/>
    </row>
    <row r="14628" spans="2:3" x14ac:dyDescent="0.2">
      <c r="B14628" s="24"/>
      <c r="C14628" s="24"/>
    </row>
    <row r="14629" spans="2:3" x14ac:dyDescent="0.2">
      <c r="B14629" s="24"/>
      <c r="C14629" s="24"/>
    </row>
    <row r="14630" spans="2:3" x14ac:dyDescent="0.2">
      <c r="B14630" s="24"/>
      <c r="C14630" s="24"/>
    </row>
    <row r="14631" spans="2:3" x14ac:dyDescent="0.2">
      <c r="B14631" s="24"/>
      <c r="C14631" s="24"/>
    </row>
    <row r="14632" spans="2:3" x14ac:dyDescent="0.2">
      <c r="B14632" s="24"/>
      <c r="C14632" s="24"/>
    </row>
    <row r="14633" spans="2:3" x14ac:dyDescent="0.2">
      <c r="B14633" s="24"/>
      <c r="C14633" s="24"/>
    </row>
    <row r="14634" spans="2:3" x14ac:dyDescent="0.2">
      <c r="B14634" s="24"/>
      <c r="C14634" s="24"/>
    </row>
    <row r="14635" spans="2:3" x14ac:dyDescent="0.2">
      <c r="B14635" s="24"/>
      <c r="C14635" s="24"/>
    </row>
    <row r="14636" spans="2:3" x14ac:dyDescent="0.2">
      <c r="B14636" s="24"/>
      <c r="C14636" s="24"/>
    </row>
    <row r="14637" spans="2:3" x14ac:dyDescent="0.2">
      <c r="B14637" s="24"/>
      <c r="C14637" s="24"/>
    </row>
    <row r="14638" spans="2:3" x14ac:dyDescent="0.2">
      <c r="B14638" s="24"/>
      <c r="C14638" s="24"/>
    </row>
    <row r="14639" spans="2:3" x14ac:dyDescent="0.2">
      <c r="B14639" s="24"/>
      <c r="C14639" s="24"/>
    </row>
    <row r="14640" spans="2:3" x14ac:dyDescent="0.2">
      <c r="B14640" s="24"/>
      <c r="C14640" s="24"/>
    </row>
    <row r="14641" spans="2:3" x14ac:dyDescent="0.2">
      <c r="B14641" s="24"/>
      <c r="C14641" s="24"/>
    </row>
    <row r="14642" spans="2:3" x14ac:dyDescent="0.2">
      <c r="B14642" s="24"/>
      <c r="C14642" s="24"/>
    </row>
    <row r="14643" spans="2:3" x14ac:dyDescent="0.2">
      <c r="B14643" s="24"/>
      <c r="C14643" s="24"/>
    </row>
    <row r="14644" spans="2:3" x14ac:dyDescent="0.2">
      <c r="B14644" s="24"/>
      <c r="C14644" s="24"/>
    </row>
    <row r="14645" spans="2:3" x14ac:dyDescent="0.2">
      <c r="B14645" s="24"/>
      <c r="C14645" s="24"/>
    </row>
    <row r="14646" spans="2:3" x14ac:dyDescent="0.2">
      <c r="B14646" s="24"/>
      <c r="C14646" s="24"/>
    </row>
    <row r="14647" spans="2:3" x14ac:dyDescent="0.2">
      <c r="B14647" s="24"/>
      <c r="C14647" s="24"/>
    </row>
    <row r="14648" spans="2:3" x14ac:dyDescent="0.2">
      <c r="B14648" s="24"/>
      <c r="C14648" s="24"/>
    </row>
    <row r="14649" spans="2:3" x14ac:dyDescent="0.2">
      <c r="B14649" s="24"/>
      <c r="C14649" s="24"/>
    </row>
    <row r="14650" spans="2:3" x14ac:dyDescent="0.2">
      <c r="B14650" s="24"/>
      <c r="C14650" s="24"/>
    </row>
    <row r="14651" spans="2:3" x14ac:dyDescent="0.2">
      <c r="B14651" s="24"/>
      <c r="C14651" s="24"/>
    </row>
    <row r="14652" spans="2:3" x14ac:dyDescent="0.2">
      <c r="B14652" s="24"/>
      <c r="C14652" s="24"/>
    </row>
    <row r="14653" spans="2:3" x14ac:dyDescent="0.2">
      <c r="B14653" s="24"/>
      <c r="C14653" s="24"/>
    </row>
    <row r="14654" spans="2:3" x14ac:dyDescent="0.2">
      <c r="B14654" s="24"/>
      <c r="C14654" s="24"/>
    </row>
    <row r="14655" spans="2:3" x14ac:dyDescent="0.2">
      <c r="B14655" s="24"/>
      <c r="C14655" s="24"/>
    </row>
    <row r="14656" spans="2:3" x14ac:dyDescent="0.2">
      <c r="B14656" s="24"/>
      <c r="C14656" s="24"/>
    </row>
    <row r="14657" spans="2:3" x14ac:dyDescent="0.2">
      <c r="B14657" s="24"/>
      <c r="C14657" s="24"/>
    </row>
    <row r="14658" spans="2:3" x14ac:dyDescent="0.2">
      <c r="B14658" s="24"/>
      <c r="C14658" s="24"/>
    </row>
    <row r="14659" spans="2:3" x14ac:dyDescent="0.2">
      <c r="B14659" s="24"/>
      <c r="C14659" s="24"/>
    </row>
    <row r="14660" spans="2:3" x14ac:dyDescent="0.2">
      <c r="B14660" s="24"/>
      <c r="C14660" s="24"/>
    </row>
    <row r="14661" spans="2:3" x14ac:dyDescent="0.2">
      <c r="B14661" s="24"/>
      <c r="C14661" s="24"/>
    </row>
    <row r="14662" spans="2:3" x14ac:dyDescent="0.2">
      <c r="B14662" s="24"/>
      <c r="C14662" s="24"/>
    </row>
    <row r="14663" spans="2:3" x14ac:dyDescent="0.2">
      <c r="B14663" s="24"/>
      <c r="C14663" s="24"/>
    </row>
    <row r="14664" spans="2:3" x14ac:dyDescent="0.2">
      <c r="B14664" s="24"/>
      <c r="C14664" s="24"/>
    </row>
    <row r="14665" spans="2:3" x14ac:dyDescent="0.2">
      <c r="B14665" s="24"/>
      <c r="C14665" s="24"/>
    </row>
    <row r="14666" spans="2:3" x14ac:dyDescent="0.2">
      <c r="B14666" s="24"/>
      <c r="C14666" s="24"/>
    </row>
    <row r="14667" spans="2:3" x14ac:dyDescent="0.2">
      <c r="B14667" s="24"/>
      <c r="C14667" s="24"/>
    </row>
    <row r="14668" spans="2:3" x14ac:dyDescent="0.2">
      <c r="B14668" s="24"/>
      <c r="C14668" s="24"/>
    </row>
    <row r="14669" spans="2:3" x14ac:dyDescent="0.2">
      <c r="B14669" s="24"/>
      <c r="C14669" s="24"/>
    </row>
    <row r="14670" spans="2:3" x14ac:dyDescent="0.2">
      <c r="B14670" s="24"/>
      <c r="C14670" s="24"/>
    </row>
    <row r="14671" spans="2:3" x14ac:dyDescent="0.2">
      <c r="B14671" s="24"/>
      <c r="C14671" s="24"/>
    </row>
    <row r="14672" spans="2:3" x14ac:dyDescent="0.2">
      <c r="B14672" s="24"/>
      <c r="C14672" s="24"/>
    </row>
    <row r="14673" spans="2:3" x14ac:dyDescent="0.2">
      <c r="B14673" s="24"/>
      <c r="C14673" s="24"/>
    </row>
    <row r="14674" spans="2:3" x14ac:dyDescent="0.2">
      <c r="B14674" s="24"/>
      <c r="C14674" s="24"/>
    </row>
    <row r="14675" spans="2:3" x14ac:dyDescent="0.2">
      <c r="B14675" s="24"/>
      <c r="C14675" s="24"/>
    </row>
    <row r="14676" spans="2:3" x14ac:dyDescent="0.2">
      <c r="B14676" s="24"/>
      <c r="C14676" s="24"/>
    </row>
    <row r="14677" spans="2:3" x14ac:dyDescent="0.2">
      <c r="B14677" s="24"/>
      <c r="C14677" s="24"/>
    </row>
    <row r="14678" spans="2:3" x14ac:dyDescent="0.2">
      <c r="B14678" s="24"/>
      <c r="C14678" s="24"/>
    </row>
    <row r="14679" spans="2:3" x14ac:dyDescent="0.2">
      <c r="B14679" s="24"/>
      <c r="C14679" s="24"/>
    </row>
    <row r="14680" spans="2:3" x14ac:dyDescent="0.2">
      <c r="B14680" s="24"/>
      <c r="C14680" s="24"/>
    </row>
    <row r="14681" spans="2:3" x14ac:dyDescent="0.2">
      <c r="B14681" s="24"/>
      <c r="C14681" s="24"/>
    </row>
    <row r="14682" spans="2:3" x14ac:dyDescent="0.2">
      <c r="B14682" s="24"/>
      <c r="C14682" s="24"/>
    </row>
    <row r="14683" spans="2:3" x14ac:dyDescent="0.2">
      <c r="B14683" s="24"/>
      <c r="C14683" s="24"/>
    </row>
    <row r="14684" spans="2:3" x14ac:dyDescent="0.2">
      <c r="B14684" s="24"/>
      <c r="C14684" s="24"/>
    </row>
    <row r="14685" spans="2:3" x14ac:dyDescent="0.2">
      <c r="B14685" s="24"/>
      <c r="C14685" s="24"/>
    </row>
    <row r="14686" spans="2:3" x14ac:dyDescent="0.2">
      <c r="B14686" s="24"/>
      <c r="C14686" s="24"/>
    </row>
    <row r="14687" spans="2:3" x14ac:dyDescent="0.2">
      <c r="B14687" s="24"/>
      <c r="C14687" s="24"/>
    </row>
    <row r="14688" spans="2:3" x14ac:dyDescent="0.2">
      <c r="B14688" s="24"/>
      <c r="C14688" s="24"/>
    </row>
    <row r="14689" spans="2:3" x14ac:dyDescent="0.2">
      <c r="B14689" s="24"/>
      <c r="C14689" s="24"/>
    </row>
    <row r="14690" spans="2:3" x14ac:dyDescent="0.2">
      <c r="B14690" s="24"/>
      <c r="C14690" s="24"/>
    </row>
    <row r="14691" spans="2:3" x14ac:dyDescent="0.2">
      <c r="B14691" s="24"/>
      <c r="C14691" s="24"/>
    </row>
    <row r="14692" spans="2:3" x14ac:dyDescent="0.2">
      <c r="B14692" s="24"/>
      <c r="C14692" s="24"/>
    </row>
    <row r="14693" spans="2:3" x14ac:dyDescent="0.2">
      <c r="B14693" s="24"/>
      <c r="C14693" s="24"/>
    </row>
    <row r="14694" spans="2:3" x14ac:dyDescent="0.2">
      <c r="B14694" s="24"/>
      <c r="C14694" s="24"/>
    </row>
    <row r="14695" spans="2:3" x14ac:dyDescent="0.2">
      <c r="B14695" s="24"/>
      <c r="C14695" s="24"/>
    </row>
    <row r="14696" spans="2:3" x14ac:dyDescent="0.2">
      <c r="B14696" s="24"/>
      <c r="C14696" s="24"/>
    </row>
    <row r="14697" spans="2:3" x14ac:dyDescent="0.2">
      <c r="B14697" s="24"/>
      <c r="C14697" s="24"/>
    </row>
    <row r="14698" spans="2:3" x14ac:dyDescent="0.2">
      <c r="B14698" s="24"/>
      <c r="C14698" s="24"/>
    </row>
    <row r="14699" spans="2:3" x14ac:dyDescent="0.2">
      <c r="B14699" s="24"/>
      <c r="C14699" s="24"/>
    </row>
    <row r="14700" spans="2:3" x14ac:dyDescent="0.2">
      <c r="B14700" s="24"/>
      <c r="C14700" s="24"/>
    </row>
    <row r="14701" spans="2:3" x14ac:dyDescent="0.2">
      <c r="B14701" s="24"/>
      <c r="C14701" s="24"/>
    </row>
    <row r="14702" spans="2:3" x14ac:dyDescent="0.2">
      <c r="B14702" s="24"/>
      <c r="C14702" s="24"/>
    </row>
    <row r="14703" spans="2:3" x14ac:dyDescent="0.2">
      <c r="B14703" s="24"/>
      <c r="C14703" s="24"/>
    </row>
    <row r="14704" spans="2:3" x14ac:dyDescent="0.2">
      <c r="B14704" s="24"/>
      <c r="C14704" s="24"/>
    </row>
    <row r="14705" spans="2:3" x14ac:dyDescent="0.2">
      <c r="B14705" s="24"/>
      <c r="C14705" s="24"/>
    </row>
    <row r="14706" spans="2:3" x14ac:dyDescent="0.2">
      <c r="B14706" s="24"/>
      <c r="C14706" s="24"/>
    </row>
    <row r="14707" spans="2:3" x14ac:dyDescent="0.2">
      <c r="B14707" s="24"/>
      <c r="C14707" s="24"/>
    </row>
    <row r="14708" spans="2:3" x14ac:dyDescent="0.2">
      <c r="B14708" s="24"/>
      <c r="C14708" s="24"/>
    </row>
    <row r="14709" spans="2:3" x14ac:dyDescent="0.2">
      <c r="B14709" s="24"/>
      <c r="C14709" s="24"/>
    </row>
    <row r="14710" spans="2:3" x14ac:dyDescent="0.2">
      <c r="B14710" s="24"/>
      <c r="C14710" s="24"/>
    </row>
    <row r="14711" spans="2:3" x14ac:dyDescent="0.2">
      <c r="B14711" s="24"/>
      <c r="C14711" s="24"/>
    </row>
    <row r="14712" spans="2:3" x14ac:dyDescent="0.2">
      <c r="B14712" s="24"/>
      <c r="C14712" s="24"/>
    </row>
    <row r="14713" spans="2:3" x14ac:dyDescent="0.2">
      <c r="B14713" s="24"/>
      <c r="C14713" s="24"/>
    </row>
    <row r="14714" spans="2:3" x14ac:dyDescent="0.2">
      <c r="B14714" s="24"/>
      <c r="C14714" s="24"/>
    </row>
    <row r="14715" spans="2:3" x14ac:dyDescent="0.2">
      <c r="B14715" s="24"/>
      <c r="C14715" s="24"/>
    </row>
    <row r="14716" spans="2:3" x14ac:dyDescent="0.2">
      <c r="B14716" s="24"/>
      <c r="C14716" s="24"/>
    </row>
    <row r="14717" spans="2:3" x14ac:dyDescent="0.2">
      <c r="B14717" s="24"/>
      <c r="C14717" s="24"/>
    </row>
    <row r="14718" spans="2:3" x14ac:dyDescent="0.2">
      <c r="B14718" s="24"/>
      <c r="C14718" s="24"/>
    </row>
    <row r="14719" spans="2:3" x14ac:dyDescent="0.2">
      <c r="B14719" s="24"/>
      <c r="C14719" s="24"/>
    </row>
    <row r="14720" spans="2:3" x14ac:dyDescent="0.2">
      <c r="B14720" s="24"/>
      <c r="C14720" s="24"/>
    </row>
    <row r="14721" spans="2:3" x14ac:dyDescent="0.2">
      <c r="B14721" s="24"/>
      <c r="C14721" s="24"/>
    </row>
    <row r="14722" spans="2:3" x14ac:dyDescent="0.2">
      <c r="B14722" s="24"/>
      <c r="C14722" s="24"/>
    </row>
    <row r="14723" spans="2:3" x14ac:dyDescent="0.2">
      <c r="B14723" s="24"/>
      <c r="C14723" s="24"/>
    </row>
    <row r="14724" spans="2:3" x14ac:dyDescent="0.2">
      <c r="B14724" s="24"/>
      <c r="C14724" s="24"/>
    </row>
    <row r="14725" spans="2:3" x14ac:dyDescent="0.2">
      <c r="B14725" s="24"/>
      <c r="C14725" s="24"/>
    </row>
    <row r="14726" spans="2:3" x14ac:dyDescent="0.2">
      <c r="B14726" s="24"/>
      <c r="C14726" s="24"/>
    </row>
    <row r="14727" spans="2:3" x14ac:dyDescent="0.2">
      <c r="B14727" s="24"/>
      <c r="C14727" s="24"/>
    </row>
    <row r="14728" spans="2:3" x14ac:dyDescent="0.2">
      <c r="B14728" s="24"/>
      <c r="C14728" s="24"/>
    </row>
    <row r="14729" spans="2:3" x14ac:dyDescent="0.2">
      <c r="B14729" s="24"/>
      <c r="C14729" s="24"/>
    </row>
    <row r="14730" spans="2:3" x14ac:dyDescent="0.2">
      <c r="B14730" s="24"/>
      <c r="C14730" s="24"/>
    </row>
    <row r="14731" spans="2:3" x14ac:dyDescent="0.2">
      <c r="B14731" s="24"/>
      <c r="C14731" s="24"/>
    </row>
    <row r="14732" spans="2:3" x14ac:dyDescent="0.2">
      <c r="B14732" s="24"/>
      <c r="C14732" s="24"/>
    </row>
    <row r="14733" spans="2:3" x14ac:dyDescent="0.2">
      <c r="B14733" s="24"/>
      <c r="C14733" s="24"/>
    </row>
    <row r="14734" spans="2:3" x14ac:dyDescent="0.2">
      <c r="B14734" s="24"/>
      <c r="C14734" s="24"/>
    </row>
    <row r="14735" spans="2:3" x14ac:dyDescent="0.2">
      <c r="B14735" s="24"/>
      <c r="C14735" s="24"/>
    </row>
    <row r="14736" spans="2:3" x14ac:dyDescent="0.2">
      <c r="B14736" s="24"/>
      <c r="C14736" s="24"/>
    </row>
    <row r="14737" spans="2:3" x14ac:dyDescent="0.2">
      <c r="B14737" s="24"/>
      <c r="C14737" s="24"/>
    </row>
    <row r="14738" spans="2:3" x14ac:dyDescent="0.2">
      <c r="B14738" s="24"/>
      <c r="C14738" s="24"/>
    </row>
    <row r="14739" spans="2:3" x14ac:dyDescent="0.2">
      <c r="B14739" s="24"/>
      <c r="C14739" s="24"/>
    </row>
    <row r="14740" spans="2:3" x14ac:dyDescent="0.2">
      <c r="B14740" s="24"/>
      <c r="C14740" s="24"/>
    </row>
    <row r="14741" spans="2:3" x14ac:dyDescent="0.2">
      <c r="B14741" s="24"/>
      <c r="C14741" s="24"/>
    </row>
    <row r="14742" spans="2:3" x14ac:dyDescent="0.2">
      <c r="B14742" s="24"/>
      <c r="C14742" s="24"/>
    </row>
    <row r="14743" spans="2:3" x14ac:dyDescent="0.2">
      <c r="B14743" s="24"/>
      <c r="C14743" s="24"/>
    </row>
    <row r="14744" spans="2:3" x14ac:dyDescent="0.2">
      <c r="B14744" s="24"/>
      <c r="C14744" s="24"/>
    </row>
    <row r="14745" spans="2:3" x14ac:dyDescent="0.2">
      <c r="B14745" s="24"/>
      <c r="C14745" s="24"/>
    </row>
    <row r="14746" spans="2:3" x14ac:dyDescent="0.2">
      <c r="B14746" s="24"/>
      <c r="C14746" s="24"/>
    </row>
    <row r="14747" spans="2:3" x14ac:dyDescent="0.2">
      <c r="B14747" s="24"/>
      <c r="C14747" s="24"/>
    </row>
    <row r="14748" spans="2:3" x14ac:dyDescent="0.2">
      <c r="B14748" s="24"/>
      <c r="C14748" s="24"/>
    </row>
    <row r="14749" spans="2:3" x14ac:dyDescent="0.2">
      <c r="B14749" s="24"/>
      <c r="C14749" s="24"/>
    </row>
    <row r="14750" spans="2:3" x14ac:dyDescent="0.2">
      <c r="B14750" s="24"/>
      <c r="C14750" s="24"/>
    </row>
    <row r="14751" spans="2:3" x14ac:dyDescent="0.2">
      <c r="B14751" s="24"/>
      <c r="C14751" s="24"/>
    </row>
    <row r="14752" spans="2:3" x14ac:dyDescent="0.2">
      <c r="B14752" s="24"/>
      <c r="C14752" s="24"/>
    </row>
    <row r="14753" spans="2:3" x14ac:dyDescent="0.2">
      <c r="B14753" s="24"/>
      <c r="C14753" s="24"/>
    </row>
    <row r="14754" spans="2:3" x14ac:dyDescent="0.2">
      <c r="B14754" s="24"/>
      <c r="C14754" s="24"/>
    </row>
    <row r="14755" spans="2:3" x14ac:dyDescent="0.2">
      <c r="B14755" s="24"/>
      <c r="C14755" s="24"/>
    </row>
    <row r="14756" spans="2:3" x14ac:dyDescent="0.2">
      <c r="B14756" s="24"/>
      <c r="C14756" s="24"/>
    </row>
    <row r="14757" spans="2:3" x14ac:dyDescent="0.2">
      <c r="B14757" s="24"/>
      <c r="C14757" s="24"/>
    </row>
    <row r="14758" spans="2:3" x14ac:dyDescent="0.2">
      <c r="B14758" s="24"/>
      <c r="C14758" s="24"/>
    </row>
    <row r="14759" spans="2:3" x14ac:dyDescent="0.2">
      <c r="B14759" s="24"/>
      <c r="C14759" s="24"/>
    </row>
    <row r="14760" spans="2:3" x14ac:dyDescent="0.2">
      <c r="B14760" s="24"/>
      <c r="C14760" s="24"/>
    </row>
    <row r="14761" spans="2:3" x14ac:dyDescent="0.2">
      <c r="B14761" s="24"/>
      <c r="C14761" s="24"/>
    </row>
    <row r="14762" spans="2:3" x14ac:dyDescent="0.2">
      <c r="B14762" s="24"/>
      <c r="C14762" s="24"/>
    </row>
    <row r="14763" spans="2:3" x14ac:dyDescent="0.2">
      <c r="B14763" s="24"/>
      <c r="C14763" s="24"/>
    </row>
    <row r="14764" spans="2:3" x14ac:dyDescent="0.2">
      <c r="B14764" s="24"/>
      <c r="C14764" s="24"/>
    </row>
    <row r="14765" spans="2:3" x14ac:dyDescent="0.2">
      <c r="B14765" s="24"/>
      <c r="C14765" s="24"/>
    </row>
    <row r="14766" spans="2:3" x14ac:dyDescent="0.2">
      <c r="B14766" s="24"/>
      <c r="C14766" s="24"/>
    </row>
    <row r="14767" spans="2:3" x14ac:dyDescent="0.2">
      <c r="B14767" s="24"/>
      <c r="C14767" s="24"/>
    </row>
    <row r="14768" spans="2:3" x14ac:dyDescent="0.2">
      <c r="B14768" s="24"/>
      <c r="C14768" s="24"/>
    </row>
    <row r="14769" spans="2:3" x14ac:dyDescent="0.2">
      <c r="B14769" s="24"/>
      <c r="C14769" s="24"/>
    </row>
    <row r="14770" spans="2:3" x14ac:dyDescent="0.2">
      <c r="B14770" s="24"/>
      <c r="C14770" s="24"/>
    </row>
    <row r="14771" spans="2:3" x14ac:dyDescent="0.2">
      <c r="B14771" s="24"/>
      <c r="C14771" s="24"/>
    </row>
    <row r="14772" spans="2:3" x14ac:dyDescent="0.2">
      <c r="B14772" s="24"/>
      <c r="C14772" s="24"/>
    </row>
    <row r="14773" spans="2:3" x14ac:dyDescent="0.2">
      <c r="B14773" s="24"/>
      <c r="C14773" s="24"/>
    </row>
    <row r="14774" spans="2:3" x14ac:dyDescent="0.2">
      <c r="B14774" s="24"/>
      <c r="C14774" s="24"/>
    </row>
    <row r="14775" spans="2:3" x14ac:dyDescent="0.2">
      <c r="B14775" s="24"/>
      <c r="C14775" s="24"/>
    </row>
    <row r="14776" spans="2:3" x14ac:dyDescent="0.2">
      <c r="B14776" s="24"/>
      <c r="C14776" s="24"/>
    </row>
    <row r="14777" spans="2:3" x14ac:dyDescent="0.2">
      <c r="B14777" s="24"/>
      <c r="C14777" s="24"/>
    </row>
    <row r="14778" spans="2:3" x14ac:dyDescent="0.2">
      <c r="B14778" s="24"/>
      <c r="C14778" s="24"/>
    </row>
    <row r="14779" spans="2:3" x14ac:dyDescent="0.2">
      <c r="B14779" s="24"/>
      <c r="C14779" s="24"/>
    </row>
    <row r="14780" spans="2:3" x14ac:dyDescent="0.2">
      <c r="B14780" s="24"/>
      <c r="C14780" s="24"/>
    </row>
    <row r="14781" spans="2:3" x14ac:dyDescent="0.2">
      <c r="B14781" s="24"/>
      <c r="C14781" s="24"/>
    </row>
    <row r="14782" spans="2:3" x14ac:dyDescent="0.2">
      <c r="B14782" s="24"/>
      <c r="C14782" s="24"/>
    </row>
    <row r="14783" spans="2:3" x14ac:dyDescent="0.2">
      <c r="B14783" s="24"/>
      <c r="C14783" s="24"/>
    </row>
    <row r="14784" spans="2:3" x14ac:dyDescent="0.2">
      <c r="B14784" s="24"/>
      <c r="C14784" s="24"/>
    </row>
    <row r="14785" spans="2:3" x14ac:dyDescent="0.2">
      <c r="B14785" s="24"/>
      <c r="C14785" s="24"/>
    </row>
    <row r="14786" spans="2:3" x14ac:dyDescent="0.2">
      <c r="B14786" s="24"/>
      <c r="C14786" s="24"/>
    </row>
    <row r="14787" spans="2:3" x14ac:dyDescent="0.2">
      <c r="B14787" s="24"/>
      <c r="C14787" s="24"/>
    </row>
    <row r="14788" spans="2:3" x14ac:dyDescent="0.2">
      <c r="B14788" s="24"/>
      <c r="C14788" s="24"/>
    </row>
    <row r="14789" spans="2:3" x14ac:dyDescent="0.2">
      <c r="B14789" s="24"/>
      <c r="C14789" s="24"/>
    </row>
    <row r="14790" spans="2:3" x14ac:dyDescent="0.2">
      <c r="B14790" s="24"/>
      <c r="C14790" s="24"/>
    </row>
    <row r="14791" spans="2:3" x14ac:dyDescent="0.2">
      <c r="B14791" s="24"/>
      <c r="C14791" s="24"/>
    </row>
    <row r="14792" spans="2:3" x14ac:dyDescent="0.2">
      <c r="B14792" s="24"/>
      <c r="C14792" s="24"/>
    </row>
    <row r="14793" spans="2:3" x14ac:dyDescent="0.2">
      <c r="B14793" s="24"/>
      <c r="C14793" s="24"/>
    </row>
    <row r="14794" spans="2:3" x14ac:dyDescent="0.2">
      <c r="B14794" s="24"/>
      <c r="C14794" s="24"/>
    </row>
    <row r="14795" spans="2:3" x14ac:dyDescent="0.2">
      <c r="B14795" s="24"/>
      <c r="C14795" s="24"/>
    </row>
    <row r="14796" spans="2:3" x14ac:dyDescent="0.2">
      <c r="B14796" s="24"/>
      <c r="C14796" s="24"/>
    </row>
    <row r="14797" spans="2:3" x14ac:dyDescent="0.2">
      <c r="B14797" s="24"/>
      <c r="C14797" s="24"/>
    </row>
    <row r="14798" spans="2:3" x14ac:dyDescent="0.2">
      <c r="B14798" s="24"/>
      <c r="C14798" s="24"/>
    </row>
    <row r="14799" spans="2:3" x14ac:dyDescent="0.2">
      <c r="B14799" s="24"/>
      <c r="C14799" s="24"/>
    </row>
    <row r="14800" spans="2:3" x14ac:dyDescent="0.2">
      <c r="B14800" s="24"/>
      <c r="C14800" s="24"/>
    </row>
    <row r="14801" spans="2:3" x14ac:dyDescent="0.2">
      <c r="B14801" s="24"/>
      <c r="C14801" s="24"/>
    </row>
    <row r="14802" spans="2:3" x14ac:dyDescent="0.2">
      <c r="B14802" s="24"/>
      <c r="C14802" s="24"/>
    </row>
    <row r="14803" spans="2:3" x14ac:dyDescent="0.2">
      <c r="B14803" s="24"/>
      <c r="C14803" s="24"/>
    </row>
    <row r="14804" spans="2:3" x14ac:dyDescent="0.2">
      <c r="B14804" s="24"/>
      <c r="C14804" s="24"/>
    </row>
    <row r="14805" spans="2:3" x14ac:dyDescent="0.2">
      <c r="B14805" s="24"/>
      <c r="C14805" s="24"/>
    </row>
    <row r="14806" spans="2:3" x14ac:dyDescent="0.2">
      <c r="B14806" s="24"/>
      <c r="C14806" s="24"/>
    </row>
    <row r="14807" spans="2:3" x14ac:dyDescent="0.2">
      <c r="B14807" s="24"/>
      <c r="C14807" s="24"/>
    </row>
    <row r="14808" spans="2:3" x14ac:dyDescent="0.2">
      <c r="B14808" s="24"/>
      <c r="C14808" s="24"/>
    </row>
    <row r="14809" spans="2:3" x14ac:dyDescent="0.2">
      <c r="B14809" s="24"/>
      <c r="C14809" s="24"/>
    </row>
    <row r="14810" spans="2:3" x14ac:dyDescent="0.2">
      <c r="B14810" s="24"/>
      <c r="C14810" s="24"/>
    </row>
    <row r="14811" spans="2:3" x14ac:dyDescent="0.2">
      <c r="B14811" s="24"/>
      <c r="C14811" s="24"/>
    </row>
    <row r="14812" spans="2:3" x14ac:dyDescent="0.2">
      <c r="B14812" s="24"/>
      <c r="C14812" s="24"/>
    </row>
    <row r="14813" spans="2:3" x14ac:dyDescent="0.2">
      <c r="B14813" s="24"/>
      <c r="C14813" s="24"/>
    </row>
    <row r="14814" spans="2:3" x14ac:dyDescent="0.2">
      <c r="B14814" s="24"/>
      <c r="C14814" s="24"/>
    </row>
    <row r="14815" spans="2:3" x14ac:dyDescent="0.2">
      <c r="B14815" s="24"/>
      <c r="C14815" s="24"/>
    </row>
    <row r="14816" spans="2:3" x14ac:dyDescent="0.2">
      <c r="B14816" s="24"/>
      <c r="C14816" s="24"/>
    </row>
    <row r="14817" spans="2:3" x14ac:dyDescent="0.2">
      <c r="B14817" s="24"/>
      <c r="C14817" s="24"/>
    </row>
    <row r="14818" spans="2:3" x14ac:dyDescent="0.2">
      <c r="B14818" s="24"/>
      <c r="C14818" s="24"/>
    </row>
    <row r="14819" spans="2:3" x14ac:dyDescent="0.2">
      <c r="B14819" s="24"/>
      <c r="C14819" s="24"/>
    </row>
    <row r="14820" spans="2:3" x14ac:dyDescent="0.2">
      <c r="B14820" s="24"/>
      <c r="C14820" s="24"/>
    </row>
    <row r="14821" spans="2:3" x14ac:dyDescent="0.2">
      <c r="B14821" s="24"/>
      <c r="C14821" s="24"/>
    </row>
    <row r="14822" spans="2:3" x14ac:dyDescent="0.2">
      <c r="B14822" s="24"/>
      <c r="C14822" s="24"/>
    </row>
    <row r="14823" spans="2:3" x14ac:dyDescent="0.2">
      <c r="B14823" s="24"/>
      <c r="C14823" s="24"/>
    </row>
    <row r="14824" spans="2:3" x14ac:dyDescent="0.2">
      <c r="B14824" s="24"/>
      <c r="C14824" s="24"/>
    </row>
    <row r="14825" spans="2:3" x14ac:dyDescent="0.2">
      <c r="B14825" s="24"/>
      <c r="C14825" s="24"/>
    </row>
    <row r="14826" spans="2:3" x14ac:dyDescent="0.2">
      <c r="B14826" s="24"/>
      <c r="C14826" s="24"/>
    </row>
    <row r="14827" spans="2:3" x14ac:dyDescent="0.2">
      <c r="B14827" s="24"/>
      <c r="C14827" s="24"/>
    </row>
    <row r="14828" spans="2:3" x14ac:dyDescent="0.2">
      <c r="B14828" s="24"/>
      <c r="C14828" s="24"/>
    </row>
    <row r="14829" spans="2:3" x14ac:dyDescent="0.2">
      <c r="B14829" s="24"/>
      <c r="C14829" s="24"/>
    </row>
    <row r="14830" spans="2:3" x14ac:dyDescent="0.2">
      <c r="B14830" s="24"/>
      <c r="C14830" s="24"/>
    </row>
    <row r="14831" spans="2:3" x14ac:dyDescent="0.2">
      <c r="B14831" s="24"/>
      <c r="C14831" s="24"/>
    </row>
    <row r="14832" spans="2:3" x14ac:dyDescent="0.2">
      <c r="B14832" s="24"/>
      <c r="C14832" s="24"/>
    </row>
    <row r="14833" spans="2:3" x14ac:dyDescent="0.2">
      <c r="B14833" s="24"/>
      <c r="C14833" s="24"/>
    </row>
    <row r="14834" spans="2:3" x14ac:dyDescent="0.2">
      <c r="B14834" s="24"/>
      <c r="C14834" s="24"/>
    </row>
    <row r="14835" spans="2:3" x14ac:dyDescent="0.2">
      <c r="B14835" s="24"/>
      <c r="C14835" s="24"/>
    </row>
    <row r="14836" spans="2:3" x14ac:dyDescent="0.2">
      <c r="B14836" s="24"/>
      <c r="C14836" s="24"/>
    </row>
    <row r="14837" spans="2:3" x14ac:dyDescent="0.2">
      <c r="B14837" s="24"/>
      <c r="C14837" s="24"/>
    </row>
    <row r="14838" spans="2:3" x14ac:dyDescent="0.2">
      <c r="B14838" s="24"/>
      <c r="C14838" s="24"/>
    </row>
    <row r="14839" spans="2:3" x14ac:dyDescent="0.2">
      <c r="B14839" s="24"/>
      <c r="C14839" s="24"/>
    </row>
    <row r="14840" spans="2:3" x14ac:dyDescent="0.2">
      <c r="B14840" s="24"/>
      <c r="C14840" s="24"/>
    </row>
    <row r="14841" spans="2:3" x14ac:dyDescent="0.2">
      <c r="B14841" s="24"/>
      <c r="C14841" s="24"/>
    </row>
    <row r="14842" spans="2:3" x14ac:dyDescent="0.2">
      <c r="B14842" s="24"/>
      <c r="C14842" s="24"/>
    </row>
    <row r="14843" spans="2:3" x14ac:dyDescent="0.2">
      <c r="B14843" s="24"/>
      <c r="C14843" s="24"/>
    </row>
    <row r="14844" spans="2:3" x14ac:dyDescent="0.2">
      <c r="B14844" s="24"/>
      <c r="C14844" s="24"/>
    </row>
    <row r="14845" spans="2:3" x14ac:dyDescent="0.2">
      <c r="B14845" s="24"/>
      <c r="C14845" s="24"/>
    </row>
    <row r="14846" spans="2:3" x14ac:dyDescent="0.2">
      <c r="B14846" s="24"/>
      <c r="C14846" s="24"/>
    </row>
    <row r="14847" spans="2:3" x14ac:dyDescent="0.2">
      <c r="B14847" s="24"/>
      <c r="C14847" s="24"/>
    </row>
    <row r="14848" spans="2:3" x14ac:dyDescent="0.2">
      <c r="B14848" s="24"/>
      <c r="C14848" s="24"/>
    </row>
    <row r="14849" spans="2:3" x14ac:dyDescent="0.2">
      <c r="B14849" s="24"/>
      <c r="C14849" s="24"/>
    </row>
    <row r="14850" spans="2:3" x14ac:dyDescent="0.2">
      <c r="B14850" s="24"/>
      <c r="C14850" s="24"/>
    </row>
    <row r="14851" spans="2:3" x14ac:dyDescent="0.2">
      <c r="B14851" s="24"/>
      <c r="C14851" s="24"/>
    </row>
    <row r="14852" spans="2:3" x14ac:dyDescent="0.2">
      <c r="B14852" s="24"/>
      <c r="C14852" s="24"/>
    </row>
    <row r="14853" spans="2:3" x14ac:dyDescent="0.2">
      <c r="B14853" s="24"/>
      <c r="C14853" s="24"/>
    </row>
    <row r="14854" spans="2:3" x14ac:dyDescent="0.2">
      <c r="B14854" s="24"/>
      <c r="C14854" s="24"/>
    </row>
    <row r="14855" spans="2:3" x14ac:dyDescent="0.2">
      <c r="B14855" s="24"/>
      <c r="C14855" s="24"/>
    </row>
    <row r="14856" spans="2:3" x14ac:dyDescent="0.2">
      <c r="B14856" s="24"/>
      <c r="C14856" s="24"/>
    </row>
    <row r="14857" spans="2:3" x14ac:dyDescent="0.2">
      <c r="B14857" s="24"/>
      <c r="C14857" s="24"/>
    </row>
    <row r="14858" spans="2:3" x14ac:dyDescent="0.2">
      <c r="B14858" s="24"/>
      <c r="C14858" s="24"/>
    </row>
    <row r="14859" spans="2:3" x14ac:dyDescent="0.2">
      <c r="B14859" s="24"/>
      <c r="C14859" s="24"/>
    </row>
    <row r="14860" spans="2:3" x14ac:dyDescent="0.2">
      <c r="B14860" s="24"/>
      <c r="C14860" s="24"/>
    </row>
    <row r="14861" spans="2:3" x14ac:dyDescent="0.2">
      <c r="B14861" s="24"/>
      <c r="C14861" s="24"/>
    </row>
    <row r="14862" spans="2:3" x14ac:dyDescent="0.2">
      <c r="B14862" s="24"/>
      <c r="C14862" s="24"/>
    </row>
    <row r="14863" spans="2:3" x14ac:dyDescent="0.2">
      <c r="B14863" s="24"/>
      <c r="C14863" s="24"/>
    </row>
    <row r="14864" spans="2:3" x14ac:dyDescent="0.2">
      <c r="B14864" s="24"/>
      <c r="C14864" s="24"/>
    </row>
    <row r="14865" spans="2:3" x14ac:dyDescent="0.2">
      <c r="B14865" s="24"/>
      <c r="C14865" s="24"/>
    </row>
    <row r="14866" spans="2:3" x14ac:dyDescent="0.2">
      <c r="B14866" s="24"/>
      <c r="C14866" s="24"/>
    </row>
    <row r="14867" spans="2:3" x14ac:dyDescent="0.2">
      <c r="B14867" s="24"/>
      <c r="C14867" s="24"/>
    </row>
    <row r="14868" spans="2:3" x14ac:dyDescent="0.2">
      <c r="B14868" s="24"/>
      <c r="C14868" s="24"/>
    </row>
    <row r="14869" spans="2:3" x14ac:dyDescent="0.2">
      <c r="B14869" s="24"/>
      <c r="C14869" s="24"/>
    </row>
    <row r="14870" spans="2:3" x14ac:dyDescent="0.2">
      <c r="B14870" s="24"/>
      <c r="C14870" s="24"/>
    </row>
    <row r="14871" spans="2:3" x14ac:dyDescent="0.2">
      <c r="B14871" s="24"/>
      <c r="C14871" s="24"/>
    </row>
    <row r="14872" spans="2:3" x14ac:dyDescent="0.2">
      <c r="B14872" s="24"/>
      <c r="C14872" s="24"/>
    </row>
    <row r="14873" spans="2:3" x14ac:dyDescent="0.2">
      <c r="B14873" s="24"/>
      <c r="C14873" s="24"/>
    </row>
    <row r="14874" spans="2:3" x14ac:dyDescent="0.2">
      <c r="B14874" s="24"/>
      <c r="C14874" s="24"/>
    </row>
    <row r="14875" spans="2:3" x14ac:dyDescent="0.2">
      <c r="B14875" s="24"/>
      <c r="C14875" s="24"/>
    </row>
    <row r="14876" spans="2:3" x14ac:dyDescent="0.2">
      <c r="B14876" s="24"/>
      <c r="C14876" s="24"/>
    </row>
    <row r="14877" spans="2:3" x14ac:dyDescent="0.2">
      <c r="B14877" s="24"/>
      <c r="C14877" s="24"/>
    </row>
    <row r="14878" spans="2:3" x14ac:dyDescent="0.2">
      <c r="B14878" s="24"/>
      <c r="C14878" s="24"/>
    </row>
    <row r="14879" spans="2:3" x14ac:dyDescent="0.2">
      <c r="B14879" s="24"/>
      <c r="C14879" s="24"/>
    </row>
    <row r="14880" spans="2:3" x14ac:dyDescent="0.2">
      <c r="B14880" s="24"/>
      <c r="C14880" s="24"/>
    </row>
    <row r="14881" spans="2:3" x14ac:dyDescent="0.2">
      <c r="B14881" s="24"/>
      <c r="C14881" s="24"/>
    </row>
    <row r="14882" spans="2:3" x14ac:dyDescent="0.2">
      <c r="B14882" s="24"/>
      <c r="C14882" s="24"/>
    </row>
    <row r="14883" spans="2:3" x14ac:dyDescent="0.2">
      <c r="B14883" s="24"/>
      <c r="C14883" s="24"/>
    </row>
    <row r="14884" spans="2:3" x14ac:dyDescent="0.2">
      <c r="B14884" s="24"/>
      <c r="C14884" s="24"/>
    </row>
    <row r="14885" spans="2:3" x14ac:dyDescent="0.2">
      <c r="B14885" s="24"/>
      <c r="C14885" s="24"/>
    </row>
    <row r="14886" spans="2:3" x14ac:dyDescent="0.2">
      <c r="B14886" s="24"/>
      <c r="C14886" s="24"/>
    </row>
    <row r="14887" spans="2:3" x14ac:dyDescent="0.2">
      <c r="B14887" s="24"/>
      <c r="C14887" s="24"/>
    </row>
    <row r="14888" spans="2:3" x14ac:dyDescent="0.2">
      <c r="B14888" s="24"/>
      <c r="C14888" s="24"/>
    </row>
    <row r="14889" spans="2:3" x14ac:dyDescent="0.2">
      <c r="B14889" s="24"/>
      <c r="C14889" s="24"/>
    </row>
    <row r="14890" spans="2:3" x14ac:dyDescent="0.2">
      <c r="B14890" s="24"/>
      <c r="C14890" s="24"/>
    </row>
    <row r="14891" spans="2:3" x14ac:dyDescent="0.2">
      <c r="B14891" s="24"/>
      <c r="C14891" s="24"/>
    </row>
    <row r="14892" spans="2:3" x14ac:dyDescent="0.2">
      <c r="B14892" s="24"/>
      <c r="C14892" s="24"/>
    </row>
    <row r="14893" spans="2:3" x14ac:dyDescent="0.2">
      <c r="B14893" s="24"/>
      <c r="C14893" s="24"/>
    </row>
    <row r="14894" spans="2:3" x14ac:dyDescent="0.2">
      <c r="B14894" s="24"/>
      <c r="C14894" s="24"/>
    </row>
    <row r="14895" spans="2:3" x14ac:dyDescent="0.2">
      <c r="B14895" s="24"/>
      <c r="C14895" s="24"/>
    </row>
    <row r="14896" spans="2:3" x14ac:dyDescent="0.2">
      <c r="B14896" s="24"/>
      <c r="C14896" s="24"/>
    </row>
    <row r="14897" spans="2:3" x14ac:dyDescent="0.2">
      <c r="B14897" s="24"/>
      <c r="C14897" s="24"/>
    </row>
    <row r="14898" spans="2:3" x14ac:dyDescent="0.2">
      <c r="B14898" s="24"/>
      <c r="C14898" s="24"/>
    </row>
    <row r="14899" spans="2:3" x14ac:dyDescent="0.2">
      <c r="B14899" s="24"/>
      <c r="C14899" s="24"/>
    </row>
    <row r="14900" spans="2:3" x14ac:dyDescent="0.2">
      <c r="B14900" s="24"/>
      <c r="C14900" s="24"/>
    </row>
    <row r="14901" spans="2:3" x14ac:dyDescent="0.2">
      <c r="B14901" s="24"/>
      <c r="C14901" s="24"/>
    </row>
    <row r="14902" spans="2:3" x14ac:dyDescent="0.2">
      <c r="B14902" s="24"/>
      <c r="C14902" s="24"/>
    </row>
    <row r="14903" spans="2:3" x14ac:dyDescent="0.2">
      <c r="B14903" s="24"/>
      <c r="C14903" s="24"/>
    </row>
    <row r="14904" spans="2:3" x14ac:dyDescent="0.2">
      <c r="B14904" s="24"/>
      <c r="C14904" s="24"/>
    </row>
    <row r="14905" spans="2:3" x14ac:dyDescent="0.2">
      <c r="B14905" s="24"/>
      <c r="C14905" s="24"/>
    </row>
    <row r="14906" spans="2:3" x14ac:dyDescent="0.2">
      <c r="B14906" s="24"/>
      <c r="C14906" s="24"/>
    </row>
    <row r="14907" spans="2:3" x14ac:dyDescent="0.2">
      <c r="B14907" s="24"/>
      <c r="C14907" s="24"/>
    </row>
    <row r="14908" spans="2:3" x14ac:dyDescent="0.2">
      <c r="B14908" s="24"/>
      <c r="C14908" s="24"/>
    </row>
    <row r="14909" spans="2:3" x14ac:dyDescent="0.2">
      <c r="B14909" s="24"/>
      <c r="C14909" s="24"/>
    </row>
    <row r="14910" spans="2:3" x14ac:dyDescent="0.2">
      <c r="B14910" s="24"/>
      <c r="C14910" s="24"/>
    </row>
    <row r="14911" spans="2:3" x14ac:dyDescent="0.2">
      <c r="B14911" s="24"/>
      <c r="C14911" s="24"/>
    </row>
    <row r="14912" spans="2:3" x14ac:dyDescent="0.2">
      <c r="B14912" s="24"/>
      <c r="C14912" s="24"/>
    </row>
    <row r="14913" spans="2:3" x14ac:dyDescent="0.2">
      <c r="B14913" s="24"/>
      <c r="C14913" s="24"/>
    </row>
    <row r="14914" spans="2:3" x14ac:dyDescent="0.2">
      <c r="B14914" s="24"/>
      <c r="C14914" s="24"/>
    </row>
    <row r="14915" spans="2:3" x14ac:dyDescent="0.2">
      <c r="B14915" s="24"/>
      <c r="C14915" s="24"/>
    </row>
    <row r="14916" spans="2:3" x14ac:dyDescent="0.2">
      <c r="B14916" s="24"/>
      <c r="C14916" s="24"/>
    </row>
    <row r="14917" spans="2:3" x14ac:dyDescent="0.2">
      <c r="B14917" s="24"/>
      <c r="C14917" s="24"/>
    </row>
    <row r="14918" spans="2:3" x14ac:dyDescent="0.2">
      <c r="B14918" s="24"/>
      <c r="C14918" s="24"/>
    </row>
    <row r="14919" spans="2:3" x14ac:dyDescent="0.2">
      <c r="B14919" s="24"/>
      <c r="C14919" s="24"/>
    </row>
    <row r="14920" spans="2:3" x14ac:dyDescent="0.2">
      <c r="B14920" s="24"/>
      <c r="C14920" s="24"/>
    </row>
    <row r="14921" spans="2:3" x14ac:dyDescent="0.2">
      <c r="B14921" s="24"/>
      <c r="C14921" s="24"/>
    </row>
    <row r="14922" spans="2:3" x14ac:dyDescent="0.2">
      <c r="B14922" s="24"/>
      <c r="C14922" s="24"/>
    </row>
    <row r="14923" spans="2:3" x14ac:dyDescent="0.2">
      <c r="B14923" s="24"/>
      <c r="C14923" s="24"/>
    </row>
    <row r="14924" spans="2:3" x14ac:dyDescent="0.2">
      <c r="B14924" s="24"/>
      <c r="C14924" s="24"/>
    </row>
    <row r="14925" spans="2:3" x14ac:dyDescent="0.2">
      <c r="B14925" s="24"/>
      <c r="C14925" s="24"/>
    </row>
    <row r="14926" spans="2:3" x14ac:dyDescent="0.2">
      <c r="B14926" s="24"/>
      <c r="C14926" s="24"/>
    </row>
    <row r="14927" spans="2:3" x14ac:dyDescent="0.2">
      <c r="B14927" s="24"/>
      <c r="C14927" s="24"/>
    </row>
    <row r="14928" spans="2:3" x14ac:dyDescent="0.2">
      <c r="B14928" s="24"/>
      <c r="C14928" s="24"/>
    </row>
    <row r="14929" spans="2:3" x14ac:dyDescent="0.2">
      <c r="B14929" s="24"/>
      <c r="C14929" s="24"/>
    </row>
    <row r="14930" spans="2:3" x14ac:dyDescent="0.2">
      <c r="B14930" s="24"/>
      <c r="C14930" s="24"/>
    </row>
    <row r="14931" spans="2:3" x14ac:dyDescent="0.2">
      <c r="B14931" s="24"/>
      <c r="C14931" s="24"/>
    </row>
    <row r="14932" spans="2:3" x14ac:dyDescent="0.2">
      <c r="B14932" s="24"/>
      <c r="C14932" s="24"/>
    </row>
    <row r="14933" spans="2:3" x14ac:dyDescent="0.2">
      <c r="B14933" s="24"/>
      <c r="C14933" s="24"/>
    </row>
    <row r="14934" spans="2:3" x14ac:dyDescent="0.2">
      <c r="B14934" s="24"/>
      <c r="C14934" s="24"/>
    </row>
    <row r="14935" spans="2:3" x14ac:dyDescent="0.2">
      <c r="B14935" s="24"/>
      <c r="C14935" s="24"/>
    </row>
    <row r="14936" spans="2:3" x14ac:dyDescent="0.2">
      <c r="B14936" s="24"/>
      <c r="C14936" s="24"/>
    </row>
    <row r="14937" spans="2:3" x14ac:dyDescent="0.2">
      <c r="B14937" s="24"/>
      <c r="C14937" s="24"/>
    </row>
    <row r="14938" spans="2:3" x14ac:dyDescent="0.2">
      <c r="B14938" s="24"/>
      <c r="C14938" s="24"/>
    </row>
    <row r="14939" spans="2:3" x14ac:dyDescent="0.2">
      <c r="B14939" s="24"/>
      <c r="C14939" s="24"/>
    </row>
    <row r="14940" spans="2:3" x14ac:dyDescent="0.2">
      <c r="B14940" s="24"/>
      <c r="C14940" s="24"/>
    </row>
    <row r="14941" spans="2:3" x14ac:dyDescent="0.2">
      <c r="B14941" s="24"/>
      <c r="C14941" s="24"/>
    </row>
    <row r="14942" spans="2:3" x14ac:dyDescent="0.2">
      <c r="B14942" s="24"/>
      <c r="C14942" s="24"/>
    </row>
    <row r="14943" spans="2:3" x14ac:dyDescent="0.2">
      <c r="B14943" s="24"/>
      <c r="C14943" s="24"/>
    </row>
    <row r="14944" spans="2:3" x14ac:dyDescent="0.2">
      <c r="B14944" s="24"/>
      <c r="C14944" s="24"/>
    </row>
    <row r="14945" spans="2:3" x14ac:dyDescent="0.2">
      <c r="B14945" s="24"/>
      <c r="C14945" s="24"/>
    </row>
    <row r="14946" spans="2:3" x14ac:dyDescent="0.2">
      <c r="B14946" s="24"/>
      <c r="C14946" s="24"/>
    </row>
    <row r="14947" spans="2:3" x14ac:dyDescent="0.2">
      <c r="B14947" s="24"/>
      <c r="C14947" s="24"/>
    </row>
    <row r="14948" spans="2:3" x14ac:dyDescent="0.2">
      <c r="B14948" s="24"/>
      <c r="C14948" s="24"/>
    </row>
    <row r="14949" spans="2:3" x14ac:dyDescent="0.2">
      <c r="B14949" s="24"/>
      <c r="C14949" s="24"/>
    </row>
    <row r="14950" spans="2:3" x14ac:dyDescent="0.2">
      <c r="B14950" s="24"/>
      <c r="C14950" s="24"/>
    </row>
    <row r="14951" spans="2:3" x14ac:dyDescent="0.2">
      <c r="B14951" s="24"/>
      <c r="C14951" s="24"/>
    </row>
    <row r="14952" spans="2:3" x14ac:dyDescent="0.2">
      <c r="B14952" s="24"/>
      <c r="C14952" s="24"/>
    </row>
    <row r="14953" spans="2:3" x14ac:dyDescent="0.2">
      <c r="B14953" s="24"/>
      <c r="C14953" s="24"/>
    </row>
    <row r="14954" spans="2:3" x14ac:dyDescent="0.2">
      <c r="B14954" s="24"/>
      <c r="C14954" s="24"/>
    </row>
    <row r="14955" spans="2:3" x14ac:dyDescent="0.2">
      <c r="B14955" s="24"/>
      <c r="C14955" s="24"/>
    </row>
    <row r="14956" spans="2:3" x14ac:dyDescent="0.2">
      <c r="B14956" s="24"/>
      <c r="C14956" s="24"/>
    </row>
    <row r="14957" spans="2:3" x14ac:dyDescent="0.2">
      <c r="B14957" s="24"/>
      <c r="C14957" s="24"/>
    </row>
    <row r="14958" spans="2:3" x14ac:dyDescent="0.2">
      <c r="B14958" s="24"/>
      <c r="C14958" s="24"/>
    </row>
    <row r="14959" spans="2:3" x14ac:dyDescent="0.2">
      <c r="B14959" s="24"/>
      <c r="C14959" s="24"/>
    </row>
    <row r="14960" spans="2:3" x14ac:dyDescent="0.2">
      <c r="B14960" s="24"/>
      <c r="C14960" s="24"/>
    </row>
    <row r="14961" spans="2:3" x14ac:dyDescent="0.2">
      <c r="B14961" s="24"/>
      <c r="C14961" s="24"/>
    </row>
    <row r="14962" spans="2:3" x14ac:dyDescent="0.2">
      <c r="B14962" s="24"/>
      <c r="C14962" s="24"/>
    </row>
    <row r="14963" spans="2:3" x14ac:dyDescent="0.2">
      <c r="B14963" s="24"/>
      <c r="C14963" s="24"/>
    </row>
    <row r="14964" spans="2:3" x14ac:dyDescent="0.2">
      <c r="B14964" s="24"/>
      <c r="C14964" s="24"/>
    </row>
    <row r="14965" spans="2:3" x14ac:dyDescent="0.2">
      <c r="B14965" s="24"/>
      <c r="C14965" s="24"/>
    </row>
    <row r="14966" spans="2:3" x14ac:dyDescent="0.2">
      <c r="B14966" s="24"/>
      <c r="C14966" s="24"/>
    </row>
    <row r="14967" spans="2:3" x14ac:dyDescent="0.2">
      <c r="B14967" s="24"/>
      <c r="C14967" s="24"/>
    </row>
    <row r="14968" spans="2:3" x14ac:dyDescent="0.2">
      <c r="B14968" s="24"/>
      <c r="C14968" s="24"/>
    </row>
    <row r="14969" spans="2:3" x14ac:dyDescent="0.2">
      <c r="B14969" s="24"/>
      <c r="C14969" s="24"/>
    </row>
    <row r="14970" spans="2:3" x14ac:dyDescent="0.2">
      <c r="B14970" s="24"/>
      <c r="C14970" s="24"/>
    </row>
    <row r="14971" spans="2:3" x14ac:dyDescent="0.2">
      <c r="B14971" s="24"/>
      <c r="C14971" s="24"/>
    </row>
    <row r="14972" spans="2:3" x14ac:dyDescent="0.2">
      <c r="B14972" s="24"/>
      <c r="C14972" s="24"/>
    </row>
    <row r="14973" spans="2:3" x14ac:dyDescent="0.2">
      <c r="B14973" s="24"/>
      <c r="C14973" s="24"/>
    </row>
    <row r="14974" spans="2:3" x14ac:dyDescent="0.2">
      <c r="B14974" s="24"/>
      <c r="C14974" s="24"/>
    </row>
    <row r="14975" spans="2:3" x14ac:dyDescent="0.2">
      <c r="B14975" s="24"/>
      <c r="C14975" s="24"/>
    </row>
    <row r="14976" spans="2:3" x14ac:dyDescent="0.2">
      <c r="B14976" s="24"/>
      <c r="C14976" s="24"/>
    </row>
    <row r="14977" spans="2:3" x14ac:dyDescent="0.2">
      <c r="B14977" s="24"/>
      <c r="C14977" s="24"/>
    </row>
    <row r="14978" spans="2:3" x14ac:dyDescent="0.2">
      <c r="B14978" s="24"/>
      <c r="C14978" s="24"/>
    </row>
    <row r="14979" spans="2:3" x14ac:dyDescent="0.2">
      <c r="B14979" s="24"/>
      <c r="C14979" s="24"/>
    </row>
    <row r="14980" spans="2:3" x14ac:dyDescent="0.2">
      <c r="B14980" s="24"/>
      <c r="C14980" s="24"/>
    </row>
    <row r="14981" spans="2:3" x14ac:dyDescent="0.2">
      <c r="B14981" s="24"/>
      <c r="C14981" s="24"/>
    </row>
    <row r="14982" spans="2:3" x14ac:dyDescent="0.2">
      <c r="B14982" s="24"/>
      <c r="C14982" s="24"/>
    </row>
    <row r="14983" spans="2:3" x14ac:dyDescent="0.2">
      <c r="B14983" s="24"/>
      <c r="C14983" s="24"/>
    </row>
    <row r="14984" spans="2:3" x14ac:dyDescent="0.2">
      <c r="B14984" s="24"/>
      <c r="C14984" s="24"/>
    </row>
    <row r="14985" spans="2:3" x14ac:dyDescent="0.2">
      <c r="B14985" s="24"/>
      <c r="C14985" s="24"/>
    </row>
    <row r="14986" spans="2:3" x14ac:dyDescent="0.2">
      <c r="B14986" s="24"/>
      <c r="C14986" s="24"/>
    </row>
    <row r="14987" spans="2:3" x14ac:dyDescent="0.2">
      <c r="B14987" s="24"/>
      <c r="C14987" s="24"/>
    </row>
    <row r="14988" spans="2:3" x14ac:dyDescent="0.2">
      <c r="B14988" s="24"/>
      <c r="C14988" s="24"/>
    </row>
    <row r="14989" spans="2:3" x14ac:dyDescent="0.2">
      <c r="B14989" s="24"/>
      <c r="C14989" s="24"/>
    </row>
    <row r="14990" spans="2:3" x14ac:dyDescent="0.2">
      <c r="B14990" s="24"/>
      <c r="C14990" s="24"/>
    </row>
    <row r="14991" spans="2:3" x14ac:dyDescent="0.2">
      <c r="B14991" s="24"/>
      <c r="C14991" s="24"/>
    </row>
    <row r="14992" spans="2:3" x14ac:dyDescent="0.2">
      <c r="B14992" s="24"/>
      <c r="C14992" s="24"/>
    </row>
    <row r="14993" spans="2:3" x14ac:dyDescent="0.2">
      <c r="B14993" s="24"/>
      <c r="C14993" s="24"/>
    </row>
    <row r="14994" spans="2:3" x14ac:dyDescent="0.2">
      <c r="B14994" s="24"/>
      <c r="C14994" s="24"/>
    </row>
    <row r="14995" spans="2:3" x14ac:dyDescent="0.2">
      <c r="B14995" s="24"/>
      <c r="C14995" s="24"/>
    </row>
    <row r="14996" spans="2:3" x14ac:dyDescent="0.2">
      <c r="B14996" s="24"/>
      <c r="C14996" s="24"/>
    </row>
    <row r="14997" spans="2:3" x14ac:dyDescent="0.2">
      <c r="B14997" s="24"/>
      <c r="C14997" s="24"/>
    </row>
    <row r="14998" spans="2:3" x14ac:dyDescent="0.2">
      <c r="B14998" s="24"/>
      <c r="C14998" s="24"/>
    </row>
    <row r="14999" spans="2:3" x14ac:dyDescent="0.2">
      <c r="B14999" s="24"/>
      <c r="C14999" s="24"/>
    </row>
    <row r="15000" spans="2:3" x14ac:dyDescent="0.2">
      <c r="B15000" s="24"/>
      <c r="C15000" s="24"/>
    </row>
    <row r="15001" spans="2:3" x14ac:dyDescent="0.2">
      <c r="B15001" s="24"/>
      <c r="C15001" s="24"/>
    </row>
    <row r="15002" spans="2:3" x14ac:dyDescent="0.2">
      <c r="B15002" s="24"/>
      <c r="C15002" s="24"/>
    </row>
    <row r="15003" spans="2:3" x14ac:dyDescent="0.2">
      <c r="B15003" s="24"/>
      <c r="C15003" s="24"/>
    </row>
    <row r="15004" spans="2:3" x14ac:dyDescent="0.2">
      <c r="B15004" s="24"/>
      <c r="C15004" s="24"/>
    </row>
    <row r="15005" spans="2:3" x14ac:dyDescent="0.2">
      <c r="B15005" s="24"/>
      <c r="C15005" s="24"/>
    </row>
    <row r="15006" spans="2:3" x14ac:dyDescent="0.2">
      <c r="B15006" s="24"/>
      <c r="C15006" s="24"/>
    </row>
    <row r="15007" spans="2:3" x14ac:dyDescent="0.2">
      <c r="B15007" s="24"/>
      <c r="C15007" s="24"/>
    </row>
    <row r="15008" spans="2:3" x14ac:dyDescent="0.2">
      <c r="B15008" s="24"/>
      <c r="C15008" s="24"/>
    </row>
    <row r="15009" spans="2:3" x14ac:dyDescent="0.2">
      <c r="B15009" s="24"/>
      <c r="C15009" s="24"/>
    </row>
    <row r="15010" spans="2:3" x14ac:dyDescent="0.2">
      <c r="B15010" s="24"/>
      <c r="C15010" s="24"/>
    </row>
    <row r="15011" spans="2:3" x14ac:dyDescent="0.2">
      <c r="B15011" s="24"/>
      <c r="C15011" s="24"/>
    </row>
    <row r="15012" spans="2:3" x14ac:dyDescent="0.2">
      <c r="B15012" s="24"/>
      <c r="C15012" s="24"/>
    </row>
    <row r="15013" spans="2:3" x14ac:dyDescent="0.2">
      <c r="B15013" s="24"/>
      <c r="C15013" s="24"/>
    </row>
    <row r="15014" spans="2:3" x14ac:dyDescent="0.2">
      <c r="B15014" s="24"/>
      <c r="C15014" s="24"/>
    </row>
    <row r="15015" spans="2:3" x14ac:dyDescent="0.2">
      <c r="B15015" s="24"/>
      <c r="C15015" s="24"/>
    </row>
    <row r="15016" spans="2:3" x14ac:dyDescent="0.2">
      <c r="B15016" s="24"/>
      <c r="C15016" s="24"/>
    </row>
    <row r="15017" spans="2:3" x14ac:dyDescent="0.2">
      <c r="B15017" s="24"/>
      <c r="C15017" s="24"/>
    </row>
    <row r="15018" spans="2:3" x14ac:dyDescent="0.2">
      <c r="B15018" s="24"/>
      <c r="C15018" s="24"/>
    </row>
    <row r="15019" spans="2:3" x14ac:dyDescent="0.2">
      <c r="B15019" s="24"/>
      <c r="C15019" s="24"/>
    </row>
    <row r="15020" spans="2:3" x14ac:dyDescent="0.2">
      <c r="B15020" s="24"/>
      <c r="C15020" s="24"/>
    </row>
    <row r="15021" spans="2:3" x14ac:dyDescent="0.2">
      <c r="B15021" s="24"/>
      <c r="C15021" s="24"/>
    </row>
    <row r="15022" spans="2:3" x14ac:dyDescent="0.2">
      <c r="B15022" s="24"/>
      <c r="C15022" s="24"/>
    </row>
    <row r="15023" spans="2:3" x14ac:dyDescent="0.2">
      <c r="B15023" s="24"/>
      <c r="C15023" s="24"/>
    </row>
    <row r="15024" spans="2:3" x14ac:dyDescent="0.2">
      <c r="B15024" s="24"/>
      <c r="C15024" s="24"/>
    </row>
    <row r="15025" spans="2:3" x14ac:dyDescent="0.2">
      <c r="B15025" s="24"/>
      <c r="C15025" s="24"/>
    </row>
    <row r="15026" spans="2:3" x14ac:dyDescent="0.2">
      <c r="B15026" s="24"/>
      <c r="C15026" s="24"/>
    </row>
    <row r="15027" spans="2:3" x14ac:dyDescent="0.2">
      <c r="B15027" s="24"/>
      <c r="C15027" s="24"/>
    </row>
    <row r="15028" spans="2:3" x14ac:dyDescent="0.2">
      <c r="B15028" s="24"/>
      <c r="C15028" s="24"/>
    </row>
    <row r="15029" spans="2:3" x14ac:dyDescent="0.2">
      <c r="B15029" s="24"/>
      <c r="C15029" s="24"/>
    </row>
    <row r="15030" spans="2:3" x14ac:dyDescent="0.2">
      <c r="B15030" s="24"/>
      <c r="C15030" s="24"/>
    </row>
    <row r="15031" spans="2:3" x14ac:dyDescent="0.2">
      <c r="B15031" s="24"/>
      <c r="C15031" s="24"/>
    </row>
    <row r="15032" spans="2:3" x14ac:dyDescent="0.2">
      <c r="B15032" s="24"/>
      <c r="C15032" s="24"/>
    </row>
    <row r="15033" spans="2:3" x14ac:dyDescent="0.2">
      <c r="B15033" s="24"/>
      <c r="C15033" s="24"/>
    </row>
    <row r="15034" spans="2:3" x14ac:dyDescent="0.2">
      <c r="B15034" s="24"/>
      <c r="C15034" s="24"/>
    </row>
    <row r="15035" spans="2:3" x14ac:dyDescent="0.2">
      <c r="B15035" s="24"/>
      <c r="C15035" s="24"/>
    </row>
    <row r="15036" spans="2:3" x14ac:dyDescent="0.2">
      <c r="B15036" s="24"/>
      <c r="C15036" s="24"/>
    </row>
    <row r="15037" spans="2:3" x14ac:dyDescent="0.2">
      <c r="B15037" s="24"/>
      <c r="C15037" s="24"/>
    </row>
    <row r="15038" spans="2:3" x14ac:dyDescent="0.2">
      <c r="B15038" s="24"/>
      <c r="C15038" s="24"/>
    </row>
    <row r="15039" spans="2:3" x14ac:dyDescent="0.2">
      <c r="B15039" s="24"/>
      <c r="C15039" s="24"/>
    </row>
    <row r="15040" spans="2:3" x14ac:dyDescent="0.2">
      <c r="B15040" s="24"/>
      <c r="C15040" s="24"/>
    </row>
    <row r="15041" spans="2:3" x14ac:dyDescent="0.2">
      <c r="B15041" s="24"/>
      <c r="C15041" s="24"/>
    </row>
    <row r="15042" spans="2:3" x14ac:dyDescent="0.2">
      <c r="B15042" s="24"/>
      <c r="C15042" s="24"/>
    </row>
    <row r="15043" spans="2:3" x14ac:dyDescent="0.2">
      <c r="B15043" s="24"/>
      <c r="C15043" s="24"/>
    </row>
    <row r="15044" spans="2:3" x14ac:dyDescent="0.2">
      <c r="B15044" s="24"/>
      <c r="C15044" s="24"/>
    </row>
    <row r="15045" spans="2:3" x14ac:dyDescent="0.2">
      <c r="B15045" s="24"/>
      <c r="C15045" s="24"/>
    </row>
    <row r="15046" spans="2:3" x14ac:dyDescent="0.2">
      <c r="B15046" s="24"/>
      <c r="C15046" s="24"/>
    </row>
    <row r="15047" spans="2:3" x14ac:dyDescent="0.2">
      <c r="B15047" s="24"/>
      <c r="C15047" s="24"/>
    </row>
    <row r="15048" spans="2:3" x14ac:dyDescent="0.2">
      <c r="B15048" s="24"/>
      <c r="C15048" s="24"/>
    </row>
    <row r="15049" spans="2:3" x14ac:dyDescent="0.2">
      <c r="B15049" s="24"/>
      <c r="C15049" s="24"/>
    </row>
    <row r="15050" spans="2:3" x14ac:dyDescent="0.2">
      <c r="B15050" s="24"/>
      <c r="C15050" s="24"/>
    </row>
    <row r="15051" spans="2:3" x14ac:dyDescent="0.2">
      <c r="B15051" s="24"/>
      <c r="C15051" s="24"/>
    </row>
    <row r="15052" spans="2:3" x14ac:dyDescent="0.2">
      <c r="B15052" s="24"/>
      <c r="C15052" s="24"/>
    </row>
    <row r="15053" spans="2:3" x14ac:dyDescent="0.2">
      <c r="B15053" s="24"/>
      <c r="C15053" s="24"/>
    </row>
    <row r="15054" spans="2:3" x14ac:dyDescent="0.2">
      <c r="B15054" s="24"/>
      <c r="C15054" s="24"/>
    </row>
    <row r="15055" spans="2:3" x14ac:dyDescent="0.2">
      <c r="B15055" s="24"/>
      <c r="C15055" s="24"/>
    </row>
    <row r="15056" spans="2:3" x14ac:dyDescent="0.2">
      <c r="B15056" s="24"/>
      <c r="C15056" s="24"/>
    </row>
    <row r="15057" spans="2:3" x14ac:dyDescent="0.2">
      <c r="B15057" s="24"/>
      <c r="C15057" s="24"/>
    </row>
    <row r="15058" spans="2:3" x14ac:dyDescent="0.2">
      <c r="B15058" s="24"/>
      <c r="C15058" s="24"/>
    </row>
    <row r="15059" spans="2:3" x14ac:dyDescent="0.2">
      <c r="B15059" s="24"/>
      <c r="C15059" s="24"/>
    </row>
    <row r="15060" spans="2:3" x14ac:dyDescent="0.2">
      <c r="B15060" s="24"/>
      <c r="C15060" s="24"/>
    </row>
    <row r="15061" spans="2:3" x14ac:dyDescent="0.2">
      <c r="B15061" s="24"/>
      <c r="C15061" s="24"/>
    </row>
    <row r="15062" spans="2:3" x14ac:dyDescent="0.2">
      <c r="B15062" s="24"/>
      <c r="C15062" s="24"/>
    </row>
    <row r="15063" spans="2:3" x14ac:dyDescent="0.2">
      <c r="B15063" s="24"/>
      <c r="C15063" s="24"/>
    </row>
    <row r="15064" spans="2:3" x14ac:dyDescent="0.2">
      <c r="B15064" s="24"/>
      <c r="C15064" s="24"/>
    </row>
    <row r="15065" spans="2:3" x14ac:dyDescent="0.2">
      <c r="B15065" s="24"/>
      <c r="C15065" s="24"/>
    </row>
    <row r="15066" spans="2:3" x14ac:dyDescent="0.2">
      <c r="B15066" s="24"/>
      <c r="C15066" s="24"/>
    </row>
    <row r="15067" spans="2:3" x14ac:dyDescent="0.2">
      <c r="B15067" s="24"/>
      <c r="C15067" s="24"/>
    </row>
    <row r="15068" spans="2:3" x14ac:dyDescent="0.2">
      <c r="B15068" s="24"/>
      <c r="C15068" s="24"/>
    </row>
    <row r="15069" spans="2:3" x14ac:dyDescent="0.2">
      <c r="B15069" s="24"/>
      <c r="C15069" s="24"/>
    </row>
    <row r="15070" spans="2:3" x14ac:dyDescent="0.2">
      <c r="B15070" s="24"/>
      <c r="C15070" s="24"/>
    </row>
    <row r="15071" spans="2:3" x14ac:dyDescent="0.2">
      <c r="B15071" s="24"/>
      <c r="C15071" s="24"/>
    </row>
    <row r="15072" spans="2:3" x14ac:dyDescent="0.2">
      <c r="B15072" s="24"/>
      <c r="C15072" s="24"/>
    </row>
    <row r="15073" spans="2:3" x14ac:dyDescent="0.2">
      <c r="B15073" s="24"/>
      <c r="C15073" s="24"/>
    </row>
    <row r="15074" spans="2:3" x14ac:dyDescent="0.2">
      <c r="B15074" s="24"/>
      <c r="C15074" s="24"/>
    </row>
    <row r="15075" spans="2:3" x14ac:dyDescent="0.2">
      <c r="B15075" s="24"/>
      <c r="C15075" s="24"/>
    </row>
    <row r="15076" spans="2:3" x14ac:dyDescent="0.2">
      <c r="B15076" s="24"/>
      <c r="C15076" s="24"/>
    </row>
    <row r="15077" spans="2:3" x14ac:dyDescent="0.2">
      <c r="B15077" s="24"/>
      <c r="C15077" s="24"/>
    </row>
    <row r="15078" spans="2:3" x14ac:dyDescent="0.2">
      <c r="B15078" s="24"/>
      <c r="C15078" s="24"/>
    </row>
    <row r="15079" spans="2:3" x14ac:dyDescent="0.2">
      <c r="B15079" s="24"/>
      <c r="C15079" s="24"/>
    </row>
    <row r="15080" spans="2:3" x14ac:dyDescent="0.2">
      <c r="B15080" s="24"/>
      <c r="C15080" s="24"/>
    </row>
    <row r="15081" spans="2:3" x14ac:dyDescent="0.2">
      <c r="B15081" s="24"/>
      <c r="C15081" s="24"/>
    </row>
    <row r="15082" spans="2:3" x14ac:dyDescent="0.2">
      <c r="B15082" s="24"/>
      <c r="C15082" s="24"/>
    </row>
    <row r="15083" spans="2:3" x14ac:dyDescent="0.2">
      <c r="B15083" s="24"/>
      <c r="C15083" s="24"/>
    </row>
    <row r="15084" spans="2:3" x14ac:dyDescent="0.2">
      <c r="B15084" s="24"/>
      <c r="C15084" s="24"/>
    </row>
    <row r="15085" spans="2:3" x14ac:dyDescent="0.2">
      <c r="B15085" s="24"/>
      <c r="C15085" s="24"/>
    </row>
    <row r="15086" spans="2:3" x14ac:dyDescent="0.2">
      <c r="B15086" s="24"/>
      <c r="C15086" s="24"/>
    </row>
    <row r="15087" spans="2:3" x14ac:dyDescent="0.2">
      <c r="B15087" s="24"/>
      <c r="C15087" s="24"/>
    </row>
    <row r="15088" spans="2:3" x14ac:dyDescent="0.2">
      <c r="B15088" s="24"/>
      <c r="C15088" s="24"/>
    </row>
    <row r="15089" spans="2:3" x14ac:dyDescent="0.2">
      <c r="B15089" s="24"/>
      <c r="C15089" s="24"/>
    </row>
    <row r="15090" spans="2:3" x14ac:dyDescent="0.2">
      <c r="B15090" s="24"/>
      <c r="C15090" s="24"/>
    </row>
    <row r="15091" spans="2:3" x14ac:dyDescent="0.2">
      <c r="B15091" s="24"/>
      <c r="C15091" s="24"/>
    </row>
    <row r="15092" spans="2:3" x14ac:dyDescent="0.2">
      <c r="B15092" s="24"/>
      <c r="C15092" s="24"/>
    </row>
    <row r="15093" spans="2:3" x14ac:dyDescent="0.2">
      <c r="B15093" s="24"/>
      <c r="C15093" s="24"/>
    </row>
    <row r="15094" spans="2:3" x14ac:dyDescent="0.2">
      <c r="B15094" s="24"/>
      <c r="C15094" s="24"/>
    </row>
    <row r="15095" spans="2:3" x14ac:dyDescent="0.2">
      <c r="B15095" s="24"/>
      <c r="C15095" s="24"/>
    </row>
    <row r="15096" spans="2:3" x14ac:dyDescent="0.2">
      <c r="B15096" s="24"/>
      <c r="C15096" s="24"/>
    </row>
    <row r="15097" spans="2:3" x14ac:dyDescent="0.2">
      <c r="B15097" s="24"/>
      <c r="C15097" s="24"/>
    </row>
    <row r="15098" spans="2:3" x14ac:dyDescent="0.2">
      <c r="B15098" s="24"/>
      <c r="C15098" s="24"/>
    </row>
    <row r="15099" spans="2:3" x14ac:dyDescent="0.2">
      <c r="B15099" s="24"/>
      <c r="C15099" s="24"/>
    </row>
    <row r="15100" spans="2:3" x14ac:dyDescent="0.2">
      <c r="B15100" s="24"/>
      <c r="C15100" s="24"/>
    </row>
    <row r="15101" spans="2:3" x14ac:dyDescent="0.2">
      <c r="B15101" s="24"/>
      <c r="C15101" s="24"/>
    </row>
    <row r="15102" spans="2:3" x14ac:dyDescent="0.2">
      <c r="B15102" s="24"/>
      <c r="C15102" s="24"/>
    </row>
    <row r="15103" spans="2:3" x14ac:dyDescent="0.2">
      <c r="B15103" s="24"/>
      <c r="C15103" s="24"/>
    </row>
    <row r="15104" spans="2:3" x14ac:dyDescent="0.2">
      <c r="B15104" s="24"/>
      <c r="C15104" s="24"/>
    </row>
    <row r="15105" spans="2:3" x14ac:dyDescent="0.2">
      <c r="B15105" s="24"/>
      <c r="C15105" s="24"/>
    </row>
    <row r="15106" spans="2:3" x14ac:dyDescent="0.2">
      <c r="B15106" s="24"/>
      <c r="C15106" s="24"/>
    </row>
    <row r="15107" spans="2:3" x14ac:dyDescent="0.2">
      <c r="B15107" s="24"/>
      <c r="C15107" s="24"/>
    </row>
    <row r="15108" spans="2:3" x14ac:dyDescent="0.2">
      <c r="B15108" s="24"/>
      <c r="C15108" s="24"/>
    </row>
    <row r="15109" spans="2:3" x14ac:dyDescent="0.2">
      <c r="B15109" s="24"/>
      <c r="C15109" s="24"/>
    </row>
    <row r="15110" spans="2:3" x14ac:dyDescent="0.2">
      <c r="B15110" s="24"/>
      <c r="C15110" s="24"/>
    </row>
    <row r="15111" spans="2:3" x14ac:dyDescent="0.2">
      <c r="B15111" s="24"/>
      <c r="C15111" s="24"/>
    </row>
    <row r="15112" spans="2:3" x14ac:dyDescent="0.2">
      <c r="B15112" s="24"/>
      <c r="C15112" s="24"/>
    </row>
    <row r="15113" spans="2:3" x14ac:dyDescent="0.2">
      <c r="B15113" s="24"/>
      <c r="C15113" s="24"/>
    </row>
    <row r="15114" spans="2:3" x14ac:dyDescent="0.2">
      <c r="B15114" s="24"/>
      <c r="C15114" s="24"/>
    </row>
    <row r="15115" spans="2:3" x14ac:dyDescent="0.2">
      <c r="B15115" s="24"/>
      <c r="C15115" s="24"/>
    </row>
    <row r="15116" spans="2:3" x14ac:dyDescent="0.2">
      <c r="B15116" s="24"/>
      <c r="C15116" s="24"/>
    </row>
    <row r="15117" spans="2:3" x14ac:dyDescent="0.2">
      <c r="B15117" s="24"/>
      <c r="C15117" s="24"/>
    </row>
    <row r="15118" spans="2:3" x14ac:dyDescent="0.2">
      <c r="B15118" s="24"/>
      <c r="C15118" s="24"/>
    </row>
    <row r="15119" spans="2:3" x14ac:dyDescent="0.2">
      <c r="B15119" s="24"/>
      <c r="C15119" s="24"/>
    </row>
    <row r="15120" spans="2:3" x14ac:dyDescent="0.2">
      <c r="B15120" s="24"/>
      <c r="C15120" s="24"/>
    </row>
    <row r="15121" spans="2:3" x14ac:dyDescent="0.2">
      <c r="B15121" s="24"/>
      <c r="C15121" s="24"/>
    </row>
    <row r="15122" spans="2:3" x14ac:dyDescent="0.2">
      <c r="B15122" s="24"/>
      <c r="C15122" s="24"/>
    </row>
    <row r="15123" spans="2:3" x14ac:dyDescent="0.2">
      <c r="B15123" s="24"/>
      <c r="C15123" s="24"/>
    </row>
    <row r="15124" spans="2:3" x14ac:dyDescent="0.2">
      <c r="B15124" s="24"/>
      <c r="C15124" s="24"/>
    </row>
    <row r="15125" spans="2:3" x14ac:dyDescent="0.2">
      <c r="B15125" s="24"/>
      <c r="C15125" s="24"/>
    </row>
    <row r="15126" spans="2:3" x14ac:dyDescent="0.2">
      <c r="B15126" s="24"/>
      <c r="C15126" s="24"/>
    </row>
    <row r="15127" spans="2:3" x14ac:dyDescent="0.2">
      <c r="B15127" s="24"/>
      <c r="C15127" s="24"/>
    </row>
    <row r="15128" spans="2:3" x14ac:dyDescent="0.2">
      <c r="B15128" s="24"/>
      <c r="C15128" s="24"/>
    </row>
    <row r="15129" spans="2:3" x14ac:dyDescent="0.2">
      <c r="B15129" s="24"/>
      <c r="C15129" s="24"/>
    </row>
    <row r="15130" spans="2:3" x14ac:dyDescent="0.2">
      <c r="B15130" s="24"/>
      <c r="C15130" s="24"/>
    </row>
    <row r="15131" spans="2:3" x14ac:dyDescent="0.2">
      <c r="B15131" s="24"/>
      <c r="C15131" s="24"/>
    </row>
    <row r="15132" spans="2:3" x14ac:dyDescent="0.2">
      <c r="B15132" s="24"/>
      <c r="C15132" s="24"/>
    </row>
    <row r="15133" spans="2:3" x14ac:dyDescent="0.2">
      <c r="B15133" s="24"/>
      <c r="C15133" s="24"/>
    </row>
    <row r="15134" spans="2:3" x14ac:dyDescent="0.2">
      <c r="B15134" s="24"/>
      <c r="C15134" s="24"/>
    </row>
    <row r="15135" spans="2:3" x14ac:dyDescent="0.2">
      <c r="B15135" s="24"/>
      <c r="C15135" s="24"/>
    </row>
    <row r="15136" spans="2:3" x14ac:dyDescent="0.2">
      <c r="B15136" s="24"/>
      <c r="C15136" s="24"/>
    </row>
    <row r="15137" spans="2:3" x14ac:dyDescent="0.2">
      <c r="B15137" s="24"/>
      <c r="C15137" s="24"/>
    </row>
    <row r="15138" spans="2:3" x14ac:dyDescent="0.2">
      <c r="B15138" s="24"/>
      <c r="C15138" s="24"/>
    </row>
    <row r="15139" spans="2:3" x14ac:dyDescent="0.2">
      <c r="B15139" s="24"/>
      <c r="C15139" s="24"/>
    </row>
    <row r="15140" spans="2:3" x14ac:dyDescent="0.2">
      <c r="B15140" s="24"/>
      <c r="C15140" s="24"/>
    </row>
    <row r="15141" spans="2:3" x14ac:dyDescent="0.2">
      <c r="B15141" s="24"/>
      <c r="C15141" s="24"/>
    </row>
    <row r="15142" spans="2:3" x14ac:dyDescent="0.2">
      <c r="B15142" s="24"/>
      <c r="C15142" s="24"/>
    </row>
    <row r="15143" spans="2:3" x14ac:dyDescent="0.2">
      <c r="B15143" s="24"/>
      <c r="C15143" s="24"/>
    </row>
    <row r="15144" spans="2:3" x14ac:dyDescent="0.2">
      <c r="B15144" s="24"/>
      <c r="C15144" s="24"/>
    </row>
    <row r="15145" spans="2:3" x14ac:dyDescent="0.2">
      <c r="B15145" s="24"/>
      <c r="C15145" s="24"/>
    </row>
    <row r="15146" spans="2:3" x14ac:dyDescent="0.2">
      <c r="B15146" s="24"/>
      <c r="C15146" s="24"/>
    </row>
    <row r="15147" spans="2:3" x14ac:dyDescent="0.2">
      <c r="B15147" s="24"/>
      <c r="C15147" s="24"/>
    </row>
    <row r="15148" spans="2:3" x14ac:dyDescent="0.2">
      <c r="B15148" s="24"/>
      <c r="C15148" s="24"/>
    </row>
    <row r="15149" spans="2:3" x14ac:dyDescent="0.2">
      <c r="B15149" s="24"/>
      <c r="C15149" s="24"/>
    </row>
    <row r="15150" spans="2:3" x14ac:dyDescent="0.2">
      <c r="B15150" s="24"/>
      <c r="C15150" s="24"/>
    </row>
    <row r="15151" spans="2:3" x14ac:dyDescent="0.2">
      <c r="B15151" s="24"/>
      <c r="C15151" s="24"/>
    </row>
    <row r="15152" spans="2:3" x14ac:dyDescent="0.2">
      <c r="B15152" s="24"/>
      <c r="C15152" s="24"/>
    </row>
    <row r="15153" spans="2:3" x14ac:dyDescent="0.2">
      <c r="B15153" s="24"/>
      <c r="C15153" s="24"/>
    </row>
    <row r="15154" spans="2:3" x14ac:dyDescent="0.2">
      <c r="B15154" s="24"/>
      <c r="C15154" s="24"/>
    </row>
    <row r="15155" spans="2:3" x14ac:dyDescent="0.2">
      <c r="B15155" s="24"/>
      <c r="C15155" s="24"/>
    </row>
    <row r="15156" spans="2:3" x14ac:dyDescent="0.2">
      <c r="B15156" s="24"/>
      <c r="C15156" s="24"/>
    </row>
    <row r="15157" spans="2:3" x14ac:dyDescent="0.2">
      <c r="B15157" s="24"/>
      <c r="C15157" s="24"/>
    </row>
    <row r="15158" spans="2:3" x14ac:dyDescent="0.2">
      <c r="B15158" s="24"/>
      <c r="C15158" s="24"/>
    </row>
    <row r="15159" spans="2:3" x14ac:dyDescent="0.2">
      <c r="B15159" s="24"/>
      <c r="C15159" s="24"/>
    </row>
    <row r="15160" spans="2:3" x14ac:dyDescent="0.2">
      <c r="B15160" s="24"/>
      <c r="C15160" s="24"/>
    </row>
    <row r="15161" spans="2:3" x14ac:dyDescent="0.2">
      <c r="B15161" s="24"/>
      <c r="C15161" s="24"/>
    </row>
    <row r="15162" spans="2:3" x14ac:dyDescent="0.2">
      <c r="B15162" s="24"/>
      <c r="C15162" s="24"/>
    </row>
    <row r="15163" spans="2:3" x14ac:dyDescent="0.2">
      <c r="B15163" s="24"/>
      <c r="C15163" s="24"/>
    </row>
    <row r="15164" spans="2:3" x14ac:dyDescent="0.2">
      <c r="B15164" s="24"/>
      <c r="C15164" s="24"/>
    </row>
    <row r="15165" spans="2:3" x14ac:dyDescent="0.2">
      <c r="B15165" s="24"/>
      <c r="C15165" s="24"/>
    </row>
    <row r="15166" spans="2:3" x14ac:dyDescent="0.2">
      <c r="B15166" s="24"/>
      <c r="C15166" s="24"/>
    </row>
    <row r="15167" spans="2:3" x14ac:dyDescent="0.2">
      <c r="B15167" s="24"/>
      <c r="C15167" s="24"/>
    </row>
    <row r="15168" spans="2:3" x14ac:dyDescent="0.2">
      <c r="B15168" s="24"/>
      <c r="C15168" s="24"/>
    </row>
    <row r="15169" spans="2:3" x14ac:dyDescent="0.2">
      <c r="B15169" s="24"/>
      <c r="C15169" s="24"/>
    </row>
    <row r="15170" spans="2:3" x14ac:dyDescent="0.2">
      <c r="B15170" s="24"/>
      <c r="C15170" s="24"/>
    </row>
    <row r="15171" spans="2:3" x14ac:dyDescent="0.2">
      <c r="B15171" s="24"/>
      <c r="C15171" s="24"/>
    </row>
    <row r="15172" spans="2:3" x14ac:dyDescent="0.2">
      <c r="B15172" s="24"/>
      <c r="C15172" s="24"/>
    </row>
    <row r="15173" spans="2:3" x14ac:dyDescent="0.2">
      <c r="B15173" s="24"/>
      <c r="C15173" s="24"/>
    </row>
    <row r="15174" spans="2:3" x14ac:dyDescent="0.2">
      <c r="B15174" s="24"/>
      <c r="C15174" s="24"/>
    </row>
    <row r="15175" spans="2:3" x14ac:dyDescent="0.2">
      <c r="B15175" s="24"/>
      <c r="C15175" s="24"/>
    </row>
    <row r="15176" spans="2:3" x14ac:dyDescent="0.2">
      <c r="B15176" s="24"/>
      <c r="C15176" s="24"/>
    </row>
    <row r="15177" spans="2:3" x14ac:dyDescent="0.2">
      <c r="B15177" s="24"/>
      <c r="C15177" s="24"/>
    </row>
    <row r="15178" spans="2:3" x14ac:dyDescent="0.2">
      <c r="B15178" s="24"/>
      <c r="C15178" s="24"/>
    </row>
    <row r="15179" spans="2:3" x14ac:dyDescent="0.2">
      <c r="B15179" s="24"/>
      <c r="C15179" s="24"/>
    </row>
    <row r="15180" spans="2:3" x14ac:dyDescent="0.2">
      <c r="B15180" s="24"/>
      <c r="C15180" s="24"/>
    </row>
    <row r="15181" spans="2:3" x14ac:dyDescent="0.2">
      <c r="B15181" s="24"/>
      <c r="C15181" s="24"/>
    </row>
    <row r="15182" spans="2:3" x14ac:dyDescent="0.2">
      <c r="B15182" s="24"/>
      <c r="C15182" s="24"/>
    </row>
    <row r="15183" spans="2:3" x14ac:dyDescent="0.2">
      <c r="B15183" s="24"/>
      <c r="C15183" s="24"/>
    </row>
    <row r="15184" spans="2:3" x14ac:dyDescent="0.2">
      <c r="B15184" s="24"/>
      <c r="C15184" s="24"/>
    </row>
    <row r="15185" spans="2:3" x14ac:dyDescent="0.2">
      <c r="B15185" s="24"/>
      <c r="C15185" s="24"/>
    </row>
    <row r="15186" spans="2:3" x14ac:dyDescent="0.2">
      <c r="B15186" s="24"/>
      <c r="C15186" s="24"/>
    </row>
    <row r="15187" spans="2:3" x14ac:dyDescent="0.2">
      <c r="B15187" s="24"/>
      <c r="C15187" s="24"/>
    </row>
    <row r="15188" spans="2:3" x14ac:dyDescent="0.2">
      <c r="B15188" s="24"/>
      <c r="C15188" s="24"/>
    </row>
    <row r="15189" spans="2:3" x14ac:dyDescent="0.2">
      <c r="B15189" s="24"/>
      <c r="C15189" s="24"/>
    </row>
    <row r="15190" spans="2:3" x14ac:dyDescent="0.2">
      <c r="B15190" s="24"/>
      <c r="C15190" s="24"/>
    </row>
    <row r="15191" spans="2:3" x14ac:dyDescent="0.2">
      <c r="B15191" s="24"/>
      <c r="C15191" s="24"/>
    </row>
    <row r="15192" spans="2:3" x14ac:dyDescent="0.2">
      <c r="B15192" s="24"/>
      <c r="C15192" s="24"/>
    </row>
    <row r="15193" spans="2:3" x14ac:dyDescent="0.2">
      <c r="B15193" s="24"/>
      <c r="C15193" s="24"/>
    </row>
    <row r="15194" spans="2:3" x14ac:dyDescent="0.2">
      <c r="B15194" s="24"/>
      <c r="C15194" s="24"/>
    </row>
    <row r="15195" spans="2:3" x14ac:dyDescent="0.2">
      <c r="B15195" s="24"/>
      <c r="C15195" s="24"/>
    </row>
    <row r="15196" spans="2:3" x14ac:dyDescent="0.2">
      <c r="B15196" s="24"/>
      <c r="C15196" s="24"/>
    </row>
    <row r="15197" spans="2:3" x14ac:dyDescent="0.2">
      <c r="B15197" s="24"/>
      <c r="C15197" s="24"/>
    </row>
    <row r="15198" spans="2:3" x14ac:dyDescent="0.2">
      <c r="B15198" s="24"/>
      <c r="C15198" s="24"/>
    </row>
    <row r="15199" spans="2:3" x14ac:dyDescent="0.2">
      <c r="B15199" s="24"/>
      <c r="C15199" s="24"/>
    </row>
    <row r="15200" spans="2:3" x14ac:dyDescent="0.2">
      <c r="B15200" s="24"/>
      <c r="C15200" s="24"/>
    </row>
    <row r="15201" spans="2:3" x14ac:dyDescent="0.2">
      <c r="B15201" s="24"/>
      <c r="C15201" s="24"/>
    </row>
    <row r="15202" spans="2:3" x14ac:dyDescent="0.2">
      <c r="B15202" s="24"/>
      <c r="C15202" s="24"/>
    </row>
    <row r="15203" spans="2:3" x14ac:dyDescent="0.2">
      <c r="B15203" s="24"/>
      <c r="C15203" s="24"/>
    </row>
    <row r="15204" spans="2:3" x14ac:dyDescent="0.2">
      <c r="B15204" s="24"/>
      <c r="C15204" s="24"/>
    </row>
    <row r="15205" spans="2:3" x14ac:dyDescent="0.2">
      <c r="B15205" s="24"/>
      <c r="C15205" s="24"/>
    </row>
    <row r="15206" spans="2:3" x14ac:dyDescent="0.2">
      <c r="B15206" s="24"/>
      <c r="C15206" s="24"/>
    </row>
    <row r="15207" spans="2:3" x14ac:dyDescent="0.2">
      <c r="B15207" s="24"/>
      <c r="C15207" s="24"/>
    </row>
    <row r="15208" spans="2:3" x14ac:dyDescent="0.2">
      <c r="B15208" s="24"/>
      <c r="C15208" s="24"/>
    </row>
    <row r="15209" spans="2:3" x14ac:dyDescent="0.2">
      <c r="B15209" s="24"/>
      <c r="C15209" s="24"/>
    </row>
    <row r="15210" spans="2:3" x14ac:dyDescent="0.2">
      <c r="B15210" s="24"/>
      <c r="C15210" s="24"/>
    </row>
    <row r="15211" spans="2:3" x14ac:dyDescent="0.2">
      <c r="B15211" s="24"/>
      <c r="C15211" s="24"/>
    </row>
    <row r="15212" spans="2:3" x14ac:dyDescent="0.2">
      <c r="B15212" s="24"/>
      <c r="C15212" s="24"/>
    </row>
    <row r="15213" spans="2:3" x14ac:dyDescent="0.2">
      <c r="B15213" s="24"/>
      <c r="C15213" s="24"/>
    </row>
    <row r="15214" spans="2:3" x14ac:dyDescent="0.2">
      <c r="B15214" s="24"/>
      <c r="C15214" s="24"/>
    </row>
    <row r="15215" spans="2:3" x14ac:dyDescent="0.2">
      <c r="B15215" s="24"/>
      <c r="C15215" s="24"/>
    </row>
    <row r="15216" spans="2:3" x14ac:dyDescent="0.2">
      <c r="B15216" s="24"/>
      <c r="C15216" s="24"/>
    </row>
    <row r="15217" spans="2:3" x14ac:dyDescent="0.2">
      <c r="B15217" s="24"/>
      <c r="C15217" s="24"/>
    </row>
    <row r="15218" spans="2:3" x14ac:dyDescent="0.2">
      <c r="B15218" s="24"/>
      <c r="C15218" s="24"/>
    </row>
    <row r="15219" spans="2:3" x14ac:dyDescent="0.2">
      <c r="B15219" s="24"/>
      <c r="C15219" s="24"/>
    </row>
    <row r="15220" spans="2:3" x14ac:dyDescent="0.2">
      <c r="B15220" s="24"/>
      <c r="C15220" s="24"/>
    </row>
    <row r="15221" spans="2:3" x14ac:dyDescent="0.2">
      <c r="B15221" s="24"/>
      <c r="C15221" s="24"/>
    </row>
    <row r="15222" spans="2:3" x14ac:dyDescent="0.2">
      <c r="B15222" s="24"/>
      <c r="C15222" s="24"/>
    </row>
    <row r="15223" spans="2:3" x14ac:dyDescent="0.2">
      <c r="B15223" s="24"/>
      <c r="C15223" s="24"/>
    </row>
    <row r="15224" spans="2:3" x14ac:dyDescent="0.2">
      <c r="B15224" s="24"/>
      <c r="C15224" s="24"/>
    </row>
    <row r="15225" spans="2:3" x14ac:dyDescent="0.2">
      <c r="B15225" s="24"/>
      <c r="C15225" s="24"/>
    </row>
    <row r="15226" spans="2:3" x14ac:dyDescent="0.2">
      <c r="B15226" s="24"/>
      <c r="C15226" s="24"/>
    </row>
    <row r="15227" spans="2:3" x14ac:dyDescent="0.2">
      <c r="B15227" s="24"/>
      <c r="C15227" s="24"/>
    </row>
    <row r="15228" spans="2:3" x14ac:dyDescent="0.2">
      <c r="B15228" s="24"/>
      <c r="C15228" s="24"/>
    </row>
    <row r="15229" spans="2:3" x14ac:dyDescent="0.2">
      <c r="B15229" s="24"/>
      <c r="C15229" s="24"/>
    </row>
    <row r="15230" spans="2:3" x14ac:dyDescent="0.2">
      <c r="B15230" s="24"/>
      <c r="C15230" s="24"/>
    </row>
    <row r="15231" spans="2:3" x14ac:dyDescent="0.2">
      <c r="B15231" s="24"/>
      <c r="C15231" s="24"/>
    </row>
    <row r="15232" spans="2:3" x14ac:dyDescent="0.2">
      <c r="B15232" s="24"/>
      <c r="C15232" s="24"/>
    </row>
    <row r="15233" spans="2:3" x14ac:dyDescent="0.2">
      <c r="B15233" s="24"/>
      <c r="C15233" s="24"/>
    </row>
    <row r="15234" spans="2:3" x14ac:dyDescent="0.2">
      <c r="B15234" s="24"/>
      <c r="C15234" s="24"/>
    </row>
    <row r="15235" spans="2:3" x14ac:dyDescent="0.2">
      <c r="B15235" s="24"/>
      <c r="C15235" s="24"/>
    </row>
    <row r="15236" spans="2:3" x14ac:dyDescent="0.2">
      <c r="B15236" s="24"/>
      <c r="C15236" s="24"/>
    </row>
    <row r="15237" spans="2:3" x14ac:dyDescent="0.2">
      <c r="B15237" s="24"/>
      <c r="C15237" s="24"/>
    </row>
    <row r="15238" spans="2:3" x14ac:dyDescent="0.2">
      <c r="B15238" s="24"/>
      <c r="C15238" s="24"/>
    </row>
    <row r="15239" spans="2:3" x14ac:dyDescent="0.2">
      <c r="B15239" s="24"/>
      <c r="C15239" s="24"/>
    </row>
    <row r="15240" spans="2:3" x14ac:dyDescent="0.2">
      <c r="B15240" s="24"/>
      <c r="C15240" s="24"/>
    </row>
    <row r="15241" spans="2:3" x14ac:dyDescent="0.2">
      <c r="B15241" s="24"/>
      <c r="C15241" s="24"/>
    </row>
    <row r="15242" spans="2:3" x14ac:dyDescent="0.2">
      <c r="B15242" s="24"/>
      <c r="C15242" s="24"/>
    </row>
    <row r="15243" spans="2:3" x14ac:dyDescent="0.2">
      <c r="B15243" s="24"/>
      <c r="C15243" s="24"/>
    </row>
    <row r="15244" spans="2:3" x14ac:dyDescent="0.2">
      <c r="B15244" s="24"/>
      <c r="C15244" s="24"/>
    </row>
    <row r="15245" spans="2:3" x14ac:dyDescent="0.2">
      <c r="B15245" s="24"/>
      <c r="C15245" s="24"/>
    </row>
    <row r="15246" spans="2:3" x14ac:dyDescent="0.2">
      <c r="B15246" s="24"/>
      <c r="C15246" s="24"/>
    </row>
    <row r="15247" spans="2:3" x14ac:dyDescent="0.2">
      <c r="B15247" s="24"/>
      <c r="C15247" s="24"/>
    </row>
    <row r="15248" spans="2:3" x14ac:dyDescent="0.2">
      <c r="B15248" s="24"/>
      <c r="C15248" s="24"/>
    </row>
    <row r="15249" spans="2:3" x14ac:dyDescent="0.2">
      <c r="B15249" s="24"/>
      <c r="C15249" s="24"/>
    </row>
    <row r="15250" spans="2:3" x14ac:dyDescent="0.2">
      <c r="B15250" s="24"/>
      <c r="C15250" s="24"/>
    </row>
    <row r="15251" spans="2:3" x14ac:dyDescent="0.2">
      <c r="B15251" s="24"/>
      <c r="C15251" s="24"/>
    </row>
    <row r="15252" spans="2:3" x14ac:dyDescent="0.2">
      <c r="B15252" s="24"/>
      <c r="C15252" s="24"/>
    </row>
    <row r="15253" spans="2:3" x14ac:dyDescent="0.2">
      <c r="B15253" s="24"/>
      <c r="C15253" s="24"/>
    </row>
    <row r="15254" spans="2:3" x14ac:dyDescent="0.2">
      <c r="B15254" s="24"/>
      <c r="C15254" s="24"/>
    </row>
    <row r="15255" spans="2:3" x14ac:dyDescent="0.2">
      <c r="B15255" s="24"/>
      <c r="C15255" s="24"/>
    </row>
    <row r="15256" spans="2:3" x14ac:dyDescent="0.2">
      <c r="B15256" s="24"/>
      <c r="C15256" s="24"/>
    </row>
    <row r="15257" spans="2:3" x14ac:dyDescent="0.2">
      <c r="B15257" s="24"/>
      <c r="C15257" s="24"/>
    </row>
    <row r="15258" spans="2:3" x14ac:dyDescent="0.2">
      <c r="B15258" s="24"/>
      <c r="C15258" s="24"/>
    </row>
    <row r="15259" spans="2:3" x14ac:dyDescent="0.2">
      <c r="B15259" s="24"/>
      <c r="C15259" s="24"/>
    </row>
    <row r="15260" spans="2:3" x14ac:dyDescent="0.2">
      <c r="B15260" s="24"/>
      <c r="C15260" s="24"/>
    </row>
    <row r="15261" spans="2:3" x14ac:dyDescent="0.2">
      <c r="B15261" s="24"/>
      <c r="C15261" s="24"/>
    </row>
    <row r="15262" spans="2:3" x14ac:dyDescent="0.2">
      <c r="B15262" s="24"/>
      <c r="C15262" s="24"/>
    </row>
    <row r="15263" spans="2:3" x14ac:dyDescent="0.2">
      <c r="B15263" s="24"/>
      <c r="C15263" s="24"/>
    </row>
    <row r="15264" spans="2:3" x14ac:dyDescent="0.2">
      <c r="B15264" s="24"/>
      <c r="C15264" s="24"/>
    </row>
    <row r="15265" spans="2:3" x14ac:dyDescent="0.2">
      <c r="B15265" s="24"/>
      <c r="C15265" s="24"/>
    </row>
    <row r="15266" spans="2:3" x14ac:dyDescent="0.2">
      <c r="B15266" s="24"/>
      <c r="C15266" s="24"/>
    </row>
    <row r="15267" spans="2:3" x14ac:dyDescent="0.2">
      <c r="B15267" s="24"/>
      <c r="C15267" s="24"/>
    </row>
    <row r="15268" spans="2:3" x14ac:dyDescent="0.2">
      <c r="B15268" s="24"/>
      <c r="C15268" s="24"/>
    </row>
    <row r="15269" spans="2:3" x14ac:dyDescent="0.2">
      <c r="B15269" s="24"/>
      <c r="C15269" s="24"/>
    </row>
    <row r="15270" spans="2:3" x14ac:dyDescent="0.2">
      <c r="B15270" s="24"/>
      <c r="C15270" s="24"/>
    </row>
    <row r="15271" spans="2:3" x14ac:dyDescent="0.2">
      <c r="B15271" s="24"/>
      <c r="C15271" s="24"/>
    </row>
    <row r="15272" spans="2:3" x14ac:dyDescent="0.2">
      <c r="B15272" s="24"/>
      <c r="C15272" s="24"/>
    </row>
    <row r="15273" spans="2:3" x14ac:dyDescent="0.2">
      <c r="B15273" s="24"/>
      <c r="C15273" s="24"/>
    </row>
    <row r="15274" spans="2:3" x14ac:dyDescent="0.2">
      <c r="B15274" s="24"/>
      <c r="C15274" s="24"/>
    </row>
    <row r="15275" spans="2:3" x14ac:dyDescent="0.2">
      <c r="B15275" s="24"/>
      <c r="C15275" s="24"/>
    </row>
    <row r="15276" spans="2:3" x14ac:dyDescent="0.2">
      <c r="B15276" s="24"/>
      <c r="C15276" s="24"/>
    </row>
    <row r="15277" spans="2:3" x14ac:dyDescent="0.2">
      <c r="B15277" s="24"/>
      <c r="C15277" s="24"/>
    </row>
    <row r="15278" spans="2:3" x14ac:dyDescent="0.2">
      <c r="B15278" s="24"/>
      <c r="C15278" s="24"/>
    </row>
    <row r="15279" spans="2:3" x14ac:dyDescent="0.2">
      <c r="B15279" s="24"/>
      <c r="C15279" s="24"/>
    </row>
    <row r="15280" spans="2:3" x14ac:dyDescent="0.2">
      <c r="B15280" s="24"/>
      <c r="C15280" s="24"/>
    </row>
    <row r="15281" spans="2:3" x14ac:dyDescent="0.2">
      <c r="B15281" s="24"/>
      <c r="C15281" s="24"/>
    </row>
    <row r="15282" spans="2:3" x14ac:dyDescent="0.2">
      <c r="B15282" s="24"/>
      <c r="C15282" s="24"/>
    </row>
    <row r="15283" spans="2:3" x14ac:dyDescent="0.2">
      <c r="B15283" s="24"/>
      <c r="C15283" s="24"/>
    </row>
    <row r="15284" spans="2:3" x14ac:dyDescent="0.2">
      <c r="B15284" s="24"/>
      <c r="C15284" s="24"/>
    </row>
    <row r="15285" spans="2:3" x14ac:dyDescent="0.2">
      <c r="B15285" s="24"/>
      <c r="C15285" s="24"/>
    </row>
    <row r="15286" spans="2:3" x14ac:dyDescent="0.2">
      <c r="B15286" s="24"/>
      <c r="C15286" s="24"/>
    </row>
    <row r="15287" spans="2:3" x14ac:dyDescent="0.2">
      <c r="B15287" s="24"/>
      <c r="C15287" s="24"/>
    </row>
    <row r="15288" spans="2:3" x14ac:dyDescent="0.2">
      <c r="B15288" s="24"/>
      <c r="C15288" s="24"/>
    </row>
    <row r="15289" spans="2:3" x14ac:dyDescent="0.2">
      <c r="B15289" s="24"/>
      <c r="C15289" s="24"/>
    </row>
    <row r="15290" spans="2:3" x14ac:dyDescent="0.2">
      <c r="B15290" s="24"/>
      <c r="C15290" s="24"/>
    </row>
    <row r="15291" spans="2:3" x14ac:dyDescent="0.2">
      <c r="B15291" s="24"/>
      <c r="C15291" s="24"/>
    </row>
    <row r="15292" spans="2:3" x14ac:dyDescent="0.2">
      <c r="B15292" s="24"/>
      <c r="C15292" s="24"/>
    </row>
    <row r="15293" spans="2:3" x14ac:dyDescent="0.2">
      <c r="B15293" s="24"/>
      <c r="C15293" s="24"/>
    </row>
    <row r="15294" spans="2:3" x14ac:dyDescent="0.2">
      <c r="B15294" s="24"/>
      <c r="C15294" s="24"/>
    </row>
    <row r="15295" spans="2:3" x14ac:dyDescent="0.2">
      <c r="B15295" s="24"/>
      <c r="C15295" s="24"/>
    </row>
    <row r="15296" spans="2:3" x14ac:dyDescent="0.2">
      <c r="B15296" s="24"/>
      <c r="C15296" s="24"/>
    </row>
    <row r="15297" spans="2:3" x14ac:dyDescent="0.2">
      <c r="B15297" s="24"/>
      <c r="C15297" s="24"/>
    </row>
    <row r="15298" spans="2:3" x14ac:dyDescent="0.2">
      <c r="B15298" s="24"/>
      <c r="C15298" s="24"/>
    </row>
    <row r="15299" spans="2:3" x14ac:dyDescent="0.2">
      <c r="B15299" s="24"/>
      <c r="C15299" s="24"/>
    </row>
    <row r="15300" spans="2:3" x14ac:dyDescent="0.2">
      <c r="B15300" s="24"/>
      <c r="C15300" s="24"/>
    </row>
    <row r="15301" spans="2:3" x14ac:dyDescent="0.2">
      <c r="B15301" s="24"/>
      <c r="C15301" s="24"/>
    </row>
    <row r="15302" spans="2:3" x14ac:dyDescent="0.2">
      <c r="B15302" s="24"/>
      <c r="C15302" s="24"/>
    </row>
    <row r="15303" spans="2:3" x14ac:dyDescent="0.2">
      <c r="B15303" s="24"/>
      <c r="C15303" s="24"/>
    </row>
    <row r="15304" spans="2:3" x14ac:dyDescent="0.2">
      <c r="B15304" s="24"/>
      <c r="C15304" s="24"/>
    </row>
    <row r="15305" spans="2:3" x14ac:dyDescent="0.2">
      <c r="B15305" s="24"/>
      <c r="C15305" s="24"/>
    </row>
    <row r="15306" spans="2:3" x14ac:dyDescent="0.2">
      <c r="B15306" s="24"/>
      <c r="C15306" s="24"/>
    </row>
    <row r="15307" spans="2:3" x14ac:dyDescent="0.2">
      <c r="B15307" s="24"/>
      <c r="C15307" s="24"/>
    </row>
    <row r="15308" spans="2:3" x14ac:dyDescent="0.2">
      <c r="B15308" s="24"/>
      <c r="C15308" s="24"/>
    </row>
    <row r="15309" spans="2:3" x14ac:dyDescent="0.2">
      <c r="B15309" s="24"/>
      <c r="C15309" s="24"/>
    </row>
    <row r="15310" spans="2:3" x14ac:dyDescent="0.2">
      <c r="B15310" s="24"/>
      <c r="C15310" s="24"/>
    </row>
    <row r="15311" spans="2:3" x14ac:dyDescent="0.2">
      <c r="B15311" s="24"/>
      <c r="C15311" s="24"/>
    </row>
    <row r="15312" spans="2:3" x14ac:dyDescent="0.2">
      <c r="B15312" s="24"/>
      <c r="C15312" s="24"/>
    </row>
    <row r="15313" spans="2:3" x14ac:dyDescent="0.2">
      <c r="B15313" s="24"/>
      <c r="C15313" s="24"/>
    </row>
    <row r="15314" spans="2:3" x14ac:dyDescent="0.2">
      <c r="B15314" s="24"/>
      <c r="C15314" s="24"/>
    </row>
    <row r="15315" spans="2:3" x14ac:dyDescent="0.2">
      <c r="B15315" s="24"/>
      <c r="C15315" s="24"/>
    </row>
    <row r="15316" spans="2:3" x14ac:dyDescent="0.2">
      <c r="B15316" s="24"/>
      <c r="C15316" s="24"/>
    </row>
    <row r="15317" spans="2:3" x14ac:dyDescent="0.2">
      <c r="B15317" s="24"/>
      <c r="C15317" s="24"/>
    </row>
    <row r="15318" spans="2:3" x14ac:dyDescent="0.2">
      <c r="B15318" s="24"/>
      <c r="C15318" s="24"/>
    </row>
    <row r="15319" spans="2:3" x14ac:dyDescent="0.2">
      <c r="B15319" s="24"/>
      <c r="C15319" s="24"/>
    </row>
    <row r="15320" spans="2:3" x14ac:dyDescent="0.2">
      <c r="B15320" s="24"/>
      <c r="C15320" s="24"/>
    </row>
    <row r="15321" spans="2:3" x14ac:dyDescent="0.2">
      <c r="B15321" s="24"/>
      <c r="C15321" s="24"/>
    </row>
    <row r="15322" spans="2:3" x14ac:dyDescent="0.2">
      <c r="B15322" s="24"/>
      <c r="C15322" s="24"/>
    </row>
    <row r="15323" spans="2:3" x14ac:dyDescent="0.2">
      <c r="B15323" s="24"/>
      <c r="C15323" s="24"/>
    </row>
    <row r="15324" spans="2:3" x14ac:dyDescent="0.2">
      <c r="B15324" s="24"/>
      <c r="C15324" s="24"/>
    </row>
    <row r="15325" spans="2:3" x14ac:dyDescent="0.2">
      <c r="B15325" s="24"/>
      <c r="C15325" s="24"/>
    </row>
    <row r="15326" spans="2:3" x14ac:dyDescent="0.2">
      <c r="B15326" s="24"/>
      <c r="C15326" s="24"/>
    </row>
    <row r="15327" spans="2:3" x14ac:dyDescent="0.2">
      <c r="B15327" s="24"/>
      <c r="C15327" s="24"/>
    </row>
    <row r="15328" spans="2:3" x14ac:dyDescent="0.2">
      <c r="B15328" s="24"/>
      <c r="C15328" s="24"/>
    </row>
    <row r="15329" spans="2:3" x14ac:dyDescent="0.2">
      <c r="B15329" s="24"/>
      <c r="C15329" s="24"/>
    </row>
    <row r="15330" spans="2:3" x14ac:dyDescent="0.2">
      <c r="B15330" s="24"/>
      <c r="C15330" s="24"/>
    </row>
    <row r="15331" spans="2:3" x14ac:dyDescent="0.2">
      <c r="B15331" s="24"/>
      <c r="C15331" s="24"/>
    </row>
    <row r="15332" spans="2:3" x14ac:dyDescent="0.2">
      <c r="B15332" s="24"/>
      <c r="C15332" s="24"/>
    </row>
    <row r="15333" spans="2:3" x14ac:dyDescent="0.2">
      <c r="B15333" s="24"/>
      <c r="C15333" s="24"/>
    </row>
    <row r="15334" spans="2:3" x14ac:dyDescent="0.2">
      <c r="B15334" s="24"/>
      <c r="C15334" s="24"/>
    </row>
    <row r="15335" spans="2:3" x14ac:dyDescent="0.2">
      <c r="B15335" s="24"/>
      <c r="C15335" s="24"/>
    </row>
    <row r="15336" spans="2:3" x14ac:dyDescent="0.2">
      <c r="B15336" s="24"/>
      <c r="C15336" s="24"/>
    </row>
    <row r="15337" spans="2:3" x14ac:dyDescent="0.2">
      <c r="B15337" s="24"/>
      <c r="C15337" s="24"/>
    </row>
    <row r="15338" spans="2:3" x14ac:dyDescent="0.2">
      <c r="B15338" s="24"/>
      <c r="C15338" s="24"/>
    </row>
    <row r="15339" spans="2:3" x14ac:dyDescent="0.2">
      <c r="B15339" s="24"/>
      <c r="C15339" s="24"/>
    </row>
    <row r="15340" spans="2:3" x14ac:dyDescent="0.2">
      <c r="B15340" s="24"/>
      <c r="C15340" s="24"/>
    </row>
    <row r="15341" spans="2:3" x14ac:dyDescent="0.2">
      <c r="B15341" s="24"/>
      <c r="C15341" s="24"/>
    </row>
    <row r="15342" spans="2:3" x14ac:dyDescent="0.2">
      <c r="B15342" s="24"/>
      <c r="C15342" s="24"/>
    </row>
    <row r="15343" spans="2:3" x14ac:dyDescent="0.2">
      <c r="B15343" s="24"/>
      <c r="C15343" s="24"/>
    </row>
    <row r="15344" spans="2:3" x14ac:dyDescent="0.2">
      <c r="B15344" s="24"/>
      <c r="C15344" s="24"/>
    </row>
    <row r="15345" spans="2:3" x14ac:dyDescent="0.2">
      <c r="B15345" s="24"/>
      <c r="C15345" s="24"/>
    </row>
    <row r="15346" spans="2:3" x14ac:dyDescent="0.2">
      <c r="B15346" s="24"/>
      <c r="C15346" s="24"/>
    </row>
    <row r="15347" spans="2:3" x14ac:dyDescent="0.2">
      <c r="B15347" s="24"/>
      <c r="C15347" s="24"/>
    </row>
    <row r="15348" spans="2:3" x14ac:dyDescent="0.2">
      <c r="B15348" s="24"/>
      <c r="C15348" s="24"/>
    </row>
    <row r="15349" spans="2:3" x14ac:dyDescent="0.2">
      <c r="B15349" s="24"/>
      <c r="C15349" s="24"/>
    </row>
    <row r="15350" spans="2:3" x14ac:dyDescent="0.2">
      <c r="B15350" s="24"/>
      <c r="C15350" s="24"/>
    </row>
    <row r="15351" spans="2:3" x14ac:dyDescent="0.2">
      <c r="B15351" s="24"/>
      <c r="C15351" s="24"/>
    </row>
    <row r="15352" spans="2:3" x14ac:dyDescent="0.2">
      <c r="B15352" s="24"/>
      <c r="C15352" s="24"/>
    </row>
    <row r="15353" spans="2:3" x14ac:dyDescent="0.2">
      <c r="B15353" s="24"/>
      <c r="C15353" s="24"/>
    </row>
    <row r="15354" spans="2:3" x14ac:dyDescent="0.2">
      <c r="B15354" s="24"/>
      <c r="C15354" s="24"/>
    </row>
    <row r="15355" spans="2:3" x14ac:dyDescent="0.2">
      <c r="B15355" s="24"/>
      <c r="C15355" s="24"/>
    </row>
    <row r="15356" spans="2:3" x14ac:dyDescent="0.2">
      <c r="B15356" s="24"/>
      <c r="C15356" s="24"/>
    </row>
    <row r="15357" spans="2:3" x14ac:dyDescent="0.2">
      <c r="B15357" s="24"/>
      <c r="C15357" s="24"/>
    </row>
    <row r="15358" spans="2:3" x14ac:dyDescent="0.2">
      <c r="B15358" s="24"/>
      <c r="C15358" s="24"/>
    </row>
    <row r="15359" spans="2:3" x14ac:dyDescent="0.2">
      <c r="B15359" s="24"/>
      <c r="C15359" s="24"/>
    </row>
    <row r="15360" spans="2:3" x14ac:dyDescent="0.2">
      <c r="B15360" s="24"/>
      <c r="C15360" s="24"/>
    </row>
    <row r="15361" spans="2:3" x14ac:dyDescent="0.2">
      <c r="B15361" s="24"/>
      <c r="C15361" s="24"/>
    </row>
    <row r="15362" spans="2:3" x14ac:dyDescent="0.2">
      <c r="B15362" s="24"/>
      <c r="C15362" s="24"/>
    </row>
    <row r="15363" spans="2:3" x14ac:dyDescent="0.2">
      <c r="B15363" s="24"/>
      <c r="C15363" s="24"/>
    </row>
    <row r="15364" spans="2:3" x14ac:dyDescent="0.2">
      <c r="B15364" s="24"/>
      <c r="C15364" s="24"/>
    </row>
    <row r="15365" spans="2:3" x14ac:dyDescent="0.2">
      <c r="B15365" s="24"/>
      <c r="C15365" s="24"/>
    </row>
    <row r="15366" spans="2:3" x14ac:dyDescent="0.2">
      <c r="B15366" s="24"/>
      <c r="C15366" s="24"/>
    </row>
    <row r="15367" spans="2:3" x14ac:dyDescent="0.2">
      <c r="B15367" s="24"/>
      <c r="C15367" s="24"/>
    </row>
    <row r="15368" spans="2:3" x14ac:dyDescent="0.2">
      <c r="B15368" s="24"/>
      <c r="C15368" s="24"/>
    </row>
    <row r="15369" spans="2:3" x14ac:dyDescent="0.2">
      <c r="B15369" s="24"/>
      <c r="C15369" s="24"/>
    </row>
    <row r="15370" spans="2:3" x14ac:dyDescent="0.2">
      <c r="B15370" s="24"/>
      <c r="C15370" s="24"/>
    </row>
    <row r="15371" spans="2:3" x14ac:dyDescent="0.2">
      <c r="B15371" s="24"/>
      <c r="C15371" s="24"/>
    </row>
    <row r="15372" spans="2:3" x14ac:dyDescent="0.2">
      <c r="B15372" s="24"/>
      <c r="C15372" s="24"/>
    </row>
    <row r="15373" spans="2:3" x14ac:dyDescent="0.2">
      <c r="B15373" s="24"/>
      <c r="C15373" s="24"/>
    </row>
    <row r="15374" spans="2:3" x14ac:dyDescent="0.2">
      <c r="B15374" s="24"/>
      <c r="C15374" s="24"/>
    </row>
    <row r="15375" spans="2:3" x14ac:dyDescent="0.2">
      <c r="B15375" s="24"/>
      <c r="C15375" s="24"/>
    </row>
    <row r="15376" spans="2:3" x14ac:dyDescent="0.2">
      <c r="B15376" s="24"/>
      <c r="C15376" s="24"/>
    </row>
    <row r="15377" spans="2:3" x14ac:dyDescent="0.2">
      <c r="B15377" s="24"/>
      <c r="C15377" s="24"/>
    </row>
    <row r="15378" spans="2:3" x14ac:dyDescent="0.2">
      <c r="B15378" s="24"/>
      <c r="C15378" s="24"/>
    </row>
    <row r="15379" spans="2:3" x14ac:dyDescent="0.2">
      <c r="B15379" s="24"/>
      <c r="C15379" s="24"/>
    </row>
    <row r="15380" spans="2:3" x14ac:dyDescent="0.2">
      <c r="B15380" s="24"/>
      <c r="C15380" s="24"/>
    </row>
    <row r="15381" spans="2:3" x14ac:dyDescent="0.2">
      <c r="B15381" s="24"/>
      <c r="C15381" s="24"/>
    </row>
    <row r="15382" spans="2:3" x14ac:dyDescent="0.2">
      <c r="B15382" s="24"/>
      <c r="C15382" s="24"/>
    </row>
    <row r="15383" spans="2:3" x14ac:dyDescent="0.2">
      <c r="B15383" s="24"/>
      <c r="C15383" s="24"/>
    </row>
    <row r="15384" spans="2:3" x14ac:dyDescent="0.2">
      <c r="B15384" s="24"/>
      <c r="C15384" s="24"/>
    </row>
    <row r="15385" spans="2:3" x14ac:dyDescent="0.2">
      <c r="B15385" s="24"/>
      <c r="C15385" s="24"/>
    </row>
    <row r="15386" spans="2:3" x14ac:dyDescent="0.2">
      <c r="B15386" s="24"/>
      <c r="C15386" s="24"/>
    </row>
    <row r="15387" spans="2:3" x14ac:dyDescent="0.2">
      <c r="B15387" s="24"/>
      <c r="C15387" s="24"/>
    </row>
    <row r="15388" spans="2:3" x14ac:dyDescent="0.2">
      <c r="B15388" s="24"/>
      <c r="C15388" s="24"/>
    </row>
    <row r="15389" spans="2:3" x14ac:dyDescent="0.2">
      <c r="B15389" s="24"/>
      <c r="C15389" s="24"/>
    </row>
    <row r="15390" spans="2:3" x14ac:dyDescent="0.2">
      <c r="B15390" s="24"/>
      <c r="C15390" s="24"/>
    </row>
    <row r="15391" spans="2:3" x14ac:dyDescent="0.2">
      <c r="B15391" s="24"/>
      <c r="C15391" s="24"/>
    </row>
    <row r="15392" spans="2:3" x14ac:dyDescent="0.2">
      <c r="B15392" s="24"/>
      <c r="C15392" s="24"/>
    </row>
    <row r="15393" spans="2:3" x14ac:dyDescent="0.2">
      <c r="B15393" s="24"/>
      <c r="C15393" s="24"/>
    </row>
    <row r="15394" spans="2:3" x14ac:dyDescent="0.2">
      <c r="B15394" s="24"/>
      <c r="C15394" s="24"/>
    </row>
    <row r="15395" spans="2:3" x14ac:dyDescent="0.2">
      <c r="B15395" s="24"/>
      <c r="C15395" s="24"/>
    </row>
    <row r="15396" spans="2:3" x14ac:dyDescent="0.2">
      <c r="B15396" s="24"/>
      <c r="C15396" s="24"/>
    </row>
    <row r="15397" spans="2:3" x14ac:dyDescent="0.2">
      <c r="B15397" s="24"/>
      <c r="C15397" s="24"/>
    </row>
    <row r="15398" spans="2:3" x14ac:dyDescent="0.2">
      <c r="B15398" s="24"/>
      <c r="C15398" s="24"/>
    </row>
    <row r="15399" spans="2:3" x14ac:dyDescent="0.2">
      <c r="B15399" s="24"/>
      <c r="C15399" s="24"/>
    </row>
    <row r="15400" spans="2:3" x14ac:dyDescent="0.2">
      <c r="B15400" s="24"/>
      <c r="C15400" s="24"/>
    </row>
    <row r="15401" spans="2:3" x14ac:dyDescent="0.2">
      <c r="B15401" s="24"/>
      <c r="C15401" s="24"/>
    </row>
    <row r="15402" spans="2:3" x14ac:dyDescent="0.2">
      <c r="B15402" s="24"/>
      <c r="C15402" s="24"/>
    </row>
    <row r="15403" spans="2:3" x14ac:dyDescent="0.2">
      <c r="B15403" s="24"/>
      <c r="C15403" s="24"/>
    </row>
    <row r="15404" spans="2:3" x14ac:dyDescent="0.2">
      <c r="B15404" s="24"/>
      <c r="C15404" s="24"/>
    </row>
    <row r="15405" spans="2:3" x14ac:dyDescent="0.2">
      <c r="B15405" s="24"/>
      <c r="C15405" s="24"/>
    </row>
    <row r="15406" spans="2:3" x14ac:dyDescent="0.2">
      <c r="B15406" s="24"/>
      <c r="C15406" s="24"/>
    </row>
    <row r="15407" spans="2:3" x14ac:dyDescent="0.2">
      <c r="B15407" s="24"/>
      <c r="C15407" s="24"/>
    </row>
    <row r="15408" spans="2:3" x14ac:dyDescent="0.2">
      <c r="B15408" s="24"/>
      <c r="C15408" s="24"/>
    </row>
    <row r="15409" spans="2:3" x14ac:dyDescent="0.2">
      <c r="B15409" s="24"/>
      <c r="C15409" s="24"/>
    </row>
    <row r="15410" spans="2:3" x14ac:dyDescent="0.2">
      <c r="B15410" s="24"/>
      <c r="C15410" s="24"/>
    </row>
    <row r="15411" spans="2:3" x14ac:dyDescent="0.2">
      <c r="B15411" s="24"/>
      <c r="C15411" s="24"/>
    </row>
    <row r="15412" spans="2:3" x14ac:dyDescent="0.2">
      <c r="B15412" s="24"/>
      <c r="C15412" s="24"/>
    </row>
    <row r="15413" spans="2:3" x14ac:dyDescent="0.2">
      <c r="B15413" s="24"/>
      <c r="C15413" s="24"/>
    </row>
    <row r="15414" spans="2:3" x14ac:dyDescent="0.2">
      <c r="B15414" s="24"/>
      <c r="C15414" s="24"/>
    </row>
    <row r="15415" spans="2:3" x14ac:dyDescent="0.2">
      <c r="B15415" s="24"/>
      <c r="C15415" s="24"/>
    </row>
    <row r="15416" spans="2:3" x14ac:dyDescent="0.2">
      <c r="B15416" s="24"/>
      <c r="C15416" s="24"/>
    </row>
    <row r="15417" spans="2:3" x14ac:dyDescent="0.2">
      <c r="B15417" s="24"/>
      <c r="C15417" s="24"/>
    </row>
    <row r="15418" spans="2:3" x14ac:dyDescent="0.2">
      <c r="B15418" s="24"/>
      <c r="C15418" s="24"/>
    </row>
    <row r="15419" spans="2:3" x14ac:dyDescent="0.2">
      <c r="B15419" s="24"/>
      <c r="C15419" s="24"/>
    </row>
    <row r="15420" spans="2:3" x14ac:dyDescent="0.2">
      <c r="B15420" s="24"/>
      <c r="C15420" s="24"/>
    </row>
    <row r="15421" spans="2:3" x14ac:dyDescent="0.2">
      <c r="B15421" s="24"/>
      <c r="C15421" s="24"/>
    </row>
    <row r="15422" spans="2:3" x14ac:dyDescent="0.2">
      <c r="B15422" s="24"/>
      <c r="C15422" s="24"/>
    </row>
    <row r="15423" spans="2:3" x14ac:dyDescent="0.2">
      <c r="B15423" s="24"/>
      <c r="C15423" s="24"/>
    </row>
    <row r="15424" spans="2:3" x14ac:dyDescent="0.2">
      <c r="B15424" s="24"/>
      <c r="C15424" s="24"/>
    </row>
    <row r="15425" spans="2:3" x14ac:dyDescent="0.2">
      <c r="B15425" s="24"/>
      <c r="C15425" s="24"/>
    </row>
    <row r="15426" spans="2:3" x14ac:dyDescent="0.2">
      <c r="B15426" s="24"/>
      <c r="C15426" s="24"/>
    </row>
    <row r="15427" spans="2:3" x14ac:dyDescent="0.2">
      <c r="B15427" s="24"/>
      <c r="C15427" s="24"/>
    </row>
    <row r="15428" spans="2:3" x14ac:dyDescent="0.2">
      <c r="B15428" s="24"/>
      <c r="C15428" s="24"/>
    </row>
    <row r="15429" spans="2:3" x14ac:dyDescent="0.2">
      <c r="B15429" s="24"/>
      <c r="C15429" s="24"/>
    </row>
    <row r="15430" spans="2:3" x14ac:dyDescent="0.2">
      <c r="B15430" s="24"/>
      <c r="C15430" s="24"/>
    </row>
    <row r="15431" spans="2:3" x14ac:dyDescent="0.2">
      <c r="B15431" s="24"/>
      <c r="C15431" s="24"/>
    </row>
    <row r="15432" spans="2:3" x14ac:dyDescent="0.2">
      <c r="B15432" s="24"/>
      <c r="C15432" s="24"/>
    </row>
    <row r="15433" spans="2:3" x14ac:dyDescent="0.2">
      <c r="B15433" s="24"/>
      <c r="C15433" s="24"/>
    </row>
    <row r="15434" spans="2:3" x14ac:dyDescent="0.2">
      <c r="B15434" s="24"/>
      <c r="C15434" s="24"/>
    </row>
    <row r="15435" spans="2:3" x14ac:dyDescent="0.2">
      <c r="B15435" s="24"/>
      <c r="C15435" s="24"/>
    </row>
    <row r="15436" spans="2:3" x14ac:dyDescent="0.2">
      <c r="B15436" s="24"/>
      <c r="C15436" s="24"/>
    </row>
    <row r="15437" spans="2:3" x14ac:dyDescent="0.2">
      <c r="B15437" s="24"/>
      <c r="C15437" s="24"/>
    </row>
    <row r="15438" spans="2:3" x14ac:dyDescent="0.2">
      <c r="B15438" s="24"/>
      <c r="C15438" s="24"/>
    </row>
    <row r="15439" spans="2:3" x14ac:dyDescent="0.2">
      <c r="B15439" s="24"/>
      <c r="C15439" s="24"/>
    </row>
    <row r="15440" spans="2:3" x14ac:dyDescent="0.2">
      <c r="B15440" s="24"/>
      <c r="C15440" s="24"/>
    </row>
    <row r="15441" spans="2:3" x14ac:dyDescent="0.2">
      <c r="B15441" s="24"/>
      <c r="C15441" s="24"/>
    </row>
    <row r="15442" spans="2:3" x14ac:dyDescent="0.2">
      <c r="B15442" s="24"/>
      <c r="C15442" s="24"/>
    </row>
    <row r="15443" spans="2:3" x14ac:dyDescent="0.2">
      <c r="B15443" s="24"/>
      <c r="C15443" s="24"/>
    </row>
    <row r="15444" spans="2:3" x14ac:dyDescent="0.2">
      <c r="B15444" s="24"/>
      <c r="C15444" s="24"/>
    </row>
    <row r="15445" spans="2:3" x14ac:dyDescent="0.2">
      <c r="B15445" s="24"/>
      <c r="C15445" s="24"/>
    </row>
    <row r="15446" spans="2:3" x14ac:dyDescent="0.2">
      <c r="B15446" s="24"/>
      <c r="C15446" s="24"/>
    </row>
    <row r="15447" spans="2:3" x14ac:dyDescent="0.2">
      <c r="B15447" s="24"/>
      <c r="C15447" s="24"/>
    </row>
    <row r="15448" spans="2:3" x14ac:dyDescent="0.2">
      <c r="B15448" s="24"/>
      <c r="C15448" s="24"/>
    </row>
    <row r="15449" spans="2:3" x14ac:dyDescent="0.2">
      <c r="B15449" s="24"/>
      <c r="C15449" s="24"/>
    </row>
    <row r="15450" spans="2:3" x14ac:dyDescent="0.2">
      <c r="B15450" s="24"/>
      <c r="C15450" s="24"/>
    </row>
    <row r="15451" spans="2:3" x14ac:dyDescent="0.2">
      <c r="B15451" s="24"/>
      <c r="C15451" s="24"/>
    </row>
    <row r="15452" spans="2:3" x14ac:dyDescent="0.2">
      <c r="B15452" s="24"/>
      <c r="C15452" s="24"/>
    </row>
    <row r="15453" spans="2:3" x14ac:dyDescent="0.2">
      <c r="B15453" s="24"/>
      <c r="C15453" s="24"/>
    </row>
    <row r="15454" spans="2:3" x14ac:dyDescent="0.2">
      <c r="B15454" s="24"/>
      <c r="C15454" s="24"/>
    </row>
    <row r="15455" spans="2:3" x14ac:dyDescent="0.2">
      <c r="B15455" s="24"/>
      <c r="C15455" s="24"/>
    </row>
    <row r="15456" spans="2:3" x14ac:dyDescent="0.2">
      <c r="B15456" s="24"/>
      <c r="C15456" s="24"/>
    </row>
    <row r="15457" spans="2:3" x14ac:dyDescent="0.2">
      <c r="B15457" s="24"/>
      <c r="C15457" s="24"/>
    </row>
    <row r="15458" spans="2:3" x14ac:dyDescent="0.2">
      <c r="B15458" s="24"/>
      <c r="C15458" s="24"/>
    </row>
    <row r="15459" spans="2:3" x14ac:dyDescent="0.2">
      <c r="B15459" s="24"/>
      <c r="C15459" s="24"/>
    </row>
    <row r="15460" spans="2:3" x14ac:dyDescent="0.2">
      <c r="B15460" s="24"/>
      <c r="C15460" s="24"/>
    </row>
    <row r="15461" spans="2:3" x14ac:dyDescent="0.2">
      <c r="B15461" s="24"/>
      <c r="C15461" s="24"/>
    </row>
    <row r="15462" spans="2:3" x14ac:dyDescent="0.2">
      <c r="B15462" s="24"/>
      <c r="C15462" s="24"/>
    </row>
    <row r="15463" spans="2:3" x14ac:dyDescent="0.2">
      <c r="B15463" s="24"/>
      <c r="C15463" s="24"/>
    </row>
    <row r="15464" spans="2:3" x14ac:dyDescent="0.2">
      <c r="B15464" s="24"/>
      <c r="C15464" s="24"/>
    </row>
    <row r="15465" spans="2:3" x14ac:dyDescent="0.2">
      <c r="B15465" s="24"/>
      <c r="C15465" s="24"/>
    </row>
    <row r="15466" spans="2:3" x14ac:dyDescent="0.2">
      <c r="B15466" s="24"/>
      <c r="C15466" s="24"/>
    </row>
    <row r="15467" spans="2:3" x14ac:dyDescent="0.2">
      <c r="B15467" s="24"/>
      <c r="C15467" s="24"/>
    </row>
    <row r="15468" spans="2:3" x14ac:dyDescent="0.2">
      <c r="B15468" s="24"/>
      <c r="C15468" s="24"/>
    </row>
    <row r="15469" spans="2:3" x14ac:dyDescent="0.2">
      <c r="B15469" s="24"/>
      <c r="C15469" s="24"/>
    </row>
    <row r="15470" spans="2:3" x14ac:dyDescent="0.2">
      <c r="B15470" s="24"/>
      <c r="C15470" s="24"/>
    </row>
    <row r="15471" spans="2:3" x14ac:dyDescent="0.2">
      <c r="B15471" s="24"/>
      <c r="C15471" s="24"/>
    </row>
    <row r="15472" spans="2:3" x14ac:dyDescent="0.2">
      <c r="B15472" s="24"/>
      <c r="C15472" s="24"/>
    </row>
    <row r="15473" spans="2:3" x14ac:dyDescent="0.2">
      <c r="B15473" s="24"/>
      <c r="C15473" s="24"/>
    </row>
    <row r="15474" spans="2:3" x14ac:dyDescent="0.2">
      <c r="B15474" s="24"/>
      <c r="C15474" s="24"/>
    </row>
    <row r="15475" spans="2:3" x14ac:dyDescent="0.2">
      <c r="B15475" s="24"/>
      <c r="C15475" s="24"/>
    </row>
    <row r="15476" spans="2:3" x14ac:dyDescent="0.2">
      <c r="B15476" s="24"/>
      <c r="C15476" s="24"/>
    </row>
    <row r="15477" spans="2:3" x14ac:dyDescent="0.2">
      <c r="B15477" s="24"/>
      <c r="C15477" s="24"/>
    </row>
    <row r="15478" spans="2:3" x14ac:dyDescent="0.2">
      <c r="B15478" s="24"/>
      <c r="C15478" s="24"/>
    </row>
    <row r="15479" spans="2:3" x14ac:dyDescent="0.2">
      <c r="B15479" s="24"/>
      <c r="C15479" s="24"/>
    </row>
    <row r="15480" spans="2:3" x14ac:dyDescent="0.2">
      <c r="B15480" s="24"/>
      <c r="C15480" s="24"/>
    </row>
    <row r="15481" spans="2:3" x14ac:dyDescent="0.2">
      <c r="B15481" s="24"/>
      <c r="C15481" s="24"/>
    </row>
    <row r="15482" spans="2:3" x14ac:dyDescent="0.2">
      <c r="B15482" s="24"/>
      <c r="C15482" s="24"/>
    </row>
    <row r="15483" spans="2:3" x14ac:dyDescent="0.2">
      <c r="B15483" s="24"/>
      <c r="C15483" s="24"/>
    </row>
    <row r="15484" spans="2:3" x14ac:dyDescent="0.2">
      <c r="B15484" s="24"/>
      <c r="C15484" s="24"/>
    </row>
    <row r="15485" spans="2:3" x14ac:dyDescent="0.2">
      <c r="B15485" s="24"/>
      <c r="C15485" s="24"/>
    </row>
    <row r="15486" spans="2:3" x14ac:dyDescent="0.2">
      <c r="B15486" s="24"/>
      <c r="C15486" s="24"/>
    </row>
    <row r="15487" spans="2:3" x14ac:dyDescent="0.2">
      <c r="B15487" s="24"/>
      <c r="C15487" s="24"/>
    </row>
    <row r="15488" spans="2:3" x14ac:dyDescent="0.2">
      <c r="B15488" s="24"/>
      <c r="C15488" s="24"/>
    </row>
    <row r="15489" spans="2:3" x14ac:dyDescent="0.2">
      <c r="B15489" s="24"/>
      <c r="C15489" s="24"/>
    </row>
    <row r="15490" spans="2:3" x14ac:dyDescent="0.2">
      <c r="B15490" s="24"/>
      <c r="C15490" s="24"/>
    </row>
    <row r="15491" spans="2:3" x14ac:dyDescent="0.2">
      <c r="B15491" s="24"/>
      <c r="C15491" s="24"/>
    </row>
    <row r="15492" spans="2:3" x14ac:dyDescent="0.2">
      <c r="B15492" s="24"/>
      <c r="C15492" s="24"/>
    </row>
    <row r="15493" spans="2:3" x14ac:dyDescent="0.2">
      <c r="B15493" s="24"/>
      <c r="C15493" s="24"/>
    </row>
    <row r="15494" spans="2:3" x14ac:dyDescent="0.2">
      <c r="B15494" s="24"/>
      <c r="C15494" s="24"/>
    </row>
    <row r="15495" spans="2:3" x14ac:dyDescent="0.2">
      <c r="B15495" s="24"/>
      <c r="C15495" s="24"/>
    </row>
    <row r="15496" spans="2:3" x14ac:dyDescent="0.2">
      <c r="B15496" s="24"/>
      <c r="C15496" s="24"/>
    </row>
    <row r="15497" spans="2:3" x14ac:dyDescent="0.2">
      <c r="B15497" s="24"/>
      <c r="C15497" s="24"/>
    </row>
    <row r="15498" spans="2:3" x14ac:dyDescent="0.2">
      <c r="B15498" s="24"/>
      <c r="C15498" s="24"/>
    </row>
    <row r="15499" spans="2:3" x14ac:dyDescent="0.2">
      <c r="B15499" s="24"/>
      <c r="C15499" s="24"/>
    </row>
    <row r="15500" spans="2:3" x14ac:dyDescent="0.2">
      <c r="B15500" s="24"/>
      <c r="C15500" s="24"/>
    </row>
    <row r="15501" spans="2:3" x14ac:dyDescent="0.2">
      <c r="B15501" s="24"/>
      <c r="C15501" s="24"/>
    </row>
    <row r="15502" spans="2:3" x14ac:dyDescent="0.2">
      <c r="B15502" s="24"/>
      <c r="C15502" s="24"/>
    </row>
    <row r="15503" spans="2:3" x14ac:dyDescent="0.2">
      <c r="B15503" s="24"/>
      <c r="C15503" s="24"/>
    </row>
    <row r="15504" spans="2:3" x14ac:dyDescent="0.2">
      <c r="B15504" s="24"/>
      <c r="C15504" s="24"/>
    </row>
    <row r="15505" spans="2:3" x14ac:dyDescent="0.2">
      <c r="B15505" s="24"/>
      <c r="C15505" s="24"/>
    </row>
    <row r="15506" spans="2:3" x14ac:dyDescent="0.2">
      <c r="B15506" s="24"/>
      <c r="C15506" s="24"/>
    </row>
    <row r="15507" spans="2:3" x14ac:dyDescent="0.2">
      <c r="B15507" s="24"/>
      <c r="C15507" s="24"/>
    </row>
    <row r="15508" spans="2:3" x14ac:dyDescent="0.2">
      <c r="B15508" s="24"/>
      <c r="C15508" s="24"/>
    </row>
    <row r="15509" spans="2:3" x14ac:dyDescent="0.2">
      <c r="B15509" s="24"/>
      <c r="C15509" s="24"/>
    </row>
    <row r="15510" spans="2:3" x14ac:dyDescent="0.2">
      <c r="B15510" s="24"/>
      <c r="C15510" s="24"/>
    </row>
    <row r="15511" spans="2:3" x14ac:dyDescent="0.2">
      <c r="B15511" s="24"/>
      <c r="C15511" s="24"/>
    </row>
    <row r="15512" spans="2:3" x14ac:dyDescent="0.2">
      <c r="B15512" s="24"/>
      <c r="C15512" s="24"/>
    </row>
    <row r="15513" spans="2:3" x14ac:dyDescent="0.2">
      <c r="B15513" s="24"/>
      <c r="C15513" s="24"/>
    </row>
    <row r="15514" spans="2:3" x14ac:dyDescent="0.2">
      <c r="B15514" s="24"/>
      <c r="C15514" s="24"/>
    </row>
    <row r="15515" spans="2:3" x14ac:dyDescent="0.2">
      <c r="B15515" s="24"/>
      <c r="C15515" s="24"/>
    </row>
    <row r="15516" spans="2:3" x14ac:dyDescent="0.2">
      <c r="B15516" s="24"/>
      <c r="C15516" s="24"/>
    </row>
    <row r="15517" spans="2:3" x14ac:dyDescent="0.2">
      <c r="B15517" s="24"/>
      <c r="C15517" s="24"/>
    </row>
    <row r="15518" spans="2:3" x14ac:dyDescent="0.2">
      <c r="B15518" s="24"/>
      <c r="C15518" s="24"/>
    </row>
    <row r="15519" spans="2:3" x14ac:dyDescent="0.2">
      <c r="B15519" s="24"/>
      <c r="C15519" s="24"/>
    </row>
    <row r="15520" spans="2:3" x14ac:dyDescent="0.2">
      <c r="B15520" s="24"/>
      <c r="C15520" s="24"/>
    </row>
    <row r="15521" spans="2:3" x14ac:dyDescent="0.2">
      <c r="B15521" s="24"/>
      <c r="C15521" s="24"/>
    </row>
    <row r="15522" spans="2:3" x14ac:dyDescent="0.2">
      <c r="B15522" s="24"/>
      <c r="C15522" s="24"/>
    </row>
    <row r="15523" spans="2:3" x14ac:dyDescent="0.2">
      <c r="B15523" s="24"/>
      <c r="C15523" s="24"/>
    </row>
    <row r="15524" spans="2:3" x14ac:dyDescent="0.2">
      <c r="B15524" s="24"/>
      <c r="C15524" s="24"/>
    </row>
    <row r="15525" spans="2:3" x14ac:dyDescent="0.2">
      <c r="B15525" s="24"/>
      <c r="C15525" s="24"/>
    </row>
    <row r="15526" spans="2:3" x14ac:dyDescent="0.2">
      <c r="B15526" s="24"/>
      <c r="C15526" s="24"/>
    </row>
    <row r="15527" spans="2:3" x14ac:dyDescent="0.2">
      <c r="B15527" s="24"/>
      <c r="C15527" s="24"/>
    </row>
    <row r="15528" spans="2:3" x14ac:dyDescent="0.2">
      <c r="B15528" s="24"/>
      <c r="C15528" s="24"/>
    </row>
    <row r="15529" spans="2:3" x14ac:dyDescent="0.2">
      <c r="B15529" s="24"/>
      <c r="C15529" s="24"/>
    </row>
    <row r="15530" spans="2:3" x14ac:dyDescent="0.2">
      <c r="B15530" s="24"/>
      <c r="C15530" s="24"/>
    </row>
    <row r="15531" spans="2:3" x14ac:dyDescent="0.2">
      <c r="B15531" s="24"/>
      <c r="C15531" s="24"/>
    </row>
    <row r="15532" spans="2:3" x14ac:dyDescent="0.2">
      <c r="B15532" s="24"/>
      <c r="C15532" s="24"/>
    </row>
    <row r="15533" spans="2:3" x14ac:dyDescent="0.2">
      <c r="B15533" s="24"/>
      <c r="C15533" s="24"/>
    </row>
    <row r="15534" spans="2:3" x14ac:dyDescent="0.2">
      <c r="B15534" s="24"/>
      <c r="C15534" s="24"/>
    </row>
    <row r="15535" spans="2:3" x14ac:dyDescent="0.2">
      <c r="B15535" s="24"/>
      <c r="C15535" s="24"/>
    </row>
    <row r="15536" spans="2:3" x14ac:dyDescent="0.2">
      <c r="B15536" s="24"/>
      <c r="C15536" s="24"/>
    </row>
    <row r="15537" spans="2:3" x14ac:dyDescent="0.2">
      <c r="B15537" s="24"/>
      <c r="C15537" s="24"/>
    </row>
    <row r="15538" spans="2:3" x14ac:dyDescent="0.2">
      <c r="B15538" s="24"/>
      <c r="C15538" s="24"/>
    </row>
    <row r="15539" spans="2:3" x14ac:dyDescent="0.2">
      <c r="B15539" s="24"/>
      <c r="C15539" s="24"/>
    </row>
    <row r="15540" spans="2:3" x14ac:dyDescent="0.2">
      <c r="B15540" s="24"/>
      <c r="C15540" s="24"/>
    </row>
    <row r="15541" spans="2:3" x14ac:dyDescent="0.2">
      <c r="B15541" s="24"/>
      <c r="C15541" s="24"/>
    </row>
    <row r="15542" spans="2:3" x14ac:dyDescent="0.2">
      <c r="B15542" s="24"/>
      <c r="C15542" s="24"/>
    </row>
    <row r="15543" spans="2:3" x14ac:dyDescent="0.2">
      <c r="B15543" s="24"/>
      <c r="C15543" s="24"/>
    </row>
    <row r="15544" spans="2:3" x14ac:dyDescent="0.2">
      <c r="B15544" s="24"/>
      <c r="C15544" s="24"/>
    </row>
    <row r="15545" spans="2:3" x14ac:dyDescent="0.2">
      <c r="B15545" s="24"/>
      <c r="C15545" s="24"/>
    </row>
    <row r="15546" spans="2:3" x14ac:dyDescent="0.2">
      <c r="B15546" s="24"/>
      <c r="C15546" s="24"/>
    </row>
    <row r="15547" spans="2:3" x14ac:dyDescent="0.2">
      <c r="B15547" s="24"/>
      <c r="C15547" s="24"/>
    </row>
    <row r="15548" spans="2:3" x14ac:dyDescent="0.2">
      <c r="B15548" s="24"/>
      <c r="C15548" s="24"/>
    </row>
    <row r="15549" spans="2:3" x14ac:dyDescent="0.2">
      <c r="B15549" s="24"/>
      <c r="C15549" s="24"/>
    </row>
    <row r="15550" spans="2:3" x14ac:dyDescent="0.2">
      <c r="B15550" s="24"/>
      <c r="C15550" s="24"/>
    </row>
    <row r="15551" spans="2:3" x14ac:dyDescent="0.2">
      <c r="B15551" s="24"/>
      <c r="C15551" s="24"/>
    </row>
    <row r="15552" spans="2:3" x14ac:dyDescent="0.2">
      <c r="B15552" s="24"/>
      <c r="C15552" s="24"/>
    </row>
    <row r="15553" spans="2:3" x14ac:dyDescent="0.2">
      <c r="B15553" s="24"/>
      <c r="C15553" s="24"/>
    </row>
    <row r="15554" spans="2:3" x14ac:dyDescent="0.2">
      <c r="B15554" s="24"/>
      <c r="C15554" s="24"/>
    </row>
    <row r="15555" spans="2:3" x14ac:dyDescent="0.2">
      <c r="B15555" s="24"/>
      <c r="C15555" s="24"/>
    </row>
    <row r="15556" spans="2:3" x14ac:dyDescent="0.2">
      <c r="B15556" s="24"/>
      <c r="C15556" s="24"/>
    </row>
    <row r="15557" spans="2:3" x14ac:dyDescent="0.2">
      <c r="B15557" s="24"/>
      <c r="C15557" s="24"/>
    </row>
    <row r="15558" spans="2:3" x14ac:dyDescent="0.2">
      <c r="B15558" s="24"/>
      <c r="C15558" s="24"/>
    </row>
    <row r="15559" spans="2:3" x14ac:dyDescent="0.2">
      <c r="B15559" s="24"/>
      <c r="C15559" s="24"/>
    </row>
    <row r="15560" spans="2:3" x14ac:dyDescent="0.2">
      <c r="B15560" s="24"/>
      <c r="C15560" s="24"/>
    </row>
    <row r="15561" spans="2:3" x14ac:dyDescent="0.2">
      <c r="B15561" s="24"/>
      <c r="C15561" s="24"/>
    </row>
    <row r="15562" spans="2:3" x14ac:dyDescent="0.2">
      <c r="B15562" s="24"/>
      <c r="C15562" s="24"/>
    </row>
    <row r="15563" spans="2:3" x14ac:dyDescent="0.2">
      <c r="B15563" s="24"/>
      <c r="C15563" s="24"/>
    </row>
    <row r="15564" spans="2:3" x14ac:dyDescent="0.2">
      <c r="B15564" s="24"/>
      <c r="C15564" s="24"/>
    </row>
    <row r="15565" spans="2:3" x14ac:dyDescent="0.2">
      <c r="B15565" s="24"/>
      <c r="C15565" s="24"/>
    </row>
    <row r="15566" spans="2:3" x14ac:dyDescent="0.2">
      <c r="B15566" s="24"/>
      <c r="C15566" s="24"/>
    </row>
    <row r="15567" spans="2:3" x14ac:dyDescent="0.2">
      <c r="B15567" s="24"/>
      <c r="C15567" s="24"/>
    </row>
    <row r="15568" spans="2:3" x14ac:dyDescent="0.2">
      <c r="B15568" s="24"/>
      <c r="C15568" s="24"/>
    </row>
    <row r="15569" spans="2:3" x14ac:dyDescent="0.2">
      <c r="B15569" s="24"/>
      <c r="C15569" s="24"/>
    </row>
    <row r="15570" spans="2:3" x14ac:dyDescent="0.2">
      <c r="B15570" s="24"/>
      <c r="C15570" s="24"/>
    </row>
    <row r="15571" spans="2:3" x14ac:dyDescent="0.2">
      <c r="B15571" s="24"/>
      <c r="C15571" s="24"/>
    </row>
    <row r="15572" spans="2:3" x14ac:dyDescent="0.2">
      <c r="B15572" s="24"/>
      <c r="C15572" s="24"/>
    </row>
    <row r="15573" spans="2:3" x14ac:dyDescent="0.2">
      <c r="B15573" s="24"/>
      <c r="C15573" s="24"/>
    </row>
    <row r="15574" spans="2:3" x14ac:dyDescent="0.2">
      <c r="B15574" s="24"/>
      <c r="C15574" s="24"/>
    </row>
    <row r="15575" spans="2:3" x14ac:dyDescent="0.2">
      <c r="B15575" s="24"/>
      <c r="C15575" s="24"/>
    </row>
    <row r="15576" spans="2:3" x14ac:dyDescent="0.2">
      <c r="B15576" s="24"/>
      <c r="C15576" s="24"/>
    </row>
    <row r="15577" spans="2:3" x14ac:dyDescent="0.2">
      <c r="B15577" s="24"/>
      <c r="C15577" s="24"/>
    </row>
    <row r="15578" spans="2:3" x14ac:dyDescent="0.2">
      <c r="B15578" s="24"/>
      <c r="C15578" s="24"/>
    </row>
    <row r="15579" spans="2:3" x14ac:dyDescent="0.2">
      <c r="B15579" s="24"/>
      <c r="C15579" s="24"/>
    </row>
    <row r="15580" spans="2:3" x14ac:dyDescent="0.2">
      <c r="B15580" s="24"/>
      <c r="C15580" s="24"/>
    </row>
    <row r="15581" spans="2:3" x14ac:dyDescent="0.2">
      <c r="B15581" s="24"/>
      <c r="C15581" s="24"/>
    </row>
    <row r="15582" spans="2:3" x14ac:dyDescent="0.2">
      <c r="B15582" s="24"/>
      <c r="C15582" s="24"/>
    </row>
    <row r="15583" spans="2:3" x14ac:dyDescent="0.2">
      <c r="B15583" s="24"/>
      <c r="C15583" s="24"/>
    </row>
    <row r="15584" spans="2:3" x14ac:dyDescent="0.2">
      <c r="B15584" s="24"/>
      <c r="C15584" s="24"/>
    </row>
    <row r="15585" spans="2:3" x14ac:dyDescent="0.2">
      <c r="B15585" s="24"/>
      <c r="C15585" s="24"/>
    </row>
    <row r="15586" spans="2:3" x14ac:dyDescent="0.2">
      <c r="B15586" s="24"/>
      <c r="C15586" s="24"/>
    </row>
    <row r="15587" spans="2:3" x14ac:dyDescent="0.2">
      <c r="B15587" s="24"/>
      <c r="C15587" s="24"/>
    </row>
    <row r="15588" spans="2:3" x14ac:dyDescent="0.2">
      <c r="B15588" s="24"/>
      <c r="C15588" s="24"/>
    </row>
    <row r="15589" spans="2:3" x14ac:dyDescent="0.2">
      <c r="B15589" s="24"/>
      <c r="C15589" s="24"/>
    </row>
    <row r="15590" spans="2:3" x14ac:dyDescent="0.2">
      <c r="B15590" s="24"/>
      <c r="C15590" s="24"/>
    </row>
    <row r="15591" spans="2:3" x14ac:dyDescent="0.2">
      <c r="B15591" s="24"/>
      <c r="C15591" s="24"/>
    </row>
    <row r="15592" spans="2:3" x14ac:dyDescent="0.2">
      <c r="B15592" s="24"/>
      <c r="C15592" s="24"/>
    </row>
    <row r="15593" spans="2:3" x14ac:dyDescent="0.2">
      <c r="B15593" s="24"/>
      <c r="C15593" s="24"/>
    </row>
    <row r="15594" spans="2:3" x14ac:dyDescent="0.2">
      <c r="B15594" s="24"/>
      <c r="C15594" s="24"/>
    </row>
    <row r="15595" spans="2:3" x14ac:dyDescent="0.2">
      <c r="B15595" s="24"/>
      <c r="C15595" s="24"/>
    </row>
    <row r="15596" spans="2:3" x14ac:dyDescent="0.2">
      <c r="B15596" s="24"/>
      <c r="C15596" s="24"/>
    </row>
    <row r="15597" spans="2:3" x14ac:dyDescent="0.2">
      <c r="B15597" s="24"/>
      <c r="C15597" s="24"/>
    </row>
    <row r="15598" spans="2:3" x14ac:dyDescent="0.2">
      <c r="B15598" s="24"/>
      <c r="C15598" s="24"/>
    </row>
    <row r="15599" spans="2:3" x14ac:dyDescent="0.2">
      <c r="B15599" s="24"/>
      <c r="C15599" s="24"/>
    </row>
    <row r="15600" spans="2:3" x14ac:dyDescent="0.2">
      <c r="B15600" s="24"/>
      <c r="C15600" s="24"/>
    </row>
    <row r="15601" spans="2:3" x14ac:dyDescent="0.2">
      <c r="B15601" s="24"/>
      <c r="C15601" s="24"/>
    </row>
    <row r="15602" spans="2:3" x14ac:dyDescent="0.2">
      <c r="B15602" s="24"/>
      <c r="C15602" s="24"/>
    </row>
    <row r="15603" spans="2:3" x14ac:dyDescent="0.2">
      <c r="B15603" s="24"/>
      <c r="C15603" s="24"/>
    </row>
    <row r="15604" spans="2:3" x14ac:dyDescent="0.2">
      <c r="B15604" s="24"/>
      <c r="C15604" s="24"/>
    </row>
    <row r="15605" spans="2:3" x14ac:dyDescent="0.2">
      <c r="B15605" s="24"/>
      <c r="C15605" s="24"/>
    </row>
    <row r="15606" spans="2:3" x14ac:dyDescent="0.2">
      <c r="B15606" s="24"/>
      <c r="C15606" s="24"/>
    </row>
    <row r="15607" spans="2:3" x14ac:dyDescent="0.2">
      <c r="B15607" s="24"/>
      <c r="C15607" s="24"/>
    </row>
    <row r="15608" spans="2:3" x14ac:dyDescent="0.2">
      <c r="B15608" s="24"/>
      <c r="C15608" s="24"/>
    </row>
    <row r="15609" spans="2:3" x14ac:dyDescent="0.2">
      <c r="B15609" s="24"/>
      <c r="C15609" s="24"/>
    </row>
    <row r="15610" spans="2:3" x14ac:dyDescent="0.2">
      <c r="B15610" s="24"/>
      <c r="C15610" s="24"/>
    </row>
    <row r="15611" spans="2:3" x14ac:dyDescent="0.2">
      <c r="B15611" s="24"/>
      <c r="C15611" s="24"/>
    </row>
    <row r="15612" spans="2:3" x14ac:dyDescent="0.2">
      <c r="B15612" s="24"/>
      <c r="C15612" s="24"/>
    </row>
    <row r="15613" spans="2:3" x14ac:dyDescent="0.2">
      <c r="B15613" s="24"/>
      <c r="C15613" s="24"/>
    </row>
    <row r="15614" spans="2:3" x14ac:dyDescent="0.2">
      <c r="B15614" s="24"/>
      <c r="C15614" s="24"/>
    </row>
    <row r="15615" spans="2:3" x14ac:dyDescent="0.2">
      <c r="B15615" s="24"/>
      <c r="C15615" s="24"/>
    </row>
    <row r="15616" spans="2:3" x14ac:dyDescent="0.2">
      <c r="B15616" s="24"/>
      <c r="C15616" s="24"/>
    </row>
    <row r="15617" spans="2:3" x14ac:dyDescent="0.2">
      <c r="B15617" s="24"/>
      <c r="C15617" s="24"/>
    </row>
    <row r="15618" spans="2:3" x14ac:dyDescent="0.2">
      <c r="B15618" s="24"/>
      <c r="C15618" s="24"/>
    </row>
    <row r="15619" spans="2:3" x14ac:dyDescent="0.2">
      <c r="B15619" s="24"/>
      <c r="C15619" s="24"/>
    </row>
    <row r="15620" spans="2:3" x14ac:dyDescent="0.2">
      <c r="B15620" s="24"/>
      <c r="C15620" s="24"/>
    </row>
    <row r="15621" spans="2:3" x14ac:dyDescent="0.2">
      <c r="B15621" s="24"/>
      <c r="C15621" s="24"/>
    </row>
    <row r="15622" spans="2:3" x14ac:dyDescent="0.2">
      <c r="B15622" s="24"/>
      <c r="C15622" s="24"/>
    </row>
    <row r="15623" spans="2:3" x14ac:dyDescent="0.2">
      <c r="B15623" s="24"/>
      <c r="C15623" s="24"/>
    </row>
    <row r="15624" spans="2:3" x14ac:dyDescent="0.2">
      <c r="B15624" s="24"/>
      <c r="C15624" s="24"/>
    </row>
    <row r="15625" spans="2:3" x14ac:dyDescent="0.2">
      <c r="B15625" s="24"/>
      <c r="C15625" s="24"/>
    </row>
    <row r="15626" spans="2:3" x14ac:dyDescent="0.2">
      <c r="B15626" s="24"/>
      <c r="C15626" s="24"/>
    </row>
    <row r="15627" spans="2:3" x14ac:dyDescent="0.2">
      <c r="B15627" s="24"/>
      <c r="C15627" s="24"/>
    </row>
    <row r="15628" spans="2:3" x14ac:dyDescent="0.2">
      <c r="B15628" s="24"/>
      <c r="C15628" s="24"/>
    </row>
    <row r="15629" spans="2:3" x14ac:dyDescent="0.2">
      <c r="B15629" s="24"/>
      <c r="C15629" s="24"/>
    </row>
    <row r="15630" spans="2:3" x14ac:dyDescent="0.2">
      <c r="B15630" s="24"/>
      <c r="C15630" s="24"/>
    </row>
    <row r="15631" spans="2:3" x14ac:dyDescent="0.2">
      <c r="B15631" s="24"/>
      <c r="C15631" s="24"/>
    </row>
    <row r="15632" spans="2:3" x14ac:dyDescent="0.2">
      <c r="B15632" s="24"/>
      <c r="C15632" s="24"/>
    </row>
    <row r="15633" spans="2:3" x14ac:dyDescent="0.2">
      <c r="B15633" s="24"/>
      <c r="C15633" s="24"/>
    </row>
    <row r="15634" spans="2:3" x14ac:dyDescent="0.2">
      <c r="B15634" s="24"/>
      <c r="C15634" s="24"/>
    </row>
    <row r="15635" spans="2:3" x14ac:dyDescent="0.2">
      <c r="B15635" s="24"/>
      <c r="C15635" s="24"/>
    </row>
    <row r="15636" spans="2:3" x14ac:dyDescent="0.2">
      <c r="B15636" s="24"/>
      <c r="C15636" s="24"/>
    </row>
    <row r="15637" spans="2:3" x14ac:dyDescent="0.2">
      <c r="B15637" s="24"/>
      <c r="C15637" s="24"/>
    </row>
    <row r="15638" spans="2:3" x14ac:dyDescent="0.2">
      <c r="B15638" s="24"/>
      <c r="C15638" s="24"/>
    </row>
    <row r="15639" spans="2:3" x14ac:dyDescent="0.2">
      <c r="B15639" s="24"/>
      <c r="C15639" s="24"/>
    </row>
    <row r="15640" spans="2:3" x14ac:dyDescent="0.2">
      <c r="B15640" s="24"/>
      <c r="C15640" s="24"/>
    </row>
    <row r="15641" spans="2:3" x14ac:dyDescent="0.2">
      <c r="B15641" s="24"/>
      <c r="C15641" s="24"/>
    </row>
    <row r="15642" spans="2:3" x14ac:dyDescent="0.2">
      <c r="B15642" s="24"/>
      <c r="C15642" s="24"/>
    </row>
    <row r="15643" spans="2:3" x14ac:dyDescent="0.2">
      <c r="B15643" s="24"/>
      <c r="C15643" s="24"/>
    </row>
    <row r="15644" spans="2:3" x14ac:dyDescent="0.2">
      <c r="B15644" s="24"/>
      <c r="C15644" s="24"/>
    </row>
    <row r="15645" spans="2:3" x14ac:dyDescent="0.2">
      <c r="B15645" s="24"/>
      <c r="C15645" s="24"/>
    </row>
    <row r="15646" spans="2:3" x14ac:dyDescent="0.2">
      <c r="B15646" s="24"/>
      <c r="C15646" s="24"/>
    </row>
    <row r="15647" spans="2:3" x14ac:dyDescent="0.2">
      <c r="B15647" s="24"/>
      <c r="C15647" s="24"/>
    </row>
    <row r="15648" spans="2:3" x14ac:dyDescent="0.2">
      <c r="B15648" s="24"/>
      <c r="C15648" s="24"/>
    </row>
    <row r="15649" spans="2:3" x14ac:dyDescent="0.2">
      <c r="B15649" s="24"/>
      <c r="C15649" s="24"/>
    </row>
    <row r="15650" spans="2:3" x14ac:dyDescent="0.2">
      <c r="B15650" s="24"/>
      <c r="C15650" s="24"/>
    </row>
    <row r="15651" spans="2:3" x14ac:dyDescent="0.2">
      <c r="B15651" s="24"/>
      <c r="C15651" s="24"/>
    </row>
    <row r="15652" spans="2:3" x14ac:dyDescent="0.2">
      <c r="B15652" s="24"/>
      <c r="C15652" s="24"/>
    </row>
    <row r="15653" spans="2:3" x14ac:dyDescent="0.2">
      <c r="B15653" s="24"/>
      <c r="C15653" s="24"/>
    </row>
    <row r="15654" spans="2:3" x14ac:dyDescent="0.2">
      <c r="B15654" s="24"/>
      <c r="C15654" s="24"/>
    </row>
    <row r="15655" spans="2:3" x14ac:dyDescent="0.2">
      <c r="B15655" s="24"/>
      <c r="C15655" s="24"/>
    </row>
    <row r="15656" spans="2:3" x14ac:dyDescent="0.2">
      <c r="B15656" s="24"/>
      <c r="C15656" s="24"/>
    </row>
    <row r="15657" spans="2:3" x14ac:dyDescent="0.2">
      <c r="B15657" s="24"/>
      <c r="C15657" s="24"/>
    </row>
    <row r="15658" spans="2:3" x14ac:dyDescent="0.2">
      <c r="B15658" s="24"/>
      <c r="C15658" s="24"/>
    </row>
    <row r="15659" spans="2:3" x14ac:dyDescent="0.2">
      <c r="B15659" s="24"/>
      <c r="C15659" s="24"/>
    </row>
    <row r="15660" spans="2:3" x14ac:dyDescent="0.2">
      <c r="B15660" s="24"/>
      <c r="C15660" s="24"/>
    </row>
    <row r="15661" spans="2:3" x14ac:dyDescent="0.2">
      <c r="B15661" s="24"/>
      <c r="C15661" s="24"/>
    </row>
    <row r="15662" spans="2:3" x14ac:dyDescent="0.2">
      <c r="B15662" s="24"/>
      <c r="C15662" s="24"/>
    </row>
    <row r="15663" spans="2:3" x14ac:dyDescent="0.2">
      <c r="B15663" s="24"/>
      <c r="C15663" s="24"/>
    </row>
    <row r="15664" spans="2:3" x14ac:dyDescent="0.2">
      <c r="B15664" s="24"/>
      <c r="C15664" s="24"/>
    </row>
    <row r="15665" spans="2:3" x14ac:dyDescent="0.2">
      <c r="B15665" s="24"/>
      <c r="C15665" s="24"/>
    </row>
    <row r="15666" spans="2:3" x14ac:dyDescent="0.2">
      <c r="B15666" s="24"/>
      <c r="C15666" s="24"/>
    </row>
    <row r="15667" spans="2:3" x14ac:dyDescent="0.2">
      <c r="B15667" s="24"/>
      <c r="C15667" s="24"/>
    </row>
    <row r="15668" spans="2:3" x14ac:dyDescent="0.2">
      <c r="B15668" s="24"/>
      <c r="C15668" s="24"/>
    </row>
    <row r="15669" spans="2:3" x14ac:dyDescent="0.2">
      <c r="B15669" s="24"/>
      <c r="C15669" s="24"/>
    </row>
    <row r="15670" spans="2:3" x14ac:dyDescent="0.2">
      <c r="B15670" s="24"/>
      <c r="C15670" s="24"/>
    </row>
    <row r="15671" spans="2:3" x14ac:dyDescent="0.2">
      <c r="B15671" s="24"/>
      <c r="C15671" s="24"/>
    </row>
    <row r="15672" spans="2:3" x14ac:dyDescent="0.2">
      <c r="B15672" s="24"/>
      <c r="C15672" s="24"/>
    </row>
    <row r="15673" spans="2:3" x14ac:dyDescent="0.2">
      <c r="B15673" s="24"/>
      <c r="C15673" s="24"/>
    </row>
    <row r="15674" spans="2:3" x14ac:dyDescent="0.2">
      <c r="B15674" s="24"/>
      <c r="C15674" s="24"/>
    </row>
    <row r="15675" spans="2:3" x14ac:dyDescent="0.2">
      <c r="B15675" s="24"/>
      <c r="C15675" s="24"/>
    </row>
    <row r="15676" spans="2:3" x14ac:dyDescent="0.2">
      <c r="B15676" s="24"/>
      <c r="C15676" s="24"/>
    </row>
    <row r="15677" spans="2:3" x14ac:dyDescent="0.2">
      <c r="B15677" s="24"/>
      <c r="C15677" s="24"/>
    </row>
    <row r="15678" spans="2:3" x14ac:dyDescent="0.2">
      <c r="B15678" s="24"/>
      <c r="C15678" s="24"/>
    </row>
    <row r="15679" spans="2:3" x14ac:dyDescent="0.2">
      <c r="B15679" s="24"/>
      <c r="C15679" s="24"/>
    </row>
    <row r="15680" spans="2:3" x14ac:dyDescent="0.2">
      <c r="B15680" s="24"/>
      <c r="C15680" s="24"/>
    </row>
    <row r="15681" spans="2:3" x14ac:dyDescent="0.2">
      <c r="B15681" s="24"/>
      <c r="C15681" s="24"/>
    </row>
    <row r="15682" spans="2:3" x14ac:dyDescent="0.2">
      <c r="B15682" s="24"/>
      <c r="C15682" s="24"/>
    </row>
    <row r="15683" spans="2:3" x14ac:dyDescent="0.2">
      <c r="B15683" s="24"/>
      <c r="C15683" s="24"/>
    </row>
    <row r="15684" spans="2:3" x14ac:dyDescent="0.2">
      <c r="B15684" s="24"/>
      <c r="C15684" s="24"/>
    </row>
    <row r="15685" spans="2:3" x14ac:dyDescent="0.2">
      <c r="B15685" s="24"/>
      <c r="C15685" s="24"/>
    </row>
    <row r="15686" spans="2:3" x14ac:dyDescent="0.2">
      <c r="B15686" s="24"/>
      <c r="C15686" s="24"/>
    </row>
    <row r="15687" spans="2:3" x14ac:dyDescent="0.2">
      <c r="B15687" s="24"/>
      <c r="C15687" s="24"/>
    </row>
    <row r="15688" spans="2:3" x14ac:dyDescent="0.2">
      <c r="B15688" s="24"/>
      <c r="C15688" s="24"/>
    </row>
    <row r="15689" spans="2:3" x14ac:dyDescent="0.2">
      <c r="B15689" s="24"/>
      <c r="C15689" s="24"/>
    </row>
    <row r="15690" spans="2:3" x14ac:dyDescent="0.2">
      <c r="B15690" s="24"/>
      <c r="C15690" s="24"/>
    </row>
    <row r="15691" spans="2:3" x14ac:dyDescent="0.2">
      <c r="B15691" s="24"/>
      <c r="C15691" s="24"/>
    </row>
    <row r="15692" spans="2:3" x14ac:dyDescent="0.2">
      <c r="B15692" s="24"/>
      <c r="C15692" s="24"/>
    </row>
    <row r="15693" spans="2:3" x14ac:dyDescent="0.2">
      <c r="B15693" s="24"/>
      <c r="C15693" s="24"/>
    </row>
    <row r="15694" spans="2:3" x14ac:dyDescent="0.2">
      <c r="B15694" s="24"/>
      <c r="C15694" s="24"/>
    </row>
    <row r="15695" spans="2:3" x14ac:dyDescent="0.2">
      <c r="B15695" s="24"/>
      <c r="C15695" s="24"/>
    </row>
    <row r="15696" spans="2:3" x14ac:dyDescent="0.2">
      <c r="B15696" s="24"/>
      <c r="C15696" s="24"/>
    </row>
    <row r="15697" spans="2:3" x14ac:dyDescent="0.2">
      <c r="B15697" s="24"/>
      <c r="C15697" s="24"/>
    </row>
    <row r="15698" spans="2:3" x14ac:dyDescent="0.2">
      <c r="B15698" s="24"/>
      <c r="C15698" s="24"/>
    </row>
    <row r="15699" spans="2:3" x14ac:dyDescent="0.2">
      <c r="B15699" s="24"/>
      <c r="C15699" s="24"/>
    </row>
    <row r="15700" spans="2:3" x14ac:dyDescent="0.2">
      <c r="B15700" s="24"/>
      <c r="C15700" s="24"/>
    </row>
    <row r="15701" spans="2:3" x14ac:dyDescent="0.2">
      <c r="B15701" s="24"/>
      <c r="C15701" s="24"/>
    </row>
    <row r="15702" spans="2:3" x14ac:dyDescent="0.2">
      <c r="B15702" s="24"/>
      <c r="C15702" s="24"/>
    </row>
    <row r="15703" spans="2:3" x14ac:dyDescent="0.2">
      <c r="B15703" s="24"/>
      <c r="C15703" s="24"/>
    </row>
    <row r="15704" spans="2:3" x14ac:dyDescent="0.2">
      <c r="B15704" s="24"/>
      <c r="C15704" s="24"/>
    </row>
    <row r="15705" spans="2:3" x14ac:dyDescent="0.2">
      <c r="B15705" s="24"/>
      <c r="C15705" s="24"/>
    </row>
    <row r="15706" spans="2:3" x14ac:dyDescent="0.2">
      <c r="B15706" s="24"/>
      <c r="C15706" s="24"/>
    </row>
    <row r="15707" spans="2:3" x14ac:dyDescent="0.2">
      <c r="B15707" s="24"/>
      <c r="C15707" s="24"/>
    </row>
    <row r="15708" spans="2:3" x14ac:dyDescent="0.2">
      <c r="B15708" s="24"/>
      <c r="C15708" s="24"/>
    </row>
    <row r="15709" spans="2:3" x14ac:dyDescent="0.2">
      <c r="B15709" s="24"/>
      <c r="C15709" s="24"/>
    </row>
    <row r="15710" spans="2:3" x14ac:dyDescent="0.2">
      <c r="B15710" s="24"/>
      <c r="C15710" s="24"/>
    </row>
    <row r="15711" spans="2:3" x14ac:dyDescent="0.2">
      <c r="B15711" s="24"/>
      <c r="C15711" s="24"/>
    </row>
    <row r="15712" spans="2:3" x14ac:dyDescent="0.2">
      <c r="B15712" s="24"/>
      <c r="C15712" s="24"/>
    </row>
    <row r="15713" spans="2:3" x14ac:dyDescent="0.2">
      <c r="B15713" s="24"/>
      <c r="C15713" s="24"/>
    </row>
    <row r="15714" spans="2:3" x14ac:dyDescent="0.2">
      <c r="B15714" s="24"/>
      <c r="C15714" s="24"/>
    </row>
    <row r="15715" spans="2:3" x14ac:dyDescent="0.2">
      <c r="B15715" s="24"/>
      <c r="C15715" s="24"/>
    </row>
    <row r="15716" spans="2:3" x14ac:dyDescent="0.2">
      <c r="B15716" s="24"/>
      <c r="C15716" s="24"/>
    </row>
    <row r="15717" spans="2:3" x14ac:dyDescent="0.2">
      <c r="B15717" s="24"/>
      <c r="C15717" s="24"/>
    </row>
    <row r="15718" spans="2:3" x14ac:dyDescent="0.2">
      <c r="B15718" s="24"/>
      <c r="C15718" s="24"/>
    </row>
    <row r="15719" spans="2:3" x14ac:dyDescent="0.2">
      <c r="B15719" s="24"/>
      <c r="C15719" s="24"/>
    </row>
    <row r="15720" spans="2:3" x14ac:dyDescent="0.2">
      <c r="B15720" s="24"/>
      <c r="C15720" s="24"/>
    </row>
    <row r="15721" spans="2:3" x14ac:dyDescent="0.2">
      <c r="B15721" s="24"/>
      <c r="C15721" s="24"/>
    </row>
    <row r="15722" spans="2:3" x14ac:dyDescent="0.2">
      <c r="B15722" s="24"/>
      <c r="C15722" s="24"/>
    </row>
    <row r="15723" spans="2:3" x14ac:dyDescent="0.2">
      <c r="B15723" s="24"/>
      <c r="C15723" s="24"/>
    </row>
    <row r="15724" spans="2:3" x14ac:dyDescent="0.2">
      <c r="B15724" s="24"/>
      <c r="C15724" s="24"/>
    </row>
    <row r="15725" spans="2:3" x14ac:dyDescent="0.2">
      <c r="B15725" s="24"/>
      <c r="C15725" s="24"/>
    </row>
    <row r="15726" spans="2:3" x14ac:dyDescent="0.2">
      <c r="B15726" s="24"/>
      <c r="C15726" s="24"/>
    </row>
    <row r="15727" spans="2:3" x14ac:dyDescent="0.2">
      <c r="B15727" s="24"/>
      <c r="C15727" s="24"/>
    </row>
    <row r="15728" spans="2:3" x14ac:dyDescent="0.2">
      <c r="B15728" s="24"/>
      <c r="C15728" s="24"/>
    </row>
    <row r="15729" spans="2:3" x14ac:dyDescent="0.2">
      <c r="B15729" s="24"/>
      <c r="C15729" s="24"/>
    </row>
    <row r="15730" spans="2:3" x14ac:dyDescent="0.2">
      <c r="B15730" s="24"/>
      <c r="C15730" s="24"/>
    </row>
    <row r="15731" spans="2:3" x14ac:dyDescent="0.2">
      <c r="B15731" s="24"/>
      <c r="C15731" s="24"/>
    </row>
    <row r="15732" spans="2:3" x14ac:dyDescent="0.2">
      <c r="B15732" s="24"/>
      <c r="C15732" s="24"/>
    </row>
    <row r="15733" spans="2:3" x14ac:dyDescent="0.2">
      <c r="B15733" s="24"/>
      <c r="C15733" s="24"/>
    </row>
    <row r="15734" spans="2:3" x14ac:dyDescent="0.2">
      <c r="B15734" s="24"/>
      <c r="C15734" s="24"/>
    </row>
    <row r="15735" spans="2:3" x14ac:dyDescent="0.2">
      <c r="B15735" s="24"/>
      <c r="C15735" s="24"/>
    </row>
    <row r="15736" spans="2:3" x14ac:dyDescent="0.2">
      <c r="B15736" s="24"/>
      <c r="C15736" s="24"/>
    </row>
    <row r="15737" spans="2:3" x14ac:dyDescent="0.2">
      <c r="B15737" s="24"/>
      <c r="C15737" s="24"/>
    </row>
    <row r="15738" spans="2:3" x14ac:dyDescent="0.2">
      <c r="B15738" s="24"/>
      <c r="C15738" s="24"/>
    </row>
    <row r="15739" spans="2:3" x14ac:dyDescent="0.2">
      <c r="B15739" s="24"/>
      <c r="C15739" s="24"/>
    </row>
    <row r="15740" spans="2:3" x14ac:dyDescent="0.2">
      <c r="B15740" s="24"/>
      <c r="C15740" s="24"/>
    </row>
    <row r="15741" spans="2:3" x14ac:dyDescent="0.2">
      <c r="B15741" s="24"/>
      <c r="C15741" s="24"/>
    </row>
    <row r="15742" spans="2:3" x14ac:dyDescent="0.2">
      <c r="B15742" s="24"/>
      <c r="C15742" s="24"/>
    </row>
    <row r="15743" spans="2:3" x14ac:dyDescent="0.2">
      <c r="B15743" s="24"/>
      <c r="C15743" s="24"/>
    </row>
    <row r="15744" spans="2:3" x14ac:dyDescent="0.2">
      <c r="B15744" s="24"/>
      <c r="C15744" s="24"/>
    </row>
    <row r="15745" spans="2:3" x14ac:dyDescent="0.2">
      <c r="B15745" s="24"/>
      <c r="C15745" s="24"/>
    </row>
    <row r="15746" spans="2:3" x14ac:dyDescent="0.2">
      <c r="B15746" s="24"/>
      <c r="C15746" s="24"/>
    </row>
    <row r="15747" spans="2:3" x14ac:dyDescent="0.2">
      <c r="B15747" s="24"/>
      <c r="C15747" s="24"/>
    </row>
    <row r="15748" spans="2:3" x14ac:dyDescent="0.2">
      <c r="B15748" s="24"/>
      <c r="C15748" s="24"/>
    </row>
    <row r="15749" spans="2:3" x14ac:dyDescent="0.2">
      <c r="B15749" s="24"/>
      <c r="C15749" s="24"/>
    </row>
    <row r="15750" spans="2:3" x14ac:dyDescent="0.2">
      <c r="B15750" s="24"/>
      <c r="C15750" s="24"/>
    </row>
    <row r="15751" spans="2:3" x14ac:dyDescent="0.2">
      <c r="B15751" s="24"/>
      <c r="C15751" s="24"/>
    </row>
    <row r="15752" spans="2:3" x14ac:dyDescent="0.2">
      <c r="B15752" s="24"/>
      <c r="C15752" s="24"/>
    </row>
    <row r="15753" spans="2:3" x14ac:dyDescent="0.2">
      <c r="B15753" s="24"/>
      <c r="C15753" s="24"/>
    </row>
    <row r="15754" spans="2:3" x14ac:dyDescent="0.2">
      <c r="B15754" s="24"/>
      <c r="C15754" s="24"/>
    </row>
    <row r="15755" spans="2:3" x14ac:dyDescent="0.2">
      <c r="B15755" s="24"/>
      <c r="C15755" s="24"/>
    </row>
    <row r="15756" spans="2:3" x14ac:dyDescent="0.2">
      <c r="B15756" s="24"/>
      <c r="C15756" s="24"/>
    </row>
    <row r="15757" spans="2:3" x14ac:dyDescent="0.2">
      <c r="B15757" s="24"/>
      <c r="C15757" s="24"/>
    </row>
    <row r="15758" spans="2:3" x14ac:dyDescent="0.2">
      <c r="B15758" s="24"/>
      <c r="C15758" s="24"/>
    </row>
    <row r="15759" spans="2:3" x14ac:dyDescent="0.2">
      <c r="B15759" s="24"/>
      <c r="C15759" s="24"/>
    </row>
    <row r="15760" spans="2:3" x14ac:dyDescent="0.2">
      <c r="B15760" s="24"/>
      <c r="C15760" s="24"/>
    </row>
    <row r="15761" spans="2:3" x14ac:dyDescent="0.2">
      <c r="B15761" s="24"/>
      <c r="C15761" s="24"/>
    </row>
    <row r="15762" spans="2:3" x14ac:dyDescent="0.2">
      <c r="B15762" s="24"/>
      <c r="C15762" s="24"/>
    </row>
    <row r="15763" spans="2:3" x14ac:dyDescent="0.2">
      <c r="B15763" s="24"/>
      <c r="C15763" s="24"/>
    </row>
    <row r="15764" spans="2:3" x14ac:dyDescent="0.2">
      <c r="B15764" s="24"/>
      <c r="C15764" s="24"/>
    </row>
    <row r="15765" spans="2:3" x14ac:dyDescent="0.2">
      <c r="B15765" s="24"/>
      <c r="C15765" s="24"/>
    </row>
    <row r="15766" spans="2:3" x14ac:dyDescent="0.2">
      <c r="B15766" s="24"/>
      <c r="C15766" s="24"/>
    </row>
    <row r="15767" spans="2:3" x14ac:dyDescent="0.2">
      <c r="B15767" s="24"/>
      <c r="C15767" s="24"/>
    </row>
    <row r="15768" spans="2:3" x14ac:dyDescent="0.2">
      <c r="B15768" s="24"/>
      <c r="C15768" s="24"/>
    </row>
    <row r="15769" spans="2:3" x14ac:dyDescent="0.2">
      <c r="B15769" s="24"/>
      <c r="C15769" s="24"/>
    </row>
    <row r="15770" spans="2:3" x14ac:dyDescent="0.2">
      <c r="B15770" s="24"/>
      <c r="C15770" s="24"/>
    </row>
    <row r="15771" spans="2:3" x14ac:dyDescent="0.2">
      <c r="B15771" s="24"/>
      <c r="C15771" s="24"/>
    </row>
    <row r="15772" spans="2:3" x14ac:dyDescent="0.2">
      <c r="B15772" s="24"/>
      <c r="C15772" s="24"/>
    </row>
    <row r="15773" spans="2:3" x14ac:dyDescent="0.2">
      <c r="B15773" s="24"/>
      <c r="C15773" s="24"/>
    </row>
    <row r="15774" spans="2:3" x14ac:dyDescent="0.2">
      <c r="B15774" s="24"/>
      <c r="C15774" s="24"/>
    </row>
    <row r="15775" spans="2:3" x14ac:dyDescent="0.2">
      <c r="B15775" s="24"/>
      <c r="C15775" s="24"/>
    </row>
    <row r="15776" spans="2:3" x14ac:dyDescent="0.2">
      <c r="B15776" s="24"/>
      <c r="C15776" s="24"/>
    </row>
    <row r="15777" spans="2:3" x14ac:dyDescent="0.2">
      <c r="B15777" s="24"/>
      <c r="C15777" s="24"/>
    </row>
    <row r="15778" spans="2:3" x14ac:dyDescent="0.2">
      <c r="B15778" s="24"/>
      <c r="C15778" s="24"/>
    </row>
    <row r="15779" spans="2:3" x14ac:dyDescent="0.2">
      <c r="B15779" s="24"/>
      <c r="C15779" s="24"/>
    </row>
    <row r="15780" spans="2:3" x14ac:dyDescent="0.2">
      <c r="B15780" s="24"/>
      <c r="C15780" s="24"/>
    </row>
    <row r="15781" spans="2:3" x14ac:dyDescent="0.2">
      <c r="B15781" s="24"/>
      <c r="C15781" s="24"/>
    </row>
    <row r="15782" spans="2:3" x14ac:dyDescent="0.2">
      <c r="B15782" s="24"/>
      <c r="C15782" s="24"/>
    </row>
    <row r="15783" spans="2:3" x14ac:dyDescent="0.2">
      <c r="B15783" s="24"/>
      <c r="C15783" s="24"/>
    </row>
    <row r="15784" spans="2:3" x14ac:dyDescent="0.2">
      <c r="B15784" s="24"/>
      <c r="C15784" s="24"/>
    </row>
    <row r="15785" spans="2:3" x14ac:dyDescent="0.2">
      <c r="B15785" s="24"/>
      <c r="C15785" s="24"/>
    </row>
    <row r="15786" spans="2:3" x14ac:dyDescent="0.2">
      <c r="B15786" s="24"/>
      <c r="C15786" s="24"/>
    </row>
    <row r="15787" spans="2:3" x14ac:dyDescent="0.2">
      <c r="B15787" s="24"/>
      <c r="C15787" s="24"/>
    </row>
    <row r="15788" spans="2:3" x14ac:dyDescent="0.2">
      <c r="B15788" s="24"/>
      <c r="C15788" s="24"/>
    </row>
    <row r="15789" spans="2:3" x14ac:dyDescent="0.2">
      <c r="B15789" s="24"/>
      <c r="C15789" s="24"/>
    </row>
    <row r="15790" spans="2:3" x14ac:dyDescent="0.2">
      <c r="B15790" s="24"/>
      <c r="C15790" s="24"/>
    </row>
    <row r="15791" spans="2:3" x14ac:dyDescent="0.2">
      <c r="B15791" s="24"/>
      <c r="C15791" s="24"/>
    </row>
    <row r="15792" spans="2:3" x14ac:dyDescent="0.2">
      <c r="B15792" s="24"/>
      <c r="C15792" s="24"/>
    </row>
    <row r="15793" spans="2:3" x14ac:dyDescent="0.2">
      <c r="B15793" s="24"/>
      <c r="C15793" s="24"/>
    </row>
    <row r="15794" spans="2:3" x14ac:dyDescent="0.2">
      <c r="B15794" s="24"/>
      <c r="C15794" s="24"/>
    </row>
    <row r="15795" spans="2:3" x14ac:dyDescent="0.2">
      <c r="B15795" s="24"/>
      <c r="C15795" s="24"/>
    </row>
    <row r="15796" spans="2:3" x14ac:dyDescent="0.2">
      <c r="B15796" s="24"/>
      <c r="C15796" s="24"/>
    </row>
    <row r="15797" spans="2:3" x14ac:dyDescent="0.2">
      <c r="B15797" s="24"/>
      <c r="C15797" s="24"/>
    </row>
    <row r="15798" spans="2:3" x14ac:dyDescent="0.2">
      <c r="B15798" s="24"/>
      <c r="C15798" s="24"/>
    </row>
    <row r="15799" spans="2:3" x14ac:dyDescent="0.2">
      <c r="B15799" s="24"/>
      <c r="C15799" s="24"/>
    </row>
    <row r="15800" spans="2:3" x14ac:dyDescent="0.2">
      <c r="B15800" s="24"/>
      <c r="C15800" s="24"/>
    </row>
    <row r="15801" spans="2:3" x14ac:dyDescent="0.2">
      <c r="B15801" s="24"/>
      <c r="C15801" s="24"/>
    </row>
    <row r="15802" spans="2:3" x14ac:dyDescent="0.2">
      <c r="B15802" s="24"/>
      <c r="C15802" s="24"/>
    </row>
    <row r="15803" spans="2:3" x14ac:dyDescent="0.2">
      <c r="B15803" s="24"/>
      <c r="C15803" s="24"/>
    </row>
    <row r="15804" spans="2:3" x14ac:dyDescent="0.2">
      <c r="B15804" s="24"/>
      <c r="C15804" s="24"/>
    </row>
    <row r="15805" spans="2:3" x14ac:dyDescent="0.2">
      <c r="B15805" s="24"/>
      <c r="C15805" s="24"/>
    </row>
    <row r="15806" spans="2:3" x14ac:dyDescent="0.2">
      <c r="B15806" s="24"/>
      <c r="C15806" s="24"/>
    </row>
    <row r="15807" spans="2:3" x14ac:dyDescent="0.2">
      <c r="B15807" s="24"/>
      <c r="C15807" s="24"/>
    </row>
    <row r="15808" spans="2:3" x14ac:dyDescent="0.2">
      <c r="B15808" s="24"/>
      <c r="C15808" s="24"/>
    </row>
    <row r="15809" spans="2:3" x14ac:dyDescent="0.2">
      <c r="B15809" s="24"/>
      <c r="C15809" s="24"/>
    </row>
    <row r="15810" spans="2:3" x14ac:dyDescent="0.2">
      <c r="B15810" s="24"/>
      <c r="C15810" s="24"/>
    </row>
    <row r="15811" spans="2:3" x14ac:dyDescent="0.2">
      <c r="B15811" s="24"/>
      <c r="C15811" s="24"/>
    </row>
    <row r="15812" spans="2:3" x14ac:dyDescent="0.2">
      <c r="B15812" s="24"/>
      <c r="C15812" s="24"/>
    </row>
    <row r="15813" spans="2:3" x14ac:dyDescent="0.2">
      <c r="B15813" s="24"/>
      <c r="C15813" s="24"/>
    </row>
    <row r="15814" spans="2:3" x14ac:dyDescent="0.2">
      <c r="B15814" s="24"/>
      <c r="C15814" s="24"/>
    </row>
    <row r="15815" spans="2:3" x14ac:dyDescent="0.2">
      <c r="B15815" s="24"/>
      <c r="C15815" s="24"/>
    </row>
    <row r="15816" spans="2:3" x14ac:dyDescent="0.2">
      <c r="B15816" s="24"/>
      <c r="C15816" s="24"/>
    </row>
    <row r="15817" spans="2:3" x14ac:dyDescent="0.2">
      <c r="B15817" s="24"/>
      <c r="C15817" s="24"/>
    </row>
    <row r="15818" spans="2:3" x14ac:dyDescent="0.2">
      <c r="B15818" s="24"/>
      <c r="C15818" s="24"/>
    </row>
    <row r="15819" spans="2:3" x14ac:dyDescent="0.2">
      <c r="B15819" s="24"/>
      <c r="C15819" s="24"/>
    </row>
    <row r="15820" spans="2:3" x14ac:dyDescent="0.2">
      <c r="B15820" s="24"/>
      <c r="C15820" s="24"/>
    </row>
    <row r="15821" spans="2:3" x14ac:dyDescent="0.2">
      <c r="B15821" s="24"/>
      <c r="C15821" s="24"/>
    </row>
    <row r="15822" spans="2:3" x14ac:dyDescent="0.2">
      <c r="B15822" s="24"/>
      <c r="C15822" s="24"/>
    </row>
    <row r="15823" spans="2:3" x14ac:dyDescent="0.2">
      <c r="B15823" s="24"/>
      <c r="C15823" s="24"/>
    </row>
    <row r="15824" spans="2:3" x14ac:dyDescent="0.2">
      <c r="B15824" s="24"/>
      <c r="C15824" s="24"/>
    </row>
    <row r="15825" spans="2:3" x14ac:dyDescent="0.2">
      <c r="B15825" s="24"/>
      <c r="C15825" s="24"/>
    </row>
    <row r="15826" spans="2:3" x14ac:dyDescent="0.2">
      <c r="B15826" s="24"/>
      <c r="C15826" s="24"/>
    </row>
    <row r="15827" spans="2:3" x14ac:dyDescent="0.2">
      <c r="B15827" s="24"/>
      <c r="C15827" s="24"/>
    </row>
    <row r="15828" spans="2:3" x14ac:dyDescent="0.2">
      <c r="B15828" s="24"/>
      <c r="C15828" s="24"/>
    </row>
    <row r="15829" spans="2:3" x14ac:dyDescent="0.2">
      <c r="B15829" s="24"/>
      <c r="C15829" s="24"/>
    </row>
    <row r="15830" spans="2:3" x14ac:dyDescent="0.2">
      <c r="B15830" s="24"/>
      <c r="C15830" s="24"/>
    </row>
    <row r="15831" spans="2:3" x14ac:dyDescent="0.2">
      <c r="B15831" s="24"/>
      <c r="C15831" s="24"/>
    </row>
    <row r="15832" spans="2:3" x14ac:dyDescent="0.2">
      <c r="B15832" s="24"/>
      <c r="C15832" s="24"/>
    </row>
    <row r="15833" spans="2:3" x14ac:dyDescent="0.2">
      <c r="B15833" s="24"/>
      <c r="C15833" s="24"/>
    </row>
    <row r="15834" spans="2:3" x14ac:dyDescent="0.2">
      <c r="B15834" s="24"/>
      <c r="C15834" s="24"/>
    </row>
    <row r="15835" spans="2:3" x14ac:dyDescent="0.2">
      <c r="B15835" s="24"/>
      <c r="C15835" s="24"/>
    </row>
    <row r="15836" spans="2:3" x14ac:dyDescent="0.2">
      <c r="B15836" s="24"/>
      <c r="C15836" s="24"/>
    </row>
    <row r="15837" spans="2:3" x14ac:dyDescent="0.2">
      <c r="B15837" s="24"/>
      <c r="C15837" s="24"/>
    </row>
    <row r="15838" spans="2:3" x14ac:dyDescent="0.2">
      <c r="B15838" s="24"/>
      <c r="C15838" s="24"/>
    </row>
    <row r="15839" spans="2:3" x14ac:dyDescent="0.2">
      <c r="B15839" s="24"/>
      <c r="C15839" s="24"/>
    </row>
    <row r="15840" spans="2:3" x14ac:dyDescent="0.2">
      <c r="B15840" s="24"/>
      <c r="C15840" s="24"/>
    </row>
    <row r="15841" spans="2:3" x14ac:dyDescent="0.2">
      <c r="B15841" s="24"/>
      <c r="C15841" s="24"/>
    </row>
    <row r="15842" spans="2:3" x14ac:dyDescent="0.2">
      <c r="B15842" s="24"/>
      <c r="C15842" s="24"/>
    </row>
    <row r="15843" spans="2:3" x14ac:dyDescent="0.2">
      <c r="B15843" s="24"/>
      <c r="C15843" s="24"/>
    </row>
    <row r="15844" spans="2:3" x14ac:dyDescent="0.2">
      <c r="B15844" s="24"/>
      <c r="C15844" s="24"/>
    </row>
    <row r="15845" spans="2:3" x14ac:dyDescent="0.2">
      <c r="B15845" s="24"/>
      <c r="C15845" s="24"/>
    </row>
    <row r="15846" spans="2:3" x14ac:dyDescent="0.2">
      <c r="B15846" s="24"/>
      <c r="C15846" s="24"/>
    </row>
    <row r="15847" spans="2:3" x14ac:dyDescent="0.2">
      <c r="B15847" s="24"/>
      <c r="C15847" s="24"/>
    </row>
    <row r="15848" spans="2:3" x14ac:dyDescent="0.2">
      <c r="B15848" s="24"/>
      <c r="C15848" s="24"/>
    </row>
    <row r="15849" spans="2:3" x14ac:dyDescent="0.2">
      <c r="B15849" s="24"/>
      <c r="C15849" s="24"/>
    </row>
    <row r="15850" spans="2:3" x14ac:dyDescent="0.2">
      <c r="B15850" s="24"/>
      <c r="C15850" s="24"/>
    </row>
    <row r="15851" spans="2:3" x14ac:dyDescent="0.2">
      <c r="B15851" s="24"/>
      <c r="C15851" s="24"/>
    </row>
    <row r="15852" spans="2:3" x14ac:dyDescent="0.2">
      <c r="B15852" s="24"/>
      <c r="C15852" s="24"/>
    </row>
    <row r="15853" spans="2:3" x14ac:dyDescent="0.2">
      <c r="B15853" s="24"/>
      <c r="C15853" s="24"/>
    </row>
    <row r="15854" spans="2:3" x14ac:dyDescent="0.2">
      <c r="B15854" s="24"/>
      <c r="C15854" s="24"/>
    </row>
    <row r="15855" spans="2:3" x14ac:dyDescent="0.2">
      <c r="B15855" s="24"/>
      <c r="C15855" s="24"/>
    </row>
    <row r="15856" spans="2:3" x14ac:dyDescent="0.2">
      <c r="B15856" s="24"/>
      <c r="C15856" s="24"/>
    </row>
    <row r="15857" spans="2:3" x14ac:dyDescent="0.2">
      <c r="B15857" s="24"/>
      <c r="C15857" s="24"/>
    </row>
    <row r="15858" spans="2:3" x14ac:dyDescent="0.2">
      <c r="B15858" s="24"/>
      <c r="C15858" s="24"/>
    </row>
    <row r="15859" spans="2:3" x14ac:dyDescent="0.2">
      <c r="B15859" s="24"/>
      <c r="C15859" s="24"/>
    </row>
    <row r="15860" spans="2:3" x14ac:dyDescent="0.2">
      <c r="B15860" s="24"/>
      <c r="C15860" s="24"/>
    </row>
    <row r="15861" spans="2:3" x14ac:dyDescent="0.2">
      <c r="B15861" s="24"/>
      <c r="C15861" s="24"/>
    </row>
    <row r="15862" spans="2:3" x14ac:dyDescent="0.2">
      <c r="B15862" s="24"/>
      <c r="C15862" s="24"/>
    </row>
    <row r="15863" spans="2:3" x14ac:dyDescent="0.2">
      <c r="B15863" s="24"/>
      <c r="C15863" s="24"/>
    </row>
    <row r="15864" spans="2:3" x14ac:dyDescent="0.2">
      <c r="B15864" s="24"/>
      <c r="C15864" s="24"/>
    </row>
    <row r="15865" spans="2:3" x14ac:dyDescent="0.2">
      <c r="B15865" s="24"/>
      <c r="C15865" s="24"/>
    </row>
    <row r="15866" spans="2:3" x14ac:dyDescent="0.2">
      <c r="B15866" s="24"/>
      <c r="C15866" s="24"/>
    </row>
    <row r="15867" spans="2:3" x14ac:dyDescent="0.2">
      <c r="B15867" s="24"/>
      <c r="C15867" s="24"/>
    </row>
    <row r="15868" spans="2:3" x14ac:dyDescent="0.2">
      <c r="B15868" s="24"/>
      <c r="C15868" s="24"/>
    </row>
    <row r="15869" spans="2:3" x14ac:dyDescent="0.2">
      <c r="B15869" s="24"/>
      <c r="C15869" s="24"/>
    </row>
    <row r="15870" spans="2:3" x14ac:dyDescent="0.2">
      <c r="B15870" s="24"/>
      <c r="C15870" s="24"/>
    </row>
    <row r="15871" spans="2:3" x14ac:dyDescent="0.2">
      <c r="B15871" s="24"/>
      <c r="C15871" s="24"/>
    </row>
    <row r="15872" spans="2:3" x14ac:dyDescent="0.2">
      <c r="B15872" s="24"/>
      <c r="C15872" s="24"/>
    </row>
    <row r="15873" spans="2:3" x14ac:dyDescent="0.2">
      <c r="B15873" s="24"/>
      <c r="C15873" s="24"/>
    </row>
    <row r="15874" spans="2:3" x14ac:dyDescent="0.2">
      <c r="B15874" s="24"/>
      <c r="C15874" s="24"/>
    </row>
    <row r="15875" spans="2:3" x14ac:dyDescent="0.2">
      <c r="B15875" s="24"/>
      <c r="C15875" s="24"/>
    </row>
    <row r="15876" spans="2:3" x14ac:dyDescent="0.2">
      <c r="B15876" s="24"/>
      <c r="C15876" s="24"/>
    </row>
    <row r="15877" spans="2:3" x14ac:dyDescent="0.2">
      <c r="B15877" s="24"/>
      <c r="C15877" s="24"/>
    </row>
    <row r="15878" spans="2:3" x14ac:dyDescent="0.2">
      <c r="B15878" s="24"/>
      <c r="C15878" s="24"/>
    </row>
    <row r="15879" spans="2:3" x14ac:dyDescent="0.2">
      <c r="B15879" s="24"/>
      <c r="C15879" s="24"/>
    </row>
    <row r="15880" spans="2:3" x14ac:dyDescent="0.2">
      <c r="B15880" s="24"/>
      <c r="C15880" s="24"/>
    </row>
    <row r="15881" spans="2:3" x14ac:dyDescent="0.2">
      <c r="B15881" s="24"/>
      <c r="C15881" s="24"/>
    </row>
    <row r="15882" spans="2:3" x14ac:dyDescent="0.2">
      <c r="B15882" s="24"/>
      <c r="C15882" s="24"/>
    </row>
    <row r="15883" spans="2:3" x14ac:dyDescent="0.2">
      <c r="B15883" s="24"/>
      <c r="C15883" s="24"/>
    </row>
    <row r="15884" spans="2:3" x14ac:dyDescent="0.2">
      <c r="B15884" s="24"/>
      <c r="C15884" s="24"/>
    </row>
    <row r="15885" spans="2:3" x14ac:dyDescent="0.2">
      <c r="B15885" s="24"/>
      <c r="C15885" s="24"/>
    </row>
    <row r="15886" spans="2:3" x14ac:dyDescent="0.2">
      <c r="B15886" s="24"/>
      <c r="C15886" s="24"/>
    </row>
    <row r="15887" spans="2:3" x14ac:dyDescent="0.2">
      <c r="B15887" s="24"/>
      <c r="C15887" s="24"/>
    </row>
    <row r="15888" spans="2:3" x14ac:dyDescent="0.2">
      <c r="B15888" s="24"/>
      <c r="C15888" s="24"/>
    </row>
    <row r="15889" spans="2:3" x14ac:dyDescent="0.2">
      <c r="B15889" s="24"/>
      <c r="C15889" s="24"/>
    </row>
    <row r="15890" spans="2:3" x14ac:dyDescent="0.2">
      <c r="B15890" s="24"/>
      <c r="C15890" s="24"/>
    </row>
    <row r="15891" spans="2:3" x14ac:dyDescent="0.2">
      <c r="B15891" s="24"/>
      <c r="C15891" s="24"/>
    </row>
    <row r="15892" spans="2:3" x14ac:dyDescent="0.2">
      <c r="B15892" s="24"/>
      <c r="C15892" s="24"/>
    </row>
    <row r="15893" spans="2:3" x14ac:dyDescent="0.2">
      <c r="B15893" s="24"/>
      <c r="C15893" s="24"/>
    </row>
    <row r="15894" spans="2:3" x14ac:dyDescent="0.2">
      <c r="B15894" s="24"/>
      <c r="C15894" s="24"/>
    </row>
    <row r="15895" spans="2:3" x14ac:dyDescent="0.2">
      <c r="B15895" s="24"/>
      <c r="C15895" s="24"/>
    </row>
    <row r="15896" spans="2:3" x14ac:dyDescent="0.2">
      <c r="B15896" s="24"/>
      <c r="C15896" s="24"/>
    </row>
    <row r="15897" spans="2:3" x14ac:dyDescent="0.2">
      <c r="B15897" s="24"/>
      <c r="C15897" s="24"/>
    </row>
    <row r="15898" spans="2:3" x14ac:dyDescent="0.2">
      <c r="B15898" s="24"/>
      <c r="C15898" s="24"/>
    </row>
    <row r="15899" spans="2:3" x14ac:dyDescent="0.2">
      <c r="B15899" s="24"/>
      <c r="C15899" s="24"/>
    </row>
    <row r="15900" spans="2:3" x14ac:dyDescent="0.2">
      <c r="B15900" s="24"/>
      <c r="C15900" s="24"/>
    </row>
    <row r="15901" spans="2:3" x14ac:dyDescent="0.2">
      <c r="B15901" s="24"/>
      <c r="C15901" s="24"/>
    </row>
    <row r="15902" spans="2:3" x14ac:dyDescent="0.2">
      <c r="B15902" s="24"/>
      <c r="C15902" s="24"/>
    </row>
    <row r="15903" spans="2:3" x14ac:dyDescent="0.2">
      <c r="B15903" s="24"/>
      <c r="C15903" s="24"/>
    </row>
    <row r="15904" spans="2:3" x14ac:dyDescent="0.2">
      <c r="B15904" s="24"/>
      <c r="C15904" s="24"/>
    </row>
    <row r="15905" spans="2:3" x14ac:dyDescent="0.2">
      <c r="B15905" s="24"/>
      <c r="C15905" s="24"/>
    </row>
    <row r="15906" spans="2:3" x14ac:dyDescent="0.2">
      <c r="B15906" s="24"/>
      <c r="C15906" s="24"/>
    </row>
    <row r="15907" spans="2:3" x14ac:dyDescent="0.2">
      <c r="B15907" s="24"/>
      <c r="C15907" s="24"/>
    </row>
    <row r="15908" spans="2:3" x14ac:dyDescent="0.2">
      <c r="B15908" s="24"/>
      <c r="C15908" s="24"/>
    </row>
    <row r="15909" spans="2:3" x14ac:dyDescent="0.2">
      <c r="B15909" s="24"/>
      <c r="C15909" s="24"/>
    </row>
    <row r="15910" spans="2:3" x14ac:dyDescent="0.2">
      <c r="B15910" s="24"/>
      <c r="C15910" s="24"/>
    </row>
    <row r="15911" spans="2:3" x14ac:dyDescent="0.2">
      <c r="B15911" s="24"/>
      <c r="C15911" s="24"/>
    </row>
    <row r="15912" spans="2:3" x14ac:dyDescent="0.2">
      <c r="B15912" s="24"/>
      <c r="C15912" s="24"/>
    </row>
    <row r="15913" spans="2:3" x14ac:dyDescent="0.2">
      <c r="B15913" s="24"/>
      <c r="C15913" s="24"/>
    </row>
    <row r="15914" spans="2:3" x14ac:dyDescent="0.2">
      <c r="B15914" s="24"/>
      <c r="C15914" s="24"/>
    </row>
    <row r="15915" spans="2:3" x14ac:dyDescent="0.2">
      <c r="B15915" s="24"/>
      <c r="C15915" s="24"/>
    </row>
    <row r="15916" spans="2:3" x14ac:dyDescent="0.2">
      <c r="B15916" s="24"/>
      <c r="C15916" s="24"/>
    </row>
    <row r="15917" spans="2:3" x14ac:dyDescent="0.2">
      <c r="B15917" s="24"/>
      <c r="C15917" s="24"/>
    </row>
    <row r="15918" spans="2:3" x14ac:dyDescent="0.2">
      <c r="B15918" s="24"/>
      <c r="C15918" s="24"/>
    </row>
    <row r="15919" spans="2:3" x14ac:dyDescent="0.2">
      <c r="B15919" s="24"/>
      <c r="C15919" s="24"/>
    </row>
    <row r="15920" spans="2:3" x14ac:dyDescent="0.2">
      <c r="B15920" s="24"/>
      <c r="C15920" s="24"/>
    </row>
    <row r="15921" spans="2:3" x14ac:dyDescent="0.2">
      <c r="B15921" s="24"/>
      <c r="C15921" s="24"/>
    </row>
    <row r="15922" spans="2:3" x14ac:dyDescent="0.2">
      <c r="B15922" s="24"/>
      <c r="C15922" s="24"/>
    </row>
    <row r="15923" spans="2:3" x14ac:dyDescent="0.2">
      <c r="B15923" s="24"/>
      <c r="C15923" s="24"/>
    </row>
    <row r="15924" spans="2:3" x14ac:dyDescent="0.2">
      <c r="B15924" s="24"/>
      <c r="C15924" s="24"/>
    </row>
    <row r="15925" spans="2:3" x14ac:dyDescent="0.2">
      <c r="B15925" s="24"/>
      <c r="C15925" s="24"/>
    </row>
    <row r="15926" spans="2:3" x14ac:dyDescent="0.2">
      <c r="B15926" s="24"/>
      <c r="C15926" s="24"/>
    </row>
    <row r="15927" spans="2:3" x14ac:dyDescent="0.2">
      <c r="B15927" s="24"/>
      <c r="C15927" s="24"/>
    </row>
    <row r="15928" spans="2:3" x14ac:dyDescent="0.2">
      <c r="B15928" s="24"/>
      <c r="C15928" s="24"/>
    </row>
    <row r="15929" spans="2:3" x14ac:dyDescent="0.2">
      <c r="B15929" s="24"/>
      <c r="C15929" s="24"/>
    </row>
    <row r="15930" spans="2:3" x14ac:dyDescent="0.2">
      <c r="B15930" s="24"/>
      <c r="C15930" s="24"/>
    </row>
    <row r="15931" spans="2:3" x14ac:dyDescent="0.2">
      <c r="B15931" s="24"/>
      <c r="C15931" s="24"/>
    </row>
    <row r="15932" spans="2:3" x14ac:dyDescent="0.2">
      <c r="B15932" s="24"/>
      <c r="C15932" s="24"/>
    </row>
    <row r="15933" spans="2:3" x14ac:dyDescent="0.2">
      <c r="B15933" s="24"/>
      <c r="C15933" s="24"/>
    </row>
    <row r="15934" spans="2:3" x14ac:dyDescent="0.2">
      <c r="B15934" s="24"/>
      <c r="C15934" s="24"/>
    </row>
    <row r="15935" spans="2:3" x14ac:dyDescent="0.2">
      <c r="B15935" s="24"/>
      <c r="C15935" s="24"/>
    </row>
    <row r="15936" spans="2:3" x14ac:dyDescent="0.2">
      <c r="B15936" s="24"/>
      <c r="C15936" s="24"/>
    </row>
    <row r="15937" spans="2:3" x14ac:dyDescent="0.2">
      <c r="B15937" s="24"/>
      <c r="C15937" s="24"/>
    </row>
    <row r="15938" spans="2:3" x14ac:dyDescent="0.2">
      <c r="B15938" s="24"/>
      <c r="C15938" s="24"/>
    </row>
    <row r="15939" spans="2:3" x14ac:dyDescent="0.2">
      <c r="B15939" s="24"/>
      <c r="C15939" s="24"/>
    </row>
    <row r="15940" spans="2:3" x14ac:dyDescent="0.2">
      <c r="B15940" s="24"/>
      <c r="C15940" s="24"/>
    </row>
    <row r="15941" spans="2:3" x14ac:dyDescent="0.2">
      <c r="B15941" s="24"/>
      <c r="C15941" s="24"/>
    </row>
    <row r="15942" spans="2:3" x14ac:dyDescent="0.2">
      <c r="B15942" s="24"/>
      <c r="C15942" s="24"/>
    </row>
    <row r="15943" spans="2:3" x14ac:dyDescent="0.2">
      <c r="B15943" s="24"/>
      <c r="C15943" s="24"/>
    </row>
    <row r="15944" spans="2:3" x14ac:dyDescent="0.2">
      <c r="B15944" s="24"/>
      <c r="C15944" s="24"/>
    </row>
    <row r="15945" spans="2:3" x14ac:dyDescent="0.2">
      <c r="B15945" s="24"/>
      <c r="C15945" s="24"/>
    </row>
    <row r="15946" spans="2:3" x14ac:dyDescent="0.2">
      <c r="B15946" s="24"/>
      <c r="C15946" s="24"/>
    </row>
    <row r="15947" spans="2:3" x14ac:dyDescent="0.2">
      <c r="B15947" s="24"/>
      <c r="C15947" s="24"/>
    </row>
    <row r="15948" spans="2:3" x14ac:dyDescent="0.2">
      <c r="B15948" s="24"/>
      <c r="C15948" s="24"/>
    </row>
    <row r="15949" spans="2:3" x14ac:dyDescent="0.2">
      <c r="B15949" s="24"/>
      <c r="C15949" s="24"/>
    </row>
    <row r="15950" spans="2:3" x14ac:dyDescent="0.2">
      <c r="B15950" s="24"/>
      <c r="C15950" s="24"/>
    </row>
    <row r="15951" spans="2:3" x14ac:dyDescent="0.2">
      <c r="B15951" s="24"/>
      <c r="C15951" s="24"/>
    </row>
    <row r="15952" spans="2:3" x14ac:dyDescent="0.2">
      <c r="B15952" s="24"/>
      <c r="C15952" s="24"/>
    </row>
    <row r="15953" spans="2:3" x14ac:dyDescent="0.2">
      <c r="B15953" s="24"/>
      <c r="C15953" s="24"/>
    </row>
    <row r="15954" spans="2:3" x14ac:dyDescent="0.2">
      <c r="B15954" s="24"/>
      <c r="C15954" s="24"/>
    </row>
    <row r="15955" spans="2:3" x14ac:dyDescent="0.2">
      <c r="B15955" s="24"/>
      <c r="C15955" s="24"/>
    </row>
    <row r="15956" spans="2:3" x14ac:dyDescent="0.2">
      <c r="B15956" s="24"/>
      <c r="C15956" s="24"/>
    </row>
    <row r="15957" spans="2:3" x14ac:dyDescent="0.2">
      <c r="B15957" s="24"/>
      <c r="C15957" s="24"/>
    </row>
    <row r="15958" spans="2:3" x14ac:dyDescent="0.2">
      <c r="B15958" s="24"/>
      <c r="C15958" s="24"/>
    </row>
    <row r="15959" spans="2:3" x14ac:dyDescent="0.2">
      <c r="B15959" s="24"/>
      <c r="C15959" s="24"/>
    </row>
    <row r="15960" spans="2:3" x14ac:dyDescent="0.2">
      <c r="B15960" s="24"/>
      <c r="C15960" s="24"/>
    </row>
    <row r="15961" spans="2:3" x14ac:dyDescent="0.2">
      <c r="B15961" s="24"/>
      <c r="C15961" s="24"/>
    </row>
    <row r="15962" spans="2:3" x14ac:dyDescent="0.2">
      <c r="B15962" s="24"/>
      <c r="C15962" s="24"/>
    </row>
    <row r="15963" spans="2:3" x14ac:dyDescent="0.2">
      <c r="B15963" s="24"/>
      <c r="C15963" s="24"/>
    </row>
    <row r="15964" spans="2:3" x14ac:dyDescent="0.2">
      <c r="B15964" s="24"/>
      <c r="C15964" s="24"/>
    </row>
    <row r="15965" spans="2:3" x14ac:dyDescent="0.2">
      <c r="B15965" s="24"/>
      <c r="C15965" s="24"/>
    </row>
    <row r="15966" spans="2:3" x14ac:dyDescent="0.2">
      <c r="B15966" s="24"/>
      <c r="C15966" s="24"/>
    </row>
    <row r="15967" spans="2:3" x14ac:dyDescent="0.2">
      <c r="B15967" s="24"/>
      <c r="C15967" s="24"/>
    </row>
    <row r="15968" spans="2:3" x14ac:dyDescent="0.2">
      <c r="B15968" s="24"/>
      <c r="C15968" s="24"/>
    </row>
    <row r="15969" spans="2:3" x14ac:dyDescent="0.2">
      <c r="B15969" s="24"/>
      <c r="C15969" s="24"/>
    </row>
    <row r="15970" spans="2:3" x14ac:dyDescent="0.2">
      <c r="B15970" s="24"/>
      <c r="C15970" s="24"/>
    </row>
    <row r="15971" spans="2:3" x14ac:dyDescent="0.2">
      <c r="B15971" s="24"/>
      <c r="C15971" s="24"/>
    </row>
    <row r="15972" spans="2:3" x14ac:dyDescent="0.2">
      <c r="B15972" s="24"/>
      <c r="C15972" s="24"/>
    </row>
    <row r="15973" spans="2:3" x14ac:dyDescent="0.2">
      <c r="B15973" s="24"/>
      <c r="C15973" s="24"/>
    </row>
    <row r="15974" spans="2:3" x14ac:dyDescent="0.2">
      <c r="B15974" s="24"/>
      <c r="C15974" s="24"/>
    </row>
    <row r="15975" spans="2:3" x14ac:dyDescent="0.2">
      <c r="B15975" s="24"/>
      <c r="C15975" s="24"/>
    </row>
    <row r="15976" spans="2:3" x14ac:dyDescent="0.2">
      <c r="B15976" s="24"/>
      <c r="C15976" s="24"/>
    </row>
    <row r="15977" spans="2:3" x14ac:dyDescent="0.2">
      <c r="B15977" s="24"/>
      <c r="C15977" s="24"/>
    </row>
    <row r="15978" spans="2:3" x14ac:dyDescent="0.2">
      <c r="B15978" s="24"/>
      <c r="C15978" s="24"/>
    </row>
    <row r="15979" spans="2:3" x14ac:dyDescent="0.2">
      <c r="B15979" s="24"/>
      <c r="C15979" s="24"/>
    </row>
    <row r="15980" spans="2:3" x14ac:dyDescent="0.2">
      <c r="B15980" s="24"/>
      <c r="C15980" s="24"/>
    </row>
    <row r="15981" spans="2:3" x14ac:dyDescent="0.2">
      <c r="B15981" s="24"/>
      <c r="C15981" s="24"/>
    </row>
    <row r="15982" spans="2:3" x14ac:dyDescent="0.2">
      <c r="B15982" s="24"/>
      <c r="C15982" s="24"/>
    </row>
    <row r="15983" spans="2:3" x14ac:dyDescent="0.2">
      <c r="B15983" s="24"/>
      <c r="C15983" s="24"/>
    </row>
    <row r="15984" spans="2:3" x14ac:dyDescent="0.2">
      <c r="B15984" s="24"/>
      <c r="C15984" s="24"/>
    </row>
    <row r="15985" spans="2:3" x14ac:dyDescent="0.2">
      <c r="B15985" s="24"/>
      <c r="C15985" s="24"/>
    </row>
    <row r="15986" spans="2:3" x14ac:dyDescent="0.2">
      <c r="B15986" s="24"/>
      <c r="C15986" s="24"/>
    </row>
    <row r="15987" spans="2:3" x14ac:dyDescent="0.2">
      <c r="B15987" s="24"/>
      <c r="C15987" s="24"/>
    </row>
    <row r="15988" spans="2:3" x14ac:dyDescent="0.2">
      <c r="B15988" s="24"/>
      <c r="C15988" s="24"/>
    </row>
    <row r="15989" spans="2:3" x14ac:dyDescent="0.2">
      <c r="B15989" s="24"/>
      <c r="C15989" s="24"/>
    </row>
    <row r="15990" spans="2:3" x14ac:dyDescent="0.2">
      <c r="B15990" s="24"/>
      <c r="C15990" s="24"/>
    </row>
    <row r="15991" spans="2:3" x14ac:dyDescent="0.2">
      <c r="B15991" s="24"/>
      <c r="C15991" s="24"/>
    </row>
    <row r="15992" spans="2:3" x14ac:dyDescent="0.2">
      <c r="B15992" s="24"/>
      <c r="C15992" s="24"/>
    </row>
    <row r="15993" spans="2:3" x14ac:dyDescent="0.2">
      <c r="B15993" s="24"/>
      <c r="C15993" s="24"/>
    </row>
    <row r="15994" spans="2:3" x14ac:dyDescent="0.2">
      <c r="B15994" s="24"/>
      <c r="C15994" s="24"/>
    </row>
    <row r="15995" spans="2:3" x14ac:dyDescent="0.2">
      <c r="B15995" s="24"/>
      <c r="C15995" s="24"/>
    </row>
    <row r="15996" spans="2:3" x14ac:dyDescent="0.2">
      <c r="B15996" s="24"/>
      <c r="C15996" s="24"/>
    </row>
    <row r="15997" spans="2:3" x14ac:dyDescent="0.2">
      <c r="B15997" s="24"/>
      <c r="C15997" s="24"/>
    </row>
    <row r="15998" spans="2:3" x14ac:dyDescent="0.2">
      <c r="B15998" s="24"/>
      <c r="C15998" s="24"/>
    </row>
    <row r="15999" spans="2:3" x14ac:dyDescent="0.2">
      <c r="B15999" s="24"/>
      <c r="C15999" s="24"/>
    </row>
    <row r="16000" spans="2:3" x14ac:dyDescent="0.2">
      <c r="B16000" s="24"/>
      <c r="C16000" s="24"/>
    </row>
    <row r="16001" spans="2:3" x14ac:dyDescent="0.2">
      <c r="B16001" s="24"/>
      <c r="C16001" s="24"/>
    </row>
    <row r="16002" spans="2:3" x14ac:dyDescent="0.2">
      <c r="B16002" s="24"/>
      <c r="C16002" s="24"/>
    </row>
    <row r="16003" spans="2:3" x14ac:dyDescent="0.2">
      <c r="B16003" s="24"/>
      <c r="C16003" s="24"/>
    </row>
    <row r="16004" spans="2:3" x14ac:dyDescent="0.2">
      <c r="B16004" s="24"/>
      <c r="C16004" s="24"/>
    </row>
    <row r="16005" spans="2:3" x14ac:dyDescent="0.2">
      <c r="B16005" s="24"/>
      <c r="C16005" s="24"/>
    </row>
    <row r="16006" spans="2:3" x14ac:dyDescent="0.2">
      <c r="B16006" s="24"/>
      <c r="C16006" s="24"/>
    </row>
    <row r="16007" spans="2:3" x14ac:dyDescent="0.2">
      <c r="B16007" s="24"/>
      <c r="C16007" s="24"/>
    </row>
    <row r="16008" spans="2:3" x14ac:dyDescent="0.2">
      <c r="B16008" s="24"/>
      <c r="C16008" s="24"/>
    </row>
    <row r="16009" spans="2:3" x14ac:dyDescent="0.2">
      <c r="B16009" s="24"/>
      <c r="C16009" s="24"/>
    </row>
    <row r="16010" spans="2:3" x14ac:dyDescent="0.2">
      <c r="B16010" s="24"/>
      <c r="C16010" s="24"/>
    </row>
    <row r="16011" spans="2:3" x14ac:dyDescent="0.2">
      <c r="B16011" s="24"/>
      <c r="C16011" s="24"/>
    </row>
    <row r="16012" spans="2:3" x14ac:dyDescent="0.2">
      <c r="B16012" s="24"/>
      <c r="C16012" s="24"/>
    </row>
    <row r="16013" spans="2:3" x14ac:dyDescent="0.2">
      <c r="B16013" s="24"/>
      <c r="C16013" s="24"/>
    </row>
    <row r="16014" spans="2:3" x14ac:dyDescent="0.2">
      <c r="B16014" s="24"/>
      <c r="C16014" s="24"/>
    </row>
    <row r="16015" spans="2:3" x14ac:dyDescent="0.2">
      <c r="B16015" s="24"/>
      <c r="C16015" s="24"/>
    </row>
    <row r="16016" spans="2:3" x14ac:dyDescent="0.2">
      <c r="B16016" s="24"/>
      <c r="C16016" s="24"/>
    </row>
    <row r="16017" spans="2:3" x14ac:dyDescent="0.2">
      <c r="B16017" s="24"/>
      <c r="C16017" s="24"/>
    </row>
    <row r="16018" spans="2:3" x14ac:dyDescent="0.2">
      <c r="B16018" s="24"/>
      <c r="C16018" s="24"/>
    </row>
    <row r="16019" spans="2:3" x14ac:dyDescent="0.2">
      <c r="B16019" s="24"/>
      <c r="C16019" s="24"/>
    </row>
    <row r="16020" spans="2:3" x14ac:dyDescent="0.2">
      <c r="B16020" s="24"/>
      <c r="C16020" s="24"/>
    </row>
    <row r="16021" spans="2:3" x14ac:dyDescent="0.2">
      <c r="B16021" s="24"/>
      <c r="C16021" s="24"/>
    </row>
    <row r="16022" spans="2:3" x14ac:dyDescent="0.2">
      <c r="B16022" s="24"/>
      <c r="C16022" s="24"/>
    </row>
    <row r="16023" spans="2:3" x14ac:dyDescent="0.2">
      <c r="B16023" s="24"/>
      <c r="C16023" s="24"/>
    </row>
    <row r="16024" spans="2:3" x14ac:dyDescent="0.2">
      <c r="B16024" s="24"/>
      <c r="C16024" s="24"/>
    </row>
    <row r="16025" spans="2:3" x14ac:dyDescent="0.2">
      <c r="B16025" s="24"/>
      <c r="C16025" s="24"/>
    </row>
    <row r="16026" spans="2:3" x14ac:dyDescent="0.2">
      <c r="B16026" s="24"/>
      <c r="C16026" s="24"/>
    </row>
    <row r="16027" spans="2:3" x14ac:dyDescent="0.2">
      <c r="B16027" s="24"/>
      <c r="C16027" s="24"/>
    </row>
    <row r="16028" spans="2:3" x14ac:dyDescent="0.2">
      <c r="B16028" s="24"/>
      <c r="C16028" s="24"/>
    </row>
    <row r="16029" spans="2:3" x14ac:dyDescent="0.2">
      <c r="B16029" s="24"/>
      <c r="C16029" s="24"/>
    </row>
    <row r="16030" spans="2:3" x14ac:dyDescent="0.2">
      <c r="B16030" s="24"/>
      <c r="C16030" s="24"/>
    </row>
    <row r="16031" spans="2:3" x14ac:dyDescent="0.2">
      <c r="B16031" s="24"/>
      <c r="C16031" s="24"/>
    </row>
    <row r="16032" spans="2:3" x14ac:dyDescent="0.2">
      <c r="B16032" s="24"/>
      <c r="C16032" s="24"/>
    </row>
    <row r="16033" spans="2:3" x14ac:dyDescent="0.2">
      <c r="B16033" s="24"/>
      <c r="C16033" s="24"/>
    </row>
    <row r="16034" spans="2:3" x14ac:dyDescent="0.2">
      <c r="B16034" s="24"/>
      <c r="C16034" s="24"/>
    </row>
    <row r="16035" spans="2:3" x14ac:dyDescent="0.2">
      <c r="B16035" s="24"/>
      <c r="C16035" s="24"/>
    </row>
    <row r="16036" spans="2:3" x14ac:dyDescent="0.2">
      <c r="B16036" s="24"/>
      <c r="C16036" s="24"/>
    </row>
    <row r="16037" spans="2:3" x14ac:dyDescent="0.2">
      <c r="B16037" s="24"/>
      <c r="C16037" s="24"/>
    </row>
    <row r="16038" spans="2:3" x14ac:dyDescent="0.2">
      <c r="B16038" s="24"/>
      <c r="C16038" s="24"/>
    </row>
    <row r="16039" spans="2:3" x14ac:dyDescent="0.2">
      <c r="B16039" s="24"/>
      <c r="C16039" s="24"/>
    </row>
    <row r="16040" spans="2:3" x14ac:dyDescent="0.2">
      <c r="B16040" s="24"/>
      <c r="C16040" s="24"/>
    </row>
    <row r="16041" spans="2:3" x14ac:dyDescent="0.2">
      <c r="B16041" s="24"/>
      <c r="C16041" s="24"/>
    </row>
    <row r="16042" spans="2:3" x14ac:dyDescent="0.2">
      <c r="B16042" s="24"/>
      <c r="C16042" s="24"/>
    </row>
    <row r="16043" spans="2:3" x14ac:dyDescent="0.2">
      <c r="B16043" s="24"/>
      <c r="C16043" s="24"/>
    </row>
    <row r="16044" spans="2:3" x14ac:dyDescent="0.2">
      <c r="B16044" s="24"/>
      <c r="C16044" s="24"/>
    </row>
    <row r="16045" spans="2:3" x14ac:dyDescent="0.2">
      <c r="B16045" s="24"/>
      <c r="C16045" s="24"/>
    </row>
    <row r="16046" spans="2:3" x14ac:dyDescent="0.2">
      <c r="B16046" s="24"/>
      <c r="C16046" s="24"/>
    </row>
    <row r="16047" spans="2:3" x14ac:dyDescent="0.2">
      <c r="B16047" s="24"/>
      <c r="C16047" s="24"/>
    </row>
    <row r="16048" spans="2:3" x14ac:dyDescent="0.2">
      <c r="B16048" s="24"/>
      <c r="C16048" s="24"/>
    </row>
    <row r="16049" spans="2:3" x14ac:dyDescent="0.2">
      <c r="B16049" s="24"/>
      <c r="C16049" s="24"/>
    </row>
    <row r="16050" spans="2:3" x14ac:dyDescent="0.2">
      <c r="B16050" s="24"/>
      <c r="C16050" s="24"/>
    </row>
    <row r="16051" spans="2:3" x14ac:dyDescent="0.2">
      <c r="B16051" s="24"/>
      <c r="C16051" s="24"/>
    </row>
    <row r="16052" spans="2:3" x14ac:dyDescent="0.2">
      <c r="B16052" s="24"/>
      <c r="C16052" s="24"/>
    </row>
    <row r="16053" spans="2:3" x14ac:dyDescent="0.2">
      <c r="B16053" s="24"/>
      <c r="C16053" s="24"/>
    </row>
    <row r="16054" spans="2:3" x14ac:dyDescent="0.2">
      <c r="B16054" s="24"/>
      <c r="C16054" s="24"/>
    </row>
    <row r="16055" spans="2:3" x14ac:dyDescent="0.2">
      <c r="B16055" s="24"/>
      <c r="C16055" s="24"/>
    </row>
    <row r="16056" spans="2:3" x14ac:dyDescent="0.2">
      <c r="B16056" s="24"/>
      <c r="C16056" s="24"/>
    </row>
    <row r="16057" spans="2:3" x14ac:dyDescent="0.2">
      <c r="B16057" s="24"/>
      <c r="C16057" s="24"/>
    </row>
    <row r="16058" spans="2:3" x14ac:dyDescent="0.2">
      <c r="B16058" s="24"/>
      <c r="C16058" s="24"/>
    </row>
    <row r="16059" spans="2:3" x14ac:dyDescent="0.2">
      <c r="B16059" s="24"/>
      <c r="C16059" s="24"/>
    </row>
    <row r="16060" spans="2:3" x14ac:dyDescent="0.2">
      <c r="B16060" s="24"/>
      <c r="C16060" s="24"/>
    </row>
    <row r="16061" spans="2:3" x14ac:dyDescent="0.2">
      <c r="B16061" s="24"/>
      <c r="C16061" s="24"/>
    </row>
    <row r="16062" spans="2:3" x14ac:dyDescent="0.2">
      <c r="B16062" s="24"/>
      <c r="C16062" s="24"/>
    </row>
    <row r="16063" spans="2:3" x14ac:dyDescent="0.2">
      <c r="B16063" s="24"/>
      <c r="C16063" s="24"/>
    </row>
    <row r="16064" spans="2:3" x14ac:dyDescent="0.2">
      <c r="B16064" s="24"/>
      <c r="C16064" s="24"/>
    </row>
    <row r="16065" spans="2:3" x14ac:dyDescent="0.2">
      <c r="B16065" s="24"/>
      <c r="C16065" s="24"/>
    </row>
    <row r="16066" spans="2:3" x14ac:dyDescent="0.2">
      <c r="B16066" s="24"/>
      <c r="C16066" s="24"/>
    </row>
    <row r="16067" spans="2:3" x14ac:dyDescent="0.2">
      <c r="B16067" s="24"/>
      <c r="C16067" s="24"/>
    </row>
    <row r="16068" spans="2:3" x14ac:dyDescent="0.2">
      <c r="B16068" s="24"/>
      <c r="C16068" s="24"/>
    </row>
    <row r="16069" spans="2:3" x14ac:dyDescent="0.2">
      <c r="B16069" s="24"/>
      <c r="C16069" s="24"/>
    </row>
    <row r="16070" spans="2:3" x14ac:dyDescent="0.2">
      <c r="B16070" s="24"/>
      <c r="C16070" s="24"/>
    </row>
    <row r="16071" spans="2:3" x14ac:dyDescent="0.2">
      <c r="B16071" s="24"/>
      <c r="C16071" s="24"/>
    </row>
    <row r="16072" spans="2:3" x14ac:dyDescent="0.2">
      <c r="B16072" s="24"/>
      <c r="C16072" s="24"/>
    </row>
    <row r="16073" spans="2:3" x14ac:dyDescent="0.2">
      <c r="B16073" s="24"/>
      <c r="C16073" s="24"/>
    </row>
    <row r="16074" spans="2:3" x14ac:dyDescent="0.2">
      <c r="B16074" s="24"/>
      <c r="C16074" s="24"/>
    </row>
    <row r="16075" spans="2:3" x14ac:dyDescent="0.2">
      <c r="B16075" s="24"/>
      <c r="C16075" s="24"/>
    </row>
    <row r="16076" spans="2:3" x14ac:dyDescent="0.2">
      <c r="B16076" s="24"/>
      <c r="C16076" s="24"/>
    </row>
    <row r="16077" spans="2:3" x14ac:dyDescent="0.2">
      <c r="B16077" s="24"/>
      <c r="C16077" s="24"/>
    </row>
    <row r="16078" spans="2:3" x14ac:dyDescent="0.2">
      <c r="B16078" s="24"/>
      <c r="C16078" s="24"/>
    </row>
    <row r="16079" spans="2:3" x14ac:dyDescent="0.2">
      <c r="B16079" s="24"/>
      <c r="C16079" s="24"/>
    </row>
    <row r="16080" spans="2:3" x14ac:dyDescent="0.2">
      <c r="B16080" s="24"/>
      <c r="C16080" s="24"/>
    </row>
    <row r="16081" spans="2:3" x14ac:dyDescent="0.2">
      <c r="B16081" s="24"/>
      <c r="C16081" s="24"/>
    </row>
    <row r="16082" spans="2:3" x14ac:dyDescent="0.2">
      <c r="B16082" s="24"/>
      <c r="C16082" s="24"/>
    </row>
    <row r="16083" spans="2:3" x14ac:dyDescent="0.2">
      <c r="B16083" s="24"/>
      <c r="C16083" s="24"/>
    </row>
    <row r="16084" spans="2:3" x14ac:dyDescent="0.2">
      <c r="B16084" s="24"/>
      <c r="C16084" s="24"/>
    </row>
    <row r="16085" spans="2:3" x14ac:dyDescent="0.2">
      <c r="B16085" s="24"/>
      <c r="C16085" s="24"/>
    </row>
    <row r="16086" spans="2:3" x14ac:dyDescent="0.2">
      <c r="B16086" s="24"/>
      <c r="C16086" s="24"/>
    </row>
    <row r="16087" spans="2:3" x14ac:dyDescent="0.2">
      <c r="B16087" s="24"/>
      <c r="C16087" s="24"/>
    </row>
    <row r="16088" spans="2:3" x14ac:dyDescent="0.2">
      <c r="B16088" s="24"/>
      <c r="C16088" s="24"/>
    </row>
    <row r="16089" spans="2:3" x14ac:dyDescent="0.2">
      <c r="B16089" s="24"/>
      <c r="C16089" s="24"/>
    </row>
    <row r="16090" spans="2:3" x14ac:dyDescent="0.2">
      <c r="B16090" s="24"/>
      <c r="C16090" s="24"/>
    </row>
    <row r="16091" spans="2:3" x14ac:dyDescent="0.2">
      <c r="B16091" s="24"/>
      <c r="C16091" s="24"/>
    </row>
    <row r="16092" spans="2:3" x14ac:dyDescent="0.2">
      <c r="B16092" s="24"/>
      <c r="C16092" s="24"/>
    </row>
    <row r="16093" spans="2:3" x14ac:dyDescent="0.2">
      <c r="B16093" s="24"/>
      <c r="C16093" s="24"/>
    </row>
    <row r="16094" spans="2:3" x14ac:dyDescent="0.2">
      <c r="B16094" s="24"/>
      <c r="C16094" s="24"/>
    </row>
    <row r="16095" spans="2:3" x14ac:dyDescent="0.2">
      <c r="B16095" s="24"/>
      <c r="C16095" s="24"/>
    </row>
    <row r="16096" spans="2:3" x14ac:dyDescent="0.2">
      <c r="B16096" s="24"/>
      <c r="C16096" s="24"/>
    </row>
    <row r="16097" spans="2:3" x14ac:dyDescent="0.2">
      <c r="B16097" s="24"/>
      <c r="C16097" s="24"/>
    </row>
    <row r="16098" spans="2:3" x14ac:dyDescent="0.2">
      <c r="B16098" s="24"/>
      <c r="C16098" s="24"/>
    </row>
    <row r="16099" spans="2:3" x14ac:dyDescent="0.2">
      <c r="B16099" s="24"/>
      <c r="C16099" s="24"/>
    </row>
    <row r="16100" spans="2:3" x14ac:dyDescent="0.2">
      <c r="B16100" s="24"/>
      <c r="C16100" s="24"/>
    </row>
    <row r="16101" spans="2:3" x14ac:dyDescent="0.2">
      <c r="B16101" s="24"/>
      <c r="C16101" s="24"/>
    </row>
    <row r="16102" spans="2:3" x14ac:dyDescent="0.2">
      <c r="B16102" s="24"/>
      <c r="C16102" s="24"/>
    </row>
    <row r="16103" spans="2:3" x14ac:dyDescent="0.2">
      <c r="B16103" s="24"/>
      <c r="C16103" s="24"/>
    </row>
    <row r="16104" spans="2:3" x14ac:dyDescent="0.2">
      <c r="B16104" s="24"/>
      <c r="C16104" s="24"/>
    </row>
    <row r="16105" spans="2:3" x14ac:dyDescent="0.2">
      <c r="B16105" s="24"/>
      <c r="C16105" s="24"/>
    </row>
    <row r="16106" spans="2:3" x14ac:dyDescent="0.2">
      <c r="B16106" s="24"/>
      <c r="C16106" s="24"/>
    </row>
    <row r="16107" spans="2:3" x14ac:dyDescent="0.2">
      <c r="B16107" s="24"/>
      <c r="C16107" s="24"/>
    </row>
    <row r="16108" spans="2:3" x14ac:dyDescent="0.2">
      <c r="B16108" s="24"/>
      <c r="C16108" s="24"/>
    </row>
    <row r="16109" spans="2:3" x14ac:dyDescent="0.2">
      <c r="B16109" s="24"/>
      <c r="C16109" s="24"/>
    </row>
    <row r="16110" spans="2:3" x14ac:dyDescent="0.2">
      <c r="B16110" s="24"/>
      <c r="C16110" s="24"/>
    </row>
    <row r="16111" spans="2:3" x14ac:dyDescent="0.2">
      <c r="B16111" s="24"/>
      <c r="C16111" s="24"/>
    </row>
    <row r="16112" spans="2:3" x14ac:dyDescent="0.2">
      <c r="B16112" s="24"/>
      <c r="C16112" s="24"/>
    </row>
    <row r="16113" spans="2:3" x14ac:dyDescent="0.2">
      <c r="B16113" s="24"/>
      <c r="C16113" s="24"/>
    </row>
    <row r="16114" spans="2:3" x14ac:dyDescent="0.2">
      <c r="B16114" s="24"/>
      <c r="C16114" s="24"/>
    </row>
    <row r="16115" spans="2:3" x14ac:dyDescent="0.2">
      <c r="B16115" s="24"/>
      <c r="C16115" s="24"/>
    </row>
    <row r="16116" spans="2:3" x14ac:dyDescent="0.2">
      <c r="B16116" s="24"/>
      <c r="C16116" s="24"/>
    </row>
    <row r="16117" spans="2:3" x14ac:dyDescent="0.2">
      <c r="B16117" s="24"/>
      <c r="C16117" s="24"/>
    </row>
    <row r="16118" spans="2:3" x14ac:dyDescent="0.2">
      <c r="B16118" s="24"/>
      <c r="C16118" s="24"/>
    </row>
    <row r="16119" spans="2:3" x14ac:dyDescent="0.2">
      <c r="B16119" s="24"/>
      <c r="C16119" s="24"/>
    </row>
    <row r="16120" spans="2:3" x14ac:dyDescent="0.2">
      <c r="B16120" s="24"/>
      <c r="C16120" s="24"/>
    </row>
    <row r="16121" spans="2:3" x14ac:dyDescent="0.2">
      <c r="B16121" s="24"/>
      <c r="C16121" s="24"/>
    </row>
    <row r="16122" spans="2:3" x14ac:dyDescent="0.2">
      <c r="B16122" s="24"/>
      <c r="C16122" s="24"/>
    </row>
    <row r="16123" spans="2:3" x14ac:dyDescent="0.2">
      <c r="B16123" s="24"/>
      <c r="C16123" s="24"/>
    </row>
    <row r="16124" spans="2:3" x14ac:dyDescent="0.2">
      <c r="B16124" s="24"/>
      <c r="C16124" s="24"/>
    </row>
    <row r="16125" spans="2:3" x14ac:dyDescent="0.2">
      <c r="B16125" s="24"/>
      <c r="C16125" s="24"/>
    </row>
    <row r="16126" spans="2:3" x14ac:dyDescent="0.2">
      <c r="B16126" s="24"/>
      <c r="C16126" s="24"/>
    </row>
    <row r="16127" spans="2:3" x14ac:dyDescent="0.2">
      <c r="B16127" s="24"/>
      <c r="C16127" s="24"/>
    </row>
    <row r="16128" spans="2:3" x14ac:dyDescent="0.2">
      <c r="B16128" s="24"/>
      <c r="C16128" s="24"/>
    </row>
    <row r="16129" spans="2:3" x14ac:dyDescent="0.2">
      <c r="B16129" s="24"/>
      <c r="C16129" s="24"/>
    </row>
    <row r="16130" spans="2:3" x14ac:dyDescent="0.2">
      <c r="B16130" s="24"/>
      <c r="C16130" s="24"/>
    </row>
    <row r="16131" spans="2:3" x14ac:dyDescent="0.2">
      <c r="B16131" s="24"/>
      <c r="C16131" s="24"/>
    </row>
    <row r="16132" spans="2:3" x14ac:dyDescent="0.2">
      <c r="B16132" s="24"/>
      <c r="C16132" s="24"/>
    </row>
    <row r="16133" spans="2:3" x14ac:dyDescent="0.2">
      <c r="B16133" s="24"/>
      <c r="C16133" s="24"/>
    </row>
    <row r="16134" spans="2:3" x14ac:dyDescent="0.2">
      <c r="B16134" s="24"/>
      <c r="C16134" s="24"/>
    </row>
    <row r="16135" spans="2:3" x14ac:dyDescent="0.2">
      <c r="B16135" s="24"/>
      <c r="C16135" s="24"/>
    </row>
    <row r="16136" spans="2:3" x14ac:dyDescent="0.2">
      <c r="B16136" s="24"/>
      <c r="C16136" s="24"/>
    </row>
    <row r="16137" spans="2:3" x14ac:dyDescent="0.2">
      <c r="B16137" s="24"/>
      <c r="C16137" s="24"/>
    </row>
    <row r="16138" spans="2:3" x14ac:dyDescent="0.2">
      <c r="B16138" s="24"/>
      <c r="C16138" s="24"/>
    </row>
    <row r="16139" spans="2:3" x14ac:dyDescent="0.2">
      <c r="B16139" s="24"/>
      <c r="C16139" s="24"/>
    </row>
    <row r="16140" spans="2:3" x14ac:dyDescent="0.2">
      <c r="B16140" s="24"/>
      <c r="C16140" s="24"/>
    </row>
    <row r="16141" spans="2:3" x14ac:dyDescent="0.2">
      <c r="B16141" s="24"/>
      <c r="C16141" s="24"/>
    </row>
    <row r="16142" spans="2:3" x14ac:dyDescent="0.2">
      <c r="B16142" s="24"/>
      <c r="C16142" s="24"/>
    </row>
    <row r="16143" spans="2:3" x14ac:dyDescent="0.2">
      <c r="B16143" s="24"/>
      <c r="C16143" s="24"/>
    </row>
    <row r="16144" spans="2:3" x14ac:dyDescent="0.2">
      <c r="B16144" s="24"/>
      <c r="C16144" s="24"/>
    </row>
    <row r="16145" spans="2:3" x14ac:dyDescent="0.2">
      <c r="B16145" s="24"/>
      <c r="C16145" s="24"/>
    </row>
    <row r="16146" spans="2:3" x14ac:dyDescent="0.2">
      <c r="B16146" s="24"/>
      <c r="C16146" s="24"/>
    </row>
    <row r="16147" spans="2:3" x14ac:dyDescent="0.2">
      <c r="B16147" s="24"/>
      <c r="C16147" s="24"/>
    </row>
    <row r="16148" spans="2:3" x14ac:dyDescent="0.2">
      <c r="B16148" s="24"/>
      <c r="C16148" s="24"/>
    </row>
    <row r="16149" spans="2:3" x14ac:dyDescent="0.2">
      <c r="B16149" s="24"/>
      <c r="C16149" s="24"/>
    </row>
    <row r="16150" spans="2:3" x14ac:dyDescent="0.2">
      <c r="B16150" s="24"/>
      <c r="C16150" s="24"/>
    </row>
    <row r="16151" spans="2:3" x14ac:dyDescent="0.2">
      <c r="B16151" s="24"/>
      <c r="C16151" s="24"/>
    </row>
    <row r="16152" spans="2:3" x14ac:dyDescent="0.2">
      <c r="B16152" s="24"/>
      <c r="C16152" s="24"/>
    </row>
    <row r="16153" spans="2:3" x14ac:dyDescent="0.2">
      <c r="B16153" s="24"/>
      <c r="C16153" s="24"/>
    </row>
    <row r="16154" spans="2:3" x14ac:dyDescent="0.2">
      <c r="B16154" s="24"/>
      <c r="C16154" s="24"/>
    </row>
    <row r="16155" spans="2:3" x14ac:dyDescent="0.2">
      <c r="B16155" s="24"/>
      <c r="C16155" s="24"/>
    </row>
    <row r="16156" spans="2:3" x14ac:dyDescent="0.2">
      <c r="B16156" s="24"/>
      <c r="C16156" s="24"/>
    </row>
    <row r="16157" spans="2:3" x14ac:dyDescent="0.2">
      <c r="B16157" s="24"/>
      <c r="C16157" s="24"/>
    </row>
    <row r="16158" spans="2:3" x14ac:dyDescent="0.2">
      <c r="B16158" s="24"/>
      <c r="C16158" s="24"/>
    </row>
    <row r="16159" spans="2:3" x14ac:dyDescent="0.2">
      <c r="B16159" s="24"/>
      <c r="C16159" s="24"/>
    </row>
    <row r="16160" spans="2:3" x14ac:dyDescent="0.2">
      <c r="B16160" s="24"/>
      <c r="C16160" s="24"/>
    </row>
    <row r="16161" spans="2:3" x14ac:dyDescent="0.2">
      <c r="B16161" s="24"/>
      <c r="C16161" s="24"/>
    </row>
    <row r="16162" spans="2:3" x14ac:dyDescent="0.2">
      <c r="B16162" s="24"/>
      <c r="C16162" s="24"/>
    </row>
    <row r="16163" spans="2:3" x14ac:dyDescent="0.2">
      <c r="B16163" s="24"/>
      <c r="C16163" s="24"/>
    </row>
    <row r="16164" spans="2:3" x14ac:dyDescent="0.2">
      <c r="B16164" s="24"/>
      <c r="C16164" s="24"/>
    </row>
    <row r="16165" spans="2:3" x14ac:dyDescent="0.2">
      <c r="B16165" s="24"/>
      <c r="C16165" s="24"/>
    </row>
    <row r="16166" spans="2:3" x14ac:dyDescent="0.2">
      <c r="B16166" s="24"/>
      <c r="C16166" s="24"/>
    </row>
    <row r="16167" spans="2:3" x14ac:dyDescent="0.2">
      <c r="B16167" s="24"/>
      <c r="C16167" s="24"/>
    </row>
    <row r="16168" spans="2:3" x14ac:dyDescent="0.2">
      <c r="B16168" s="24"/>
      <c r="C16168" s="24"/>
    </row>
    <row r="16169" spans="2:3" x14ac:dyDescent="0.2">
      <c r="B16169" s="24"/>
      <c r="C16169" s="24"/>
    </row>
    <row r="16170" spans="2:3" x14ac:dyDescent="0.2">
      <c r="B16170" s="24"/>
      <c r="C16170" s="24"/>
    </row>
    <row r="16171" spans="2:3" x14ac:dyDescent="0.2">
      <c r="B16171" s="24"/>
      <c r="C16171" s="24"/>
    </row>
    <row r="16172" spans="2:3" x14ac:dyDescent="0.2">
      <c r="B16172" s="24"/>
      <c r="C16172" s="24"/>
    </row>
    <row r="16173" spans="2:3" x14ac:dyDescent="0.2">
      <c r="B16173" s="24"/>
      <c r="C16173" s="24"/>
    </row>
    <row r="16174" spans="2:3" x14ac:dyDescent="0.2">
      <c r="B16174" s="24"/>
      <c r="C16174" s="24"/>
    </row>
    <row r="16175" spans="2:3" x14ac:dyDescent="0.2">
      <c r="B16175" s="24"/>
      <c r="C16175" s="24"/>
    </row>
    <row r="16176" spans="2:3" x14ac:dyDescent="0.2">
      <c r="B16176" s="24"/>
      <c r="C16176" s="24"/>
    </row>
    <row r="16177" spans="2:3" x14ac:dyDescent="0.2">
      <c r="B16177" s="24"/>
      <c r="C16177" s="24"/>
    </row>
    <row r="16178" spans="2:3" x14ac:dyDescent="0.2">
      <c r="B16178" s="24"/>
      <c r="C16178" s="24"/>
    </row>
    <row r="16179" spans="2:3" x14ac:dyDescent="0.2">
      <c r="B16179" s="24"/>
      <c r="C16179" s="24"/>
    </row>
    <row r="16180" spans="2:3" x14ac:dyDescent="0.2">
      <c r="B16180" s="24"/>
      <c r="C16180" s="24"/>
    </row>
    <row r="16181" spans="2:3" x14ac:dyDescent="0.2">
      <c r="B16181" s="24"/>
      <c r="C16181" s="24"/>
    </row>
    <row r="16182" spans="2:3" x14ac:dyDescent="0.2">
      <c r="B16182" s="24"/>
      <c r="C16182" s="24"/>
    </row>
    <row r="16183" spans="2:3" x14ac:dyDescent="0.2">
      <c r="B16183" s="24"/>
      <c r="C16183" s="24"/>
    </row>
    <row r="16184" spans="2:3" x14ac:dyDescent="0.2">
      <c r="B16184" s="24"/>
      <c r="C16184" s="24"/>
    </row>
    <row r="16185" spans="2:3" x14ac:dyDescent="0.2">
      <c r="B16185" s="24"/>
      <c r="C16185" s="24"/>
    </row>
    <row r="16186" spans="2:3" x14ac:dyDescent="0.2">
      <c r="B16186" s="24"/>
      <c r="C16186" s="24"/>
    </row>
    <row r="16187" spans="2:3" x14ac:dyDescent="0.2">
      <c r="B16187" s="24"/>
      <c r="C16187" s="24"/>
    </row>
    <row r="16188" spans="2:3" x14ac:dyDescent="0.2">
      <c r="B16188" s="24"/>
      <c r="C16188" s="24"/>
    </row>
    <row r="16189" spans="2:3" x14ac:dyDescent="0.2">
      <c r="B16189" s="24"/>
      <c r="C16189" s="24"/>
    </row>
    <row r="16190" spans="2:3" x14ac:dyDescent="0.2">
      <c r="B16190" s="24"/>
      <c r="C16190" s="24"/>
    </row>
    <row r="16191" spans="2:3" x14ac:dyDescent="0.2">
      <c r="B16191" s="24"/>
      <c r="C16191" s="24"/>
    </row>
    <row r="16192" spans="2:3" x14ac:dyDescent="0.2">
      <c r="B16192" s="24"/>
      <c r="C16192" s="24"/>
    </row>
    <row r="16193" spans="2:3" x14ac:dyDescent="0.2">
      <c r="B16193" s="24"/>
      <c r="C16193" s="24"/>
    </row>
    <row r="16194" spans="2:3" x14ac:dyDescent="0.2">
      <c r="B16194" s="24"/>
      <c r="C16194" s="24"/>
    </row>
    <row r="16195" spans="2:3" x14ac:dyDescent="0.2">
      <c r="B16195" s="24"/>
      <c r="C16195" s="24"/>
    </row>
    <row r="16196" spans="2:3" x14ac:dyDescent="0.2">
      <c r="B16196" s="24"/>
      <c r="C16196" s="24"/>
    </row>
    <row r="16197" spans="2:3" x14ac:dyDescent="0.2">
      <c r="B16197" s="24"/>
      <c r="C16197" s="24"/>
    </row>
    <row r="16198" spans="2:3" x14ac:dyDescent="0.2">
      <c r="B16198" s="24"/>
      <c r="C16198" s="24"/>
    </row>
    <row r="16199" spans="2:3" x14ac:dyDescent="0.2">
      <c r="B16199" s="24"/>
      <c r="C16199" s="24"/>
    </row>
    <row r="16200" spans="2:3" x14ac:dyDescent="0.2">
      <c r="B16200" s="24"/>
      <c r="C16200" s="24"/>
    </row>
    <row r="16201" spans="2:3" x14ac:dyDescent="0.2">
      <c r="B16201" s="24"/>
      <c r="C16201" s="24"/>
    </row>
    <row r="16202" spans="2:3" x14ac:dyDescent="0.2">
      <c r="B16202" s="24"/>
      <c r="C16202" s="24"/>
    </row>
    <row r="16203" spans="2:3" x14ac:dyDescent="0.2">
      <c r="B16203" s="24"/>
      <c r="C16203" s="24"/>
    </row>
    <row r="16204" spans="2:3" x14ac:dyDescent="0.2">
      <c r="B16204" s="24"/>
      <c r="C16204" s="24"/>
    </row>
    <row r="16205" spans="2:3" x14ac:dyDescent="0.2">
      <c r="B16205" s="24"/>
      <c r="C16205" s="24"/>
    </row>
    <row r="16206" spans="2:3" x14ac:dyDescent="0.2">
      <c r="B16206" s="24"/>
      <c r="C16206" s="24"/>
    </row>
    <row r="16207" spans="2:3" x14ac:dyDescent="0.2">
      <c r="B16207" s="24"/>
      <c r="C16207" s="24"/>
    </row>
    <row r="16208" spans="2:3" x14ac:dyDescent="0.2">
      <c r="B16208" s="24"/>
      <c r="C16208" s="24"/>
    </row>
    <row r="16209" spans="2:3" x14ac:dyDescent="0.2">
      <c r="B16209" s="24"/>
      <c r="C16209" s="24"/>
    </row>
    <row r="16210" spans="2:3" x14ac:dyDescent="0.2">
      <c r="B16210" s="24"/>
      <c r="C16210" s="24"/>
    </row>
    <row r="16211" spans="2:3" x14ac:dyDescent="0.2">
      <c r="B16211" s="24"/>
      <c r="C16211" s="24"/>
    </row>
    <row r="16212" spans="2:3" x14ac:dyDescent="0.2">
      <c r="B16212" s="24"/>
      <c r="C16212" s="24"/>
    </row>
    <row r="16213" spans="2:3" x14ac:dyDescent="0.2">
      <c r="B16213" s="24"/>
      <c r="C16213" s="24"/>
    </row>
    <row r="16214" spans="2:3" x14ac:dyDescent="0.2">
      <c r="B16214" s="24"/>
      <c r="C16214" s="24"/>
    </row>
    <row r="16215" spans="2:3" x14ac:dyDescent="0.2">
      <c r="B16215" s="24"/>
      <c r="C16215" s="24"/>
    </row>
    <row r="16216" spans="2:3" x14ac:dyDescent="0.2">
      <c r="B16216" s="24"/>
      <c r="C16216" s="24"/>
    </row>
    <row r="16217" spans="2:3" x14ac:dyDescent="0.2">
      <c r="B16217" s="24"/>
      <c r="C16217" s="24"/>
    </row>
    <row r="16218" spans="2:3" x14ac:dyDescent="0.2">
      <c r="B16218" s="24"/>
      <c r="C16218" s="24"/>
    </row>
    <row r="16219" spans="2:3" x14ac:dyDescent="0.2">
      <c r="B16219" s="24"/>
      <c r="C16219" s="24"/>
    </row>
    <row r="16220" spans="2:3" x14ac:dyDescent="0.2">
      <c r="B16220" s="24"/>
      <c r="C16220" s="24"/>
    </row>
    <row r="16221" spans="2:3" x14ac:dyDescent="0.2">
      <c r="B16221" s="24"/>
      <c r="C16221" s="24"/>
    </row>
    <row r="16222" spans="2:3" x14ac:dyDescent="0.2">
      <c r="B16222" s="24"/>
      <c r="C16222" s="24"/>
    </row>
    <row r="16223" spans="2:3" x14ac:dyDescent="0.2">
      <c r="B16223" s="24"/>
      <c r="C16223" s="24"/>
    </row>
    <row r="16224" spans="2:3" x14ac:dyDescent="0.2">
      <c r="B16224" s="24"/>
      <c r="C16224" s="24"/>
    </row>
    <row r="16225" spans="2:3" x14ac:dyDescent="0.2">
      <c r="B16225" s="24"/>
      <c r="C16225" s="24"/>
    </row>
    <row r="16226" spans="2:3" x14ac:dyDescent="0.2">
      <c r="B16226" s="24"/>
      <c r="C16226" s="24"/>
    </row>
    <row r="16227" spans="2:3" x14ac:dyDescent="0.2">
      <c r="B16227" s="24"/>
      <c r="C16227" s="24"/>
    </row>
    <row r="16228" spans="2:3" x14ac:dyDescent="0.2">
      <c r="B16228" s="24"/>
      <c r="C16228" s="24"/>
    </row>
    <row r="16229" spans="2:3" x14ac:dyDescent="0.2">
      <c r="B16229" s="24"/>
      <c r="C16229" s="24"/>
    </row>
    <row r="16230" spans="2:3" x14ac:dyDescent="0.2">
      <c r="B16230" s="24"/>
      <c r="C16230" s="24"/>
    </row>
    <row r="16231" spans="2:3" x14ac:dyDescent="0.2">
      <c r="B16231" s="24"/>
      <c r="C16231" s="24"/>
    </row>
    <row r="16232" spans="2:3" x14ac:dyDescent="0.2">
      <c r="B16232" s="24"/>
      <c r="C16232" s="24"/>
    </row>
    <row r="16233" spans="2:3" x14ac:dyDescent="0.2">
      <c r="B16233" s="24"/>
      <c r="C16233" s="24"/>
    </row>
    <row r="16234" spans="2:3" x14ac:dyDescent="0.2">
      <c r="B16234" s="24"/>
      <c r="C16234" s="24"/>
    </row>
    <row r="16235" spans="2:3" x14ac:dyDescent="0.2">
      <c r="B16235" s="24"/>
      <c r="C16235" s="24"/>
    </row>
    <row r="16236" spans="2:3" x14ac:dyDescent="0.2">
      <c r="B16236" s="24"/>
      <c r="C16236" s="24"/>
    </row>
    <row r="16237" spans="2:3" x14ac:dyDescent="0.2">
      <c r="B16237" s="24"/>
      <c r="C16237" s="24"/>
    </row>
    <row r="16238" spans="2:3" x14ac:dyDescent="0.2">
      <c r="B16238" s="24"/>
      <c r="C16238" s="24"/>
    </row>
    <row r="16239" spans="2:3" x14ac:dyDescent="0.2">
      <c r="B16239" s="24"/>
      <c r="C16239" s="24"/>
    </row>
    <row r="16240" spans="2:3" x14ac:dyDescent="0.2">
      <c r="B16240" s="24"/>
      <c r="C16240" s="24"/>
    </row>
    <row r="16241" spans="2:3" x14ac:dyDescent="0.2">
      <c r="B16241" s="24"/>
      <c r="C16241" s="24"/>
    </row>
    <row r="16242" spans="2:3" x14ac:dyDescent="0.2">
      <c r="B16242" s="24"/>
      <c r="C16242" s="24"/>
    </row>
    <row r="16243" spans="2:3" x14ac:dyDescent="0.2">
      <c r="B16243" s="24"/>
      <c r="C16243" s="24"/>
    </row>
    <row r="16244" spans="2:3" x14ac:dyDescent="0.2">
      <c r="B16244" s="24"/>
      <c r="C16244" s="24"/>
    </row>
    <row r="16245" spans="2:3" x14ac:dyDescent="0.2">
      <c r="B16245" s="24"/>
      <c r="C16245" s="24"/>
    </row>
    <row r="16246" spans="2:3" x14ac:dyDescent="0.2">
      <c r="B16246" s="24"/>
      <c r="C16246" s="24"/>
    </row>
    <row r="16247" spans="2:3" x14ac:dyDescent="0.2">
      <c r="B16247" s="24"/>
      <c r="C16247" s="24"/>
    </row>
    <row r="16248" spans="2:3" x14ac:dyDescent="0.2">
      <c r="B16248" s="24"/>
      <c r="C16248" s="24"/>
    </row>
    <row r="16249" spans="2:3" x14ac:dyDescent="0.2">
      <c r="B16249" s="24"/>
      <c r="C16249" s="24"/>
    </row>
    <row r="16250" spans="2:3" x14ac:dyDescent="0.2">
      <c r="B16250" s="24"/>
      <c r="C16250" s="24"/>
    </row>
    <row r="16251" spans="2:3" x14ac:dyDescent="0.2">
      <c r="B16251" s="24"/>
      <c r="C16251" s="24"/>
    </row>
    <row r="16252" spans="2:3" x14ac:dyDescent="0.2">
      <c r="B16252" s="24"/>
      <c r="C16252" s="24"/>
    </row>
    <row r="16253" spans="2:3" x14ac:dyDescent="0.2">
      <c r="B16253" s="24"/>
      <c r="C16253" s="24"/>
    </row>
    <row r="16254" spans="2:3" x14ac:dyDescent="0.2">
      <c r="B16254" s="24"/>
      <c r="C16254" s="24"/>
    </row>
    <row r="16255" spans="2:3" x14ac:dyDescent="0.2">
      <c r="B16255" s="24"/>
      <c r="C16255" s="24"/>
    </row>
    <row r="16256" spans="2:3" x14ac:dyDescent="0.2">
      <c r="B16256" s="24"/>
      <c r="C16256" s="24"/>
    </row>
    <row r="16257" spans="2:3" x14ac:dyDescent="0.2">
      <c r="B16257" s="24"/>
      <c r="C16257" s="24"/>
    </row>
    <row r="16258" spans="2:3" x14ac:dyDescent="0.2">
      <c r="B16258" s="24"/>
      <c r="C16258" s="24"/>
    </row>
    <row r="16259" spans="2:3" x14ac:dyDescent="0.2">
      <c r="B16259" s="24"/>
      <c r="C16259" s="24"/>
    </row>
    <row r="16260" spans="2:3" x14ac:dyDescent="0.2">
      <c r="B16260" s="24"/>
      <c r="C16260" s="24"/>
    </row>
    <row r="16261" spans="2:3" x14ac:dyDescent="0.2">
      <c r="B16261" s="24"/>
      <c r="C16261" s="24"/>
    </row>
    <row r="16262" spans="2:3" x14ac:dyDescent="0.2">
      <c r="B16262" s="24"/>
      <c r="C16262" s="24"/>
    </row>
    <row r="16263" spans="2:3" x14ac:dyDescent="0.2">
      <c r="B16263" s="24"/>
      <c r="C16263" s="24"/>
    </row>
    <row r="16264" spans="2:3" x14ac:dyDescent="0.2">
      <c r="B16264" s="24"/>
      <c r="C16264" s="24"/>
    </row>
    <row r="16265" spans="2:3" x14ac:dyDescent="0.2">
      <c r="B16265" s="24"/>
      <c r="C16265" s="24"/>
    </row>
    <row r="16266" spans="2:3" x14ac:dyDescent="0.2">
      <c r="B16266" s="24"/>
      <c r="C16266" s="24"/>
    </row>
    <row r="16267" spans="2:3" x14ac:dyDescent="0.2">
      <c r="B16267" s="24"/>
      <c r="C16267" s="24"/>
    </row>
    <row r="16268" spans="2:3" x14ac:dyDescent="0.2">
      <c r="B16268" s="24"/>
      <c r="C16268" s="24"/>
    </row>
    <row r="16269" spans="2:3" x14ac:dyDescent="0.2">
      <c r="B16269" s="24"/>
      <c r="C16269" s="24"/>
    </row>
    <row r="16270" spans="2:3" x14ac:dyDescent="0.2">
      <c r="B16270" s="24"/>
      <c r="C16270" s="24"/>
    </row>
    <row r="16271" spans="2:3" x14ac:dyDescent="0.2">
      <c r="B16271" s="24"/>
      <c r="C16271" s="24"/>
    </row>
    <row r="16272" spans="2:3" x14ac:dyDescent="0.2">
      <c r="B16272" s="24"/>
      <c r="C16272" s="24"/>
    </row>
    <row r="16273" spans="2:3" x14ac:dyDescent="0.2">
      <c r="B16273" s="24"/>
      <c r="C16273" s="24"/>
    </row>
    <row r="16274" spans="2:3" x14ac:dyDescent="0.2">
      <c r="B16274" s="24"/>
      <c r="C16274" s="24"/>
    </row>
    <row r="16275" spans="2:3" x14ac:dyDescent="0.2">
      <c r="B16275" s="24"/>
      <c r="C16275" s="24"/>
    </row>
    <row r="16276" spans="2:3" x14ac:dyDescent="0.2">
      <c r="B16276" s="24"/>
      <c r="C16276" s="24"/>
    </row>
    <row r="16277" spans="2:3" x14ac:dyDescent="0.2">
      <c r="B16277" s="24"/>
      <c r="C16277" s="24"/>
    </row>
    <row r="16278" spans="2:3" x14ac:dyDescent="0.2">
      <c r="B16278" s="24"/>
      <c r="C16278" s="24"/>
    </row>
    <row r="16279" spans="2:3" x14ac:dyDescent="0.2">
      <c r="B16279" s="24"/>
      <c r="C16279" s="24"/>
    </row>
    <row r="16280" spans="2:3" x14ac:dyDescent="0.2">
      <c r="B16280" s="24"/>
      <c r="C16280" s="24"/>
    </row>
    <row r="16281" spans="2:3" x14ac:dyDescent="0.2">
      <c r="B16281" s="24"/>
      <c r="C16281" s="24"/>
    </row>
    <row r="16282" spans="2:3" x14ac:dyDescent="0.2">
      <c r="B16282" s="24"/>
      <c r="C16282" s="24"/>
    </row>
    <row r="16283" spans="2:3" x14ac:dyDescent="0.2">
      <c r="B16283" s="24"/>
      <c r="C16283" s="24"/>
    </row>
    <row r="16284" spans="2:3" x14ac:dyDescent="0.2">
      <c r="B16284" s="24"/>
      <c r="C16284" s="24"/>
    </row>
    <row r="16285" spans="2:3" x14ac:dyDescent="0.2">
      <c r="B16285" s="24"/>
      <c r="C16285" s="24"/>
    </row>
    <row r="16286" spans="2:3" x14ac:dyDescent="0.2">
      <c r="B16286" s="24"/>
      <c r="C16286" s="24"/>
    </row>
    <row r="16287" spans="2:3" x14ac:dyDescent="0.2">
      <c r="B16287" s="24"/>
      <c r="C16287" s="24"/>
    </row>
    <row r="16288" spans="2:3" x14ac:dyDescent="0.2">
      <c r="B16288" s="24"/>
      <c r="C16288" s="24"/>
    </row>
    <row r="16289" spans="2:3" x14ac:dyDescent="0.2">
      <c r="B16289" s="24"/>
      <c r="C16289" s="24"/>
    </row>
    <row r="16290" spans="2:3" x14ac:dyDescent="0.2">
      <c r="B16290" s="24"/>
      <c r="C16290" s="24"/>
    </row>
    <row r="16291" spans="2:3" x14ac:dyDescent="0.2">
      <c r="B16291" s="24"/>
      <c r="C16291" s="24"/>
    </row>
    <row r="16292" spans="2:3" x14ac:dyDescent="0.2">
      <c r="B16292" s="24"/>
      <c r="C16292" s="24"/>
    </row>
    <row r="16293" spans="2:3" x14ac:dyDescent="0.2">
      <c r="B16293" s="24"/>
      <c r="C16293" s="24"/>
    </row>
    <row r="16294" spans="2:3" x14ac:dyDescent="0.2">
      <c r="B16294" s="24"/>
      <c r="C16294" s="24"/>
    </row>
    <row r="16295" spans="2:3" x14ac:dyDescent="0.2">
      <c r="B16295" s="24"/>
      <c r="C16295" s="24"/>
    </row>
    <row r="16296" spans="2:3" x14ac:dyDescent="0.2">
      <c r="B16296" s="24"/>
      <c r="C16296" s="24"/>
    </row>
    <row r="16297" spans="2:3" x14ac:dyDescent="0.2">
      <c r="B16297" s="24"/>
      <c r="C16297" s="24"/>
    </row>
    <row r="16298" spans="2:3" x14ac:dyDescent="0.2">
      <c r="B16298" s="24"/>
      <c r="C16298" s="24"/>
    </row>
    <row r="16299" spans="2:3" x14ac:dyDescent="0.2">
      <c r="B16299" s="24"/>
      <c r="C16299" s="24"/>
    </row>
    <row r="16300" spans="2:3" x14ac:dyDescent="0.2">
      <c r="B16300" s="24"/>
      <c r="C16300" s="24"/>
    </row>
    <row r="16301" spans="2:3" x14ac:dyDescent="0.2">
      <c r="B16301" s="24"/>
      <c r="C16301" s="24"/>
    </row>
    <row r="16302" spans="2:3" x14ac:dyDescent="0.2">
      <c r="B16302" s="24"/>
      <c r="C16302" s="24"/>
    </row>
    <row r="16303" spans="2:3" x14ac:dyDescent="0.2">
      <c r="B16303" s="24"/>
      <c r="C16303" s="24"/>
    </row>
    <row r="16304" spans="2:3" x14ac:dyDescent="0.2">
      <c r="B16304" s="24"/>
      <c r="C16304" s="24"/>
    </row>
    <row r="16305" spans="2:3" x14ac:dyDescent="0.2">
      <c r="B16305" s="24"/>
      <c r="C16305" s="24"/>
    </row>
    <row r="16306" spans="2:3" x14ac:dyDescent="0.2">
      <c r="B16306" s="24"/>
      <c r="C16306" s="24"/>
    </row>
    <row r="16307" spans="2:3" x14ac:dyDescent="0.2">
      <c r="B16307" s="24"/>
      <c r="C16307" s="24"/>
    </row>
    <row r="16308" spans="2:3" x14ac:dyDescent="0.2">
      <c r="B16308" s="24"/>
      <c r="C16308" s="24"/>
    </row>
    <row r="16309" spans="2:3" x14ac:dyDescent="0.2">
      <c r="B16309" s="24"/>
      <c r="C16309" s="24"/>
    </row>
    <row r="16310" spans="2:3" x14ac:dyDescent="0.2">
      <c r="B16310" s="24"/>
      <c r="C16310" s="24"/>
    </row>
    <row r="16311" spans="2:3" x14ac:dyDescent="0.2">
      <c r="B16311" s="24"/>
      <c r="C16311" s="24"/>
    </row>
    <row r="16312" spans="2:3" x14ac:dyDescent="0.2">
      <c r="B16312" s="24"/>
      <c r="C16312" s="24"/>
    </row>
    <row r="16313" spans="2:3" x14ac:dyDescent="0.2">
      <c r="B16313" s="24"/>
      <c r="C16313" s="24"/>
    </row>
    <row r="16314" spans="2:3" x14ac:dyDescent="0.2">
      <c r="B16314" s="24"/>
      <c r="C16314" s="24"/>
    </row>
    <row r="16315" spans="2:3" x14ac:dyDescent="0.2">
      <c r="B16315" s="24"/>
      <c r="C16315" s="24"/>
    </row>
    <row r="16316" spans="2:3" x14ac:dyDescent="0.2">
      <c r="B16316" s="24"/>
      <c r="C16316" s="24"/>
    </row>
    <row r="16317" spans="2:3" x14ac:dyDescent="0.2">
      <c r="B16317" s="24"/>
      <c r="C16317" s="24"/>
    </row>
    <row r="16318" spans="2:3" x14ac:dyDescent="0.2">
      <c r="B16318" s="24"/>
      <c r="C16318" s="24"/>
    </row>
    <row r="16319" spans="2:3" x14ac:dyDescent="0.2">
      <c r="B16319" s="24"/>
      <c r="C16319" s="24"/>
    </row>
    <row r="16320" spans="2:3" x14ac:dyDescent="0.2">
      <c r="B16320" s="24"/>
      <c r="C16320" s="24"/>
    </row>
    <row r="16321" spans="2:3" x14ac:dyDescent="0.2">
      <c r="B16321" s="24"/>
      <c r="C16321" s="24"/>
    </row>
    <row r="16322" spans="2:3" x14ac:dyDescent="0.2">
      <c r="B16322" s="24"/>
      <c r="C16322" s="24"/>
    </row>
    <row r="16323" spans="2:3" x14ac:dyDescent="0.2">
      <c r="B16323" s="24"/>
      <c r="C16323" s="24"/>
    </row>
    <row r="16324" spans="2:3" x14ac:dyDescent="0.2">
      <c r="B16324" s="24"/>
      <c r="C16324" s="24"/>
    </row>
    <row r="16325" spans="2:3" x14ac:dyDescent="0.2">
      <c r="B16325" s="24"/>
      <c r="C16325" s="24"/>
    </row>
    <row r="16326" spans="2:3" x14ac:dyDescent="0.2">
      <c r="B16326" s="24"/>
      <c r="C16326" s="24"/>
    </row>
    <row r="16327" spans="2:3" x14ac:dyDescent="0.2">
      <c r="B16327" s="24"/>
      <c r="C16327" s="24"/>
    </row>
    <row r="16328" spans="2:3" x14ac:dyDescent="0.2">
      <c r="B16328" s="24"/>
      <c r="C16328" s="24"/>
    </row>
    <row r="16329" spans="2:3" x14ac:dyDescent="0.2">
      <c r="B16329" s="24"/>
      <c r="C16329" s="24"/>
    </row>
    <row r="16330" spans="2:3" x14ac:dyDescent="0.2">
      <c r="B16330" s="24"/>
      <c r="C16330" s="24"/>
    </row>
    <row r="16331" spans="2:3" x14ac:dyDescent="0.2">
      <c r="B16331" s="24"/>
      <c r="C16331" s="24"/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0E869-2893-47FA-9B20-BE9DB7622819}">
  <dimension ref="A1:I14"/>
  <sheetViews>
    <sheetView workbookViewId="0">
      <selection activeCell="C10" sqref="C10:F10"/>
    </sheetView>
  </sheetViews>
  <sheetFormatPr defaultRowHeight="15" x14ac:dyDescent="0.2"/>
  <cols>
    <col min="1" max="1" width="14.21875" style="22" customWidth="1"/>
    <col min="2" max="2" width="1.77734375" style="22" customWidth="1"/>
    <col min="3" max="3" width="14.77734375" style="22" customWidth="1"/>
    <col min="4" max="4" width="1.77734375" style="22" customWidth="1"/>
    <col min="5" max="5" width="14.77734375" style="22" customWidth="1"/>
    <col min="6" max="6" width="1.77734375" style="22" customWidth="1"/>
    <col min="7" max="7" width="14.77734375" style="22" customWidth="1"/>
    <col min="8" max="8" width="1.77734375" style="22" customWidth="1"/>
    <col min="9" max="9" width="14.77734375" style="22" customWidth="1"/>
    <col min="10" max="10" width="1.77734375" style="22" customWidth="1"/>
    <col min="11" max="16384" width="8.88671875" style="22"/>
  </cols>
  <sheetData>
    <row r="1" spans="1:9" x14ac:dyDescent="0.2">
      <c r="E1" s="435">
        <v>2026</v>
      </c>
      <c r="F1" s="435"/>
      <c r="G1" s="435"/>
    </row>
    <row r="2" spans="1:9" x14ac:dyDescent="0.2">
      <c r="A2" s="24" t="s">
        <v>992</v>
      </c>
      <c r="B2" s="24"/>
      <c r="C2" s="383">
        <v>2024</v>
      </c>
      <c r="E2" s="434" t="s">
        <v>995</v>
      </c>
      <c r="F2" s="434"/>
      <c r="G2" s="434"/>
      <c r="I2" s="383">
        <v>2026</v>
      </c>
    </row>
    <row r="3" spans="1:9" x14ac:dyDescent="0.2">
      <c r="A3" s="25" t="s">
        <v>993</v>
      </c>
      <c r="B3" s="24"/>
      <c r="C3" s="106" t="s">
        <v>994</v>
      </c>
      <c r="E3" s="106" t="s">
        <v>996</v>
      </c>
      <c r="G3" s="106" t="s">
        <v>997</v>
      </c>
      <c r="I3" s="106" t="s">
        <v>994</v>
      </c>
    </row>
    <row r="4" spans="1:9" x14ac:dyDescent="0.2">
      <c r="A4" s="22" t="str">
        <f>'H - Emp Medical'!A9</f>
        <v>Employee 1</v>
      </c>
      <c r="C4" s="22">
        <v>436.5</v>
      </c>
      <c r="E4" s="348">
        <v>2.9000000000000001E-2</v>
      </c>
      <c r="G4" s="22">
        <f>ROUND(C4*E4,2)</f>
        <v>12.66</v>
      </c>
      <c r="I4" s="22">
        <f>SUM(C4,G4)</f>
        <v>449.16</v>
      </c>
    </row>
    <row r="5" spans="1:9" x14ac:dyDescent="0.2">
      <c r="A5" s="22" t="str">
        <f>'H - Emp Medical'!A10</f>
        <v>Employee 2</v>
      </c>
      <c r="C5" s="22">
        <v>1378.13</v>
      </c>
      <c r="E5" s="348">
        <v>2.9000000000000001E-2</v>
      </c>
      <c r="G5" s="22">
        <f t="shared" ref="G5:G12" si="0">ROUND(C5*E5,2)</f>
        <v>39.97</v>
      </c>
      <c r="I5" s="22">
        <f t="shared" ref="I5:I12" si="1">SUM(C5,G5)</f>
        <v>1418.1000000000001</v>
      </c>
    </row>
    <row r="6" spans="1:9" x14ac:dyDescent="0.2">
      <c r="A6" s="22" t="str">
        <f>'H - Emp Medical'!A11</f>
        <v>Employee 3</v>
      </c>
      <c r="C6" s="22">
        <v>532.76</v>
      </c>
      <c r="E6" s="348">
        <v>2.9000000000000001E-2</v>
      </c>
      <c r="G6" s="22">
        <f t="shared" si="0"/>
        <v>15.45</v>
      </c>
      <c r="I6" s="22">
        <f t="shared" si="1"/>
        <v>548.21</v>
      </c>
    </row>
    <row r="7" spans="1:9" x14ac:dyDescent="0.2">
      <c r="A7" s="22" t="str">
        <f>'H - Emp Medical'!A12</f>
        <v>Employee 4</v>
      </c>
      <c r="C7" s="22">
        <v>1456.28</v>
      </c>
      <c r="E7" s="348">
        <v>2.9000000000000001E-2</v>
      </c>
      <c r="G7" s="22">
        <f t="shared" si="0"/>
        <v>42.23</v>
      </c>
      <c r="I7" s="22">
        <f t="shared" si="1"/>
        <v>1498.51</v>
      </c>
    </row>
    <row r="8" spans="1:9" x14ac:dyDescent="0.2">
      <c r="A8" s="22" t="str">
        <f>'H - Emp Medical'!A13</f>
        <v>Employee 5</v>
      </c>
      <c r="C8" s="22">
        <v>0</v>
      </c>
      <c r="E8" s="348">
        <v>2.9000000000000001E-2</v>
      </c>
      <c r="G8" s="22">
        <f t="shared" si="0"/>
        <v>0</v>
      </c>
      <c r="I8" s="22">
        <f t="shared" si="1"/>
        <v>0</v>
      </c>
    </row>
    <row r="9" spans="1:9" x14ac:dyDescent="0.2">
      <c r="A9" s="22" t="str">
        <f>'H - Emp Medical'!A14</f>
        <v>Employee 6</v>
      </c>
      <c r="C9" s="22">
        <v>669.05</v>
      </c>
      <c r="E9" s="348">
        <v>2.9000000000000001E-2</v>
      </c>
      <c r="G9" s="22">
        <f t="shared" si="0"/>
        <v>19.399999999999999</v>
      </c>
      <c r="I9" s="22">
        <f t="shared" si="1"/>
        <v>688.44999999999993</v>
      </c>
    </row>
    <row r="10" spans="1:9" x14ac:dyDescent="0.2">
      <c r="A10" s="22" t="str">
        <f>'H - Emp Medical'!A15</f>
        <v>Employee 7</v>
      </c>
      <c r="C10" s="22">
        <v>1378.13</v>
      </c>
      <c r="E10" s="348">
        <v>2.9000000000000001E-2</v>
      </c>
      <c r="G10" s="22">
        <f t="shared" si="0"/>
        <v>39.97</v>
      </c>
      <c r="I10" s="22">
        <f t="shared" si="1"/>
        <v>1418.1000000000001</v>
      </c>
    </row>
    <row r="11" spans="1:9" x14ac:dyDescent="0.2">
      <c r="A11" s="22" t="str">
        <f>'H - Emp Medical'!A16</f>
        <v>Employee 8</v>
      </c>
      <c r="C11" s="22">
        <v>1482.97</v>
      </c>
      <c r="E11" s="348">
        <v>2.9000000000000001E-2</v>
      </c>
      <c r="G11" s="22">
        <f t="shared" si="0"/>
        <v>43.01</v>
      </c>
      <c r="I11" s="22">
        <f t="shared" si="1"/>
        <v>1525.98</v>
      </c>
    </row>
    <row r="12" spans="1:9" x14ac:dyDescent="0.2">
      <c r="A12" s="22" t="str">
        <f>'H - Emp Medical'!A17</f>
        <v>Employee 9</v>
      </c>
      <c r="C12" s="194">
        <v>436.5</v>
      </c>
      <c r="E12" s="348">
        <v>2.9000000000000001E-2</v>
      </c>
      <c r="G12" s="22">
        <f t="shared" si="0"/>
        <v>12.66</v>
      </c>
      <c r="I12" s="194">
        <f t="shared" si="1"/>
        <v>449.16</v>
      </c>
    </row>
    <row r="13" spans="1:9" ht="15.75" thickBot="1" x14ac:dyDescent="0.25">
      <c r="C13" s="193">
        <f>SUM(C4:C12)</f>
        <v>7770.3200000000006</v>
      </c>
      <c r="E13" s="348"/>
      <c r="I13" s="193">
        <f>SUM(I4:I12)</f>
        <v>7995.67</v>
      </c>
    </row>
    <row r="14" spans="1:9" ht="15.75" thickTop="1" x14ac:dyDescent="0.2"/>
  </sheetData>
  <mergeCells count="2">
    <mergeCell ref="E1:G1"/>
    <mergeCell ref="E2:G2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4BE500-DC56-4823-B381-81CD40BC0C5E}">
  <dimension ref="A1:G16377"/>
  <sheetViews>
    <sheetView workbookViewId="0">
      <selection activeCell="C6" sqref="C6:F6"/>
    </sheetView>
  </sheetViews>
  <sheetFormatPr defaultRowHeight="15" x14ac:dyDescent="0.2"/>
  <cols>
    <col min="1" max="1" width="15.44140625" style="22" customWidth="1"/>
    <col min="2" max="2" width="1.33203125" style="22" customWidth="1"/>
    <col min="3" max="3" width="8.88671875" style="27"/>
    <col min="4" max="4" width="1.77734375" customWidth="1"/>
    <col min="5" max="5" width="12.77734375" style="22" customWidth="1"/>
    <col min="6" max="6" width="1.77734375" style="22" customWidth="1"/>
    <col min="7" max="7" width="12.77734375" style="22" customWidth="1"/>
  </cols>
  <sheetData>
    <row r="1" spans="1:7" x14ac:dyDescent="0.2">
      <c r="A1" s="22" t="str">
        <f>SAO!F1</f>
        <v>Garrard County Water Association</v>
      </c>
    </row>
    <row r="2" spans="1:7" x14ac:dyDescent="0.2">
      <c r="A2" s="23" t="s">
        <v>76</v>
      </c>
    </row>
    <row r="3" spans="1:7" x14ac:dyDescent="0.2">
      <c r="B3" s="24"/>
    </row>
    <row r="4" spans="1:7" x14ac:dyDescent="0.2">
      <c r="B4" s="24"/>
      <c r="C4" s="107" t="s">
        <v>176</v>
      </c>
      <c r="D4" s="19"/>
      <c r="E4" s="88" t="s">
        <v>302</v>
      </c>
      <c r="G4" s="88" t="s">
        <v>303</v>
      </c>
    </row>
    <row r="5" spans="1:7" x14ac:dyDescent="0.2">
      <c r="A5" s="25" t="s">
        <v>78</v>
      </c>
      <c r="B5" s="24"/>
      <c r="C5" s="25" t="s">
        <v>177</v>
      </c>
      <c r="D5" s="24"/>
      <c r="E5" s="106" t="s">
        <v>222</v>
      </c>
      <c r="G5" s="195">
        <v>0.05</v>
      </c>
    </row>
    <row r="6" spans="1:7" x14ac:dyDescent="0.2">
      <c r="A6" s="22" t="s">
        <v>86</v>
      </c>
      <c r="C6" s="88" t="s">
        <v>179</v>
      </c>
      <c r="D6" s="23"/>
      <c r="E6" s="22">
        <f>IF(C6="y",'F - Emp Sal &amp; Wages'!W6,IF(C6="n",0,"ERROR"))</f>
        <v>43115</v>
      </c>
      <c r="G6" s="22">
        <f>ROUND(E6*G$5,2)</f>
        <v>2155.75</v>
      </c>
    </row>
    <row r="7" spans="1:7" x14ac:dyDescent="0.2">
      <c r="A7" s="22" t="s">
        <v>89</v>
      </c>
      <c r="B7" s="23" t="s">
        <v>130</v>
      </c>
      <c r="C7" s="88" t="s">
        <v>179</v>
      </c>
      <c r="D7" s="23"/>
      <c r="E7" s="22">
        <f>IF(C7="y",'F - Emp Sal &amp; Wages'!W7,IF(C7="n",0,"ERROR"))</f>
        <v>39478</v>
      </c>
      <c r="G7" s="22">
        <f t="shared" ref="G7:G19" si="0">ROUND(E7*G$5,2)</f>
        <v>1973.9</v>
      </c>
    </row>
    <row r="8" spans="1:7" x14ac:dyDescent="0.2">
      <c r="A8" s="22" t="s">
        <v>90</v>
      </c>
      <c r="C8" s="88" t="s">
        <v>179</v>
      </c>
      <c r="D8" s="23"/>
      <c r="E8" s="22">
        <f>IF(C8="y",'F - Emp Sal &amp; Wages'!W8,IF(C8="n",0,"ERROR"))</f>
        <v>43784</v>
      </c>
      <c r="G8" s="22">
        <f t="shared" si="0"/>
        <v>2189.1999999999998</v>
      </c>
    </row>
    <row r="9" spans="1:7" x14ac:dyDescent="0.2">
      <c r="A9" s="22" t="s">
        <v>91</v>
      </c>
      <c r="C9" s="88" t="s">
        <v>179</v>
      </c>
      <c r="D9" s="23"/>
      <c r="E9" s="22">
        <f>IF(C9="y",'F - Emp Sal &amp; Wages'!W9,IF(C9="n",0,"ERROR"))</f>
        <v>52749</v>
      </c>
      <c r="G9" s="22">
        <f t="shared" si="0"/>
        <v>2637.45</v>
      </c>
    </row>
    <row r="10" spans="1:7" x14ac:dyDescent="0.2">
      <c r="A10" s="22" t="s">
        <v>92</v>
      </c>
      <c r="C10" s="88" t="s">
        <v>178</v>
      </c>
      <c r="D10" s="23"/>
      <c r="E10" s="22">
        <f>IF(C10="y",'F - Emp Sal &amp; Wages'!W10,IF(C10="n",0,"ERROR"))</f>
        <v>0</v>
      </c>
      <c r="G10" s="22">
        <f t="shared" si="0"/>
        <v>0</v>
      </c>
    </row>
    <row r="11" spans="1:7" x14ac:dyDescent="0.2">
      <c r="A11" s="22" t="s">
        <v>93</v>
      </c>
      <c r="C11" s="88" t="s">
        <v>179</v>
      </c>
      <c r="D11" s="23"/>
      <c r="E11" s="22">
        <f>IF(C11="y",'F - Emp Sal &amp; Wages'!W11,IF(C11="n",0,"ERROR"))</f>
        <v>47866</v>
      </c>
      <c r="G11" s="22">
        <f t="shared" si="0"/>
        <v>2393.3000000000002</v>
      </c>
    </row>
    <row r="12" spans="1:7" x14ac:dyDescent="0.2">
      <c r="A12" s="22" t="s">
        <v>94</v>
      </c>
      <c r="C12" s="88" t="s">
        <v>179</v>
      </c>
      <c r="D12" s="23"/>
      <c r="E12" s="22">
        <f>IF(C12="y",'F - Emp Sal &amp; Wages'!W12,IF(C12="n",0,"ERROR"))</f>
        <v>46509</v>
      </c>
      <c r="G12" s="22">
        <f t="shared" si="0"/>
        <v>2325.4499999999998</v>
      </c>
    </row>
    <row r="13" spans="1:7" x14ac:dyDescent="0.2">
      <c r="A13" s="22" t="s">
        <v>95</v>
      </c>
      <c r="C13" s="88" t="s">
        <v>179</v>
      </c>
      <c r="D13" s="23"/>
      <c r="E13" s="22">
        <f>IF(C13="y",'F - Emp Sal &amp; Wages'!W13,IF(C13="n",0,"ERROR"))</f>
        <v>35582</v>
      </c>
      <c r="G13" s="22">
        <f t="shared" si="0"/>
        <v>1779.1</v>
      </c>
    </row>
    <row r="14" spans="1:7" x14ac:dyDescent="0.2">
      <c r="A14" s="22" t="s">
        <v>96</v>
      </c>
      <c r="C14" s="88" t="s">
        <v>179</v>
      </c>
      <c r="D14" s="23"/>
      <c r="E14" s="22">
        <f>IF(C14="y",'F - Emp Sal &amp; Wages'!W14,IF(C14="n",0,"ERROR"))</f>
        <v>102300</v>
      </c>
      <c r="G14" s="22">
        <f t="shared" si="0"/>
        <v>5115</v>
      </c>
    </row>
    <row r="15" spans="1:7" x14ac:dyDescent="0.2">
      <c r="A15" s="22" t="s">
        <v>97</v>
      </c>
      <c r="C15" s="88" t="s">
        <v>178</v>
      </c>
      <c r="D15" s="23"/>
      <c r="E15" s="22">
        <f>IF(C15="y",'F - Emp Sal &amp; Wages'!W15,IF(C15="n",0,"ERROR"))</f>
        <v>0</v>
      </c>
      <c r="G15" s="22">
        <f t="shared" si="0"/>
        <v>0</v>
      </c>
    </row>
    <row r="16" spans="1:7" x14ac:dyDescent="0.2">
      <c r="A16" s="22" t="s">
        <v>98</v>
      </c>
      <c r="C16" s="88" t="s">
        <v>178</v>
      </c>
      <c r="D16" s="23"/>
      <c r="E16" s="22">
        <f>IF(C16="y",'F - Emp Sal &amp; Wages'!W16,IF(C16="n",0,"ERROR"))</f>
        <v>0</v>
      </c>
      <c r="G16" s="22">
        <f t="shared" si="0"/>
        <v>0</v>
      </c>
    </row>
    <row r="17" spans="1:7" x14ac:dyDescent="0.2">
      <c r="A17" s="22" t="s">
        <v>99</v>
      </c>
      <c r="C17" s="88" t="s">
        <v>178</v>
      </c>
      <c r="D17" s="23"/>
      <c r="E17" s="22">
        <f>IF(C17="y",'F - Emp Sal &amp; Wages'!W17,IF(C17="n",0,"ERROR"))</f>
        <v>0</v>
      </c>
      <c r="G17" s="22">
        <f t="shared" si="0"/>
        <v>0</v>
      </c>
    </row>
    <row r="18" spans="1:7" x14ac:dyDescent="0.2">
      <c r="A18" s="22" t="s">
        <v>100</v>
      </c>
      <c r="C18" s="88" t="s">
        <v>178</v>
      </c>
      <c r="D18" s="23"/>
      <c r="E18" s="22">
        <f>IF(C18="y",'F - Emp Sal &amp; Wages'!W18,IF(C18="n",0,"ERROR"))</f>
        <v>0</v>
      </c>
      <c r="G18" s="22">
        <f t="shared" si="0"/>
        <v>0</v>
      </c>
    </row>
    <row r="19" spans="1:7" x14ac:dyDescent="0.2">
      <c r="A19" s="22" t="s">
        <v>101</v>
      </c>
      <c r="C19" s="88" t="s">
        <v>178</v>
      </c>
      <c r="D19" s="23"/>
      <c r="E19" s="22">
        <f>IF(C19="y",'F - Emp Sal &amp; Wages'!W19,IF(C19="n",0,"ERROR"))</f>
        <v>0</v>
      </c>
      <c r="G19" s="194">
        <f t="shared" si="0"/>
        <v>0</v>
      </c>
    </row>
    <row r="20" spans="1:7" ht="15.75" thickBot="1" x14ac:dyDescent="0.25">
      <c r="A20" s="22" t="s">
        <v>102</v>
      </c>
      <c r="B20" s="24"/>
      <c r="E20" s="193">
        <f>SUM(E6:E19)</f>
        <v>411383</v>
      </c>
      <c r="G20" s="28">
        <f>ROUND(SUM(G6:G19),0)</f>
        <v>20569</v>
      </c>
    </row>
    <row r="21" spans="1:7" ht="15.75" thickTop="1" x14ac:dyDescent="0.2">
      <c r="A21" s="22" t="s">
        <v>103</v>
      </c>
      <c r="B21" s="24"/>
      <c r="G21" s="28">
        <f>-SAO!G32</f>
        <v>-17177</v>
      </c>
    </row>
    <row r="22" spans="1:7" ht="15.75" thickBot="1" x14ac:dyDescent="0.25">
      <c r="A22" s="22" t="s">
        <v>104</v>
      </c>
      <c r="B22" s="24"/>
      <c r="G22" s="31">
        <f>SUM(G20:G21)</f>
        <v>3392</v>
      </c>
    </row>
    <row r="23" spans="1:7" ht="15.75" thickTop="1" x14ac:dyDescent="0.2">
      <c r="B23" s="24"/>
    </row>
    <row r="24" spans="1:7" x14ac:dyDescent="0.2">
      <c r="B24" s="24"/>
    </row>
    <row r="25" spans="1:7" x14ac:dyDescent="0.2">
      <c r="B25" s="24"/>
    </row>
    <row r="26" spans="1:7" x14ac:dyDescent="0.2">
      <c r="B26" s="24"/>
    </row>
    <row r="27" spans="1:7" x14ac:dyDescent="0.2">
      <c r="B27" s="24"/>
    </row>
    <row r="28" spans="1:7" x14ac:dyDescent="0.2">
      <c r="B28" s="24"/>
    </row>
    <row r="29" spans="1:7" x14ac:dyDescent="0.2">
      <c r="B29" s="24"/>
    </row>
    <row r="30" spans="1:7" x14ac:dyDescent="0.2">
      <c r="B30" s="24"/>
    </row>
    <row r="31" spans="1:7" x14ac:dyDescent="0.2">
      <c r="B31" s="24"/>
    </row>
    <row r="32" spans="1:7" x14ac:dyDescent="0.2">
      <c r="B32" s="24"/>
    </row>
    <row r="33" spans="1:2" x14ac:dyDescent="0.2">
      <c r="B33" s="24"/>
    </row>
    <row r="34" spans="1:2" x14ac:dyDescent="0.2">
      <c r="B34" s="24"/>
    </row>
    <row r="35" spans="1:2" x14ac:dyDescent="0.2">
      <c r="B35" s="24"/>
    </row>
    <row r="36" spans="1:2" x14ac:dyDescent="0.2">
      <c r="B36" s="24"/>
    </row>
    <row r="37" spans="1:2" x14ac:dyDescent="0.2">
      <c r="B37" s="24"/>
    </row>
    <row r="38" spans="1:2" x14ac:dyDescent="0.2">
      <c r="B38" s="24"/>
    </row>
    <row r="39" spans="1:2" x14ac:dyDescent="0.2">
      <c r="B39" s="24"/>
    </row>
    <row r="40" spans="1:2" x14ac:dyDescent="0.2">
      <c r="A40" s="25" t="s">
        <v>78</v>
      </c>
      <c r="B40" s="24"/>
    </row>
    <row r="41" spans="1:2" x14ac:dyDescent="0.2">
      <c r="A41" s="24"/>
      <c r="B41" s="24"/>
    </row>
    <row r="42" spans="1:2" x14ac:dyDescent="0.2">
      <c r="A42" s="23" t="s">
        <v>108</v>
      </c>
      <c r="B42" s="24"/>
    </row>
    <row r="43" spans="1:2" x14ac:dyDescent="0.2">
      <c r="A43" s="22" t="s">
        <v>93</v>
      </c>
      <c r="B43" s="24"/>
    </row>
    <row r="44" spans="1:2" x14ac:dyDescent="0.2">
      <c r="A44" s="22" t="s">
        <v>96</v>
      </c>
      <c r="B44" s="24"/>
    </row>
    <row r="45" spans="1:2" x14ac:dyDescent="0.2">
      <c r="A45" s="22" t="s">
        <v>98</v>
      </c>
      <c r="B45" s="24"/>
    </row>
    <row r="46" spans="1:2" x14ac:dyDescent="0.2">
      <c r="A46" s="22" t="s">
        <v>101</v>
      </c>
      <c r="B46" s="24"/>
    </row>
    <row r="47" spans="1:2" x14ac:dyDescent="0.2">
      <c r="A47" s="22" t="s">
        <v>109</v>
      </c>
      <c r="B47" s="24"/>
    </row>
    <row r="48" spans="1:2" x14ac:dyDescent="0.2">
      <c r="B48" s="24"/>
    </row>
    <row r="49" spans="1:2" x14ac:dyDescent="0.2">
      <c r="B49" s="24"/>
    </row>
    <row r="50" spans="1:2" x14ac:dyDescent="0.2">
      <c r="A50" s="22" t="s">
        <v>110</v>
      </c>
      <c r="B50" s="24"/>
    </row>
    <row r="51" spans="1:2" x14ac:dyDescent="0.2">
      <c r="A51" s="22" t="s">
        <v>91</v>
      </c>
      <c r="B51" s="24"/>
    </row>
    <row r="52" spans="1:2" x14ac:dyDescent="0.2">
      <c r="A52" s="22" t="s">
        <v>97</v>
      </c>
      <c r="B52" s="24"/>
    </row>
    <row r="53" spans="1:2" x14ac:dyDescent="0.2">
      <c r="A53" s="22" t="s">
        <v>111</v>
      </c>
      <c r="B53" s="24"/>
    </row>
    <row r="54" spans="1:2" x14ac:dyDescent="0.2">
      <c r="A54" s="22" t="s">
        <v>112</v>
      </c>
      <c r="B54" s="24"/>
    </row>
    <row r="55" spans="1:2" x14ac:dyDescent="0.2">
      <c r="B55" s="24"/>
    </row>
    <row r="56" spans="1:2" ht="15.75" x14ac:dyDescent="0.25">
      <c r="A56" s="19" t="s">
        <v>113</v>
      </c>
      <c r="B56" s="24"/>
    </row>
    <row r="57" spans="1:2" x14ac:dyDescent="0.2">
      <c r="B57" s="24"/>
    </row>
    <row r="58" spans="1:2" x14ac:dyDescent="0.2">
      <c r="B58" s="24"/>
    </row>
    <row r="59" spans="1:2" x14ac:dyDescent="0.2">
      <c r="B59" s="24"/>
    </row>
    <row r="60" spans="1:2" x14ac:dyDescent="0.2">
      <c r="B60" s="24"/>
    </row>
    <row r="61" spans="1:2" x14ac:dyDescent="0.2">
      <c r="B61" s="24"/>
    </row>
    <row r="62" spans="1:2" x14ac:dyDescent="0.2">
      <c r="B62" s="24"/>
    </row>
    <row r="63" spans="1:2" x14ac:dyDescent="0.2">
      <c r="B63" s="24"/>
    </row>
    <row r="64" spans="1:2" x14ac:dyDescent="0.2">
      <c r="B64" s="24"/>
    </row>
    <row r="65" spans="2:2" x14ac:dyDescent="0.2">
      <c r="B65" s="24"/>
    </row>
    <row r="66" spans="2:2" x14ac:dyDescent="0.2">
      <c r="B66" s="24"/>
    </row>
    <row r="67" spans="2:2" x14ac:dyDescent="0.2">
      <c r="B67" s="24"/>
    </row>
    <row r="68" spans="2:2" x14ac:dyDescent="0.2">
      <c r="B68" s="24"/>
    </row>
    <row r="69" spans="2:2" x14ac:dyDescent="0.2">
      <c r="B69" s="24"/>
    </row>
    <row r="70" spans="2:2" x14ac:dyDescent="0.2">
      <c r="B70" s="24"/>
    </row>
    <row r="71" spans="2:2" x14ac:dyDescent="0.2">
      <c r="B71" s="24"/>
    </row>
    <row r="72" spans="2:2" x14ac:dyDescent="0.2">
      <c r="B72" s="24"/>
    </row>
    <row r="73" spans="2:2" x14ac:dyDescent="0.2">
      <c r="B73" s="24"/>
    </row>
    <row r="74" spans="2:2" x14ac:dyDescent="0.2">
      <c r="B74" s="24"/>
    </row>
    <row r="75" spans="2:2" x14ac:dyDescent="0.2">
      <c r="B75" s="24"/>
    </row>
    <row r="76" spans="2:2" x14ac:dyDescent="0.2">
      <c r="B76" s="24"/>
    </row>
    <row r="77" spans="2:2" x14ac:dyDescent="0.2">
      <c r="B77" s="24"/>
    </row>
    <row r="78" spans="2:2" x14ac:dyDescent="0.2">
      <c r="B78" s="24"/>
    </row>
    <row r="79" spans="2:2" x14ac:dyDescent="0.2">
      <c r="B79" s="24"/>
    </row>
    <row r="80" spans="2:2" x14ac:dyDescent="0.2">
      <c r="B80" s="24"/>
    </row>
    <row r="81" spans="2:2" x14ac:dyDescent="0.2">
      <c r="B81" s="24"/>
    </row>
    <row r="82" spans="2:2" x14ac:dyDescent="0.2">
      <c r="B82" s="24"/>
    </row>
    <row r="83" spans="2:2" x14ac:dyDescent="0.2">
      <c r="B83" s="24"/>
    </row>
    <row r="84" spans="2:2" x14ac:dyDescent="0.2">
      <c r="B84" s="24"/>
    </row>
    <row r="85" spans="2:2" x14ac:dyDescent="0.2">
      <c r="B85" s="24"/>
    </row>
    <row r="86" spans="2:2" x14ac:dyDescent="0.2">
      <c r="B86" s="24"/>
    </row>
    <row r="87" spans="2:2" x14ac:dyDescent="0.2">
      <c r="B87" s="24"/>
    </row>
    <row r="88" spans="2:2" x14ac:dyDescent="0.2">
      <c r="B88" s="24"/>
    </row>
    <row r="89" spans="2:2" x14ac:dyDescent="0.2">
      <c r="B89" s="24"/>
    </row>
    <row r="90" spans="2:2" x14ac:dyDescent="0.2">
      <c r="B90" s="24"/>
    </row>
    <row r="91" spans="2:2" x14ac:dyDescent="0.2">
      <c r="B91" s="24"/>
    </row>
    <row r="92" spans="2:2" x14ac:dyDescent="0.2">
      <c r="B92" s="24"/>
    </row>
    <row r="93" spans="2:2" x14ac:dyDescent="0.2">
      <c r="B93" s="24"/>
    </row>
    <row r="94" spans="2:2" x14ac:dyDescent="0.2">
      <c r="B94" s="24"/>
    </row>
    <row r="95" spans="2:2" x14ac:dyDescent="0.2">
      <c r="B95" s="24"/>
    </row>
    <row r="96" spans="2:2" x14ac:dyDescent="0.2">
      <c r="B96" s="24"/>
    </row>
    <row r="97" spans="2:2" x14ac:dyDescent="0.2">
      <c r="B97" s="24"/>
    </row>
    <row r="98" spans="2:2" x14ac:dyDescent="0.2">
      <c r="B98" s="24"/>
    </row>
    <row r="99" spans="2:2" x14ac:dyDescent="0.2">
      <c r="B99" s="24"/>
    </row>
    <row r="100" spans="2:2" x14ac:dyDescent="0.2">
      <c r="B100" s="24"/>
    </row>
    <row r="101" spans="2:2" x14ac:dyDescent="0.2">
      <c r="B101" s="24"/>
    </row>
    <row r="102" spans="2:2" x14ac:dyDescent="0.2">
      <c r="B102" s="24"/>
    </row>
    <row r="103" spans="2:2" x14ac:dyDescent="0.2">
      <c r="B103" s="24"/>
    </row>
    <row r="104" spans="2:2" x14ac:dyDescent="0.2">
      <c r="B104" s="24"/>
    </row>
    <row r="105" spans="2:2" x14ac:dyDescent="0.2">
      <c r="B105" s="24"/>
    </row>
    <row r="106" spans="2:2" x14ac:dyDescent="0.2">
      <c r="B106" s="24"/>
    </row>
    <row r="107" spans="2:2" x14ac:dyDescent="0.2">
      <c r="B107" s="24"/>
    </row>
    <row r="108" spans="2:2" x14ac:dyDescent="0.2">
      <c r="B108" s="24"/>
    </row>
    <row r="109" spans="2:2" x14ac:dyDescent="0.2">
      <c r="B109" s="24"/>
    </row>
    <row r="110" spans="2:2" x14ac:dyDescent="0.2">
      <c r="B110" s="24"/>
    </row>
    <row r="111" spans="2:2" x14ac:dyDescent="0.2">
      <c r="B111" s="24"/>
    </row>
    <row r="112" spans="2:2" x14ac:dyDescent="0.2">
      <c r="B112" s="24"/>
    </row>
    <row r="113" spans="2:2" x14ac:dyDescent="0.2">
      <c r="B113" s="24"/>
    </row>
    <row r="114" spans="2:2" x14ac:dyDescent="0.2">
      <c r="B114" s="24"/>
    </row>
    <row r="115" spans="2:2" x14ac:dyDescent="0.2">
      <c r="B115" s="24"/>
    </row>
    <row r="116" spans="2:2" x14ac:dyDescent="0.2">
      <c r="B116" s="24"/>
    </row>
    <row r="117" spans="2:2" x14ac:dyDescent="0.2">
      <c r="B117" s="24"/>
    </row>
    <row r="118" spans="2:2" x14ac:dyDescent="0.2">
      <c r="B118" s="24"/>
    </row>
    <row r="119" spans="2:2" x14ac:dyDescent="0.2">
      <c r="B119" s="24"/>
    </row>
    <row r="120" spans="2:2" x14ac:dyDescent="0.2">
      <c r="B120" s="24"/>
    </row>
    <row r="121" spans="2:2" x14ac:dyDescent="0.2">
      <c r="B121" s="24"/>
    </row>
    <row r="122" spans="2:2" x14ac:dyDescent="0.2">
      <c r="B122" s="24"/>
    </row>
    <row r="123" spans="2:2" x14ac:dyDescent="0.2">
      <c r="B123" s="24"/>
    </row>
    <row r="124" spans="2:2" x14ac:dyDescent="0.2">
      <c r="B124" s="24"/>
    </row>
    <row r="125" spans="2:2" x14ac:dyDescent="0.2">
      <c r="B125" s="24"/>
    </row>
    <row r="126" spans="2:2" x14ac:dyDescent="0.2">
      <c r="B126" s="24"/>
    </row>
    <row r="127" spans="2:2" x14ac:dyDescent="0.2">
      <c r="B127" s="24"/>
    </row>
    <row r="128" spans="2:2" x14ac:dyDescent="0.2">
      <c r="B128" s="24"/>
    </row>
    <row r="129" spans="2:2" x14ac:dyDescent="0.2">
      <c r="B129" s="24"/>
    </row>
    <row r="130" spans="2:2" x14ac:dyDescent="0.2">
      <c r="B130" s="24"/>
    </row>
    <row r="131" spans="2:2" x14ac:dyDescent="0.2">
      <c r="B131" s="24"/>
    </row>
    <row r="132" spans="2:2" x14ac:dyDescent="0.2">
      <c r="B132" s="24"/>
    </row>
    <row r="133" spans="2:2" x14ac:dyDescent="0.2">
      <c r="B133" s="24"/>
    </row>
    <row r="134" spans="2:2" x14ac:dyDescent="0.2">
      <c r="B134" s="24"/>
    </row>
    <row r="135" spans="2:2" x14ac:dyDescent="0.2">
      <c r="B135" s="24"/>
    </row>
    <row r="136" spans="2:2" x14ac:dyDescent="0.2">
      <c r="B136" s="24"/>
    </row>
    <row r="137" spans="2:2" x14ac:dyDescent="0.2">
      <c r="B137" s="24"/>
    </row>
    <row r="138" spans="2:2" x14ac:dyDescent="0.2">
      <c r="B138" s="24"/>
    </row>
    <row r="139" spans="2:2" x14ac:dyDescent="0.2">
      <c r="B139" s="24"/>
    </row>
    <row r="140" spans="2:2" x14ac:dyDescent="0.2">
      <c r="B140" s="24"/>
    </row>
    <row r="141" spans="2:2" x14ac:dyDescent="0.2">
      <c r="B141" s="24"/>
    </row>
    <row r="142" spans="2:2" x14ac:dyDescent="0.2">
      <c r="B142" s="24"/>
    </row>
    <row r="143" spans="2:2" x14ac:dyDescent="0.2">
      <c r="B143" s="24"/>
    </row>
    <row r="144" spans="2:2" x14ac:dyDescent="0.2">
      <c r="B144" s="24"/>
    </row>
    <row r="145" spans="2:2" x14ac:dyDescent="0.2">
      <c r="B145" s="24"/>
    </row>
    <row r="146" spans="2:2" x14ac:dyDescent="0.2">
      <c r="B146" s="24"/>
    </row>
    <row r="147" spans="2:2" x14ac:dyDescent="0.2">
      <c r="B147" s="24"/>
    </row>
    <row r="148" spans="2:2" x14ac:dyDescent="0.2">
      <c r="B148" s="24"/>
    </row>
    <row r="149" spans="2:2" x14ac:dyDescent="0.2">
      <c r="B149" s="24"/>
    </row>
    <row r="150" spans="2:2" x14ac:dyDescent="0.2">
      <c r="B150" s="24"/>
    </row>
    <row r="151" spans="2:2" x14ac:dyDescent="0.2">
      <c r="B151" s="24"/>
    </row>
    <row r="152" spans="2:2" x14ac:dyDescent="0.2">
      <c r="B152" s="24"/>
    </row>
    <row r="153" spans="2:2" x14ac:dyDescent="0.2">
      <c r="B153" s="24"/>
    </row>
    <row r="154" spans="2:2" x14ac:dyDescent="0.2">
      <c r="B154" s="24"/>
    </row>
    <row r="155" spans="2:2" x14ac:dyDescent="0.2">
      <c r="B155" s="24"/>
    </row>
    <row r="156" spans="2:2" x14ac:dyDescent="0.2">
      <c r="B156" s="24"/>
    </row>
    <row r="157" spans="2:2" x14ac:dyDescent="0.2">
      <c r="B157" s="24"/>
    </row>
    <row r="158" spans="2:2" x14ac:dyDescent="0.2">
      <c r="B158" s="24"/>
    </row>
    <row r="159" spans="2:2" x14ac:dyDescent="0.2">
      <c r="B159" s="24"/>
    </row>
    <row r="160" spans="2:2" x14ac:dyDescent="0.2">
      <c r="B160" s="24"/>
    </row>
    <row r="161" spans="2:2" x14ac:dyDescent="0.2">
      <c r="B161" s="24"/>
    </row>
    <row r="162" spans="2:2" x14ac:dyDescent="0.2">
      <c r="B162" s="24"/>
    </row>
    <row r="163" spans="2:2" x14ac:dyDescent="0.2">
      <c r="B163" s="24"/>
    </row>
    <row r="164" spans="2:2" x14ac:dyDescent="0.2">
      <c r="B164" s="24"/>
    </row>
    <row r="165" spans="2:2" x14ac:dyDescent="0.2">
      <c r="B165" s="24"/>
    </row>
    <row r="166" spans="2:2" x14ac:dyDescent="0.2">
      <c r="B166" s="24"/>
    </row>
    <row r="167" spans="2:2" x14ac:dyDescent="0.2">
      <c r="B167" s="24"/>
    </row>
    <row r="168" spans="2:2" x14ac:dyDescent="0.2">
      <c r="B168" s="24"/>
    </row>
    <row r="169" spans="2:2" x14ac:dyDescent="0.2">
      <c r="B169" s="24"/>
    </row>
    <row r="170" spans="2:2" x14ac:dyDescent="0.2">
      <c r="B170" s="24"/>
    </row>
    <row r="171" spans="2:2" x14ac:dyDescent="0.2">
      <c r="B171" s="24"/>
    </row>
    <row r="172" spans="2:2" x14ac:dyDescent="0.2">
      <c r="B172" s="24"/>
    </row>
    <row r="173" spans="2:2" x14ac:dyDescent="0.2">
      <c r="B173" s="24"/>
    </row>
    <row r="174" spans="2:2" x14ac:dyDescent="0.2">
      <c r="B174" s="24"/>
    </row>
    <row r="175" spans="2:2" x14ac:dyDescent="0.2">
      <c r="B175" s="24"/>
    </row>
    <row r="176" spans="2:2" x14ac:dyDescent="0.2">
      <c r="B176" s="24"/>
    </row>
    <row r="177" spans="2:2" x14ac:dyDescent="0.2">
      <c r="B177" s="24"/>
    </row>
    <row r="178" spans="2:2" x14ac:dyDescent="0.2">
      <c r="B178" s="24"/>
    </row>
    <row r="179" spans="2:2" x14ac:dyDescent="0.2">
      <c r="B179" s="24"/>
    </row>
    <row r="180" spans="2:2" x14ac:dyDescent="0.2">
      <c r="B180" s="24"/>
    </row>
    <row r="181" spans="2:2" x14ac:dyDescent="0.2">
      <c r="B181" s="24"/>
    </row>
    <row r="182" spans="2:2" x14ac:dyDescent="0.2">
      <c r="B182" s="24"/>
    </row>
    <row r="183" spans="2:2" x14ac:dyDescent="0.2">
      <c r="B183" s="24"/>
    </row>
    <row r="184" spans="2:2" x14ac:dyDescent="0.2">
      <c r="B184" s="24"/>
    </row>
    <row r="185" spans="2:2" x14ac:dyDescent="0.2">
      <c r="B185" s="24"/>
    </row>
    <row r="186" spans="2:2" x14ac:dyDescent="0.2">
      <c r="B186" s="24"/>
    </row>
    <row r="187" spans="2:2" x14ac:dyDescent="0.2">
      <c r="B187" s="24"/>
    </row>
    <row r="188" spans="2:2" x14ac:dyDescent="0.2">
      <c r="B188" s="24"/>
    </row>
    <row r="189" spans="2:2" x14ac:dyDescent="0.2">
      <c r="B189" s="24"/>
    </row>
    <row r="190" spans="2:2" x14ac:dyDescent="0.2">
      <c r="B190" s="24"/>
    </row>
    <row r="191" spans="2:2" x14ac:dyDescent="0.2">
      <c r="B191" s="24"/>
    </row>
    <row r="192" spans="2:2" x14ac:dyDescent="0.2">
      <c r="B192" s="24"/>
    </row>
    <row r="193" spans="2:2" x14ac:dyDescent="0.2">
      <c r="B193" s="24"/>
    </row>
    <row r="194" spans="2:2" x14ac:dyDescent="0.2">
      <c r="B194" s="24"/>
    </row>
    <row r="195" spans="2:2" x14ac:dyDescent="0.2">
      <c r="B195" s="24"/>
    </row>
    <row r="196" spans="2:2" x14ac:dyDescent="0.2">
      <c r="B196" s="24"/>
    </row>
    <row r="197" spans="2:2" x14ac:dyDescent="0.2">
      <c r="B197" s="24"/>
    </row>
    <row r="198" spans="2:2" x14ac:dyDescent="0.2">
      <c r="B198" s="24"/>
    </row>
    <row r="199" spans="2:2" x14ac:dyDescent="0.2">
      <c r="B199" s="24"/>
    </row>
    <row r="200" spans="2:2" x14ac:dyDescent="0.2">
      <c r="B200" s="24"/>
    </row>
    <row r="201" spans="2:2" x14ac:dyDescent="0.2">
      <c r="B201" s="24"/>
    </row>
    <row r="202" spans="2:2" x14ac:dyDescent="0.2">
      <c r="B202" s="24"/>
    </row>
    <row r="203" spans="2:2" x14ac:dyDescent="0.2">
      <c r="B203" s="24"/>
    </row>
    <row r="204" spans="2:2" x14ac:dyDescent="0.2">
      <c r="B204" s="24"/>
    </row>
    <row r="205" spans="2:2" x14ac:dyDescent="0.2">
      <c r="B205" s="24"/>
    </row>
    <row r="206" spans="2:2" x14ac:dyDescent="0.2">
      <c r="B206" s="24"/>
    </row>
    <row r="207" spans="2:2" x14ac:dyDescent="0.2">
      <c r="B207" s="24"/>
    </row>
    <row r="208" spans="2:2" x14ac:dyDescent="0.2">
      <c r="B208" s="24"/>
    </row>
    <row r="209" spans="2:2" x14ac:dyDescent="0.2">
      <c r="B209" s="24"/>
    </row>
    <row r="210" spans="2:2" x14ac:dyDescent="0.2">
      <c r="B210" s="24"/>
    </row>
    <row r="211" spans="2:2" x14ac:dyDescent="0.2">
      <c r="B211" s="24"/>
    </row>
    <row r="212" spans="2:2" x14ac:dyDescent="0.2">
      <c r="B212" s="24"/>
    </row>
    <row r="213" spans="2:2" x14ac:dyDescent="0.2">
      <c r="B213" s="24"/>
    </row>
    <row r="214" spans="2:2" x14ac:dyDescent="0.2">
      <c r="B214" s="24"/>
    </row>
    <row r="215" spans="2:2" x14ac:dyDescent="0.2">
      <c r="B215" s="24"/>
    </row>
    <row r="216" spans="2:2" x14ac:dyDescent="0.2">
      <c r="B216" s="24"/>
    </row>
    <row r="217" spans="2:2" x14ac:dyDescent="0.2">
      <c r="B217" s="24"/>
    </row>
    <row r="218" spans="2:2" x14ac:dyDescent="0.2">
      <c r="B218" s="24"/>
    </row>
    <row r="219" spans="2:2" x14ac:dyDescent="0.2">
      <c r="B219" s="24"/>
    </row>
    <row r="220" spans="2:2" x14ac:dyDescent="0.2">
      <c r="B220" s="24"/>
    </row>
    <row r="221" spans="2:2" x14ac:dyDescent="0.2">
      <c r="B221" s="24"/>
    </row>
    <row r="222" spans="2:2" x14ac:dyDescent="0.2">
      <c r="B222" s="24"/>
    </row>
    <row r="223" spans="2:2" x14ac:dyDescent="0.2">
      <c r="B223" s="24"/>
    </row>
    <row r="224" spans="2:2" x14ac:dyDescent="0.2">
      <c r="B224" s="24"/>
    </row>
    <row r="225" spans="2:2" x14ac:dyDescent="0.2">
      <c r="B225" s="24"/>
    </row>
    <row r="226" spans="2:2" x14ac:dyDescent="0.2">
      <c r="B226" s="24"/>
    </row>
    <row r="227" spans="2:2" x14ac:dyDescent="0.2">
      <c r="B227" s="24"/>
    </row>
    <row r="228" spans="2:2" x14ac:dyDescent="0.2">
      <c r="B228" s="24"/>
    </row>
    <row r="229" spans="2:2" x14ac:dyDescent="0.2">
      <c r="B229" s="24"/>
    </row>
    <row r="230" spans="2:2" x14ac:dyDescent="0.2">
      <c r="B230" s="24"/>
    </row>
    <row r="231" spans="2:2" x14ac:dyDescent="0.2">
      <c r="B231" s="24"/>
    </row>
    <row r="232" spans="2:2" x14ac:dyDescent="0.2">
      <c r="B232" s="24"/>
    </row>
    <row r="233" spans="2:2" x14ac:dyDescent="0.2">
      <c r="B233" s="24"/>
    </row>
    <row r="234" spans="2:2" x14ac:dyDescent="0.2">
      <c r="B234" s="24"/>
    </row>
    <row r="235" spans="2:2" x14ac:dyDescent="0.2">
      <c r="B235" s="24"/>
    </row>
    <row r="236" spans="2:2" x14ac:dyDescent="0.2">
      <c r="B236" s="24"/>
    </row>
    <row r="237" spans="2:2" x14ac:dyDescent="0.2">
      <c r="B237" s="24"/>
    </row>
    <row r="238" spans="2:2" x14ac:dyDescent="0.2">
      <c r="B238" s="24"/>
    </row>
    <row r="239" spans="2:2" x14ac:dyDescent="0.2">
      <c r="B239" s="24"/>
    </row>
    <row r="240" spans="2:2" x14ac:dyDescent="0.2">
      <c r="B240" s="24"/>
    </row>
    <row r="241" spans="2:2" x14ac:dyDescent="0.2">
      <c r="B241" s="24"/>
    </row>
    <row r="242" spans="2:2" x14ac:dyDescent="0.2">
      <c r="B242" s="24"/>
    </row>
    <row r="243" spans="2:2" x14ac:dyDescent="0.2">
      <c r="B243" s="24"/>
    </row>
    <row r="244" spans="2:2" x14ac:dyDescent="0.2">
      <c r="B244" s="24"/>
    </row>
    <row r="245" spans="2:2" x14ac:dyDescent="0.2">
      <c r="B245" s="24"/>
    </row>
    <row r="246" spans="2:2" x14ac:dyDescent="0.2">
      <c r="B246" s="24"/>
    </row>
    <row r="247" spans="2:2" x14ac:dyDescent="0.2">
      <c r="B247" s="24"/>
    </row>
    <row r="248" spans="2:2" x14ac:dyDescent="0.2">
      <c r="B248" s="24"/>
    </row>
    <row r="249" spans="2:2" x14ac:dyDescent="0.2">
      <c r="B249" s="24"/>
    </row>
    <row r="250" spans="2:2" x14ac:dyDescent="0.2">
      <c r="B250" s="24"/>
    </row>
    <row r="251" spans="2:2" x14ac:dyDescent="0.2">
      <c r="B251" s="24"/>
    </row>
    <row r="252" spans="2:2" x14ac:dyDescent="0.2">
      <c r="B252" s="24"/>
    </row>
    <row r="253" spans="2:2" x14ac:dyDescent="0.2">
      <c r="B253" s="24"/>
    </row>
    <row r="254" spans="2:2" x14ac:dyDescent="0.2">
      <c r="B254" s="24"/>
    </row>
    <row r="255" spans="2:2" x14ac:dyDescent="0.2">
      <c r="B255" s="24"/>
    </row>
    <row r="256" spans="2:2" x14ac:dyDescent="0.2">
      <c r="B256" s="24"/>
    </row>
    <row r="257" spans="2:2" x14ac:dyDescent="0.2">
      <c r="B257" s="24"/>
    </row>
    <row r="258" spans="2:2" x14ac:dyDescent="0.2">
      <c r="B258" s="24"/>
    </row>
    <row r="259" spans="2:2" x14ac:dyDescent="0.2">
      <c r="B259" s="24"/>
    </row>
    <row r="260" spans="2:2" x14ac:dyDescent="0.2">
      <c r="B260" s="24"/>
    </row>
    <row r="261" spans="2:2" x14ac:dyDescent="0.2">
      <c r="B261" s="24"/>
    </row>
    <row r="262" spans="2:2" x14ac:dyDescent="0.2">
      <c r="B262" s="24"/>
    </row>
    <row r="263" spans="2:2" x14ac:dyDescent="0.2">
      <c r="B263" s="24"/>
    </row>
    <row r="264" spans="2:2" x14ac:dyDescent="0.2">
      <c r="B264" s="24"/>
    </row>
    <row r="265" spans="2:2" x14ac:dyDescent="0.2">
      <c r="B265" s="24"/>
    </row>
    <row r="266" spans="2:2" x14ac:dyDescent="0.2">
      <c r="B266" s="24"/>
    </row>
    <row r="267" spans="2:2" x14ac:dyDescent="0.2">
      <c r="B267" s="24"/>
    </row>
    <row r="268" spans="2:2" x14ac:dyDescent="0.2">
      <c r="B268" s="24"/>
    </row>
    <row r="269" spans="2:2" x14ac:dyDescent="0.2">
      <c r="B269" s="24"/>
    </row>
    <row r="270" spans="2:2" x14ac:dyDescent="0.2">
      <c r="B270" s="24"/>
    </row>
    <row r="271" spans="2:2" x14ac:dyDescent="0.2">
      <c r="B271" s="24"/>
    </row>
    <row r="272" spans="2:2" x14ac:dyDescent="0.2">
      <c r="B272" s="24"/>
    </row>
    <row r="273" spans="2:2" x14ac:dyDescent="0.2">
      <c r="B273" s="24"/>
    </row>
    <row r="274" spans="2:2" x14ac:dyDescent="0.2">
      <c r="B274" s="24"/>
    </row>
    <row r="275" spans="2:2" x14ac:dyDescent="0.2">
      <c r="B275" s="24"/>
    </row>
    <row r="276" spans="2:2" x14ac:dyDescent="0.2">
      <c r="B276" s="24"/>
    </row>
    <row r="277" spans="2:2" x14ac:dyDescent="0.2">
      <c r="B277" s="24"/>
    </row>
    <row r="278" spans="2:2" x14ac:dyDescent="0.2">
      <c r="B278" s="24"/>
    </row>
    <row r="279" spans="2:2" x14ac:dyDescent="0.2">
      <c r="B279" s="24"/>
    </row>
    <row r="280" spans="2:2" x14ac:dyDescent="0.2">
      <c r="B280" s="24"/>
    </row>
    <row r="281" spans="2:2" x14ac:dyDescent="0.2">
      <c r="B281" s="24"/>
    </row>
    <row r="282" spans="2:2" x14ac:dyDescent="0.2">
      <c r="B282" s="24"/>
    </row>
    <row r="283" spans="2:2" x14ac:dyDescent="0.2">
      <c r="B283" s="24"/>
    </row>
    <row r="284" spans="2:2" x14ac:dyDescent="0.2">
      <c r="B284" s="24"/>
    </row>
    <row r="285" spans="2:2" x14ac:dyDescent="0.2">
      <c r="B285" s="24"/>
    </row>
    <row r="286" spans="2:2" x14ac:dyDescent="0.2">
      <c r="B286" s="24"/>
    </row>
    <row r="287" spans="2:2" x14ac:dyDescent="0.2">
      <c r="B287" s="24"/>
    </row>
    <row r="288" spans="2:2" x14ac:dyDescent="0.2">
      <c r="B288" s="24"/>
    </row>
    <row r="289" spans="2:2" x14ac:dyDescent="0.2">
      <c r="B289" s="24"/>
    </row>
    <row r="290" spans="2:2" x14ac:dyDescent="0.2">
      <c r="B290" s="24"/>
    </row>
    <row r="291" spans="2:2" x14ac:dyDescent="0.2">
      <c r="B291" s="24"/>
    </row>
    <row r="292" spans="2:2" x14ac:dyDescent="0.2">
      <c r="B292" s="24"/>
    </row>
    <row r="293" spans="2:2" x14ac:dyDescent="0.2">
      <c r="B293" s="24"/>
    </row>
    <row r="294" spans="2:2" x14ac:dyDescent="0.2">
      <c r="B294" s="24"/>
    </row>
    <row r="295" spans="2:2" x14ac:dyDescent="0.2">
      <c r="B295" s="24"/>
    </row>
    <row r="296" spans="2:2" x14ac:dyDescent="0.2">
      <c r="B296" s="24"/>
    </row>
    <row r="297" spans="2:2" x14ac:dyDescent="0.2">
      <c r="B297" s="24"/>
    </row>
    <row r="298" spans="2:2" x14ac:dyDescent="0.2">
      <c r="B298" s="24"/>
    </row>
    <row r="299" spans="2:2" x14ac:dyDescent="0.2">
      <c r="B299" s="24"/>
    </row>
    <row r="300" spans="2:2" x14ac:dyDescent="0.2">
      <c r="B300" s="24"/>
    </row>
    <row r="301" spans="2:2" x14ac:dyDescent="0.2">
      <c r="B301" s="24"/>
    </row>
    <row r="302" spans="2:2" x14ac:dyDescent="0.2">
      <c r="B302" s="24"/>
    </row>
    <row r="303" spans="2:2" x14ac:dyDescent="0.2">
      <c r="B303" s="24"/>
    </row>
    <row r="304" spans="2:2" x14ac:dyDescent="0.2">
      <c r="B304" s="24"/>
    </row>
    <row r="305" spans="2:2" x14ac:dyDescent="0.2">
      <c r="B305" s="24"/>
    </row>
    <row r="306" spans="2:2" x14ac:dyDescent="0.2">
      <c r="B306" s="24"/>
    </row>
    <row r="307" spans="2:2" x14ac:dyDescent="0.2">
      <c r="B307" s="24"/>
    </row>
    <row r="308" spans="2:2" x14ac:dyDescent="0.2">
      <c r="B308" s="24"/>
    </row>
    <row r="309" spans="2:2" x14ac:dyDescent="0.2">
      <c r="B309" s="24"/>
    </row>
    <row r="310" spans="2:2" x14ac:dyDescent="0.2">
      <c r="B310" s="24"/>
    </row>
    <row r="311" spans="2:2" x14ac:dyDescent="0.2">
      <c r="B311" s="24"/>
    </row>
    <row r="312" spans="2:2" x14ac:dyDescent="0.2">
      <c r="B312" s="24"/>
    </row>
    <row r="313" spans="2:2" x14ac:dyDescent="0.2">
      <c r="B313" s="24"/>
    </row>
    <row r="314" spans="2:2" x14ac:dyDescent="0.2">
      <c r="B314" s="24"/>
    </row>
    <row r="315" spans="2:2" x14ac:dyDescent="0.2">
      <c r="B315" s="24"/>
    </row>
    <row r="316" spans="2:2" x14ac:dyDescent="0.2">
      <c r="B316" s="24"/>
    </row>
    <row r="317" spans="2:2" x14ac:dyDescent="0.2">
      <c r="B317" s="24"/>
    </row>
    <row r="318" spans="2:2" x14ac:dyDescent="0.2">
      <c r="B318" s="24"/>
    </row>
    <row r="319" spans="2:2" x14ac:dyDescent="0.2">
      <c r="B319" s="24"/>
    </row>
    <row r="320" spans="2:2" x14ac:dyDescent="0.2">
      <c r="B320" s="24"/>
    </row>
    <row r="321" spans="2:2" x14ac:dyDescent="0.2">
      <c r="B321" s="24"/>
    </row>
    <row r="322" spans="2:2" x14ac:dyDescent="0.2">
      <c r="B322" s="24"/>
    </row>
    <row r="323" spans="2:2" x14ac:dyDescent="0.2">
      <c r="B323" s="24"/>
    </row>
    <row r="324" spans="2:2" x14ac:dyDescent="0.2">
      <c r="B324" s="24"/>
    </row>
    <row r="325" spans="2:2" x14ac:dyDescent="0.2">
      <c r="B325" s="24"/>
    </row>
    <row r="326" spans="2:2" x14ac:dyDescent="0.2">
      <c r="B326" s="24"/>
    </row>
    <row r="327" spans="2:2" x14ac:dyDescent="0.2">
      <c r="B327" s="24"/>
    </row>
    <row r="328" spans="2:2" x14ac:dyDescent="0.2">
      <c r="B328" s="24"/>
    </row>
    <row r="329" spans="2:2" x14ac:dyDescent="0.2">
      <c r="B329" s="24"/>
    </row>
    <row r="330" spans="2:2" x14ac:dyDescent="0.2">
      <c r="B330" s="24"/>
    </row>
    <row r="331" spans="2:2" x14ac:dyDescent="0.2">
      <c r="B331" s="24"/>
    </row>
    <row r="332" spans="2:2" x14ac:dyDescent="0.2">
      <c r="B332" s="24"/>
    </row>
    <row r="333" spans="2:2" x14ac:dyDescent="0.2">
      <c r="B333" s="24"/>
    </row>
    <row r="334" spans="2:2" x14ac:dyDescent="0.2">
      <c r="B334" s="24"/>
    </row>
    <row r="335" spans="2:2" x14ac:dyDescent="0.2">
      <c r="B335" s="24"/>
    </row>
    <row r="336" spans="2:2" x14ac:dyDescent="0.2">
      <c r="B336" s="24"/>
    </row>
    <row r="337" spans="2:2" x14ac:dyDescent="0.2">
      <c r="B337" s="24"/>
    </row>
    <row r="338" spans="2:2" x14ac:dyDescent="0.2">
      <c r="B338" s="24"/>
    </row>
    <row r="339" spans="2:2" x14ac:dyDescent="0.2">
      <c r="B339" s="24"/>
    </row>
    <row r="340" spans="2:2" x14ac:dyDescent="0.2">
      <c r="B340" s="24"/>
    </row>
    <row r="341" spans="2:2" x14ac:dyDescent="0.2">
      <c r="B341" s="24"/>
    </row>
    <row r="342" spans="2:2" x14ac:dyDescent="0.2">
      <c r="B342" s="24"/>
    </row>
    <row r="343" spans="2:2" x14ac:dyDescent="0.2">
      <c r="B343" s="24"/>
    </row>
    <row r="344" spans="2:2" x14ac:dyDescent="0.2">
      <c r="B344" s="24"/>
    </row>
    <row r="345" spans="2:2" x14ac:dyDescent="0.2">
      <c r="B345" s="24"/>
    </row>
    <row r="346" spans="2:2" x14ac:dyDescent="0.2">
      <c r="B346" s="24"/>
    </row>
    <row r="347" spans="2:2" x14ac:dyDescent="0.2">
      <c r="B347" s="24"/>
    </row>
    <row r="348" spans="2:2" x14ac:dyDescent="0.2">
      <c r="B348" s="24"/>
    </row>
    <row r="349" spans="2:2" x14ac:dyDescent="0.2">
      <c r="B349" s="24"/>
    </row>
    <row r="350" spans="2:2" x14ac:dyDescent="0.2">
      <c r="B350" s="24"/>
    </row>
    <row r="351" spans="2:2" x14ac:dyDescent="0.2">
      <c r="B351" s="24"/>
    </row>
    <row r="352" spans="2:2" x14ac:dyDescent="0.2">
      <c r="B352" s="24"/>
    </row>
    <row r="353" spans="2:2" x14ac:dyDescent="0.2">
      <c r="B353" s="24"/>
    </row>
    <row r="354" spans="2:2" x14ac:dyDescent="0.2">
      <c r="B354" s="24"/>
    </row>
    <row r="355" spans="2:2" x14ac:dyDescent="0.2">
      <c r="B355" s="24"/>
    </row>
    <row r="356" spans="2:2" x14ac:dyDescent="0.2">
      <c r="B356" s="24"/>
    </row>
    <row r="357" spans="2:2" x14ac:dyDescent="0.2">
      <c r="B357" s="24"/>
    </row>
    <row r="358" spans="2:2" x14ac:dyDescent="0.2">
      <c r="B358" s="24"/>
    </row>
    <row r="359" spans="2:2" x14ac:dyDescent="0.2">
      <c r="B359" s="24"/>
    </row>
    <row r="360" spans="2:2" x14ac:dyDescent="0.2">
      <c r="B360" s="24"/>
    </row>
    <row r="361" spans="2:2" x14ac:dyDescent="0.2">
      <c r="B361" s="24"/>
    </row>
    <row r="362" spans="2:2" x14ac:dyDescent="0.2">
      <c r="B362" s="24"/>
    </row>
    <row r="363" spans="2:2" x14ac:dyDescent="0.2">
      <c r="B363" s="24"/>
    </row>
    <row r="364" spans="2:2" x14ac:dyDescent="0.2">
      <c r="B364" s="24"/>
    </row>
    <row r="365" spans="2:2" x14ac:dyDescent="0.2">
      <c r="B365" s="24"/>
    </row>
    <row r="366" spans="2:2" x14ac:dyDescent="0.2">
      <c r="B366" s="24"/>
    </row>
    <row r="367" spans="2:2" x14ac:dyDescent="0.2">
      <c r="B367" s="24"/>
    </row>
    <row r="368" spans="2:2" x14ac:dyDescent="0.2">
      <c r="B368" s="24"/>
    </row>
    <row r="369" spans="2:2" x14ac:dyDescent="0.2">
      <c r="B369" s="24"/>
    </row>
    <row r="370" spans="2:2" x14ac:dyDescent="0.2">
      <c r="B370" s="24"/>
    </row>
    <row r="371" spans="2:2" x14ac:dyDescent="0.2">
      <c r="B371" s="24"/>
    </row>
    <row r="372" spans="2:2" x14ac:dyDescent="0.2">
      <c r="B372" s="24"/>
    </row>
    <row r="373" spans="2:2" x14ac:dyDescent="0.2">
      <c r="B373" s="24"/>
    </row>
    <row r="374" spans="2:2" x14ac:dyDescent="0.2">
      <c r="B374" s="24"/>
    </row>
    <row r="375" spans="2:2" x14ac:dyDescent="0.2">
      <c r="B375" s="24"/>
    </row>
    <row r="376" spans="2:2" x14ac:dyDescent="0.2">
      <c r="B376" s="24"/>
    </row>
    <row r="377" spans="2:2" x14ac:dyDescent="0.2">
      <c r="B377" s="24"/>
    </row>
    <row r="378" spans="2:2" x14ac:dyDescent="0.2">
      <c r="B378" s="24"/>
    </row>
    <row r="379" spans="2:2" x14ac:dyDescent="0.2">
      <c r="B379" s="24"/>
    </row>
    <row r="380" spans="2:2" x14ac:dyDescent="0.2">
      <c r="B380" s="24"/>
    </row>
    <row r="381" spans="2:2" x14ac:dyDescent="0.2">
      <c r="B381" s="24"/>
    </row>
    <row r="382" spans="2:2" x14ac:dyDescent="0.2">
      <c r="B382" s="24"/>
    </row>
    <row r="383" spans="2:2" x14ac:dyDescent="0.2">
      <c r="B383" s="24"/>
    </row>
    <row r="384" spans="2:2" x14ac:dyDescent="0.2">
      <c r="B384" s="24"/>
    </row>
    <row r="385" spans="2:2" x14ac:dyDescent="0.2">
      <c r="B385" s="24"/>
    </row>
    <row r="386" spans="2:2" x14ac:dyDescent="0.2">
      <c r="B386" s="24"/>
    </row>
    <row r="387" spans="2:2" x14ac:dyDescent="0.2">
      <c r="B387" s="24"/>
    </row>
    <row r="388" spans="2:2" x14ac:dyDescent="0.2">
      <c r="B388" s="24"/>
    </row>
    <row r="389" spans="2:2" x14ac:dyDescent="0.2">
      <c r="B389" s="24"/>
    </row>
    <row r="390" spans="2:2" x14ac:dyDescent="0.2">
      <c r="B390" s="24"/>
    </row>
    <row r="391" spans="2:2" x14ac:dyDescent="0.2">
      <c r="B391" s="24"/>
    </row>
    <row r="392" spans="2:2" x14ac:dyDescent="0.2">
      <c r="B392" s="24"/>
    </row>
    <row r="393" spans="2:2" x14ac:dyDescent="0.2">
      <c r="B393" s="24"/>
    </row>
    <row r="394" spans="2:2" x14ac:dyDescent="0.2">
      <c r="B394" s="24"/>
    </row>
    <row r="395" spans="2:2" x14ac:dyDescent="0.2">
      <c r="B395" s="24"/>
    </row>
    <row r="396" spans="2:2" x14ac:dyDescent="0.2">
      <c r="B396" s="24"/>
    </row>
    <row r="397" spans="2:2" x14ac:dyDescent="0.2">
      <c r="B397" s="24"/>
    </row>
    <row r="398" spans="2:2" x14ac:dyDescent="0.2">
      <c r="B398" s="24"/>
    </row>
    <row r="399" spans="2:2" x14ac:dyDescent="0.2">
      <c r="B399" s="24"/>
    </row>
    <row r="400" spans="2:2" x14ac:dyDescent="0.2">
      <c r="B400" s="24"/>
    </row>
    <row r="401" spans="2:2" x14ac:dyDescent="0.2">
      <c r="B401" s="24"/>
    </row>
    <row r="402" spans="2:2" x14ac:dyDescent="0.2">
      <c r="B402" s="24"/>
    </row>
    <row r="403" spans="2:2" x14ac:dyDescent="0.2">
      <c r="B403" s="24"/>
    </row>
    <row r="404" spans="2:2" x14ac:dyDescent="0.2">
      <c r="B404" s="24"/>
    </row>
    <row r="405" spans="2:2" x14ac:dyDescent="0.2">
      <c r="B405" s="24"/>
    </row>
    <row r="406" spans="2:2" x14ac:dyDescent="0.2">
      <c r="B406" s="24"/>
    </row>
    <row r="407" spans="2:2" x14ac:dyDescent="0.2">
      <c r="B407" s="24"/>
    </row>
    <row r="408" spans="2:2" x14ac:dyDescent="0.2">
      <c r="B408" s="24"/>
    </row>
    <row r="409" spans="2:2" x14ac:dyDescent="0.2">
      <c r="B409" s="24"/>
    </row>
    <row r="410" spans="2:2" x14ac:dyDescent="0.2">
      <c r="B410" s="24"/>
    </row>
    <row r="411" spans="2:2" x14ac:dyDescent="0.2">
      <c r="B411" s="24"/>
    </row>
    <row r="412" spans="2:2" x14ac:dyDescent="0.2">
      <c r="B412" s="24"/>
    </row>
    <row r="413" spans="2:2" x14ac:dyDescent="0.2">
      <c r="B413" s="24"/>
    </row>
    <row r="414" spans="2:2" x14ac:dyDescent="0.2">
      <c r="B414" s="24"/>
    </row>
    <row r="415" spans="2:2" x14ac:dyDescent="0.2">
      <c r="B415" s="24"/>
    </row>
    <row r="416" spans="2:2" x14ac:dyDescent="0.2">
      <c r="B416" s="24"/>
    </row>
    <row r="417" spans="2:2" x14ac:dyDescent="0.2">
      <c r="B417" s="24"/>
    </row>
    <row r="418" spans="2:2" x14ac:dyDescent="0.2">
      <c r="B418" s="24"/>
    </row>
    <row r="419" spans="2:2" x14ac:dyDescent="0.2">
      <c r="B419" s="24"/>
    </row>
    <row r="420" spans="2:2" x14ac:dyDescent="0.2">
      <c r="B420" s="24"/>
    </row>
    <row r="421" spans="2:2" x14ac:dyDescent="0.2">
      <c r="B421" s="24"/>
    </row>
    <row r="422" spans="2:2" x14ac:dyDescent="0.2">
      <c r="B422" s="24"/>
    </row>
    <row r="423" spans="2:2" x14ac:dyDescent="0.2">
      <c r="B423" s="24"/>
    </row>
    <row r="424" spans="2:2" x14ac:dyDescent="0.2">
      <c r="B424" s="24"/>
    </row>
    <row r="425" spans="2:2" x14ac:dyDescent="0.2">
      <c r="B425" s="24"/>
    </row>
    <row r="426" spans="2:2" x14ac:dyDescent="0.2">
      <c r="B426" s="24"/>
    </row>
    <row r="427" spans="2:2" x14ac:dyDescent="0.2">
      <c r="B427" s="24"/>
    </row>
    <row r="428" spans="2:2" x14ac:dyDescent="0.2">
      <c r="B428" s="24"/>
    </row>
    <row r="429" spans="2:2" x14ac:dyDescent="0.2">
      <c r="B429" s="24"/>
    </row>
    <row r="430" spans="2:2" x14ac:dyDescent="0.2">
      <c r="B430" s="24"/>
    </row>
    <row r="431" spans="2:2" x14ac:dyDescent="0.2">
      <c r="B431" s="24"/>
    </row>
    <row r="432" spans="2:2" x14ac:dyDescent="0.2">
      <c r="B432" s="24"/>
    </row>
    <row r="433" spans="2:2" x14ac:dyDescent="0.2">
      <c r="B433" s="24"/>
    </row>
    <row r="434" spans="2:2" x14ac:dyDescent="0.2">
      <c r="B434" s="24"/>
    </row>
    <row r="435" spans="2:2" x14ac:dyDescent="0.2">
      <c r="B435" s="24"/>
    </row>
    <row r="436" spans="2:2" x14ac:dyDescent="0.2">
      <c r="B436" s="24"/>
    </row>
    <row r="437" spans="2:2" x14ac:dyDescent="0.2">
      <c r="B437" s="24"/>
    </row>
    <row r="438" spans="2:2" x14ac:dyDescent="0.2">
      <c r="B438" s="24"/>
    </row>
    <row r="439" spans="2:2" x14ac:dyDescent="0.2">
      <c r="B439" s="24"/>
    </row>
    <row r="440" spans="2:2" x14ac:dyDescent="0.2">
      <c r="B440" s="24"/>
    </row>
    <row r="441" spans="2:2" x14ac:dyDescent="0.2">
      <c r="B441" s="24"/>
    </row>
    <row r="442" spans="2:2" x14ac:dyDescent="0.2">
      <c r="B442" s="24"/>
    </row>
    <row r="443" spans="2:2" x14ac:dyDescent="0.2">
      <c r="B443" s="24"/>
    </row>
    <row r="444" spans="2:2" x14ac:dyDescent="0.2">
      <c r="B444" s="24"/>
    </row>
    <row r="445" spans="2:2" x14ac:dyDescent="0.2">
      <c r="B445" s="24"/>
    </row>
    <row r="446" spans="2:2" x14ac:dyDescent="0.2">
      <c r="B446" s="24"/>
    </row>
    <row r="447" spans="2:2" x14ac:dyDescent="0.2">
      <c r="B447" s="24"/>
    </row>
    <row r="448" spans="2:2" x14ac:dyDescent="0.2">
      <c r="B448" s="24"/>
    </row>
    <row r="449" spans="2:2" x14ac:dyDescent="0.2">
      <c r="B449" s="24"/>
    </row>
    <row r="450" spans="2:2" x14ac:dyDescent="0.2">
      <c r="B450" s="24"/>
    </row>
    <row r="451" spans="2:2" x14ac:dyDescent="0.2">
      <c r="B451" s="24"/>
    </row>
    <row r="452" spans="2:2" x14ac:dyDescent="0.2">
      <c r="B452" s="24"/>
    </row>
    <row r="453" spans="2:2" x14ac:dyDescent="0.2">
      <c r="B453" s="24"/>
    </row>
    <row r="454" spans="2:2" x14ac:dyDescent="0.2">
      <c r="B454" s="24"/>
    </row>
    <row r="455" spans="2:2" x14ac:dyDescent="0.2">
      <c r="B455" s="24"/>
    </row>
    <row r="456" spans="2:2" x14ac:dyDescent="0.2">
      <c r="B456" s="24"/>
    </row>
    <row r="457" spans="2:2" x14ac:dyDescent="0.2">
      <c r="B457" s="24"/>
    </row>
    <row r="458" spans="2:2" x14ac:dyDescent="0.2">
      <c r="B458" s="24"/>
    </row>
    <row r="459" spans="2:2" x14ac:dyDescent="0.2">
      <c r="B459" s="24"/>
    </row>
    <row r="460" spans="2:2" x14ac:dyDescent="0.2">
      <c r="B460" s="24"/>
    </row>
    <row r="461" spans="2:2" x14ac:dyDescent="0.2">
      <c r="B461" s="24"/>
    </row>
    <row r="462" spans="2:2" x14ac:dyDescent="0.2">
      <c r="B462" s="24"/>
    </row>
    <row r="463" spans="2:2" x14ac:dyDescent="0.2">
      <c r="B463" s="24"/>
    </row>
    <row r="464" spans="2:2" x14ac:dyDescent="0.2">
      <c r="B464" s="24"/>
    </row>
    <row r="465" spans="2:2" x14ac:dyDescent="0.2">
      <c r="B465" s="24"/>
    </row>
    <row r="466" spans="2:2" x14ac:dyDescent="0.2">
      <c r="B466" s="24"/>
    </row>
    <row r="467" spans="2:2" x14ac:dyDescent="0.2">
      <c r="B467" s="24"/>
    </row>
    <row r="468" spans="2:2" x14ac:dyDescent="0.2">
      <c r="B468" s="24"/>
    </row>
    <row r="469" spans="2:2" x14ac:dyDescent="0.2">
      <c r="B469" s="24"/>
    </row>
    <row r="470" spans="2:2" x14ac:dyDescent="0.2">
      <c r="B470" s="24"/>
    </row>
    <row r="471" spans="2:2" x14ac:dyDescent="0.2">
      <c r="B471" s="24"/>
    </row>
    <row r="472" spans="2:2" x14ac:dyDescent="0.2">
      <c r="B472" s="24"/>
    </row>
    <row r="473" spans="2:2" x14ac:dyDescent="0.2">
      <c r="B473" s="24"/>
    </row>
    <row r="474" spans="2:2" x14ac:dyDescent="0.2">
      <c r="B474" s="24"/>
    </row>
    <row r="475" spans="2:2" x14ac:dyDescent="0.2">
      <c r="B475" s="24"/>
    </row>
    <row r="476" spans="2:2" x14ac:dyDescent="0.2">
      <c r="B476" s="24"/>
    </row>
    <row r="477" spans="2:2" x14ac:dyDescent="0.2">
      <c r="B477" s="24"/>
    </row>
    <row r="478" spans="2:2" x14ac:dyDescent="0.2">
      <c r="B478" s="24"/>
    </row>
    <row r="479" spans="2:2" x14ac:dyDescent="0.2">
      <c r="B479" s="24"/>
    </row>
    <row r="480" spans="2:2" x14ac:dyDescent="0.2">
      <c r="B480" s="24"/>
    </row>
    <row r="481" spans="2:2" x14ac:dyDescent="0.2">
      <c r="B481" s="24"/>
    </row>
    <row r="482" spans="2:2" x14ac:dyDescent="0.2">
      <c r="B482" s="24"/>
    </row>
    <row r="483" spans="2:2" x14ac:dyDescent="0.2">
      <c r="B483" s="24"/>
    </row>
    <row r="484" spans="2:2" x14ac:dyDescent="0.2">
      <c r="B484" s="24"/>
    </row>
    <row r="485" spans="2:2" x14ac:dyDescent="0.2">
      <c r="B485" s="24"/>
    </row>
    <row r="486" spans="2:2" x14ac:dyDescent="0.2">
      <c r="B486" s="24"/>
    </row>
    <row r="487" spans="2:2" x14ac:dyDescent="0.2">
      <c r="B487" s="24"/>
    </row>
    <row r="488" spans="2:2" x14ac:dyDescent="0.2">
      <c r="B488" s="24"/>
    </row>
    <row r="489" spans="2:2" x14ac:dyDescent="0.2">
      <c r="B489" s="24"/>
    </row>
    <row r="490" spans="2:2" x14ac:dyDescent="0.2">
      <c r="B490" s="24"/>
    </row>
    <row r="491" spans="2:2" x14ac:dyDescent="0.2">
      <c r="B491" s="24"/>
    </row>
    <row r="492" spans="2:2" x14ac:dyDescent="0.2">
      <c r="B492" s="24"/>
    </row>
    <row r="493" spans="2:2" x14ac:dyDescent="0.2">
      <c r="B493" s="24"/>
    </row>
    <row r="494" spans="2:2" x14ac:dyDescent="0.2">
      <c r="B494" s="24"/>
    </row>
    <row r="495" spans="2:2" x14ac:dyDescent="0.2">
      <c r="B495" s="24"/>
    </row>
    <row r="496" spans="2:2" x14ac:dyDescent="0.2">
      <c r="B496" s="24"/>
    </row>
    <row r="497" spans="2:2" x14ac:dyDescent="0.2">
      <c r="B497" s="24"/>
    </row>
    <row r="498" spans="2:2" x14ac:dyDescent="0.2">
      <c r="B498" s="24"/>
    </row>
    <row r="499" spans="2:2" x14ac:dyDescent="0.2">
      <c r="B499" s="24"/>
    </row>
    <row r="500" spans="2:2" x14ac:dyDescent="0.2">
      <c r="B500" s="24"/>
    </row>
    <row r="501" spans="2:2" x14ac:dyDescent="0.2">
      <c r="B501" s="24"/>
    </row>
    <row r="502" spans="2:2" x14ac:dyDescent="0.2">
      <c r="B502" s="24"/>
    </row>
    <row r="503" spans="2:2" x14ac:dyDescent="0.2">
      <c r="B503" s="24"/>
    </row>
    <row r="504" spans="2:2" x14ac:dyDescent="0.2">
      <c r="B504" s="24"/>
    </row>
    <row r="505" spans="2:2" x14ac:dyDescent="0.2">
      <c r="B505" s="24"/>
    </row>
    <row r="506" spans="2:2" x14ac:dyDescent="0.2">
      <c r="B506" s="24"/>
    </row>
    <row r="507" spans="2:2" x14ac:dyDescent="0.2">
      <c r="B507" s="24"/>
    </row>
    <row r="508" spans="2:2" x14ac:dyDescent="0.2">
      <c r="B508" s="24"/>
    </row>
    <row r="509" spans="2:2" x14ac:dyDescent="0.2">
      <c r="B509" s="24"/>
    </row>
    <row r="510" spans="2:2" x14ac:dyDescent="0.2">
      <c r="B510" s="24"/>
    </row>
    <row r="511" spans="2:2" x14ac:dyDescent="0.2">
      <c r="B511" s="24"/>
    </row>
    <row r="512" spans="2:2" x14ac:dyDescent="0.2">
      <c r="B512" s="24"/>
    </row>
    <row r="513" spans="2:2" x14ac:dyDescent="0.2">
      <c r="B513" s="24"/>
    </row>
    <row r="514" spans="2:2" x14ac:dyDescent="0.2">
      <c r="B514" s="24"/>
    </row>
    <row r="515" spans="2:2" x14ac:dyDescent="0.2">
      <c r="B515" s="24"/>
    </row>
    <row r="516" spans="2:2" x14ac:dyDescent="0.2">
      <c r="B516" s="24"/>
    </row>
    <row r="517" spans="2:2" x14ac:dyDescent="0.2">
      <c r="B517" s="24"/>
    </row>
    <row r="518" spans="2:2" x14ac:dyDescent="0.2">
      <c r="B518" s="24"/>
    </row>
    <row r="519" spans="2:2" x14ac:dyDescent="0.2">
      <c r="B519" s="24"/>
    </row>
    <row r="520" spans="2:2" x14ac:dyDescent="0.2">
      <c r="B520" s="24"/>
    </row>
    <row r="521" spans="2:2" x14ac:dyDescent="0.2">
      <c r="B521" s="24"/>
    </row>
    <row r="522" spans="2:2" x14ac:dyDescent="0.2">
      <c r="B522" s="24"/>
    </row>
    <row r="523" spans="2:2" x14ac:dyDescent="0.2">
      <c r="B523" s="24"/>
    </row>
    <row r="524" spans="2:2" x14ac:dyDescent="0.2">
      <c r="B524" s="24"/>
    </row>
    <row r="525" spans="2:2" x14ac:dyDescent="0.2">
      <c r="B525" s="24"/>
    </row>
    <row r="526" spans="2:2" x14ac:dyDescent="0.2">
      <c r="B526" s="24"/>
    </row>
    <row r="527" spans="2:2" x14ac:dyDescent="0.2">
      <c r="B527" s="24"/>
    </row>
    <row r="528" spans="2:2" x14ac:dyDescent="0.2">
      <c r="B528" s="24"/>
    </row>
    <row r="529" spans="2:2" x14ac:dyDescent="0.2">
      <c r="B529" s="24"/>
    </row>
    <row r="530" spans="2:2" x14ac:dyDescent="0.2">
      <c r="B530" s="24"/>
    </row>
    <row r="531" spans="2:2" x14ac:dyDescent="0.2">
      <c r="B531" s="24"/>
    </row>
    <row r="532" spans="2:2" x14ac:dyDescent="0.2">
      <c r="B532" s="24"/>
    </row>
    <row r="533" spans="2:2" x14ac:dyDescent="0.2">
      <c r="B533" s="24"/>
    </row>
    <row r="534" spans="2:2" x14ac:dyDescent="0.2">
      <c r="B534" s="24"/>
    </row>
    <row r="535" spans="2:2" x14ac:dyDescent="0.2">
      <c r="B535" s="24"/>
    </row>
    <row r="536" spans="2:2" x14ac:dyDescent="0.2">
      <c r="B536" s="24"/>
    </row>
    <row r="537" spans="2:2" x14ac:dyDescent="0.2">
      <c r="B537" s="24"/>
    </row>
    <row r="538" spans="2:2" x14ac:dyDescent="0.2">
      <c r="B538" s="24"/>
    </row>
    <row r="539" spans="2:2" x14ac:dyDescent="0.2">
      <c r="B539" s="24"/>
    </row>
    <row r="540" spans="2:2" x14ac:dyDescent="0.2">
      <c r="B540" s="24"/>
    </row>
    <row r="541" spans="2:2" x14ac:dyDescent="0.2">
      <c r="B541" s="24"/>
    </row>
    <row r="542" spans="2:2" x14ac:dyDescent="0.2">
      <c r="B542" s="24"/>
    </row>
    <row r="543" spans="2:2" x14ac:dyDescent="0.2">
      <c r="B543" s="24"/>
    </row>
    <row r="544" spans="2:2" x14ac:dyDescent="0.2">
      <c r="B544" s="24"/>
    </row>
    <row r="545" spans="2:2" x14ac:dyDescent="0.2">
      <c r="B545" s="24"/>
    </row>
    <row r="546" spans="2:2" x14ac:dyDescent="0.2">
      <c r="B546" s="24"/>
    </row>
    <row r="547" spans="2:2" x14ac:dyDescent="0.2">
      <c r="B547" s="24"/>
    </row>
    <row r="548" spans="2:2" x14ac:dyDescent="0.2">
      <c r="B548" s="24"/>
    </row>
    <row r="549" spans="2:2" x14ac:dyDescent="0.2">
      <c r="B549" s="24"/>
    </row>
    <row r="550" spans="2:2" x14ac:dyDescent="0.2">
      <c r="B550" s="24"/>
    </row>
    <row r="551" spans="2:2" x14ac:dyDescent="0.2">
      <c r="B551" s="24"/>
    </row>
    <row r="552" spans="2:2" x14ac:dyDescent="0.2">
      <c r="B552" s="24"/>
    </row>
    <row r="553" spans="2:2" x14ac:dyDescent="0.2">
      <c r="B553" s="24"/>
    </row>
    <row r="554" spans="2:2" x14ac:dyDescent="0.2">
      <c r="B554" s="24"/>
    </row>
    <row r="555" spans="2:2" x14ac:dyDescent="0.2">
      <c r="B555" s="24"/>
    </row>
    <row r="556" spans="2:2" x14ac:dyDescent="0.2">
      <c r="B556" s="24"/>
    </row>
    <row r="557" spans="2:2" x14ac:dyDescent="0.2">
      <c r="B557" s="24"/>
    </row>
    <row r="558" spans="2:2" x14ac:dyDescent="0.2">
      <c r="B558" s="24"/>
    </row>
    <row r="559" spans="2:2" x14ac:dyDescent="0.2">
      <c r="B559" s="24"/>
    </row>
    <row r="560" spans="2:2" x14ac:dyDescent="0.2">
      <c r="B560" s="24"/>
    </row>
    <row r="561" spans="2:2" x14ac:dyDescent="0.2">
      <c r="B561" s="24"/>
    </row>
    <row r="562" spans="2:2" x14ac:dyDescent="0.2">
      <c r="B562" s="24"/>
    </row>
    <row r="563" spans="2:2" x14ac:dyDescent="0.2">
      <c r="B563" s="24"/>
    </row>
    <row r="564" spans="2:2" x14ac:dyDescent="0.2">
      <c r="B564" s="24"/>
    </row>
    <row r="565" spans="2:2" x14ac:dyDescent="0.2">
      <c r="B565" s="24"/>
    </row>
    <row r="566" spans="2:2" x14ac:dyDescent="0.2">
      <c r="B566" s="24"/>
    </row>
    <row r="567" spans="2:2" x14ac:dyDescent="0.2">
      <c r="B567" s="24"/>
    </row>
    <row r="568" spans="2:2" x14ac:dyDescent="0.2">
      <c r="B568" s="24"/>
    </row>
    <row r="569" spans="2:2" x14ac:dyDescent="0.2">
      <c r="B569" s="24"/>
    </row>
    <row r="570" spans="2:2" x14ac:dyDescent="0.2">
      <c r="B570" s="24"/>
    </row>
    <row r="571" spans="2:2" x14ac:dyDescent="0.2">
      <c r="B571" s="24"/>
    </row>
    <row r="572" spans="2:2" x14ac:dyDescent="0.2">
      <c r="B572" s="24"/>
    </row>
    <row r="573" spans="2:2" x14ac:dyDescent="0.2">
      <c r="B573" s="24"/>
    </row>
    <row r="574" spans="2:2" x14ac:dyDescent="0.2">
      <c r="B574" s="24"/>
    </row>
    <row r="575" spans="2:2" x14ac:dyDescent="0.2">
      <c r="B575" s="24"/>
    </row>
    <row r="576" spans="2:2" x14ac:dyDescent="0.2">
      <c r="B576" s="24"/>
    </row>
    <row r="577" spans="2:2" x14ac:dyDescent="0.2">
      <c r="B577" s="24"/>
    </row>
    <row r="578" spans="2:2" x14ac:dyDescent="0.2">
      <c r="B578" s="24"/>
    </row>
    <row r="579" spans="2:2" x14ac:dyDescent="0.2">
      <c r="B579" s="24"/>
    </row>
    <row r="580" spans="2:2" x14ac:dyDescent="0.2">
      <c r="B580" s="24"/>
    </row>
    <row r="581" spans="2:2" x14ac:dyDescent="0.2">
      <c r="B581" s="24"/>
    </row>
    <row r="582" spans="2:2" x14ac:dyDescent="0.2">
      <c r="B582" s="24"/>
    </row>
    <row r="583" spans="2:2" x14ac:dyDescent="0.2">
      <c r="B583" s="24"/>
    </row>
    <row r="584" spans="2:2" x14ac:dyDescent="0.2">
      <c r="B584" s="24"/>
    </row>
    <row r="585" spans="2:2" x14ac:dyDescent="0.2">
      <c r="B585" s="24"/>
    </row>
    <row r="586" spans="2:2" x14ac:dyDescent="0.2">
      <c r="B586" s="24"/>
    </row>
    <row r="587" spans="2:2" x14ac:dyDescent="0.2">
      <c r="B587" s="24"/>
    </row>
    <row r="588" spans="2:2" x14ac:dyDescent="0.2">
      <c r="B588" s="24"/>
    </row>
    <row r="589" spans="2:2" x14ac:dyDescent="0.2">
      <c r="B589" s="24"/>
    </row>
    <row r="590" spans="2:2" x14ac:dyDescent="0.2">
      <c r="B590" s="24"/>
    </row>
    <row r="591" spans="2:2" x14ac:dyDescent="0.2">
      <c r="B591" s="24"/>
    </row>
    <row r="592" spans="2:2" x14ac:dyDescent="0.2">
      <c r="B592" s="24"/>
    </row>
    <row r="593" spans="2:2" x14ac:dyDescent="0.2">
      <c r="B593" s="24"/>
    </row>
    <row r="594" spans="2:2" x14ac:dyDescent="0.2">
      <c r="B594" s="24"/>
    </row>
    <row r="595" spans="2:2" x14ac:dyDescent="0.2">
      <c r="B595" s="24"/>
    </row>
    <row r="596" spans="2:2" x14ac:dyDescent="0.2">
      <c r="B596" s="24"/>
    </row>
    <row r="597" spans="2:2" x14ac:dyDescent="0.2">
      <c r="B597" s="24"/>
    </row>
    <row r="598" spans="2:2" x14ac:dyDescent="0.2">
      <c r="B598" s="24"/>
    </row>
    <row r="599" spans="2:2" x14ac:dyDescent="0.2">
      <c r="B599" s="24"/>
    </row>
    <row r="600" spans="2:2" x14ac:dyDescent="0.2">
      <c r="B600" s="24"/>
    </row>
    <row r="601" spans="2:2" x14ac:dyDescent="0.2">
      <c r="B601" s="24"/>
    </row>
    <row r="602" spans="2:2" x14ac:dyDescent="0.2">
      <c r="B602" s="24"/>
    </row>
    <row r="603" spans="2:2" x14ac:dyDescent="0.2">
      <c r="B603" s="24"/>
    </row>
    <row r="604" spans="2:2" x14ac:dyDescent="0.2">
      <c r="B604" s="24"/>
    </row>
    <row r="605" spans="2:2" x14ac:dyDescent="0.2">
      <c r="B605" s="24"/>
    </row>
    <row r="606" spans="2:2" x14ac:dyDescent="0.2">
      <c r="B606" s="24"/>
    </row>
    <row r="607" spans="2:2" x14ac:dyDescent="0.2">
      <c r="B607" s="24"/>
    </row>
    <row r="608" spans="2:2" x14ac:dyDescent="0.2">
      <c r="B608" s="24"/>
    </row>
    <row r="609" spans="2:2" x14ac:dyDescent="0.2">
      <c r="B609" s="24"/>
    </row>
    <row r="610" spans="2:2" x14ac:dyDescent="0.2">
      <c r="B610" s="24"/>
    </row>
    <row r="611" spans="2:2" x14ac:dyDescent="0.2">
      <c r="B611" s="24"/>
    </row>
    <row r="612" spans="2:2" x14ac:dyDescent="0.2">
      <c r="B612" s="24"/>
    </row>
    <row r="613" spans="2:2" x14ac:dyDescent="0.2">
      <c r="B613" s="24"/>
    </row>
    <row r="614" spans="2:2" x14ac:dyDescent="0.2">
      <c r="B614" s="24"/>
    </row>
    <row r="615" spans="2:2" x14ac:dyDescent="0.2">
      <c r="B615" s="24"/>
    </row>
    <row r="616" spans="2:2" x14ac:dyDescent="0.2">
      <c r="B616" s="24"/>
    </row>
    <row r="617" spans="2:2" x14ac:dyDescent="0.2">
      <c r="B617" s="24"/>
    </row>
    <row r="618" spans="2:2" x14ac:dyDescent="0.2">
      <c r="B618" s="24"/>
    </row>
    <row r="619" spans="2:2" x14ac:dyDescent="0.2">
      <c r="B619" s="24"/>
    </row>
    <row r="620" spans="2:2" x14ac:dyDescent="0.2">
      <c r="B620" s="24"/>
    </row>
    <row r="621" spans="2:2" x14ac:dyDescent="0.2">
      <c r="B621" s="24"/>
    </row>
    <row r="622" spans="2:2" x14ac:dyDescent="0.2">
      <c r="B622" s="24"/>
    </row>
    <row r="623" spans="2:2" x14ac:dyDescent="0.2">
      <c r="B623" s="24"/>
    </row>
    <row r="624" spans="2:2" x14ac:dyDescent="0.2">
      <c r="B624" s="24"/>
    </row>
    <row r="625" spans="2:2" x14ac:dyDescent="0.2">
      <c r="B625" s="24"/>
    </row>
    <row r="626" spans="2:2" x14ac:dyDescent="0.2">
      <c r="B626" s="24"/>
    </row>
    <row r="627" spans="2:2" x14ac:dyDescent="0.2">
      <c r="B627" s="24"/>
    </row>
    <row r="628" spans="2:2" x14ac:dyDescent="0.2">
      <c r="B628" s="24"/>
    </row>
    <row r="629" spans="2:2" x14ac:dyDescent="0.2">
      <c r="B629" s="24"/>
    </row>
    <row r="630" spans="2:2" x14ac:dyDescent="0.2">
      <c r="B630" s="24"/>
    </row>
    <row r="631" spans="2:2" x14ac:dyDescent="0.2">
      <c r="B631" s="24"/>
    </row>
    <row r="632" spans="2:2" x14ac:dyDescent="0.2">
      <c r="B632" s="24"/>
    </row>
    <row r="633" spans="2:2" x14ac:dyDescent="0.2">
      <c r="B633" s="24"/>
    </row>
    <row r="634" spans="2:2" x14ac:dyDescent="0.2">
      <c r="B634" s="24"/>
    </row>
    <row r="635" spans="2:2" x14ac:dyDescent="0.2">
      <c r="B635" s="24"/>
    </row>
    <row r="636" spans="2:2" x14ac:dyDescent="0.2">
      <c r="B636" s="24"/>
    </row>
    <row r="637" spans="2:2" x14ac:dyDescent="0.2">
      <c r="B637" s="24"/>
    </row>
    <row r="638" spans="2:2" x14ac:dyDescent="0.2">
      <c r="B638" s="24"/>
    </row>
    <row r="639" spans="2:2" x14ac:dyDescent="0.2">
      <c r="B639" s="24"/>
    </row>
    <row r="640" spans="2:2" x14ac:dyDescent="0.2">
      <c r="B640" s="24"/>
    </row>
    <row r="641" spans="2:2" x14ac:dyDescent="0.2">
      <c r="B641" s="24"/>
    </row>
    <row r="642" spans="2:2" x14ac:dyDescent="0.2">
      <c r="B642" s="24"/>
    </row>
    <row r="643" spans="2:2" x14ac:dyDescent="0.2">
      <c r="B643" s="24"/>
    </row>
    <row r="644" spans="2:2" x14ac:dyDescent="0.2">
      <c r="B644" s="24"/>
    </row>
    <row r="645" spans="2:2" x14ac:dyDescent="0.2">
      <c r="B645" s="24"/>
    </row>
    <row r="646" spans="2:2" x14ac:dyDescent="0.2">
      <c r="B646" s="24"/>
    </row>
    <row r="647" spans="2:2" x14ac:dyDescent="0.2">
      <c r="B647" s="24"/>
    </row>
    <row r="648" spans="2:2" x14ac:dyDescent="0.2">
      <c r="B648" s="24"/>
    </row>
    <row r="649" spans="2:2" x14ac:dyDescent="0.2">
      <c r="B649" s="24"/>
    </row>
    <row r="650" spans="2:2" x14ac:dyDescent="0.2">
      <c r="B650" s="24"/>
    </row>
    <row r="651" spans="2:2" x14ac:dyDescent="0.2">
      <c r="B651" s="24"/>
    </row>
    <row r="652" spans="2:2" x14ac:dyDescent="0.2">
      <c r="B652" s="24"/>
    </row>
    <row r="653" spans="2:2" x14ac:dyDescent="0.2">
      <c r="B653" s="24"/>
    </row>
    <row r="654" spans="2:2" x14ac:dyDescent="0.2">
      <c r="B654" s="24"/>
    </row>
    <row r="655" spans="2:2" x14ac:dyDescent="0.2">
      <c r="B655" s="24"/>
    </row>
    <row r="656" spans="2:2" x14ac:dyDescent="0.2">
      <c r="B656" s="24"/>
    </row>
    <row r="657" spans="2:2" x14ac:dyDescent="0.2">
      <c r="B657" s="24"/>
    </row>
    <row r="658" spans="2:2" x14ac:dyDescent="0.2">
      <c r="B658" s="24"/>
    </row>
    <row r="659" spans="2:2" x14ac:dyDescent="0.2">
      <c r="B659" s="24"/>
    </row>
    <row r="660" spans="2:2" x14ac:dyDescent="0.2">
      <c r="B660" s="24"/>
    </row>
    <row r="661" spans="2:2" x14ac:dyDescent="0.2">
      <c r="B661" s="24"/>
    </row>
    <row r="662" spans="2:2" x14ac:dyDescent="0.2">
      <c r="B662" s="24"/>
    </row>
    <row r="663" spans="2:2" x14ac:dyDescent="0.2">
      <c r="B663" s="24"/>
    </row>
    <row r="664" spans="2:2" x14ac:dyDescent="0.2">
      <c r="B664" s="24"/>
    </row>
    <row r="665" spans="2:2" x14ac:dyDescent="0.2">
      <c r="B665" s="24"/>
    </row>
    <row r="666" spans="2:2" x14ac:dyDescent="0.2">
      <c r="B666" s="24"/>
    </row>
    <row r="667" spans="2:2" x14ac:dyDescent="0.2">
      <c r="B667" s="24"/>
    </row>
    <row r="668" spans="2:2" x14ac:dyDescent="0.2">
      <c r="B668" s="24"/>
    </row>
    <row r="669" spans="2:2" x14ac:dyDescent="0.2">
      <c r="B669" s="24"/>
    </row>
    <row r="670" spans="2:2" x14ac:dyDescent="0.2">
      <c r="B670" s="24"/>
    </row>
    <row r="671" spans="2:2" x14ac:dyDescent="0.2">
      <c r="B671" s="24"/>
    </row>
    <row r="672" spans="2:2" x14ac:dyDescent="0.2">
      <c r="B672" s="24"/>
    </row>
    <row r="673" spans="2:2" x14ac:dyDescent="0.2">
      <c r="B673" s="24"/>
    </row>
    <row r="674" spans="2:2" x14ac:dyDescent="0.2">
      <c r="B674" s="24"/>
    </row>
    <row r="675" spans="2:2" x14ac:dyDescent="0.2">
      <c r="B675" s="24"/>
    </row>
    <row r="676" spans="2:2" x14ac:dyDescent="0.2">
      <c r="B676" s="24"/>
    </row>
    <row r="677" spans="2:2" x14ac:dyDescent="0.2">
      <c r="B677" s="24"/>
    </row>
    <row r="678" spans="2:2" x14ac:dyDescent="0.2">
      <c r="B678" s="24"/>
    </row>
    <row r="679" spans="2:2" x14ac:dyDescent="0.2">
      <c r="B679" s="24"/>
    </row>
    <row r="680" spans="2:2" x14ac:dyDescent="0.2">
      <c r="B680" s="24"/>
    </row>
    <row r="681" spans="2:2" x14ac:dyDescent="0.2">
      <c r="B681" s="24"/>
    </row>
    <row r="682" spans="2:2" x14ac:dyDescent="0.2">
      <c r="B682" s="24"/>
    </row>
    <row r="683" spans="2:2" x14ac:dyDescent="0.2">
      <c r="B683" s="24"/>
    </row>
    <row r="684" spans="2:2" x14ac:dyDescent="0.2">
      <c r="B684" s="24"/>
    </row>
    <row r="685" spans="2:2" x14ac:dyDescent="0.2">
      <c r="B685" s="24"/>
    </row>
    <row r="686" spans="2:2" x14ac:dyDescent="0.2">
      <c r="B686" s="24"/>
    </row>
    <row r="687" spans="2:2" x14ac:dyDescent="0.2">
      <c r="B687" s="24"/>
    </row>
    <row r="688" spans="2:2" x14ac:dyDescent="0.2">
      <c r="B688" s="24"/>
    </row>
    <row r="689" spans="2:2" x14ac:dyDescent="0.2">
      <c r="B689" s="24"/>
    </row>
    <row r="690" spans="2:2" x14ac:dyDescent="0.2">
      <c r="B690" s="24"/>
    </row>
    <row r="691" spans="2:2" x14ac:dyDescent="0.2">
      <c r="B691" s="24"/>
    </row>
    <row r="692" spans="2:2" x14ac:dyDescent="0.2">
      <c r="B692" s="24"/>
    </row>
    <row r="693" spans="2:2" x14ac:dyDescent="0.2">
      <c r="B693" s="24"/>
    </row>
    <row r="694" spans="2:2" x14ac:dyDescent="0.2">
      <c r="B694" s="24"/>
    </row>
    <row r="695" spans="2:2" x14ac:dyDescent="0.2">
      <c r="B695" s="24"/>
    </row>
    <row r="696" spans="2:2" x14ac:dyDescent="0.2">
      <c r="B696" s="24"/>
    </row>
    <row r="697" spans="2:2" x14ac:dyDescent="0.2">
      <c r="B697" s="24"/>
    </row>
    <row r="698" spans="2:2" x14ac:dyDescent="0.2">
      <c r="B698" s="24"/>
    </row>
    <row r="699" spans="2:2" x14ac:dyDescent="0.2">
      <c r="B699" s="24"/>
    </row>
    <row r="700" spans="2:2" x14ac:dyDescent="0.2">
      <c r="B700" s="24"/>
    </row>
    <row r="701" spans="2:2" x14ac:dyDescent="0.2">
      <c r="B701" s="24"/>
    </row>
    <row r="702" spans="2:2" x14ac:dyDescent="0.2">
      <c r="B702" s="24"/>
    </row>
    <row r="703" spans="2:2" x14ac:dyDescent="0.2">
      <c r="B703" s="24"/>
    </row>
    <row r="704" spans="2:2" x14ac:dyDescent="0.2">
      <c r="B704" s="24"/>
    </row>
    <row r="705" spans="2:2" x14ac:dyDescent="0.2">
      <c r="B705" s="24"/>
    </row>
    <row r="706" spans="2:2" x14ac:dyDescent="0.2">
      <c r="B706" s="24"/>
    </row>
    <row r="707" spans="2:2" x14ac:dyDescent="0.2">
      <c r="B707" s="24"/>
    </row>
    <row r="708" spans="2:2" x14ac:dyDescent="0.2">
      <c r="B708" s="24"/>
    </row>
    <row r="709" spans="2:2" x14ac:dyDescent="0.2">
      <c r="B709" s="24"/>
    </row>
    <row r="710" spans="2:2" x14ac:dyDescent="0.2">
      <c r="B710" s="24"/>
    </row>
    <row r="711" spans="2:2" x14ac:dyDescent="0.2">
      <c r="B711" s="24"/>
    </row>
    <row r="712" spans="2:2" x14ac:dyDescent="0.2">
      <c r="B712" s="24"/>
    </row>
    <row r="713" spans="2:2" x14ac:dyDescent="0.2">
      <c r="B713" s="24"/>
    </row>
    <row r="714" spans="2:2" x14ac:dyDescent="0.2">
      <c r="B714" s="24"/>
    </row>
    <row r="715" spans="2:2" x14ac:dyDescent="0.2">
      <c r="B715" s="24"/>
    </row>
    <row r="716" spans="2:2" x14ac:dyDescent="0.2">
      <c r="B716" s="24"/>
    </row>
    <row r="717" spans="2:2" x14ac:dyDescent="0.2">
      <c r="B717" s="24"/>
    </row>
    <row r="718" spans="2:2" x14ac:dyDescent="0.2">
      <c r="B718" s="24"/>
    </row>
    <row r="719" spans="2:2" x14ac:dyDescent="0.2">
      <c r="B719" s="24"/>
    </row>
    <row r="720" spans="2:2" x14ac:dyDescent="0.2">
      <c r="B720" s="24"/>
    </row>
    <row r="721" spans="2:2" x14ac:dyDescent="0.2">
      <c r="B721" s="24"/>
    </row>
    <row r="722" spans="2:2" x14ac:dyDescent="0.2">
      <c r="B722" s="24"/>
    </row>
    <row r="723" spans="2:2" x14ac:dyDescent="0.2">
      <c r="B723" s="24"/>
    </row>
    <row r="724" spans="2:2" x14ac:dyDescent="0.2">
      <c r="B724" s="24"/>
    </row>
    <row r="725" spans="2:2" x14ac:dyDescent="0.2">
      <c r="B725" s="24"/>
    </row>
    <row r="726" spans="2:2" x14ac:dyDescent="0.2">
      <c r="B726" s="24"/>
    </row>
    <row r="727" spans="2:2" x14ac:dyDescent="0.2">
      <c r="B727" s="24"/>
    </row>
    <row r="728" spans="2:2" x14ac:dyDescent="0.2">
      <c r="B728" s="24"/>
    </row>
    <row r="729" spans="2:2" x14ac:dyDescent="0.2">
      <c r="B729" s="24"/>
    </row>
    <row r="730" spans="2:2" x14ac:dyDescent="0.2">
      <c r="B730" s="24"/>
    </row>
    <row r="731" spans="2:2" x14ac:dyDescent="0.2">
      <c r="B731" s="24"/>
    </row>
    <row r="732" spans="2:2" x14ac:dyDescent="0.2">
      <c r="B732" s="24"/>
    </row>
    <row r="733" spans="2:2" x14ac:dyDescent="0.2">
      <c r="B733" s="24"/>
    </row>
    <row r="734" spans="2:2" x14ac:dyDescent="0.2">
      <c r="B734" s="24"/>
    </row>
    <row r="735" spans="2:2" x14ac:dyDescent="0.2">
      <c r="B735" s="24"/>
    </row>
    <row r="736" spans="2:2" x14ac:dyDescent="0.2">
      <c r="B736" s="24"/>
    </row>
    <row r="737" spans="2:2" x14ac:dyDescent="0.2">
      <c r="B737" s="24"/>
    </row>
    <row r="738" spans="2:2" x14ac:dyDescent="0.2">
      <c r="B738" s="24"/>
    </row>
    <row r="739" spans="2:2" x14ac:dyDescent="0.2">
      <c r="B739" s="24"/>
    </row>
    <row r="740" spans="2:2" x14ac:dyDescent="0.2">
      <c r="B740" s="24"/>
    </row>
    <row r="741" spans="2:2" x14ac:dyDescent="0.2">
      <c r="B741" s="24"/>
    </row>
    <row r="742" spans="2:2" x14ac:dyDescent="0.2">
      <c r="B742" s="24"/>
    </row>
    <row r="743" spans="2:2" x14ac:dyDescent="0.2">
      <c r="B743" s="24"/>
    </row>
    <row r="744" spans="2:2" x14ac:dyDescent="0.2">
      <c r="B744" s="24"/>
    </row>
    <row r="745" spans="2:2" x14ac:dyDescent="0.2">
      <c r="B745" s="24"/>
    </row>
    <row r="746" spans="2:2" x14ac:dyDescent="0.2">
      <c r="B746" s="24"/>
    </row>
    <row r="747" spans="2:2" x14ac:dyDescent="0.2">
      <c r="B747" s="24"/>
    </row>
    <row r="748" spans="2:2" x14ac:dyDescent="0.2">
      <c r="B748" s="24"/>
    </row>
    <row r="749" spans="2:2" x14ac:dyDescent="0.2">
      <c r="B749" s="24"/>
    </row>
    <row r="750" spans="2:2" x14ac:dyDescent="0.2">
      <c r="B750" s="24"/>
    </row>
    <row r="751" spans="2:2" x14ac:dyDescent="0.2">
      <c r="B751" s="24"/>
    </row>
    <row r="752" spans="2:2" x14ac:dyDescent="0.2">
      <c r="B752" s="24"/>
    </row>
    <row r="753" spans="2:2" x14ac:dyDescent="0.2">
      <c r="B753" s="24"/>
    </row>
    <row r="754" spans="2:2" x14ac:dyDescent="0.2">
      <c r="B754" s="24"/>
    </row>
    <row r="755" spans="2:2" x14ac:dyDescent="0.2">
      <c r="B755" s="24"/>
    </row>
    <row r="756" spans="2:2" x14ac:dyDescent="0.2">
      <c r="B756" s="24"/>
    </row>
    <row r="757" spans="2:2" x14ac:dyDescent="0.2">
      <c r="B757" s="24"/>
    </row>
    <row r="758" spans="2:2" x14ac:dyDescent="0.2">
      <c r="B758" s="24"/>
    </row>
    <row r="759" spans="2:2" x14ac:dyDescent="0.2">
      <c r="B759" s="24"/>
    </row>
    <row r="760" spans="2:2" x14ac:dyDescent="0.2">
      <c r="B760" s="24"/>
    </row>
    <row r="761" spans="2:2" x14ac:dyDescent="0.2">
      <c r="B761" s="24"/>
    </row>
    <row r="762" spans="2:2" x14ac:dyDescent="0.2">
      <c r="B762" s="24"/>
    </row>
    <row r="763" spans="2:2" x14ac:dyDescent="0.2">
      <c r="B763" s="24"/>
    </row>
    <row r="764" spans="2:2" x14ac:dyDescent="0.2">
      <c r="B764" s="24"/>
    </row>
    <row r="765" spans="2:2" x14ac:dyDescent="0.2">
      <c r="B765" s="24"/>
    </row>
    <row r="766" spans="2:2" x14ac:dyDescent="0.2">
      <c r="B766" s="24"/>
    </row>
    <row r="767" spans="2:2" x14ac:dyDescent="0.2">
      <c r="B767" s="24"/>
    </row>
    <row r="768" spans="2:2" x14ac:dyDescent="0.2">
      <c r="B768" s="24"/>
    </row>
    <row r="769" spans="2:2" x14ac:dyDescent="0.2">
      <c r="B769" s="24"/>
    </row>
    <row r="770" spans="2:2" x14ac:dyDescent="0.2">
      <c r="B770" s="24"/>
    </row>
    <row r="771" spans="2:2" x14ac:dyDescent="0.2">
      <c r="B771" s="24"/>
    </row>
    <row r="772" spans="2:2" x14ac:dyDescent="0.2">
      <c r="B772" s="24"/>
    </row>
    <row r="773" spans="2:2" x14ac:dyDescent="0.2">
      <c r="B773" s="24"/>
    </row>
    <row r="774" spans="2:2" x14ac:dyDescent="0.2">
      <c r="B774" s="24"/>
    </row>
    <row r="775" spans="2:2" x14ac:dyDescent="0.2">
      <c r="B775" s="24"/>
    </row>
    <row r="776" spans="2:2" x14ac:dyDescent="0.2">
      <c r="B776" s="24"/>
    </row>
    <row r="777" spans="2:2" x14ac:dyDescent="0.2">
      <c r="B777" s="24"/>
    </row>
    <row r="778" spans="2:2" x14ac:dyDescent="0.2">
      <c r="B778" s="24"/>
    </row>
    <row r="779" spans="2:2" x14ac:dyDescent="0.2">
      <c r="B779" s="24"/>
    </row>
    <row r="780" spans="2:2" x14ac:dyDescent="0.2">
      <c r="B780" s="24"/>
    </row>
    <row r="781" spans="2:2" x14ac:dyDescent="0.2">
      <c r="B781" s="24"/>
    </row>
    <row r="782" spans="2:2" x14ac:dyDescent="0.2">
      <c r="B782" s="24"/>
    </row>
    <row r="783" spans="2:2" x14ac:dyDescent="0.2">
      <c r="B783" s="24"/>
    </row>
    <row r="784" spans="2:2" x14ac:dyDescent="0.2">
      <c r="B784" s="24"/>
    </row>
    <row r="785" spans="2:2" x14ac:dyDescent="0.2">
      <c r="B785" s="24"/>
    </row>
    <row r="786" spans="2:2" x14ac:dyDescent="0.2">
      <c r="B786" s="24"/>
    </row>
    <row r="787" spans="2:2" x14ac:dyDescent="0.2">
      <c r="B787" s="24"/>
    </row>
    <row r="788" spans="2:2" x14ac:dyDescent="0.2">
      <c r="B788" s="24"/>
    </row>
    <row r="789" spans="2:2" x14ac:dyDescent="0.2">
      <c r="B789" s="24"/>
    </row>
    <row r="790" spans="2:2" x14ac:dyDescent="0.2">
      <c r="B790" s="24"/>
    </row>
    <row r="791" spans="2:2" x14ac:dyDescent="0.2">
      <c r="B791" s="24"/>
    </row>
    <row r="792" spans="2:2" x14ac:dyDescent="0.2">
      <c r="B792" s="24"/>
    </row>
    <row r="793" spans="2:2" x14ac:dyDescent="0.2">
      <c r="B793" s="24"/>
    </row>
    <row r="794" spans="2:2" x14ac:dyDescent="0.2">
      <c r="B794" s="24"/>
    </row>
    <row r="795" spans="2:2" x14ac:dyDescent="0.2">
      <c r="B795" s="24"/>
    </row>
    <row r="796" spans="2:2" x14ac:dyDescent="0.2">
      <c r="B796" s="24"/>
    </row>
    <row r="797" spans="2:2" x14ac:dyDescent="0.2">
      <c r="B797" s="24"/>
    </row>
    <row r="798" spans="2:2" x14ac:dyDescent="0.2">
      <c r="B798" s="24"/>
    </row>
    <row r="799" spans="2:2" x14ac:dyDescent="0.2">
      <c r="B799" s="24"/>
    </row>
    <row r="800" spans="2:2" x14ac:dyDescent="0.2">
      <c r="B800" s="24"/>
    </row>
    <row r="801" spans="2:2" x14ac:dyDescent="0.2">
      <c r="B801" s="24"/>
    </row>
    <row r="802" spans="2:2" x14ac:dyDescent="0.2">
      <c r="B802" s="24"/>
    </row>
    <row r="803" spans="2:2" x14ac:dyDescent="0.2">
      <c r="B803" s="24"/>
    </row>
    <row r="804" spans="2:2" x14ac:dyDescent="0.2">
      <c r="B804" s="24"/>
    </row>
    <row r="805" spans="2:2" x14ac:dyDescent="0.2">
      <c r="B805" s="24"/>
    </row>
    <row r="806" spans="2:2" x14ac:dyDescent="0.2">
      <c r="B806" s="24"/>
    </row>
    <row r="807" spans="2:2" x14ac:dyDescent="0.2">
      <c r="B807" s="24"/>
    </row>
    <row r="808" spans="2:2" x14ac:dyDescent="0.2">
      <c r="B808" s="24"/>
    </row>
    <row r="809" spans="2:2" x14ac:dyDescent="0.2">
      <c r="B809" s="24"/>
    </row>
    <row r="810" spans="2:2" x14ac:dyDescent="0.2">
      <c r="B810" s="24"/>
    </row>
    <row r="811" spans="2:2" x14ac:dyDescent="0.2">
      <c r="B811" s="24"/>
    </row>
    <row r="812" spans="2:2" x14ac:dyDescent="0.2">
      <c r="B812" s="24"/>
    </row>
    <row r="813" spans="2:2" x14ac:dyDescent="0.2">
      <c r="B813" s="24"/>
    </row>
    <row r="814" spans="2:2" x14ac:dyDescent="0.2">
      <c r="B814" s="24"/>
    </row>
    <row r="815" spans="2:2" x14ac:dyDescent="0.2">
      <c r="B815" s="24"/>
    </row>
    <row r="816" spans="2:2" x14ac:dyDescent="0.2">
      <c r="B816" s="24"/>
    </row>
    <row r="817" spans="2:2" x14ac:dyDescent="0.2">
      <c r="B817" s="24"/>
    </row>
    <row r="818" spans="2:2" x14ac:dyDescent="0.2">
      <c r="B818" s="24"/>
    </row>
    <row r="819" spans="2:2" x14ac:dyDescent="0.2">
      <c r="B819" s="24"/>
    </row>
    <row r="820" spans="2:2" x14ac:dyDescent="0.2">
      <c r="B820" s="24"/>
    </row>
    <row r="821" spans="2:2" x14ac:dyDescent="0.2">
      <c r="B821" s="24"/>
    </row>
    <row r="822" spans="2:2" x14ac:dyDescent="0.2">
      <c r="B822" s="24"/>
    </row>
    <row r="823" spans="2:2" x14ac:dyDescent="0.2">
      <c r="B823" s="24"/>
    </row>
    <row r="824" spans="2:2" x14ac:dyDescent="0.2">
      <c r="B824" s="24"/>
    </row>
    <row r="825" spans="2:2" x14ac:dyDescent="0.2">
      <c r="B825" s="24"/>
    </row>
    <row r="826" spans="2:2" x14ac:dyDescent="0.2">
      <c r="B826" s="24"/>
    </row>
    <row r="827" spans="2:2" x14ac:dyDescent="0.2">
      <c r="B827" s="24"/>
    </row>
    <row r="828" spans="2:2" x14ac:dyDescent="0.2">
      <c r="B828" s="24"/>
    </row>
    <row r="829" spans="2:2" x14ac:dyDescent="0.2">
      <c r="B829" s="24"/>
    </row>
    <row r="830" spans="2:2" x14ac:dyDescent="0.2">
      <c r="B830" s="24"/>
    </row>
    <row r="831" spans="2:2" x14ac:dyDescent="0.2">
      <c r="B831" s="24"/>
    </row>
    <row r="832" spans="2:2" x14ac:dyDescent="0.2">
      <c r="B832" s="24"/>
    </row>
    <row r="833" spans="2:2" x14ac:dyDescent="0.2">
      <c r="B833" s="24"/>
    </row>
    <row r="834" spans="2:2" x14ac:dyDescent="0.2">
      <c r="B834" s="24"/>
    </row>
    <row r="835" spans="2:2" x14ac:dyDescent="0.2">
      <c r="B835" s="24"/>
    </row>
    <row r="836" spans="2:2" x14ac:dyDescent="0.2">
      <c r="B836" s="24"/>
    </row>
    <row r="837" spans="2:2" x14ac:dyDescent="0.2">
      <c r="B837" s="24"/>
    </row>
    <row r="838" spans="2:2" x14ac:dyDescent="0.2">
      <c r="B838" s="24"/>
    </row>
    <row r="839" spans="2:2" x14ac:dyDescent="0.2">
      <c r="B839" s="24"/>
    </row>
    <row r="840" spans="2:2" x14ac:dyDescent="0.2">
      <c r="B840" s="24"/>
    </row>
    <row r="841" spans="2:2" x14ac:dyDescent="0.2">
      <c r="B841" s="24"/>
    </row>
    <row r="842" spans="2:2" x14ac:dyDescent="0.2">
      <c r="B842" s="24"/>
    </row>
    <row r="843" spans="2:2" x14ac:dyDescent="0.2">
      <c r="B843" s="24"/>
    </row>
    <row r="844" spans="2:2" x14ac:dyDescent="0.2">
      <c r="B844" s="24"/>
    </row>
    <row r="845" spans="2:2" x14ac:dyDescent="0.2">
      <c r="B845" s="24"/>
    </row>
    <row r="846" spans="2:2" x14ac:dyDescent="0.2">
      <c r="B846" s="24"/>
    </row>
    <row r="847" spans="2:2" x14ac:dyDescent="0.2">
      <c r="B847" s="24"/>
    </row>
    <row r="848" spans="2:2" x14ac:dyDescent="0.2">
      <c r="B848" s="24"/>
    </row>
    <row r="849" spans="2:2" x14ac:dyDescent="0.2">
      <c r="B849" s="24"/>
    </row>
    <row r="850" spans="2:2" x14ac:dyDescent="0.2">
      <c r="B850" s="24"/>
    </row>
    <row r="851" spans="2:2" x14ac:dyDescent="0.2">
      <c r="B851" s="24"/>
    </row>
    <row r="852" spans="2:2" x14ac:dyDescent="0.2">
      <c r="B852" s="24"/>
    </row>
    <row r="853" spans="2:2" x14ac:dyDescent="0.2">
      <c r="B853" s="24"/>
    </row>
    <row r="854" spans="2:2" x14ac:dyDescent="0.2">
      <c r="B854" s="24"/>
    </row>
    <row r="855" spans="2:2" x14ac:dyDescent="0.2">
      <c r="B855" s="24"/>
    </row>
    <row r="856" spans="2:2" x14ac:dyDescent="0.2">
      <c r="B856" s="24"/>
    </row>
    <row r="857" spans="2:2" x14ac:dyDescent="0.2">
      <c r="B857" s="24"/>
    </row>
    <row r="858" spans="2:2" x14ac:dyDescent="0.2">
      <c r="B858" s="24"/>
    </row>
    <row r="859" spans="2:2" x14ac:dyDescent="0.2">
      <c r="B859" s="24"/>
    </row>
    <row r="860" spans="2:2" x14ac:dyDescent="0.2">
      <c r="B860" s="24"/>
    </row>
    <row r="861" spans="2:2" x14ac:dyDescent="0.2">
      <c r="B861" s="24"/>
    </row>
    <row r="862" spans="2:2" x14ac:dyDescent="0.2">
      <c r="B862" s="24"/>
    </row>
    <row r="863" spans="2:2" x14ac:dyDescent="0.2">
      <c r="B863" s="24"/>
    </row>
    <row r="864" spans="2:2" x14ac:dyDescent="0.2">
      <c r="B864" s="24"/>
    </row>
    <row r="865" spans="2:2" x14ac:dyDescent="0.2">
      <c r="B865" s="24"/>
    </row>
    <row r="866" spans="2:2" x14ac:dyDescent="0.2">
      <c r="B866" s="24"/>
    </row>
    <row r="867" spans="2:2" x14ac:dyDescent="0.2">
      <c r="B867" s="24"/>
    </row>
    <row r="868" spans="2:2" x14ac:dyDescent="0.2">
      <c r="B868" s="24"/>
    </row>
    <row r="869" spans="2:2" x14ac:dyDescent="0.2">
      <c r="B869" s="24"/>
    </row>
    <row r="870" spans="2:2" x14ac:dyDescent="0.2">
      <c r="B870" s="24"/>
    </row>
    <row r="871" spans="2:2" x14ac:dyDescent="0.2">
      <c r="B871" s="24"/>
    </row>
    <row r="872" spans="2:2" x14ac:dyDescent="0.2">
      <c r="B872" s="24"/>
    </row>
    <row r="873" spans="2:2" x14ac:dyDescent="0.2">
      <c r="B873" s="24"/>
    </row>
    <row r="874" spans="2:2" x14ac:dyDescent="0.2">
      <c r="B874" s="24"/>
    </row>
    <row r="875" spans="2:2" x14ac:dyDescent="0.2">
      <c r="B875" s="24"/>
    </row>
    <row r="876" spans="2:2" x14ac:dyDescent="0.2">
      <c r="B876" s="24"/>
    </row>
    <row r="877" spans="2:2" x14ac:dyDescent="0.2">
      <c r="B877" s="24"/>
    </row>
    <row r="878" spans="2:2" x14ac:dyDescent="0.2">
      <c r="B878" s="24"/>
    </row>
    <row r="879" spans="2:2" x14ac:dyDescent="0.2">
      <c r="B879" s="24"/>
    </row>
    <row r="880" spans="2:2" x14ac:dyDescent="0.2">
      <c r="B880" s="24"/>
    </row>
    <row r="881" spans="2:2" x14ac:dyDescent="0.2">
      <c r="B881" s="24"/>
    </row>
    <row r="882" spans="2:2" x14ac:dyDescent="0.2">
      <c r="B882" s="24"/>
    </row>
    <row r="883" spans="2:2" x14ac:dyDescent="0.2">
      <c r="B883" s="24"/>
    </row>
    <row r="884" spans="2:2" x14ac:dyDescent="0.2">
      <c r="B884" s="24"/>
    </row>
    <row r="885" spans="2:2" x14ac:dyDescent="0.2">
      <c r="B885" s="24"/>
    </row>
    <row r="886" spans="2:2" x14ac:dyDescent="0.2">
      <c r="B886" s="24"/>
    </row>
    <row r="887" spans="2:2" x14ac:dyDescent="0.2">
      <c r="B887" s="24"/>
    </row>
    <row r="888" spans="2:2" x14ac:dyDescent="0.2">
      <c r="B888" s="24"/>
    </row>
    <row r="889" spans="2:2" x14ac:dyDescent="0.2">
      <c r="B889" s="24"/>
    </row>
    <row r="890" spans="2:2" x14ac:dyDescent="0.2">
      <c r="B890" s="24"/>
    </row>
    <row r="891" spans="2:2" x14ac:dyDescent="0.2">
      <c r="B891" s="24"/>
    </row>
    <row r="892" spans="2:2" x14ac:dyDescent="0.2">
      <c r="B892" s="24"/>
    </row>
    <row r="893" spans="2:2" x14ac:dyDescent="0.2">
      <c r="B893" s="24"/>
    </row>
    <row r="894" spans="2:2" x14ac:dyDescent="0.2">
      <c r="B894" s="24"/>
    </row>
    <row r="895" spans="2:2" x14ac:dyDescent="0.2">
      <c r="B895" s="24"/>
    </row>
    <row r="896" spans="2:2" x14ac:dyDescent="0.2">
      <c r="B896" s="24"/>
    </row>
    <row r="897" spans="2:2" x14ac:dyDescent="0.2">
      <c r="B897" s="24"/>
    </row>
    <row r="898" spans="2:2" x14ac:dyDescent="0.2">
      <c r="B898" s="24"/>
    </row>
    <row r="899" spans="2:2" x14ac:dyDescent="0.2">
      <c r="B899" s="24"/>
    </row>
    <row r="900" spans="2:2" x14ac:dyDescent="0.2">
      <c r="B900" s="24"/>
    </row>
    <row r="901" spans="2:2" x14ac:dyDescent="0.2">
      <c r="B901" s="24"/>
    </row>
    <row r="902" spans="2:2" x14ac:dyDescent="0.2">
      <c r="B902" s="24"/>
    </row>
    <row r="903" spans="2:2" x14ac:dyDescent="0.2">
      <c r="B903" s="24"/>
    </row>
    <row r="904" spans="2:2" x14ac:dyDescent="0.2">
      <c r="B904" s="24"/>
    </row>
    <row r="905" spans="2:2" x14ac:dyDescent="0.2">
      <c r="B905" s="24"/>
    </row>
    <row r="906" spans="2:2" x14ac:dyDescent="0.2">
      <c r="B906" s="24"/>
    </row>
    <row r="907" spans="2:2" x14ac:dyDescent="0.2">
      <c r="B907" s="24"/>
    </row>
    <row r="908" spans="2:2" x14ac:dyDescent="0.2">
      <c r="B908" s="24"/>
    </row>
    <row r="909" spans="2:2" x14ac:dyDescent="0.2">
      <c r="B909" s="24"/>
    </row>
    <row r="910" spans="2:2" x14ac:dyDescent="0.2">
      <c r="B910" s="24"/>
    </row>
    <row r="911" spans="2:2" x14ac:dyDescent="0.2">
      <c r="B911" s="24"/>
    </row>
    <row r="912" spans="2:2" x14ac:dyDescent="0.2">
      <c r="B912" s="24"/>
    </row>
    <row r="913" spans="2:2" x14ac:dyDescent="0.2">
      <c r="B913" s="24"/>
    </row>
    <row r="914" spans="2:2" x14ac:dyDescent="0.2">
      <c r="B914" s="24"/>
    </row>
    <row r="915" spans="2:2" x14ac:dyDescent="0.2">
      <c r="B915" s="24"/>
    </row>
    <row r="916" spans="2:2" x14ac:dyDescent="0.2">
      <c r="B916" s="24"/>
    </row>
    <row r="917" spans="2:2" x14ac:dyDescent="0.2">
      <c r="B917" s="24"/>
    </row>
    <row r="918" spans="2:2" x14ac:dyDescent="0.2">
      <c r="B918" s="24"/>
    </row>
    <row r="919" spans="2:2" x14ac:dyDescent="0.2">
      <c r="B919" s="24"/>
    </row>
    <row r="920" spans="2:2" x14ac:dyDescent="0.2">
      <c r="B920" s="24"/>
    </row>
    <row r="921" spans="2:2" x14ac:dyDescent="0.2">
      <c r="B921" s="24"/>
    </row>
    <row r="922" spans="2:2" x14ac:dyDescent="0.2">
      <c r="B922" s="24"/>
    </row>
    <row r="923" spans="2:2" x14ac:dyDescent="0.2">
      <c r="B923" s="24"/>
    </row>
    <row r="924" spans="2:2" x14ac:dyDescent="0.2">
      <c r="B924" s="24"/>
    </row>
    <row r="925" spans="2:2" x14ac:dyDescent="0.2">
      <c r="B925" s="24"/>
    </row>
    <row r="926" spans="2:2" x14ac:dyDescent="0.2">
      <c r="B926" s="24"/>
    </row>
    <row r="927" spans="2:2" x14ac:dyDescent="0.2">
      <c r="B927" s="24"/>
    </row>
    <row r="928" spans="2:2" x14ac:dyDescent="0.2">
      <c r="B928" s="24"/>
    </row>
    <row r="929" spans="2:2" x14ac:dyDescent="0.2">
      <c r="B929" s="24"/>
    </row>
    <row r="930" spans="2:2" x14ac:dyDescent="0.2">
      <c r="B930" s="24"/>
    </row>
    <row r="931" spans="2:2" x14ac:dyDescent="0.2">
      <c r="B931" s="24"/>
    </row>
    <row r="932" spans="2:2" x14ac:dyDescent="0.2">
      <c r="B932" s="24"/>
    </row>
    <row r="933" spans="2:2" x14ac:dyDescent="0.2">
      <c r="B933" s="24"/>
    </row>
    <row r="934" spans="2:2" x14ac:dyDescent="0.2">
      <c r="B934" s="24"/>
    </row>
    <row r="935" spans="2:2" x14ac:dyDescent="0.2">
      <c r="B935" s="24"/>
    </row>
    <row r="936" spans="2:2" x14ac:dyDescent="0.2">
      <c r="B936" s="24"/>
    </row>
    <row r="937" spans="2:2" x14ac:dyDescent="0.2">
      <c r="B937" s="24"/>
    </row>
    <row r="938" spans="2:2" x14ac:dyDescent="0.2">
      <c r="B938" s="24"/>
    </row>
    <row r="939" spans="2:2" x14ac:dyDescent="0.2">
      <c r="B939" s="24"/>
    </row>
    <row r="940" spans="2:2" x14ac:dyDescent="0.2">
      <c r="B940" s="24"/>
    </row>
    <row r="941" spans="2:2" x14ac:dyDescent="0.2">
      <c r="B941" s="24"/>
    </row>
    <row r="942" spans="2:2" x14ac:dyDescent="0.2">
      <c r="B942" s="24"/>
    </row>
    <row r="943" spans="2:2" x14ac:dyDescent="0.2">
      <c r="B943" s="24"/>
    </row>
    <row r="944" spans="2:2" x14ac:dyDescent="0.2">
      <c r="B944" s="24"/>
    </row>
    <row r="945" spans="2:2" x14ac:dyDescent="0.2">
      <c r="B945" s="24"/>
    </row>
    <row r="946" spans="2:2" x14ac:dyDescent="0.2">
      <c r="B946" s="24"/>
    </row>
    <row r="947" spans="2:2" x14ac:dyDescent="0.2">
      <c r="B947" s="24"/>
    </row>
    <row r="948" spans="2:2" x14ac:dyDescent="0.2">
      <c r="B948" s="24"/>
    </row>
    <row r="949" spans="2:2" x14ac:dyDescent="0.2">
      <c r="B949" s="24"/>
    </row>
    <row r="950" spans="2:2" x14ac:dyDescent="0.2">
      <c r="B950" s="24"/>
    </row>
    <row r="951" spans="2:2" x14ac:dyDescent="0.2">
      <c r="B951" s="24"/>
    </row>
    <row r="952" spans="2:2" x14ac:dyDescent="0.2">
      <c r="B952" s="24"/>
    </row>
    <row r="953" spans="2:2" x14ac:dyDescent="0.2">
      <c r="B953" s="24"/>
    </row>
    <row r="954" spans="2:2" x14ac:dyDescent="0.2">
      <c r="B954" s="24"/>
    </row>
    <row r="955" spans="2:2" x14ac:dyDescent="0.2">
      <c r="B955" s="24"/>
    </row>
    <row r="956" spans="2:2" x14ac:dyDescent="0.2">
      <c r="B956" s="24"/>
    </row>
    <row r="957" spans="2:2" x14ac:dyDescent="0.2">
      <c r="B957" s="24"/>
    </row>
    <row r="958" spans="2:2" x14ac:dyDescent="0.2">
      <c r="B958" s="24"/>
    </row>
    <row r="959" spans="2:2" x14ac:dyDescent="0.2">
      <c r="B959" s="24"/>
    </row>
    <row r="960" spans="2:2" x14ac:dyDescent="0.2">
      <c r="B960" s="24"/>
    </row>
    <row r="961" spans="2:2" x14ac:dyDescent="0.2">
      <c r="B961" s="24"/>
    </row>
    <row r="962" spans="2:2" x14ac:dyDescent="0.2">
      <c r="B962" s="24"/>
    </row>
    <row r="963" spans="2:2" x14ac:dyDescent="0.2">
      <c r="B963" s="24"/>
    </row>
    <row r="964" spans="2:2" x14ac:dyDescent="0.2">
      <c r="B964" s="24"/>
    </row>
    <row r="965" spans="2:2" x14ac:dyDescent="0.2">
      <c r="B965" s="24"/>
    </row>
    <row r="966" spans="2:2" x14ac:dyDescent="0.2">
      <c r="B966" s="24"/>
    </row>
    <row r="967" spans="2:2" x14ac:dyDescent="0.2">
      <c r="B967" s="24"/>
    </row>
    <row r="968" spans="2:2" x14ac:dyDescent="0.2">
      <c r="B968" s="24"/>
    </row>
    <row r="969" spans="2:2" x14ac:dyDescent="0.2">
      <c r="B969" s="24"/>
    </row>
    <row r="970" spans="2:2" x14ac:dyDescent="0.2">
      <c r="B970" s="24"/>
    </row>
    <row r="971" spans="2:2" x14ac:dyDescent="0.2">
      <c r="B971" s="24"/>
    </row>
    <row r="972" spans="2:2" x14ac:dyDescent="0.2">
      <c r="B972" s="24"/>
    </row>
    <row r="973" spans="2:2" x14ac:dyDescent="0.2">
      <c r="B973" s="24"/>
    </row>
    <row r="974" spans="2:2" x14ac:dyDescent="0.2">
      <c r="B974" s="24"/>
    </row>
    <row r="975" spans="2:2" x14ac:dyDescent="0.2">
      <c r="B975" s="24"/>
    </row>
    <row r="976" spans="2:2" x14ac:dyDescent="0.2">
      <c r="B976" s="24"/>
    </row>
    <row r="977" spans="2:2" x14ac:dyDescent="0.2">
      <c r="B977" s="24"/>
    </row>
    <row r="978" spans="2:2" x14ac:dyDescent="0.2">
      <c r="B978" s="24"/>
    </row>
    <row r="979" spans="2:2" x14ac:dyDescent="0.2">
      <c r="B979" s="24"/>
    </row>
    <row r="980" spans="2:2" x14ac:dyDescent="0.2">
      <c r="B980" s="24"/>
    </row>
    <row r="981" spans="2:2" x14ac:dyDescent="0.2">
      <c r="B981" s="24"/>
    </row>
    <row r="982" spans="2:2" x14ac:dyDescent="0.2">
      <c r="B982" s="24"/>
    </row>
    <row r="983" spans="2:2" x14ac:dyDescent="0.2">
      <c r="B983" s="24"/>
    </row>
    <row r="984" spans="2:2" x14ac:dyDescent="0.2">
      <c r="B984" s="24"/>
    </row>
    <row r="985" spans="2:2" x14ac:dyDescent="0.2">
      <c r="B985" s="24"/>
    </row>
    <row r="986" spans="2:2" x14ac:dyDescent="0.2">
      <c r="B986" s="24"/>
    </row>
    <row r="987" spans="2:2" x14ac:dyDescent="0.2">
      <c r="B987" s="24"/>
    </row>
    <row r="988" spans="2:2" x14ac:dyDescent="0.2">
      <c r="B988" s="24"/>
    </row>
    <row r="989" spans="2:2" x14ac:dyDescent="0.2">
      <c r="B989" s="24"/>
    </row>
    <row r="990" spans="2:2" x14ac:dyDescent="0.2">
      <c r="B990" s="24"/>
    </row>
    <row r="991" spans="2:2" x14ac:dyDescent="0.2">
      <c r="B991" s="24"/>
    </row>
    <row r="992" spans="2:2" x14ac:dyDescent="0.2">
      <c r="B992" s="24"/>
    </row>
    <row r="993" spans="2:2" x14ac:dyDescent="0.2">
      <c r="B993" s="24"/>
    </row>
    <row r="994" spans="2:2" x14ac:dyDescent="0.2">
      <c r="B994" s="24"/>
    </row>
    <row r="995" spans="2:2" x14ac:dyDescent="0.2">
      <c r="B995" s="24"/>
    </row>
    <row r="996" spans="2:2" x14ac:dyDescent="0.2">
      <c r="B996" s="24"/>
    </row>
    <row r="997" spans="2:2" x14ac:dyDescent="0.2">
      <c r="B997" s="24"/>
    </row>
    <row r="998" spans="2:2" x14ac:dyDescent="0.2">
      <c r="B998" s="24"/>
    </row>
    <row r="999" spans="2:2" x14ac:dyDescent="0.2">
      <c r="B999" s="24"/>
    </row>
    <row r="1000" spans="2:2" x14ac:dyDescent="0.2">
      <c r="B1000" s="24"/>
    </row>
    <row r="1001" spans="2:2" x14ac:dyDescent="0.2">
      <c r="B1001" s="24"/>
    </row>
    <row r="1002" spans="2:2" x14ac:dyDescent="0.2">
      <c r="B1002" s="24"/>
    </row>
    <row r="1003" spans="2:2" x14ac:dyDescent="0.2">
      <c r="B1003" s="24"/>
    </row>
    <row r="1004" spans="2:2" x14ac:dyDescent="0.2">
      <c r="B1004" s="24"/>
    </row>
    <row r="1005" spans="2:2" x14ac:dyDescent="0.2">
      <c r="B1005" s="24"/>
    </row>
    <row r="1006" spans="2:2" x14ac:dyDescent="0.2">
      <c r="B1006" s="24"/>
    </row>
    <row r="1007" spans="2:2" x14ac:dyDescent="0.2">
      <c r="B1007" s="24"/>
    </row>
    <row r="1008" spans="2:2" x14ac:dyDescent="0.2">
      <c r="B1008" s="24"/>
    </row>
    <row r="1009" spans="2:2" x14ac:dyDescent="0.2">
      <c r="B1009" s="24"/>
    </row>
    <row r="1010" spans="2:2" x14ac:dyDescent="0.2">
      <c r="B1010" s="24"/>
    </row>
    <row r="1011" spans="2:2" x14ac:dyDescent="0.2">
      <c r="B1011" s="24"/>
    </row>
    <row r="1012" spans="2:2" x14ac:dyDescent="0.2">
      <c r="B1012" s="24"/>
    </row>
    <row r="1013" spans="2:2" x14ac:dyDescent="0.2">
      <c r="B1013" s="24"/>
    </row>
    <row r="1014" spans="2:2" x14ac:dyDescent="0.2">
      <c r="B1014" s="24"/>
    </row>
    <row r="1015" spans="2:2" x14ac:dyDescent="0.2">
      <c r="B1015" s="24"/>
    </row>
    <row r="1016" spans="2:2" x14ac:dyDescent="0.2">
      <c r="B1016" s="24"/>
    </row>
    <row r="1017" spans="2:2" x14ac:dyDescent="0.2">
      <c r="B1017" s="24"/>
    </row>
    <row r="1018" spans="2:2" x14ac:dyDescent="0.2">
      <c r="B1018" s="24"/>
    </row>
    <row r="1019" spans="2:2" x14ac:dyDescent="0.2">
      <c r="B1019" s="24"/>
    </row>
    <row r="1020" spans="2:2" x14ac:dyDescent="0.2">
      <c r="B1020" s="24"/>
    </row>
    <row r="1021" spans="2:2" x14ac:dyDescent="0.2">
      <c r="B1021" s="24"/>
    </row>
    <row r="1022" spans="2:2" x14ac:dyDescent="0.2">
      <c r="B1022" s="24"/>
    </row>
    <row r="1023" spans="2:2" x14ac:dyDescent="0.2">
      <c r="B1023" s="24"/>
    </row>
    <row r="1024" spans="2:2" x14ac:dyDescent="0.2">
      <c r="B1024" s="24"/>
    </row>
    <row r="1025" spans="2:2" x14ac:dyDescent="0.2">
      <c r="B1025" s="24"/>
    </row>
    <row r="1026" spans="2:2" x14ac:dyDescent="0.2">
      <c r="B1026" s="24"/>
    </row>
    <row r="1027" spans="2:2" x14ac:dyDescent="0.2">
      <c r="B1027" s="24"/>
    </row>
    <row r="1028" spans="2:2" x14ac:dyDescent="0.2">
      <c r="B1028" s="24"/>
    </row>
    <row r="1029" spans="2:2" x14ac:dyDescent="0.2">
      <c r="B1029" s="24"/>
    </row>
    <row r="1030" spans="2:2" x14ac:dyDescent="0.2">
      <c r="B1030" s="24"/>
    </row>
    <row r="1031" spans="2:2" x14ac:dyDescent="0.2">
      <c r="B1031" s="24"/>
    </row>
    <row r="1032" spans="2:2" x14ac:dyDescent="0.2">
      <c r="B1032" s="24"/>
    </row>
    <row r="1033" spans="2:2" x14ac:dyDescent="0.2">
      <c r="B1033" s="24"/>
    </row>
    <row r="1034" spans="2:2" x14ac:dyDescent="0.2">
      <c r="B1034" s="24"/>
    </row>
    <row r="1035" spans="2:2" x14ac:dyDescent="0.2">
      <c r="B1035" s="24"/>
    </row>
    <row r="1036" spans="2:2" x14ac:dyDescent="0.2">
      <c r="B1036" s="24"/>
    </row>
    <row r="1037" spans="2:2" x14ac:dyDescent="0.2">
      <c r="B1037" s="24"/>
    </row>
    <row r="1038" spans="2:2" x14ac:dyDescent="0.2">
      <c r="B1038" s="24"/>
    </row>
    <row r="1039" spans="2:2" x14ac:dyDescent="0.2">
      <c r="B1039" s="24"/>
    </row>
    <row r="1040" spans="2:2" x14ac:dyDescent="0.2">
      <c r="B1040" s="24"/>
    </row>
    <row r="1041" spans="2:2" x14ac:dyDescent="0.2">
      <c r="B1041" s="24"/>
    </row>
    <row r="1042" spans="2:2" x14ac:dyDescent="0.2">
      <c r="B1042" s="24"/>
    </row>
    <row r="1043" spans="2:2" x14ac:dyDescent="0.2">
      <c r="B1043" s="24"/>
    </row>
    <row r="1044" spans="2:2" x14ac:dyDescent="0.2">
      <c r="B1044" s="24"/>
    </row>
    <row r="1045" spans="2:2" x14ac:dyDescent="0.2">
      <c r="B1045" s="24"/>
    </row>
    <row r="1046" spans="2:2" x14ac:dyDescent="0.2">
      <c r="B1046" s="24"/>
    </row>
    <row r="1047" spans="2:2" x14ac:dyDescent="0.2">
      <c r="B1047" s="24"/>
    </row>
    <row r="1048" spans="2:2" x14ac:dyDescent="0.2">
      <c r="B1048" s="24"/>
    </row>
    <row r="1049" spans="2:2" x14ac:dyDescent="0.2">
      <c r="B1049" s="24"/>
    </row>
    <row r="1050" spans="2:2" x14ac:dyDescent="0.2">
      <c r="B1050" s="24"/>
    </row>
    <row r="1051" spans="2:2" x14ac:dyDescent="0.2">
      <c r="B1051" s="24"/>
    </row>
    <row r="1052" spans="2:2" x14ac:dyDescent="0.2">
      <c r="B1052" s="24"/>
    </row>
    <row r="1053" spans="2:2" x14ac:dyDescent="0.2">
      <c r="B1053" s="24"/>
    </row>
    <row r="1054" spans="2:2" x14ac:dyDescent="0.2">
      <c r="B1054" s="24"/>
    </row>
    <row r="1055" spans="2:2" x14ac:dyDescent="0.2">
      <c r="B1055" s="24"/>
    </row>
    <row r="1056" spans="2:2" x14ac:dyDescent="0.2">
      <c r="B1056" s="24"/>
    </row>
    <row r="1057" spans="2:2" x14ac:dyDescent="0.2">
      <c r="B1057" s="24"/>
    </row>
    <row r="1058" spans="2:2" x14ac:dyDescent="0.2">
      <c r="B1058" s="24"/>
    </row>
    <row r="1059" spans="2:2" x14ac:dyDescent="0.2">
      <c r="B1059" s="24"/>
    </row>
    <row r="1060" spans="2:2" x14ac:dyDescent="0.2">
      <c r="B1060" s="24"/>
    </row>
    <row r="1061" spans="2:2" x14ac:dyDescent="0.2">
      <c r="B1061" s="24"/>
    </row>
    <row r="1062" spans="2:2" x14ac:dyDescent="0.2">
      <c r="B1062" s="24"/>
    </row>
    <row r="1063" spans="2:2" x14ac:dyDescent="0.2">
      <c r="B1063" s="24"/>
    </row>
    <row r="1064" spans="2:2" x14ac:dyDescent="0.2">
      <c r="B1064" s="24"/>
    </row>
    <row r="1065" spans="2:2" x14ac:dyDescent="0.2">
      <c r="B1065" s="24"/>
    </row>
    <row r="1066" spans="2:2" x14ac:dyDescent="0.2">
      <c r="B1066" s="24"/>
    </row>
    <row r="1067" spans="2:2" x14ac:dyDescent="0.2">
      <c r="B1067" s="24"/>
    </row>
    <row r="1068" spans="2:2" x14ac:dyDescent="0.2">
      <c r="B1068" s="24"/>
    </row>
    <row r="1069" spans="2:2" x14ac:dyDescent="0.2">
      <c r="B1069" s="24"/>
    </row>
    <row r="1070" spans="2:2" x14ac:dyDescent="0.2">
      <c r="B1070" s="24"/>
    </row>
    <row r="1071" spans="2:2" x14ac:dyDescent="0.2">
      <c r="B1071" s="24"/>
    </row>
    <row r="1072" spans="2:2" x14ac:dyDescent="0.2">
      <c r="B1072" s="24"/>
    </row>
    <row r="1073" spans="2:2" x14ac:dyDescent="0.2">
      <c r="B1073" s="24"/>
    </row>
    <row r="1074" spans="2:2" x14ac:dyDescent="0.2">
      <c r="B1074" s="24"/>
    </row>
    <row r="1075" spans="2:2" x14ac:dyDescent="0.2">
      <c r="B1075" s="24"/>
    </row>
    <row r="1076" spans="2:2" x14ac:dyDescent="0.2">
      <c r="B1076" s="24"/>
    </row>
    <row r="1077" spans="2:2" x14ac:dyDescent="0.2">
      <c r="B1077" s="24"/>
    </row>
    <row r="1078" spans="2:2" x14ac:dyDescent="0.2">
      <c r="B1078" s="24"/>
    </row>
    <row r="1079" spans="2:2" x14ac:dyDescent="0.2">
      <c r="B1079" s="24"/>
    </row>
    <row r="1080" spans="2:2" x14ac:dyDescent="0.2">
      <c r="B1080" s="24"/>
    </row>
    <row r="1081" spans="2:2" x14ac:dyDescent="0.2">
      <c r="B1081" s="24"/>
    </row>
    <row r="1082" spans="2:2" x14ac:dyDescent="0.2">
      <c r="B1082" s="24"/>
    </row>
    <row r="1083" spans="2:2" x14ac:dyDescent="0.2">
      <c r="B1083" s="24"/>
    </row>
    <row r="1084" spans="2:2" x14ac:dyDescent="0.2">
      <c r="B1084" s="24"/>
    </row>
    <row r="1085" spans="2:2" x14ac:dyDescent="0.2">
      <c r="B1085" s="24"/>
    </row>
    <row r="1086" spans="2:2" x14ac:dyDescent="0.2">
      <c r="B1086" s="24"/>
    </row>
    <row r="1087" spans="2:2" x14ac:dyDescent="0.2">
      <c r="B1087" s="24"/>
    </row>
    <row r="1088" spans="2:2" x14ac:dyDescent="0.2">
      <c r="B1088" s="24"/>
    </row>
    <row r="1089" spans="2:2" x14ac:dyDescent="0.2">
      <c r="B1089" s="24"/>
    </row>
    <row r="1090" spans="2:2" x14ac:dyDescent="0.2">
      <c r="B1090" s="24"/>
    </row>
    <row r="1091" spans="2:2" x14ac:dyDescent="0.2">
      <c r="B1091" s="24"/>
    </row>
    <row r="1092" spans="2:2" x14ac:dyDescent="0.2">
      <c r="B1092" s="24"/>
    </row>
    <row r="1093" spans="2:2" x14ac:dyDescent="0.2">
      <c r="B1093" s="24"/>
    </row>
    <row r="1094" spans="2:2" x14ac:dyDescent="0.2">
      <c r="B1094" s="24"/>
    </row>
    <row r="1095" spans="2:2" x14ac:dyDescent="0.2">
      <c r="B1095" s="24"/>
    </row>
    <row r="1096" spans="2:2" x14ac:dyDescent="0.2">
      <c r="B1096" s="24"/>
    </row>
    <row r="1097" spans="2:2" x14ac:dyDescent="0.2">
      <c r="B1097" s="24"/>
    </row>
    <row r="1098" spans="2:2" x14ac:dyDescent="0.2">
      <c r="B1098" s="24"/>
    </row>
    <row r="1099" spans="2:2" x14ac:dyDescent="0.2">
      <c r="B1099" s="24"/>
    </row>
    <row r="1100" spans="2:2" x14ac:dyDescent="0.2">
      <c r="B1100" s="24"/>
    </row>
    <row r="1101" spans="2:2" x14ac:dyDescent="0.2">
      <c r="B1101" s="24"/>
    </row>
    <row r="1102" spans="2:2" x14ac:dyDescent="0.2">
      <c r="B1102" s="24"/>
    </row>
    <row r="1103" spans="2:2" x14ac:dyDescent="0.2">
      <c r="B1103" s="24"/>
    </row>
    <row r="1104" spans="2:2" x14ac:dyDescent="0.2">
      <c r="B1104" s="24"/>
    </row>
    <row r="1105" spans="2:2" x14ac:dyDescent="0.2">
      <c r="B1105" s="24"/>
    </row>
    <row r="1106" spans="2:2" x14ac:dyDescent="0.2">
      <c r="B1106" s="24"/>
    </row>
    <row r="1107" spans="2:2" x14ac:dyDescent="0.2">
      <c r="B1107" s="24"/>
    </row>
    <row r="1108" spans="2:2" x14ac:dyDescent="0.2">
      <c r="B1108" s="24"/>
    </row>
    <row r="1109" spans="2:2" x14ac:dyDescent="0.2">
      <c r="B1109" s="24"/>
    </row>
    <row r="1110" spans="2:2" x14ac:dyDescent="0.2">
      <c r="B1110" s="24"/>
    </row>
    <row r="1111" spans="2:2" x14ac:dyDescent="0.2">
      <c r="B1111" s="24"/>
    </row>
    <row r="1112" spans="2:2" x14ac:dyDescent="0.2">
      <c r="B1112" s="24"/>
    </row>
    <row r="1113" spans="2:2" x14ac:dyDescent="0.2">
      <c r="B1113" s="24"/>
    </row>
    <row r="1114" spans="2:2" x14ac:dyDescent="0.2">
      <c r="B1114" s="24"/>
    </row>
    <row r="1115" spans="2:2" x14ac:dyDescent="0.2">
      <c r="B1115" s="24"/>
    </row>
    <row r="1116" spans="2:2" x14ac:dyDescent="0.2">
      <c r="B1116" s="24"/>
    </row>
    <row r="1117" spans="2:2" x14ac:dyDescent="0.2">
      <c r="B1117" s="24"/>
    </row>
    <row r="1118" spans="2:2" x14ac:dyDescent="0.2">
      <c r="B1118" s="24"/>
    </row>
    <row r="1119" spans="2:2" x14ac:dyDescent="0.2">
      <c r="B1119" s="24"/>
    </row>
    <row r="1120" spans="2:2" x14ac:dyDescent="0.2">
      <c r="B1120" s="24"/>
    </row>
    <row r="1121" spans="2:2" x14ac:dyDescent="0.2">
      <c r="B1121" s="24"/>
    </row>
    <row r="1122" spans="2:2" x14ac:dyDescent="0.2">
      <c r="B1122" s="24"/>
    </row>
    <row r="1123" spans="2:2" x14ac:dyDescent="0.2">
      <c r="B1123" s="24"/>
    </row>
    <row r="1124" spans="2:2" x14ac:dyDescent="0.2">
      <c r="B1124" s="24"/>
    </row>
    <row r="1125" spans="2:2" x14ac:dyDescent="0.2">
      <c r="B1125" s="24"/>
    </row>
    <row r="1126" spans="2:2" x14ac:dyDescent="0.2">
      <c r="B1126" s="24"/>
    </row>
    <row r="1127" spans="2:2" x14ac:dyDescent="0.2">
      <c r="B1127" s="24"/>
    </row>
    <row r="1128" spans="2:2" x14ac:dyDescent="0.2">
      <c r="B1128" s="24"/>
    </row>
    <row r="1129" spans="2:2" x14ac:dyDescent="0.2">
      <c r="B1129" s="24"/>
    </row>
    <row r="1130" spans="2:2" x14ac:dyDescent="0.2">
      <c r="B1130" s="24"/>
    </row>
    <row r="1131" spans="2:2" x14ac:dyDescent="0.2">
      <c r="B1131" s="24"/>
    </row>
    <row r="1132" spans="2:2" x14ac:dyDescent="0.2">
      <c r="B1132" s="24"/>
    </row>
    <row r="1133" spans="2:2" x14ac:dyDescent="0.2">
      <c r="B1133" s="24"/>
    </row>
    <row r="1134" spans="2:2" x14ac:dyDescent="0.2">
      <c r="B1134" s="24"/>
    </row>
    <row r="1135" spans="2:2" x14ac:dyDescent="0.2">
      <c r="B1135" s="24"/>
    </row>
    <row r="1136" spans="2:2" x14ac:dyDescent="0.2">
      <c r="B1136" s="24"/>
    </row>
    <row r="1137" spans="2:2" x14ac:dyDescent="0.2">
      <c r="B1137" s="24"/>
    </row>
    <row r="1138" spans="2:2" x14ac:dyDescent="0.2">
      <c r="B1138" s="24"/>
    </row>
    <row r="1139" spans="2:2" x14ac:dyDescent="0.2">
      <c r="B1139" s="24"/>
    </row>
    <row r="1140" spans="2:2" x14ac:dyDescent="0.2">
      <c r="B1140" s="24"/>
    </row>
    <row r="1141" spans="2:2" x14ac:dyDescent="0.2">
      <c r="B1141" s="24"/>
    </row>
    <row r="1142" spans="2:2" x14ac:dyDescent="0.2">
      <c r="B1142" s="24"/>
    </row>
    <row r="1143" spans="2:2" x14ac:dyDescent="0.2">
      <c r="B1143" s="24"/>
    </row>
    <row r="1144" spans="2:2" x14ac:dyDescent="0.2">
      <c r="B1144" s="24"/>
    </row>
    <row r="1145" spans="2:2" x14ac:dyDescent="0.2">
      <c r="B1145" s="24"/>
    </row>
    <row r="1146" spans="2:2" x14ac:dyDescent="0.2">
      <c r="B1146" s="24"/>
    </row>
    <row r="1147" spans="2:2" x14ac:dyDescent="0.2">
      <c r="B1147" s="24"/>
    </row>
    <row r="1148" spans="2:2" x14ac:dyDescent="0.2">
      <c r="B1148" s="24"/>
    </row>
    <row r="1149" spans="2:2" x14ac:dyDescent="0.2">
      <c r="B1149" s="24"/>
    </row>
    <row r="1150" spans="2:2" x14ac:dyDescent="0.2">
      <c r="B1150" s="24"/>
    </row>
    <row r="1151" spans="2:2" x14ac:dyDescent="0.2">
      <c r="B1151" s="24"/>
    </row>
    <row r="1152" spans="2:2" x14ac:dyDescent="0.2">
      <c r="B1152" s="24"/>
    </row>
    <row r="1153" spans="2:2" x14ac:dyDescent="0.2">
      <c r="B1153" s="24"/>
    </row>
    <row r="1154" spans="2:2" x14ac:dyDescent="0.2">
      <c r="B1154" s="24"/>
    </row>
    <row r="1155" spans="2:2" x14ac:dyDescent="0.2">
      <c r="B1155" s="24"/>
    </row>
    <row r="1156" spans="2:2" x14ac:dyDescent="0.2">
      <c r="B1156" s="24"/>
    </row>
    <row r="1157" spans="2:2" x14ac:dyDescent="0.2">
      <c r="B1157" s="24"/>
    </row>
    <row r="1158" spans="2:2" x14ac:dyDescent="0.2">
      <c r="B1158" s="24"/>
    </row>
    <row r="1159" spans="2:2" x14ac:dyDescent="0.2">
      <c r="B1159" s="24"/>
    </row>
    <row r="1160" spans="2:2" x14ac:dyDescent="0.2">
      <c r="B1160" s="24"/>
    </row>
    <row r="1161" spans="2:2" x14ac:dyDescent="0.2">
      <c r="B1161" s="24"/>
    </row>
    <row r="1162" spans="2:2" x14ac:dyDescent="0.2">
      <c r="B1162" s="24"/>
    </row>
    <row r="1163" spans="2:2" x14ac:dyDescent="0.2">
      <c r="B1163" s="24"/>
    </row>
    <row r="1164" spans="2:2" x14ac:dyDescent="0.2">
      <c r="B1164" s="24"/>
    </row>
    <row r="1165" spans="2:2" x14ac:dyDescent="0.2">
      <c r="B1165" s="24"/>
    </row>
    <row r="1166" spans="2:2" x14ac:dyDescent="0.2">
      <c r="B1166" s="24"/>
    </row>
    <row r="1167" spans="2:2" x14ac:dyDescent="0.2">
      <c r="B1167" s="24"/>
    </row>
    <row r="1168" spans="2:2" x14ac:dyDescent="0.2">
      <c r="B1168" s="24"/>
    </row>
    <row r="1169" spans="2:2" x14ac:dyDescent="0.2">
      <c r="B1169" s="24"/>
    </row>
    <row r="1170" spans="2:2" x14ac:dyDescent="0.2">
      <c r="B1170" s="24"/>
    </row>
    <row r="1171" spans="2:2" x14ac:dyDescent="0.2">
      <c r="B1171" s="24"/>
    </row>
    <row r="1172" spans="2:2" x14ac:dyDescent="0.2">
      <c r="B1172" s="24"/>
    </row>
    <row r="1173" spans="2:2" x14ac:dyDescent="0.2">
      <c r="B1173" s="24"/>
    </row>
    <row r="1174" spans="2:2" x14ac:dyDescent="0.2">
      <c r="B1174" s="24"/>
    </row>
    <row r="1175" spans="2:2" x14ac:dyDescent="0.2">
      <c r="B1175" s="24"/>
    </row>
    <row r="1176" spans="2:2" x14ac:dyDescent="0.2">
      <c r="B1176" s="24"/>
    </row>
    <row r="1177" spans="2:2" x14ac:dyDescent="0.2">
      <c r="B1177" s="24"/>
    </row>
    <row r="1178" spans="2:2" x14ac:dyDescent="0.2">
      <c r="B1178" s="24"/>
    </row>
    <row r="1179" spans="2:2" x14ac:dyDescent="0.2">
      <c r="B1179" s="24"/>
    </row>
    <row r="1180" spans="2:2" x14ac:dyDescent="0.2">
      <c r="B1180" s="24"/>
    </row>
    <row r="1181" spans="2:2" x14ac:dyDescent="0.2">
      <c r="B1181" s="24"/>
    </row>
    <row r="1182" spans="2:2" x14ac:dyDescent="0.2">
      <c r="B1182" s="24"/>
    </row>
    <row r="1183" spans="2:2" x14ac:dyDescent="0.2">
      <c r="B1183" s="24"/>
    </row>
    <row r="1184" spans="2:2" x14ac:dyDescent="0.2">
      <c r="B1184" s="24"/>
    </row>
    <row r="1185" spans="2:2" x14ac:dyDescent="0.2">
      <c r="B1185" s="24"/>
    </row>
    <row r="1186" spans="2:2" x14ac:dyDescent="0.2">
      <c r="B1186" s="24"/>
    </row>
    <row r="1187" spans="2:2" x14ac:dyDescent="0.2">
      <c r="B1187" s="24"/>
    </row>
    <row r="1188" spans="2:2" x14ac:dyDescent="0.2">
      <c r="B1188" s="24"/>
    </row>
    <row r="1189" spans="2:2" x14ac:dyDescent="0.2">
      <c r="B1189" s="24"/>
    </row>
    <row r="1190" spans="2:2" x14ac:dyDescent="0.2">
      <c r="B1190" s="24"/>
    </row>
    <row r="1191" spans="2:2" x14ac:dyDescent="0.2">
      <c r="B1191" s="24"/>
    </row>
    <row r="1192" spans="2:2" x14ac:dyDescent="0.2">
      <c r="B1192" s="24"/>
    </row>
    <row r="1193" spans="2:2" x14ac:dyDescent="0.2">
      <c r="B1193" s="24"/>
    </row>
    <row r="1194" spans="2:2" x14ac:dyDescent="0.2">
      <c r="B1194" s="24"/>
    </row>
    <row r="1195" spans="2:2" x14ac:dyDescent="0.2">
      <c r="B1195" s="24"/>
    </row>
    <row r="1196" spans="2:2" x14ac:dyDescent="0.2">
      <c r="B1196" s="24"/>
    </row>
    <row r="1197" spans="2:2" x14ac:dyDescent="0.2">
      <c r="B1197" s="24"/>
    </row>
    <row r="1198" spans="2:2" x14ac:dyDescent="0.2">
      <c r="B1198" s="24"/>
    </row>
    <row r="1199" spans="2:2" x14ac:dyDescent="0.2">
      <c r="B1199" s="24"/>
    </row>
    <row r="1200" spans="2:2" x14ac:dyDescent="0.2">
      <c r="B1200" s="24"/>
    </row>
    <row r="1201" spans="2:2" x14ac:dyDescent="0.2">
      <c r="B1201" s="24"/>
    </row>
    <row r="1202" spans="2:2" x14ac:dyDescent="0.2">
      <c r="B1202" s="24"/>
    </row>
    <row r="1203" spans="2:2" x14ac:dyDescent="0.2">
      <c r="B1203" s="24"/>
    </row>
    <row r="1204" spans="2:2" x14ac:dyDescent="0.2">
      <c r="B1204" s="24"/>
    </row>
    <row r="1205" spans="2:2" x14ac:dyDescent="0.2">
      <c r="B1205" s="24"/>
    </row>
    <row r="1206" spans="2:2" x14ac:dyDescent="0.2">
      <c r="B1206" s="24"/>
    </row>
    <row r="1207" spans="2:2" x14ac:dyDescent="0.2">
      <c r="B1207" s="24"/>
    </row>
    <row r="1208" spans="2:2" x14ac:dyDescent="0.2">
      <c r="B1208" s="24"/>
    </row>
    <row r="1209" spans="2:2" x14ac:dyDescent="0.2">
      <c r="B1209" s="24"/>
    </row>
    <row r="1210" spans="2:2" x14ac:dyDescent="0.2">
      <c r="B1210" s="24"/>
    </row>
    <row r="1211" spans="2:2" x14ac:dyDescent="0.2">
      <c r="B1211" s="24"/>
    </row>
    <row r="1212" spans="2:2" x14ac:dyDescent="0.2">
      <c r="B1212" s="24"/>
    </row>
    <row r="1213" spans="2:2" x14ac:dyDescent="0.2">
      <c r="B1213" s="24"/>
    </row>
    <row r="1214" spans="2:2" x14ac:dyDescent="0.2">
      <c r="B1214" s="24"/>
    </row>
    <row r="1215" spans="2:2" x14ac:dyDescent="0.2">
      <c r="B1215" s="24"/>
    </row>
    <row r="1216" spans="2:2" x14ac:dyDescent="0.2">
      <c r="B1216" s="24"/>
    </row>
    <row r="1217" spans="2:2" x14ac:dyDescent="0.2">
      <c r="B1217" s="24"/>
    </row>
    <row r="1218" spans="2:2" x14ac:dyDescent="0.2">
      <c r="B1218" s="24"/>
    </row>
    <row r="1219" spans="2:2" x14ac:dyDescent="0.2">
      <c r="B1219" s="24"/>
    </row>
    <row r="1220" spans="2:2" x14ac:dyDescent="0.2">
      <c r="B1220" s="24"/>
    </row>
    <row r="1221" spans="2:2" x14ac:dyDescent="0.2">
      <c r="B1221" s="24"/>
    </row>
    <row r="1222" spans="2:2" x14ac:dyDescent="0.2">
      <c r="B1222" s="24"/>
    </row>
    <row r="1223" spans="2:2" x14ac:dyDescent="0.2">
      <c r="B1223" s="24"/>
    </row>
    <row r="1224" spans="2:2" x14ac:dyDescent="0.2">
      <c r="B1224" s="24"/>
    </row>
    <row r="1225" spans="2:2" x14ac:dyDescent="0.2">
      <c r="B1225" s="24"/>
    </row>
    <row r="1226" spans="2:2" x14ac:dyDescent="0.2">
      <c r="B1226" s="24"/>
    </row>
    <row r="1227" spans="2:2" x14ac:dyDescent="0.2">
      <c r="B1227" s="24"/>
    </row>
    <row r="1228" spans="2:2" x14ac:dyDescent="0.2">
      <c r="B1228" s="24"/>
    </row>
    <row r="1229" spans="2:2" x14ac:dyDescent="0.2">
      <c r="B1229" s="24"/>
    </row>
    <row r="1230" spans="2:2" x14ac:dyDescent="0.2">
      <c r="B1230" s="24"/>
    </row>
    <row r="1231" spans="2:2" x14ac:dyDescent="0.2">
      <c r="B1231" s="24"/>
    </row>
    <row r="1232" spans="2:2" x14ac:dyDescent="0.2">
      <c r="B1232" s="24"/>
    </row>
    <row r="1233" spans="2:2" x14ac:dyDescent="0.2">
      <c r="B1233" s="24"/>
    </row>
    <row r="1234" spans="2:2" x14ac:dyDescent="0.2">
      <c r="B1234" s="24"/>
    </row>
    <row r="1235" spans="2:2" x14ac:dyDescent="0.2">
      <c r="B1235" s="24"/>
    </row>
    <row r="1236" spans="2:2" x14ac:dyDescent="0.2">
      <c r="B1236" s="24"/>
    </row>
    <row r="1237" spans="2:2" x14ac:dyDescent="0.2">
      <c r="B1237" s="24"/>
    </row>
    <row r="1238" spans="2:2" x14ac:dyDescent="0.2">
      <c r="B1238" s="24"/>
    </row>
    <row r="1239" spans="2:2" x14ac:dyDescent="0.2">
      <c r="B1239" s="24"/>
    </row>
    <row r="1240" spans="2:2" x14ac:dyDescent="0.2">
      <c r="B1240" s="24"/>
    </row>
    <row r="1241" spans="2:2" x14ac:dyDescent="0.2">
      <c r="B1241" s="24"/>
    </row>
    <row r="1242" spans="2:2" x14ac:dyDescent="0.2">
      <c r="B1242" s="24"/>
    </row>
    <row r="1243" spans="2:2" x14ac:dyDescent="0.2">
      <c r="B1243" s="24"/>
    </row>
    <row r="1244" spans="2:2" x14ac:dyDescent="0.2">
      <c r="B1244" s="24"/>
    </row>
    <row r="1245" spans="2:2" x14ac:dyDescent="0.2">
      <c r="B1245" s="24"/>
    </row>
    <row r="1246" spans="2:2" x14ac:dyDescent="0.2">
      <c r="B1246" s="24"/>
    </row>
    <row r="1247" spans="2:2" x14ac:dyDescent="0.2">
      <c r="B1247" s="24"/>
    </row>
    <row r="1248" spans="2:2" x14ac:dyDescent="0.2">
      <c r="B1248" s="24"/>
    </row>
    <row r="1249" spans="2:2" x14ac:dyDescent="0.2">
      <c r="B1249" s="24"/>
    </row>
    <row r="1250" spans="2:2" x14ac:dyDescent="0.2">
      <c r="B1250" s="24"/>
    </row>
    <row r="1251" spans="2:2" x14ac:dyDescent="0.2">
      <c r="B1251" s="24"/>
    </row>
    <row r="1252" spans="2:2" x14ac:dyDescent="0.2">
      <c r="B1252" s="24"/>
    </row>
    <row r="1253" spans="2:2" x14ac:dyDescent="0.2">
      <c r="B1253" s="24"/>
    </row>
    <row r="1254" spans="2:2" x14ac:dyDescent="0.2">
      <c r="B1254" s="24"/>
    </row>
    <row r="1255" spans="2:2" x14ac:dyDescent="0.2">
      <c r="B1255" s="24"/>
    </row>
    <row r="1256" spans="2:2" x14ac:dyDescent="0.2">
      <c r="B1256" s="24"/>
    </row>
    <row r="1257" spans="2:2" x14ac:dyDescent="0.2">
      <c r="B1257" s="24"/>
    </row>
    <row r="1258" spans="2:2" x14ac:dyDescent="0.2">
      <c r="B1258" s="24"/>
    </row>
    <row r="1259" spans="2:2" x14ac:dyDescent="0.2">
      <c r="B1259" s="24"/>
    </row>
    <row r="1260" spans="2:2" x14ac:dyDescent="0.2">
      <c r="B1260" s="24"/>
    </row>
    <row r="1261" spans="2:2" x14ac:dyDescent="0.2">
      <c r="B1261" s="24"/>
    </row>
    <row r="1262" spans="2:2" x14ac:dyDescent="0.2">
      <c r="B1262" s="24"/>
    </row>
    <row r="1263" spans="2:2" x14ac:dyDescent="0.2">
      <c r="B1263" s="24"/>
    </row>
    <row r="1264" spans="2:2" x14ac:dyDescent="0.2">
      <c r="B1264" s="24"/>
    </row>
    <row r="1265" spans="2:2" x14ac:dyDescent="0.2">
      <c r="B1265" s="24"/>
    </row>
    <row r="1266" spans="2:2" x14ac:dyDescent="0.2">
      <c r="B1266" s="24"/>
    </row>
    <row r="1267" spans="2:2" x14ac:dyDescent="0.2">
      <c r="B1267" s="24"/>
    </row>
    <row r="1268" spans="2:2" x14ac:dyDescent="0.2">
      <c r="B1268" s="24"/>
    </row>
    <row r="1269" spans="2:2" x14ac:dyDescent="0.2">
      <c r="B1269" s="24"/>
    </row>
    <row r="1270" spans="2:2" x14ac:dyDescent="0.2">
      <c r="B1270" s="24"/>
    </row>
    <row r="1271" spans="2:2" x14ac:dyDescent="0.2">
      <c r="B1271" s="24"/>
    </row>
    <row r="1272" spans="2:2" x14ac:dyDescent="0.2">
      <c r="B1272" s="24"/>
    </row>
    <row r="1273" spans="2:2" x14ac:dyDescent="0.2">
      <c r="B1273" s="24"/>
    </row>
    <row r="1274" spans="2:2" x14ac:dyDescent="0.2">
      <c r="B1274" s="24"/>
    </row>
    <row r="1275" spans="2:2" x14ac:dyDescent="0.2">
      <c r="B1275" s="24"/>
    </row>
    <row r="1276" spans="2:2" x14ac:dyDescent="0.2">
      <c r="B1276" s="24"/>
    </row>
    <row r="1277" spans="2:2" x14ac:dyDescent="0.2">
      <c r="B1277" s="24"/>
    </row>
    <row r="1278" spans="2:2" x14ac:dyDescent="0.2">
      <c r="B1278" s="24"/>
    </row>
    <row r="1279" spans="2:2" x14ac:dyDescent="0.2">
      <c r="B1279" s="24"/>
    </row>
    <row r="1280" spans="2:2" x14ac:dyDescent="0.2">
      <c r="B1280" s="24"/>
    </row>
    <row r="1281" spans="2:2" x14ac:dyDescent="0.2">
      <c r="B1281" s="24"/>
    </row>
    <row r="1282" spans="2:2" x14ac:dyDescent="0.2">
      <c r="B1282" s="24"/>
    </row>
    <row r="1283" spans="2:2" x14ac:dyDescent="0.2">
      <c r="B1283" s="24"/>
    </row>
    <row r="1284" spans="2:2" x14ac:dyDescent="0.2">
      <c r="B1284" s="24"/>
    </row>
    <row r="1285" spans="2:2" x14ac:dyDescent="0.2">
      <c r="B1285" s="24"/>
    </row>
    <row r="1286" spans="2:2" x14ac:dyDescent="0.2">
      <c r="B1286" s="24"/>
    </row>
    <row r="1287" spans="2:2" x14ac:dyDescent="0.2">
      <c r="B1287" s="24"/>
    </row>
    <row r="1288" spans="2:2" x14ac:dyDescent="0.2">
      <c r="B1288" s="24"/>
    </row>
    <row r="1289" spans="2:2" x14ac:dyDescent="0.2">
      <c r="B1289" s="24"/>
    </row>
    <row r="1290" spans="2:2" x14ac:dyDescent="0.2">
      <c r="B1290" s="24"/>
    </row>
    <row r="1291" spans="2:2" x14ac:dyDescent="0.2">
      <c r="B1291" s="24"/>
    </row>
    <row r="1292" spans="2:2" x14ac:dyDescent="0.2">
      <c r="B1292" s="24"/>
    </row>
    <row r="1293" spans="2:2" x14ac:dyDescent="0.2">
      <c r="B1293" s="24"/>
    </row>
    <row r="1294" spans="2:2" x14ac:dyDescent="0.2">
      <c r="B1294" s="24"/>
    </row>
    <row r="1295" spans="2:2" x14ac:dyDescent="0.2">
      <c r="B1295" s="24"/>
    </row>
    <row r="1296" spans="2:2" x14ac:dyDescent="0.2">
      <c r="B1296" s="24"/>
    </row>
    <row r="1297" spans="2:2" x14ac:dyDescent="0.2">
      <c r="B1297" s="24"/>
    </row>
    <row r="1298" spans="2:2" x14ac:dyDescent="0.2">
      <c r="B1298" s="24"/>
    </row>
    <row r="1299" spans="2:2" x14ac:dyDescent="0.2">
      <c r="B1299" s="24"/>
    </row>
    <row r="1300" spans="2:2" x14ac:dyDescent="0.2">
      <c r="B1300" s="24"/>
    </row>
    <row r="1301" spans="2:2" x14ac:dyDescent="0.2">
      <c r="B1301" s="24"/>
    </row>
    <row r="1302" spans="2:2" x14ac:dyDescent="0.2">
      <c r="B1302" s="24"/>
    </row>
    <row r="1303" spans="2:2" x14ac:dyDescent="0.2">
      <c r="B1303" s="24"/>
    </row>
    <row r="1304" spans="2:2" x14ac:dyDescent="0.2">
      <c r="B1304" s="24"/>
    </row>
    <row r="1305" spans="2:2" x14ac:dyDescent="0.2">
      <c r="B1305" s="24"/>
    </row>
    <row r="1306" spans="2:2" x14ac:dyDescent="0.2">
      <c r="B1306" s="24"/>
    </row>
    <row r="1307" spans="2:2" x14ac:dyDescent="0.2">
      <c r="B1307" s="24"/>
    </row>
    <row r="1308" spans="2:2" x14ac:dyDescent="0.2">
      <c r="B1308" s="24"/>
    </row>
    <row r="1309" spans="2:2" x14ac:dyDescent="0.2">
      <c r="B1309" s="24"/>
    </row>
    <row r="1310" spans="2:2" x14ac:dyDescent="0.2">
      <c r="B1310" s="24"/>
    </row>
    <row r="1311" spans="2:2" x14ac:dyDescent="0.2">
      <c r="B1311" s="24"/>
    </row>
    <row r="1312" spans="2:2" x14ac:dyDescent="0.2">
      <c r="B1312" s="24"/>
    </row>
    <row r="1313" spans="2:2" x14ac:dyDescent="0.2">
      <c r="B1313" s="24"/>
    </row>
    <row r="1314" spans="2:2" x14ac:dyDescent="0.2">
      <c r="B1314" s="24"/>
    </row>
    <row r="1315" spans="2:2" x14ac:dyDescent="0.2">
      <c r="B1315" s="24"/>
    </row>
    <row r="1316" spans="2:2" x14ac:dyDescent="0.2">
      <c r="B1316" s="24"/>
    </row>
    <row r="1317" spans="2:2" x14ac:dyDescent="0.2">
      <c r="B1317" s="24"/>
    </row>
    <row r="1318" spans="2:2" x14ac:dyDescent="0.2">
      <c r="B1318" s="24"/>
    </row>
    <row r="1319" spans="2:2" x14ac:dyDescent="0.2">
      <c r="B1319" s="24"/>
    </row>
    <row r="1320" spans="2:2" x14ac:dyDescent="0.2">
      <c r="B1320" s="24"/>
    </row>
    <row r="1321" spans="2:2" x14ac:dyDescent="0.2">
      <c r="B1321" s="24"/>
    </row>
    <row r="1322" spans="2:2" x14ac:dyDescent="0.2">
      <c r="B1322" s="24"/>
    </row>
    <row r="1323" spans="2:2" x14ac:dyDescent="0.2">
      <c r="B1323" s="24"/>
    </row>
    <row r="1324" spans="2:2" x14ac:dyDescent="0.2">
      <c r="B1324" s="24"/>
    </row>
    <row r="1325" spans="2:2" x14ac:dyDescent="0.2">
      <c r="B1325" s="24"/>
    </row>
    <row r="1326" spans="2:2" x14ac:dyDescent="0.2">
      <c r="B1326" s="24"/>
    </row>
    <row r="1327" spans="2:2" x14ac:dyDescent="0.2">
      <c r="B1327" s="24"/>
    </row>
    <row r="1328" spans="2:2" x14ac:dyDescent="0.2">
      <c r="B1328" s="24"/>
    </row>
    <row r="1329" spans="2:2" x14ac:dyDescent="0.2">
      <c r="B1329" s="24"/>
    </row>
    <row r="1330" spans="2:2" x14ac:dyDescent="0.2">
      <c r="B1330" s="24"/>
    </row>
    <row r="1331" spans="2:2" x14ac:dyDescent="0.2">
      <c r="B1331" s="24"/>
    </row>
    <row r="1332" spans="2:2" x14ac:dyDescent="0.2">
      <c r="B1332" s="24"/>
    </row>
    <row r="1333" spans="2:2" x14ac:dyDescent="0.2">
      <c r="B1333" s="24"/>
    </row>
    <row r="1334" spans="2:2" x14ac:dyDescent="0.2">
      <c r="B1334" s="24"/>
    </row>
    <row r="1335" spans="2:2" x14ac:dyDescent="0.2">
      <c r="B1335" s="24"/>
    </row>
    <row r="1336" spans="2:2" x14ac:dyDescent="0.2">
      <c r="B1336" s="24"/>
    </row>
    <row r="1337" spans="2:2" x14ac:dyDescent="0.2">
      <c r="B1337" s="24"/>
    </row>
    <row r="1338" spans="2:2" x14ac:dyDescent="0.2">
      <c r="B1338" s="24"/>
    </row>
    <row r="1339" spans="2:2" x14ac:dyDescent="0.2">
      <c r="B1339" s="24"/>
    </row>
    <row r="1340" spans="2:2" x14ac:dyDescent="0.2">
      <c r="B1340" s="24"/>
    </row>
    <row r="1341" spans="2:2" x14ac:dyDescent="0.2">
      <c r="B1341" s="24"/>
    </row>
    <row r="1342" spans="2:2" x14ac:dyDescent="0.2">
      <c r="B1342" s="24"/>
    </row>
    <row r="1343" spans="2:2" x14ac:dyDescent="0.2">
      <c r="B1343" s="24"/>
    </row>
    <row r="1344" spans="2:2" x14ac:dyDescent="0.2">
      <c r="B1344" s="24"/>
    </row>
    <row r="1345" spans="2:2" x14ac:dyDescent="0.2">
      <c r="B1345" s="24"/>
    </row>
    <row r="1346" spans="2:2" x14ac:dyDescent="0.2">
      <c r="B1346" s="24"/>
    </row>
    <row r="1347" spans="2:2" x14ac:dyDescent="0.2">
      <c r="B1347" s="24"/>
    </row>
    <row r="1348" spans="2:2" x14ac:dyDescent="0.2">
      <c r="B1348" s="24"/>
    </row>
    <row r="1349" spans="2:2" x14ac:dyDescent="0.2">
      <c r="B1349" s="24"/>
    </row>
    <row r="1350" spans="2:2" x14ac:dyDescent="0.2">
      <c r="B1350" s="24"/>
    </row>
    <row r="1351" spans="2:2" x14ac:dyDescent="0.2">
      <c r="B1351" s="24"/>
    </row>
    <row r="1352" spans="2:2" x14ac:dyDescent="0.2">
      <c r="B1352" s="24"/>
    </row>
    <row r="1353" spans="2:2" x14ac:dyDescent="0.2">
      <c r="B1353" s="24"/>
    </row>
    <row r="1354" spans="2:2" x14ac:dyDescent="0.2">
      <c r="B1354" s="24"/>
    </row>
    <row r="1355" spans="2:2" x14ac:dyDescent="0.2">
      <c r="B1355" s="24"/>
    </row>
    <row r="1356" spans="2:2" x14ac:dyDescent="0.2">
      <c r="B1356" s="24"/>
    </row>
    <row r="1357" spans="2:2" x14ac:dyDescent="0.2">
      <c r="B1357" s="24"/>
    </row>
    <row r="1358" spans="2:2" x14ac:dyDescent="0.2">
      <c r="B1358" s="24"/>
    </row>
    <row r="1359" spans="2:2" x14ac:dyDescent="0.2">
      <c r="B1359" s="24"/>
    </row>
    <row r="1360" spans="2:2" x14ac:dyDescent="0.2">
      <c r="B1360" s="24"/>
    </row>
    <row r="1361" spans="2:2" x14ac:dyDescent="0.2">
      <c r="B1361" s="24"/>
    </row>
    <row r="1362" spans="2:2" x14ac:dyDescent="0.2">
      <c r="B1362" s="24"/>
    </row>
    <row r="1363" spans="2:2" x14ac:dyDescent="0.2">
      <c r="B1363" s="24"/>
    </row>
    <row r="1364" spans="2:2" x14ac:dyDescent="0.2">
      <c r="B1364" s="24"/>
    </row>
    <row r="1365" spans="2:2" x14ac:dyDescent="0.2">
      <c r="B1365" s="24"/>
    </row>
    <row r="1366" spans="2:2" x14ac:dyDescent="0.2">
      <c r="B1366" s="24"/>
    </row>
    <row r="1367" spans="2:2" x14ac:dyDescent="0.2">
      <c r="B1367" s="24"/>
    </row>
    <row r="1368" spans="2:2" x14ac:dyDescent="0.2">
      <c r="B1368" s="24"/>
    </row>
    <row r="1369" spans="2:2" x14ac:dyDescent="0.2">
      <c r="B1369" s="24"/>
    </row>
    <row r="1370" spans="2:2" x14ac:dyDescent="0.2">
      <c r="B1370" s="24"/>
    </row>
    <row r="1371" spans="2:2" x14ac:dyDescent="0.2">
      <c r="B1371" s="24"/>
    </row>
    <row r="1372" spans="2:2" x14ac:dyDescent="0.2">
      <c r="B1372" s="24"/>
    </row>
    <row r="1373" spans="2:2" x14ac:dyDescent="0.2">
      <c r="B1373" s="24"/>
    </row>
    <row r="1374" spans="2:2" x14ac:dyDescent="0.2">
      <c r="B1374" s="24"/>
    </row>
    <row r="1375" spans="2:2" x14ac:dyDescent="0.2">
      <c r="B1375" s="24"/>
    </row>
    <row r="1376" spans="2:2" x14ac:dyDescent="0.2">
      <c r="B1376" s="24"/>
    </row>
    <row r="1377" spans="2:2" x14ac:dyDescent="0.2">
      <c r="B1377" s="24"/>
    </row>
    <row r="1378" spans="2:2" x14ac:dyDescent="0.2">
      <c r="B1378" s="24"/>
    </row>
    <row r="1379" spans="2:2" x14ac:dyDescent="0.2">
      <c r="B1379" s="24"/>
    </row>
    <row r="1380" spans="2:2" x14ac:dyDescent="0.2">
      <c r="B1380" s="24"/>
    </row>
    <row r="1381" spans="2:2" x14ac:dyDescent="0.2">
      <c r="B1381" s="24"/>
    </row>
    <row r="1382" spans="2:2" x14ac:dyDescent="0.2">
      <c r="B1382" s="24"/>
    </row>
    <row r="1383" spans="2:2" x14ac:dyDescent="0.2">
      <c r="B1383" s="24"/>
    </row>
    <row r="1384" spans="2:2" x14ac:dyDescent="0.2">
      <c r="B1384" s="24"/>
    </row>
    <row r="1385" spans="2:2" x14ac:dyDescent="0.2">
      <c r="B1385" s="24"/>
    </row>
    <row r="1386" spans="2:2" x14ac:dyDescent="0.2">
      <c r="B1386" s="24"/>
    </row>
    <row r="1387" spans="2:2" x14ac:dyDescent="0.2">
      <c r="B1387" s="24"/>
    </row>
    <row r="1388" spans="2:2" x14ac:dyDescent="0.2">
      <c r="B1388" s="24"/>
    </row>
    <row r="1389" spans="2:2" x14ac:dyDescent="0.2">
      <c r="B1389" s="24"/>
    </row>
    <row r="1390" spans="2:2" x14ac:dyDescent="0.2">
      <c r="B1390" s="24"/>
    </row>
    <row r="1391" spans="2:2" x14ac:dyDescent="0.2">
      <c r="B1391" s="24"/>
    </row>
    <row r="1392" spans="2:2" x14ac:dyDescent="0.2">
      <c r="B1392" s="24"/>
    </row>
    <row r="1393" spans="2:2" x14ac:dyDescent="0.2">
      <c r="B1393" s="24"/>
    </row>
    <row r="1394" spans="2:2" x14ac:dyDescent="0.2">
      <c r="B1394" s="24"/>
    </row>
    <row r="1395" spans="2:2" x14ac:dyDescent="0.2">
      <c r="B1395" s="24"/>
    </row>
    <row r="1396" spans="2:2" x14ac:dyDescent="0.2">
      <c r="B1396" s="24"/>
    </row>
    <row r="1397" spans="2:2" x14ac:dyDescent="0.2">
      <c r="B1397" s="24"/>
    </row>
    <row r="1398" spans="2:2" x14ac:dyDescent="0.2">
      <c r="B1398" s="24"/>
    </row>
    <row r="1399" spans="2:2" x14ac:dyDescent="0.2">
      <c r="B1399" s="24"/>
    </row>
    <row r="1400" spans="2:2" x14ac:dyDescent="0.2">
      <c r="B1400" s="24"/>
    </row>
    <row r="1401" spans="2:2" x14ac:dyDescent="0.2">
      <c r="B1401" s="24"/>
    </row>
    <row r="1402" spans="2:2" x14ac:dyDescent="0.2">
      <c r="B1402" s="24"/>
    </row>
    <row r="1403" spans="2:2" x14ac:dyDescent="0.2">
      <c r="B1403" s="24"/>
    </row>
    <row r="1404" spans="2:2" x14ac:dyDescent="0.2">
      <c r="B1404" s="24"/>
    </row>
    <row r="1405" spans="2:2" x14ac:dyDescent="0.2">
      <c r="B1405" s="24"/>
    </row>
    <row r="1406" spans="2:2" x14ac:dyDescent="0.2">
      <c r="B1406" s="24"/>
    </row>
    <row r="1407" spans="2:2" x14ac:dyDescent="0.2">
      <c r="B1407" s="24"/>
    </row>
    <row r="1408" spans="2:2" x14ac:dyDescent="0.2">
      <c r="B1408" s="24"/>
    </row>
    <row r="1409" spans="2:2" x14ac:dyDescent="0.2">
      <c r="B1409" s="24"/>
    </row>
    <row r="1410" spans="2:2" x14ac:dyDescent="0.2">
      <c r="B1410" s="24"/>
    </row>
    <row r="1411" spans="2:2" x14ac:dyDescent="0.2">
      <c r="B1411" s="24"/>
    </row>
    <row r="1412" spans="2:2" x14ac:dyDescent="0.2">
      <c r="B1412" s="24"/>
    </row>
    <row r="1413" spans="2:2" x14ac:dyDescent="0.2">
      <c r="B1413" s="24"/>
    </row>
    <row r="1414" spans="2:2" x14ac:dyDescent="0.2">
      <c r="B1414" s="24"/>
    </row>
    <row r="1415" spans="2:2" x14ac:dyDescent="0.2">
      <c r="B1415" s="24"/>
    </row>
    <row r="1416" spans="2:2" x14ac:dyDescent="0.2">
      <c r="B1416" s="24"/>
    </row>
    <row r="1417" spans="2:2" x14ac:dyDescent="0.2">
      <c r="B1417" s="24"/>
    </row>
    <row r="1418" spans="2:2" x14ac:dyDescent="0.2">
      <c r="B1418" s="24"/>
    </row>
    <row r="1419" spans="2:2" x14ac:dyDescent="0.2">
      <c r="B1419" s="24"/>
    </row>
    <row r="1420" spans="2:2" x14ac:dyDescent="0.2">
      <c r="B1420" s="24"/>
    </row>
    <row r="1421" spans="2:2" x14ac:dyDescent="0.2">
      <c r="B1421" s="24"/>
    </row>
    <row r="1422" spans="2:2" x14ac:dyDescent="0.2">
      <c r="B1422" s="24"/>
    </row>
    <row r="1423" spans="2:2" x14ac:dyDescent="0.2">
      <c r="B1423" s="24"/>
    </row>
    <row r="1424" spans="2:2" x14ac:dyDescent="0.2">
      <c r="B1424" s="24"/>
    </row>
    <row r="1425" spans="2:2" x14ac:dyDescent="0.2">
      <c r="B1425" s="24"/>
    </row>
    <row r="1426" spans="2:2" x14ac:dyDescent="0.2">
      <c r="B1426" s="24"/>
    </row>
    <row r="1427" spans="2:2" x14ac:dyDescent="0.2">
      <c r="B1427" s="24"/>
    </row>
    <row r="1428" spans="2:2" x14ac:dyDescent="0.2">
      <c r="B1428" s="24"/>
    </row>
    <row r="1429" spans="2:2" x14ac:dyDescent="0.2">
      <c r="B1429" s="24"/>
    </row>
    <row r="1430" spans="2:2" x14ac:dyDescent="0.2">
      <c r="B1430" s="24"/>
    </row>
    <row r="1431" spans="2:2" x14ac:dyDescent="0.2">
      <c r="B1431" s="24"/>
    </row>
    <row r="1432" spans="2:2" x14ac:dyDescent="0.2">
      <c r="B1432" s="24"/>
    </row>
    <row r="1433" spans="2:2" x14ac:dyDescent="0.2">
      <c r="B1433" s="24"/>
    </row>
    <row r="1434" spans="2:2" x14ac:dyDescent="0.2">
      <c r="B1434" s="24"/>
    </row>
    <row r="1435" spans="2:2" x14ac:dyDescent="0.2">
      <c r="B1435" s="24"/>
    </row>
    <row r="1436" spans="2:2" x14ac:dyDescent="0.2">
      <c r="B1436" s="24"/>
    </row>
    <row r="1437" spans="2:2" x14ac:dyDescent="0.2">
      <c r="B1437" s="24"/>
    </row>
    <row r="1438" spans="2:2" x14ac:dyDescent="0.2">
      <c r="B1438" s="24"/>
    </row>
    <row r="1439" spans="2:2" x14ac:dyDescent="0.2">
      <c r="B1439" s="24"/>
    </row>
    <row r="1440" spans="2:2" x14ac:dyDescent="0.2">
      <c r="B1440" s="24"/>
    </row>
    <row r="1441" spans="2:2" x14ac:dyDescent="0.2">
      <c r="B1441" s="24"/>
    </row>
    <row r="1442" spans="2:2" x14ac:dyDescent="0.2">
      <c r="B1442" s="24"/>
    </row>
    <row r="1443" spans="2:2" x14ac:dyDescent="0.2">
      <c r="B1443" s="24"/>
    </row>
    <row r="1444" spans="2:2" x14ac:dyDescent="0.2">
      <c r="B1444" s="24"/>
    </row>
    <row r="1445" spans="2:2" x14ac:dyDescent="0.2">
      <c r="B1445" s="24"/>
    </row>
    <row r="1446" spans="2:2" x14ac:dyDescent="0.2">
      <c r="B1446" s="24"/>
    </row>
    <row r="1447" spans="2:2" x14ac:dyDescent="0.2">
      <c r="B1447" s="24"/>
    </row>
    <row r="1448" spans="2:2" x14ac:dyDescent="0.2">
      <c r="B1448" s="24"/>
    </row>
    <row r="1449" spans="2:2" x14ac:dyDescent="0.2">
      <c r="B1449" s="24"/>
    </row>
    <row r="1450" spans="2:2" x14ac:dyDescent="0.2">
      <c r="B1450" s="24"/>
    </row>
    <row r="1451" spans="2:2" x14ac:dyDescent="0.2">
      <c r="B1451" s="24"/>
    </row>
    <row r="1452" spans="2:2" x14ac:dyDescent="0.2">
      <c r="B1452" s="24"/>
    </row>
    <row r="1453" spans="2:2" x14ac:dyDescent="0.2">
      <c r="B1453" s="24"/>
    </row>
    <row r="1454" spans="2:2" x14ac:dyDescent="0.2">
      <c r="B1454" s="24"/>
    </row>
    <row r="1455" spans="2:2" x14ac:dyDescent="0.2">
      <c r="B1455" s="24"/>
    </row>
    <row r="1456" spans="2:2" x14ac:dyDescent="0.2">
      <c r="B1456" s="24"/>
    </row>
    <row r="1457" spans="2:2" x14ac:dyDescent="0.2">
      <c r="B1457" s="24"/>
    </row>
    <row r="1458" spans="2:2" x14ac:dyDescent="0.2">
      <c r="B1458" s="24"/>
    </row>
    <row r="1459" spans="2:2" x14ac:dyDescent="0.2">
      <c r="B1459" s="24"/>
    </row>
    <row r="1460" spans="2:2" x14ac:dyDescent="0.2">
      <c r="B1460" s="24"/>
    </row>
    <row r="1461" spans="2:2" x14ac:dyDescent="0.2">
      <c r="B1461" s="24"/>
    </row>
    <row r="1462" spans="2:2" x14ac:dyDescent="0.2">
      <c r="B1462" s="24"/>
    </row>
    <row r="1463" spans="2:2" x14ac:dyDescent="0.2">
      <c r="B1463" s="24"/>
    </row>
    <row r="1464" spans="2:2" x14ac:dyDescent="0.2">
      <c r="B1464" s="24"/>
    </row>
    <row r="1465" spans="2:2" x14ac:dyDescent="0.2">
      <c r="B1465" s="24"/>
    </row>
    <row r="1466" spans="2:2" x14ac:dyDescent="0.2">
      <c r="B1466" s="24"/>
    </row>
    <row r="1467" spans="2:2" x14ac:dyDescent="0.2">
      <c r="B1467" s="24"/>
    </row>
    <row r="1468" spans="2:2" x14ac:dyDescent="0.2">
      <c r="B1468" s="24"/>
    </row>
    <row r="1469" spans="2:2" x14ac:dyDescent="0.2">
      <c r="B1469" s="24"/>
    </row>
    <row r="1470" spans="2:2" x14ac:dyDescent="0.2">
      <c r="B1470" s="24"/>
    </row>
    <row r="1471" spans="2:2" x14ac:dyDescent="0.2">
      <c r="B1471" s="24"/>
    </row>
    <row r="1472" spans="2:2" x14ac:dyDescent="0.2">
      <c r="B1472" s="24"/>
    </row>
    <row r="1473" spans="2:2" x14ac:dyDescent="0.2">
      <c r="B1473" s="24"/>
    </row>
    <row r="1474" spans="2:2" x14ac:dyDescent="0.2">
      <c r="B1474" s="24"/>
    </row>
    <row r="1475" spans="2:2" x14ac:dyDescent="0.2">
      <c r="B1475" s="24"/>
    </row>
    <row r="1476" spans="2:2" x14ac:dyDescent="0.2">
      <c r="B1476" s="24"/>
    </row>
    <row r="1477" spans="2:2" x14ac:dyDescent="0.2">
      <c r="B1477" s="24"/>
    </row>
    <row r="1478" spans="2:2" x14ac:dyDescent="0.2">
      <c r="B1478" s="24"/>
    </row>
    <row r="1479" spans="2:2" x14ac:dyDescent="0.2">
      <c r="B1479" s="24"/>
    </row>
    <row r="1480" spans="2:2" x14ac:dyDescent="0.2">
      <c r="B1480" s="24"/>
    </row>
    <row r="1481" spans="2:2" x14ac:dyDescent="0.2">
      <c r="B1481" s="24"/>
    </row>
    <row r="1482" spans="2:2" x14ac:dyDescent="0.2">
      <c r="B1482" s="24"/>
    </row>
    <row r="1483" spans="2:2" x14ac:dyDescent="0.2">
      <c r="B1483" s="24"/>
    </row>
    <row r="1484" spans="2:2" x14ac:dyDescent="0.2">
      <c r="B1484" s="24"/>
    </row>
    <row r="1485" spans="2:2" x14ac:dyDescent="0.2">
      <c r="B1485" s="24"/>
    </row>
    <row r="1486" spans="2:2" x14ac:dyDescent="0.2">
      <c r="B1486" s="24"/>
    </row>
    <row r="1487" spans="2:2" x14ac:dyDescent="0.2">
      <c r="B1487" s="24"/>
    </row>
    <row r="1488" spans="2:2" x14ac:dyDescent="0.2">
      <c r="B1488" s="24"/>
    </row>
    <row r="1489" spans="2:2" x14ac:dyDescent="0.2">
      <c r="B1489" s="24"/>
    </row>
    <row r="1490" spans="2:2" x14ac:dyDescent="0.2">
      <c r="B1490" s="24"/>
    </row>
    <row r="1491" spans="2:2" x14ac:dyDescent="0.2">
      <c r="B1491" s="24"/>
    </row>
    <row r="1492" spans="2:2" x14ac:dyDescent="0.2">
      <c r="B1492" s="24"/>
    </row>
    <row r="1493" spans="2:2" x14ac:dyDescent="0.2">
      <c r="B1493" s="24"/>
    </row>
    <row r="1494" spans="2:2" x14ac:dyDescent="0.2">
      <c r="B1494" s="24"/>
    </row>
    <row r="1495" spans="2:2" x14ac:dyDescent="0.2">
      <c r="B1495" s="24"/>
    </row>
    <row r="1496" spans="2:2" x14ac:dyDescent="0.2">
      <c r="B1496" s="24"/>
    </row>
    <row r="1497" spans="2:2" x14ac:dyDescent="0.2">
      <c r="B1497" s="24"/>
    </row>
    <row r="1498" spans="2:2" x14ac:dyDescent="0.2">
      <c r="B1498" s="24"/>
    </row>
    <row r="1499" spans="2:2" x14ac:dyDescent="0.2">
      <c r="B1499" s="24"/>
    </row>
    <row r="1500" spans="2:2" x14ac:dyDescent="0.2">
      <c r="B1500" s="24"/>
    </row>
    <row r="1501" spans="2:2" x14ac:dyDescent="0.2">
      <c r="B1501" s="24"/>
    </row>
    <row r="1502" spans="2:2" x14ac:dyDescent="0.2">
      <c r="B1502" s="24"/>
    </row>
    <row r="1503" spans="2:2" x14ac:dyDescent="0.2">
      <c r="B1503" s="24"/>
    </row>
    <row r="1504" spans="2:2" x14ac:dyDescent="0.2">
      <c r="B1504" s="24"/>
    </row>
    <row r="1505" spans="2:2" x14ac:dyDescent="0.2">
      <c r="B1505" s="24"/>
    </row>
    <row r="1506" spans="2:2" x14ac:dyDescent="0.2">
      <c r="B1506" s="24"/>
    </row>
    <row r="1507" spans="2:2" x14ac:dyDescent="0.2">
      <c r="B1507" s="24"/>
    </row>
    <row r="1508" spans="2:2" x14ac:dyDescent="0.2">
      <c r="B1508" s="24"/>
    </row>
    <row r="1509" spans="2:2" x14ac:dyDescent="0.2">
      <c r="B1509" s="24"/>
    </row>
    <row r="1510" spans="2:2" x14ac:dyDescent="0.2">
      <c r="B1510" s="24"/>
    </row>
    <row r="1511" spans="2:2" x14ac:dyDescent="0.2">
      <c r="B1511" s="24"/>
    </row>
    <row r="1512" spans="2:2" x14ac:dyDescent="0.2">
      <c r="B1512" s="24"/>
    </row>
    <row r="1513" spans="2:2" x14ac:dyDescent="0.2">
      <c r="B1513" s="24"/>
    </row>
    <row r="1514" spans="2:2" x14ac:dyDescent="0.2">
      <c r="B1514" s="24"/>
    </row>
    <row r="1515" spans="2:2" x14ac:dyDescent="0.2">
      <c r="B1515" s="24"/>
    </row>
    <row r="1516" spans="2:2" x14ac:dyDescent="0.2">
      <c r="B1516" s="24"/>
    </row>
    <row r="1517" spans="2:2" x14ac:dyDescent="0.2">
      <c r="B1517" s="24"/>
    </row>
    <row r="1518" spans="2:2" x14ac:dyDescent="0.2">
      <c r="B1518" s="24"/>
    </row>
    <row r="1519" spans="2:2" x14ac:dyDescent="0.2">
      <c r="B1519" s="24"/>
    </row>
    <row r="1520" spans="2:2" x14ac:dyDescent="0.2">
      <c r="B1520" s="24"/>
    </row>
    <row r="1521" spans="2:2" x14ac:dyDescent="0.2">
      <c r="B1521" s="24"/>
    </row>
    <row r="1522" spans="2:2" x14ac:dyDescent="0.2">
      <c r="B1522" s="24"/>
    </row>
    <row r="1523" spans="2:2" x14ac:dyDescent="0.2">
      <c r="B1523" s="24"/>
    </row>
    <row r="1524" spans="2:2" x14ac:dyDescent="0.2">
      <c r="B1524" s="24"/>
    </row>
    <row r="1525" spans="2:2" x14ac:dyDescent="0.2">
      <c r="B1525" s="24"/>
    </row>
    <row r="1526" spans="2:2" x14ac:dyDescent="0.2">
      <c r="B1526" s="24"/>
    </row>
    <row r="1527" spans="2:2" x14ac:dyDescent="0.2">
      <c r="B1527" s="24"/>
    </row>
    <row r="1528" spans="2:2" x14ac:dyDescent="0.2">
      <c r="B1528" s="24"/>
    </row>
    <row r="1529" spans="2:2" x14ac:dyDescent="0.2">
      <c r="B1529" s="24"/>
    </row>
    <row r="1530" spans="2:2" x14ac:dyDescent="0.2">
      <c r="B1530" s="24"/>
    </row>
    <row r="1531" spans="2:2" x14ac:dyDescent="0.2">
      <c r="B1531" s="24"/>
    </row>
    <row r="1532" spans="2:2" x14ac:dyDescent="0.2">
      <c r="B1532" s="24"/>
    </row>
    <row r="1533" spans="2:2" x14ac:dyDescent="0.2">
      <c r="B1533" s="24"/>
    </row>
    <row r="1534" spans="2:2" x14ac:dyDescent="0.2">
      <c r="B1534" s="24"/>
    </row>
    <row r="1535" spans="2:2" x14ac:dyDescent="0.2">
      <c r="B1535" s="24"/>
    </row>
    <row r="1536" spans="2:2" x14ac:dyDescent="0.2">
      <c r="B1536" s="24"/>
    </row>
    <row r="1537" spans="2:2" x14ac:dyDescent="0.2">
      <c r="B1537" s="24"/>
    </row>
    <row r="1538" spans="2:2" x14ac:dyDescent="0.2">
      <c r="B1538" s="24"/>
    </row>
    <row r="1539" spans="2:2" x14ac:dyDescent="0.2">
      <c r="B1539" s="24"/>
    </row>
    <row r="1540" spans="2:2" x14ac:dyDescent="0.2">
      <c r="B1540" s="24"/>
    </row>
    <row r="1541" spans="2:2" x14ac:dyDescent="0.2">
      <c r="B1541" s="24"/>
    </row>
    <row r="1542" spans="2:2" x14ac:dyDescent="0.2">
      <c r="B1542" s="24"/>
    </row>
    <row r="1543" spans="2:2" x14ac:dyDescent="0.2">
      <c r="B1543" s="24"/>
    </row>
    <row r="1544" spans="2:2" x14ac:dyDescent="0.2">
      <c r="B1544" s="24"/>
    </row>
    <row r="1545" spans="2:2" x14ac:dyDescent="0.2">
      <c r="B1545" s="24"/>
    </row>
    <row r="1546" spans="2:2" x14ac:dyDescent="0.2">
      <c r="B1546" s="24"/>
    </row>
    <row r="1547" spans="2:2" x14ac:dyDescent="0.2">
      <c r="B1547" s="24"/>
    </row>
    <row r="1548" spans="2:2" x14ac:dyDescent="0.2">
      <c r="B1548" s="24"/>
    </row>
    <row r="1549" spans="2:2" x14ac:dyDescent="0.2">
      <c r="B1549" s="24"/>
    </row>
    <row r="1550" spans="2:2" x14ac:dyDescent="0.2">
      <c r="B1550" s="24"/>
    </row>
    <row r="1551" spans="2:2" x14ac:dyDescent="0.2">
      <c r="B1551" s="24"/>
    </row>
    <row r="1552" spans="2:2" x14ac:dyDescent="0.2">
      <c r="B1552" s="24"/>
    </row>
    <row r="1553" spans="2:2" x14ac:dyDescent="0.2">
      <c r="B1553" s="24"/>
    </row>
    <row r="1554" spans="2:2" x14ac:dyDescent="0.2">
      <c r="B1554" s="24"/>
    </row>
    <row r="1555" spans="2:2" x14ac:dyDescent="0.2">
      <c r="B1555" s="24"/>
    </row>
    <row r="1556" spans="2:2" x14ac:dyDescent="0.2">
      <c r="B1556" s="24"/>
    </row>
    <row r="1557" spans="2:2" x14ac:dyDescent="0.2">
      <c r="B1557" s="24"/>
    </row>
    <row r="1558" spans="2:2" x14ac:dyDescent="0.2">
      <c r="B1558" s="24"/>
    </row>
    <row r="1559" spans="2:2" x14ac:dyDescent="0.2">
      <c r="B1559" s="24"/>
    </row>
    <row r="1560" spans="2:2" x14ac:dyDescent="0.2">
      <c r="B1560" s="24"/>
    </row>
    <row r="1561" spans="2:2" x14ac:dyDescent="0.2">
      <c r="B1561" s="24"/>
    </row>
    <row r="1562" spans="2:2" x14ac:dyDescent="0.2">
      <c r="B1562" s="24"/>
    </row>
    <row r="1563" spans="2:2" x14ac:dyDescent="0.2">
      <c r="B1563" s="24"/>
    </row>
    <row r="1564" spans="2:2" x14ac:dyDescent="0.2">
      <c r="B1564" s="24"/>
    </row>
    <row r="1565" spans="2:2" x14ac:dyDescent="0.2">
      <c r="B1565" s="24"/>
    </row>
    <row r="1566" spans="2:2" x14ac:dyDescent="0.2">
      <c r="B1566" s="24"/>
    </row>
    <row r="1567" spans="2:2" x14ac:dyDescent="0.2">
      <c r="B1567" s="24"/>
    </row>
    <row r="1568" spans="2:2" x14ac:dyDescent="0.2">
      <c r="B1568" s="24"/>
    </row>
    <row r="1569" spans="2:2" x14ac:dyDescent="0.2">
      <c r="B1569" s="24"/>
    </row>
    <row r="1570" spans="2:2" x14ac:dyDescent="0.2">
      <c r="B1570" s="24"/>
    </row>
    <row r="1571" spans="2:2" x14ac:dyDescent="0.2">
      <c r="B1571" s="24"/>
    </row>
    <row r="1572" spans="2:2" x14ac:dyDescent="0.2">
      <c r="B1572" s="24"/>
    </row>
    <row r="1573" spans="2:2" x14ac:dyDescent="0.2">
      <c r="B1573" s="24"/>
    </row>
    <row r="1574" spans="2:2" x14ac:dyDescent="0.2">
      <c r="B1574" s="24"/>
    </row>
    <row r="1575" spans="2:2" x14ac:dyDescent="0.2">
      <c r="B1575" s="24"/>
    </row>
    <row r="1576" spans="2:2" x14ac:dyDescent="0.2">
      <c r="B1576" s="24"/>
    </row>
    <row r="1577" spans="2:2" x14ac:dyDescent="0.2">
      <c r="B1577" s="24"/>
    </row>
    <row r="1578" spans="2:2" x14ac:dyDescent="0.2">
      <c r="B1578" s="24"/>
    </row>
    <row r="1579" spans="2:2" x14ac:dyDescent="0.2">
      <c r="B1579" s="24"/>
    </row>
    <row r="1580" spans="2:2" x14ac:dyDescent="0.2">
      <c r="B1580" s="24"/>
    </row>
    <row r="1581" spans="2:2" x14ac:dyDescent="0.2">
      <c r="B1581" s="24"/>
    </row>
    <row r="1582" spans="2:2" x14ac:dyDescent="0.2">
      <c r="B1582" s="24"/>
    </row>
    <row r="1583" spans="2:2" x14ac:dyDescent="0.2">
      <c r="B1583" s="24"/>
    </row>
    <row r="1584" spans="2:2" x14ac:dyDescent="0.2">
      <c r="B1584" s="24"/>
    </row>
    <row r="1585" spans="2:2" x14ac:dyDescent="0.2">
      <c r="B1585" s="24"/>
    </row>
    <row r="1586" spans="2:2" x14ac:dyDescent="0.2">
      <c r="B1586" s="24"/>
    </row>
    <row r="1587" spans="2:2" x14ac:dyDescent="0.2">
      <c r="B1587" s="24"/>
    </row>
    <row r="1588" spans="2:2" x14ac:dyDescent="0.2">
      <c r="B1588" s="24"/>
    </row>
    <row r="1589" spans="2:2" x14ac:dyDescent="0.2">
      <c r="B1589" s="24"/>
    </row>
    <row r="1590" spans="2:2" x14ac:dyDescent="0.2">
      <c r="B1590" s="24"/>
    </row>
    <row r="1591" spans="2:2" x14ac:dyDescent="0.2">
      <c r="B1591" s="24"/>
    </row>
    <row r="1592" spans="2:2" x14ac:dyDescent="0.2">
      <c r="B1592" s="24"/>
    </row>
    <row r="1593" spans="2:2" x14ac:dyDescent="0.2">
      <c r="B1593" s="24"/>
    </row>
    <row r="1594" spans="2:2" x14ac:dyDescent="0.2">
      <c r="B1594" s="24"/>
    </row>
    <row r="1595" spans="2:2" x14ac:dyDescent="0.2">
      <c r="B1595" s="24"/>
    </row>
    <row r="1596" spans="2:2" x14ac:dyDescent="0.2">
      <c r="B1596" s="24"/>
    </row>
    <row r="1597" spans="2:2" x14ac:dyDescent="0.2">
      <c r="B1597" s="24"/>
    </row>
    <row r="1598" spans="2:2" x14ac:dyDescent="0.2">
      <c r="B1598" s="24"/>
    </row>
    <row r="1599" spans="2:2" x14ac:dyDescent="0.2">
      <c r="B1599" s="24"/>
    </row>
    <row r="1600" spans="2:2" x14ac:dyDescent="0.2">
      <c r="B1600" s="24"/>
    </row>
    <row r="1601" spans="2:2" x14ac:dyDescent="0.2">
      <c r="B1601" s="24"/>
    </row>
    <row r="1602" spans="2:2" x14ac:dyDescent="0.2">
      <c r="B1602" s="24"/>
    </row>
    <row r="1603" spans="2:2" x14ac:dyDescent="0.2">
      <c r="B1603" s="24"/>
    </row>
    <row r="1604" spans="2:2" x14ac:dyDescent="0.2">
      <c r="B1604" s="24"/>
    </row>
    <row r="1605" spans="2:2" x14ac:dyDescent="0.2">
      <c r="B1605" s="24"/>
    </row>
    <row r="1606" spans="2:2" x14ac:dyDescent="0.2">
      <c r="B1606" s="24"/>
    </row>
    <row r="1607" spans="2:2" x14ac:dyDescent="0.2">
      <c r="B1607" s="24"/>
    </row>
    <row r="1608" spans="2:2" x14ac:dyDescent="0.2">
      <c r="B1608" s="24"/>
    </row>
    <row r="1609" spans="2:2" x14ac:dyDescent="0.2">
      <c r="B1609" s="24"/>
    </row>
    <row r="1610" spans="2:2" x14ac:dyDescent="0.2">
      <c r="B1610" s="24"/>
    </row>
    <row r="1611" spans="2:2" x14ac:dyDescent="0.2">
      <c r="B1611" s="24"/>
    </row>
    <row r="1612" spans="2:2" x14ac:dyDescent="0.2">
      <c r="B1612" s="24"/>
    </row>
    <row r="1613" spans="2:2" x14ac:dyDescent="0.2">
      <c r="B1613" s="24"/>
    </row>
    <row r="1614" spans="2:2" x14ac:dyDescent="0.2">
      <c r="B1614" s="24"/>
    </row>
    <row r="1615" spans="2:2" x14ac:dyDescent="0.2">
      <c r="B1615" s="24"/>
    </row>
    <row r="1616" spans="2:2" x14ac:dyDescent="0.2">
      <c r="B1616" s="24"/>
    </row>
    <row r="1617" spans="2:2" x14ac:dyDescent="0.2">
      <c r="B1617" s="24"/>
    </row>
    <row r="1618" spans="2:2" x14ac:dyDescent="0.2">
      <c r="B1618" s="24"/>
    </row>
    <row r="1619" spans="2:2" x14ac:dyDescent="0.2">
      <c r="B1619" s="24"/>
    </row>
    <row r="1620" spans="2:2" x14ac:dyDescent="0.2">
      <c r="B1620" s="24"/>
    </row>
    <row r="1621" spans="2:2" x14ac:dyDescent="0.2">
      <c r="B1621" s="24"/>
    </row>
    <row r="1622" spans="2:2" x14ac:dyDescent="0.2">
      <c r="B1622" s="24"/>
    </row>
    <row r="1623" spans="2:2" x14ac:dyDescent="0.2">
      <c r="B1623" s="24"/>
    </row>
    <row r="1624" spans="2:2" x14ac:dyDescent="0.2">
      <c r="B1624" s="24"/>
    </row>
    <row r="1625" spans="2:2" x14ac:dyDescent="0.2">
      <c r="B1625" s="24"/>
    </row>
    <row r="1626" spans="2:2" x14ac:dyDescent="0.2">
      <c r="B1626" s="24"/>
    </row>
    <row r="1627" spans="2:2" x14ac:dyDescent="0.2">
      <c r="B1627" s="24"/>
    </row>
    <row r="1628" spans="2:2" x14ac:dyDescent="0.2">
      <c r="B1628" s="24"/>
    </row>
    <row r="1629" spans="2:2" x14ac:dyDescent="0.2">
      <c r="B1629" s="24"/>
    </row>
    <row r="1630" spans="2:2" x14ac:dyDescent="0.2">
      <c r="B1630" s="24"/>
    </row>
    <row r="1631" spans="2:2" x14ac:dyDescent="0.2">
      <c r="B1631" s="24"/>
    </row>
    <row r="1632" spans="2:2" x14ac:dyDescent="0.2">
      <c r="B1632" s="24"/>
    </row>
    <row r="1633" spans="2:2" x14ac:dyDescent="0.2">
      <c r="B1633" s="24"/>
    </row>
    <row r="1634" spans="2:2" x14ac:dyDescent="0.2">
      <c r="B1634" s="24"/>
    </row>
    <row r="1635" spans="2:2" x14ac:dyDescent="0.2">
      <c r="B1635" s="24"/>
    </row>
    <row r="1636" spans="2:2" x14ac:dyDescent="0.2">
      <c r="B1636" s="24"/>
    </row>
    <row r="1637" spans="2:2" x14ac:dyDescent="0.2">
      <c r="B1637" s="24"/>
    </row>
    <row r="1638" spans="2:2" x14ac:dyDescent="0.2">
      <c r="B1638" s="24"/>
    </row>
    <row r="1639" spans="2:2" x14ac:dyDescent="0.2">
      <c r="B1639" s="24"/>
    </row>
    <row r="1640" spans="2:2" x14ac:dyDescent="0.2">
      <c r="B1640" s="24"/>
    </row>
    <row r="1641" spans="2:2" x14ac:dyDescent="0.2">
      <c r="B1641" s="24"/>
    </row>
    <row r="1642" spans="2:2" x14ac:dyDescent="0.2">
      <c r="B1642" s="24"/>
    </row>
    <row r="1643" spans="2:2" x14ac:dyDescent="0.2">
      <c r="B1643" s="24"/>
    </row>
    <row r="1644" spans="2:2" x14ac:dyDescent="0.2">
      <c r="B1644" s="24"/>
    </row>
    <row r="1645" spans="2:2" x14ac:dyDescent="0.2">
      <c r="B1645" s="24"/>
    </row>
    <row r="1646" spans="2:2" x14ac:dyDescent="0.2">
      <c r="B1646" s="24"/>
    </row>
    <row r="1647" spans="2:2" x14ac:dyDescent="0.2">
      <c r="B1647" s="24"/>
    </row>
    <row r="1648" spans="2:2" x14ac:dyDescent="0.2">
      <c r="B1648" s="24"/>
    </row>
    <row r="1649" spans="2:2" x14ac:dyDescent="0.2">
      <c r="B1649" s="24"/>
    </row>
    <row r="1650" spans="2:2" x14ac:dyDescent="0.2">
      <c r="B1650" s="24"/>
    </row>
    <row r="1651" spans="2:2" x14ac:dyDescent="0.2">
      <c r="B1651" s="24"/>
    </row>
    <row r="1652" spans="2:2" x14ac:dyDescent="0.2">
      <c r="B1652" s="24"/>
    </row>
    <row r="1653" spans="2:2" x14ac:dyDescent="0.2">
      <c r="B1653" s="24"/>
    </row>
    <row r="1654" spans="2:2" x14ac:dyDescent="0.2">
      <c r="B1654" s="24"/>
    </row>
    <row r="1655" spans="2:2" x14ac:dyDescent="0.2">
      <c r="B1655" s="24"/>
    </row>
    <row r="1656" spans="2:2" x14ac:dyDescent="0.2">
      <c r="B1656" s="24"/>
    </row>
    <row r="1657" spans="2:2" x14ac:dyDescent="0.2">
      <c r="B1657" s="24"/>
    </row>
    <row r="1658" spans="2:2" x14ac:dyDescent="0.2">
      <c r="B1658" s="24"/>
    </row>
    <row r="1659" spans="2:2" x14ac:dyDescent="0.2">
      <c r="B1659" s="24"/>
    </row>
    <row r="1660" spans="2:2" x14ac:dyDescent="0.2">
      <c r="B1660" s="24"/>
    </row>
    <row r="1661" spans="2:2" x14ac:dyDescent="0.2">
      <c r="B1661" s="24"/>
    </row>
    <row r="1662" spans="2:2" x14ac:dyDescent="0.2">
      <c r="B1662" s="24"/>
    </row>
    <row r="1663" spans="2:2" x14ac:dyDescent="0.2">
      <c r="B1663" s="24"/>
    </row>
    <row r="1664" spans="2:2" x14ac:dyDescent="0.2">
      <c r="B1664" s="24"/>
    </row>
    <row r="1665" spans="2:2" x14ac:dyDescent="0.2">
      <c r="B1665" s="24"/>
    </row>
    <row r="1666" spans="2:2" x14ac:dyDescent="0.2">
      <c r="B1666" s="24"/>
    </row>
    <row r="1667" spans="2:2" x14ac:dyDescent="0.2">
      <c r="B1667" s="24"/>
    </row>
    <row r="1668" spans="2:2" x14ac:dyDescent="0.2">
      <c r="B1668" s="24"/>
    </row>
    <row r="1669" spans="2:2" x14ac:dyDescent="0.2">
      <c r="B1669" s="24"/>
    </row>
    <row r="1670" spans="2:2" x14ac:dyDescent="0.2">
      <c r="B1670" s="24"/>
    </row>
    <row r="1671" spans="2:2" x14ac:dyDescent="0.2">
      <c r="B1671" s="24"/>
    </row>
    <row r="1672" spans="2:2" x14ac:dyDescent="0.2">
      <c r="B1672" s="24"/>
    </row>
    <row r="1673" spans="2:2" x14ac:dyDescent="0.2">
      <c r="B1673" s="24"/>
    </row>
    <row r="1674" spans="2:2" x14ac:dyDescent="0.2">
      <c r="B1674" s="24"/>
    </row>
    <row r="1675" spans="2:2" x14ac:dyDescent="0.2">
      <c r="B1675" s="24"/>
    </row>
    <row r="1676" spans="2:2" x14ac:dyDescent="0.2">
      <c r="B1676" s="24"/>
    </row>
    <row r="1677" spans="2:2" x14ac:dyDescent="0.2">
      <c r="B1677" s="24"/>
    </row>
    <row r="1678" spans="2:2" x14ac:dyDescent="0.2">
      <c r="B1678" s="24"/>
    </row>
    <row r="1679" spans="2:2" x14ac:dyDescent="0.2">
      <c r="B1679" s="24"/>
    </row>
    <row r="1680" spans="2:2" x14ac:dyDescent="0.2">
      <c r="B1680" s="24"/>
    </row>
    <row r="1681" spans="2:2" x14ac:dyDescent="0.2">
      <c r="B1681" s="24"/>
    </row>
    <row r="1682" spans="2:2" x14ac:dyDescent="0.2">
      <c r="B1682" s="24"/>
    </row>
    <row r="1683" spans="2:2" x14ac:dyDescent="0.2">
      <c r="B1683" s="24"/>
    </row>
    <row r="1684" spans="2:2" x14ac:dyDescent="0.2">
      <c r="B1684" s="24"/>
    </row>
    <row r="1685" spans="2:2" x14ac:dyDescent="0.2">
      <c r="B1685" s="24"/>
    </row>
    <row r="1686" spans="2:2" x14ac:dyDescent="0.2">
      <c r="B1686" s="24"/>
    </row>
    <row r="1687" spans="2:2" x14ac:dyDescent="0.2">
      <c r="B1687" s="24"/>
    </row>
    <row r="1688" spans="2:2" x14ac:dyDescent="0.2">
      <c r="B1688" s="24"/>
    </row>
    <row r="1689" spans="2:2" x14ac:dyDescent="0.2">
      <c r="B1689" s="24"/>
    </row>
    <row r="1690" spans="2:2" x14ac:dyDescent="0.2">
      <c r="B1690" s="24"/>
    </row>
    <row r="1691" spans="2:2" x14ac:dyDescent="0.2">
      <c r="B1691" s="24"/>
    </row>
    <row r="1692" spans="2:2" x14ac:dyDescent="0.2">
      <c r="B1692" s="24"/>
    </row>
    <row r="1693" spans="2:2" x14ac:dyDescent="0.2">
      <c r="B1693" s="24"/>
    </row>
    <row r="1694" spans="2:2" x14ac:dyDescent="0.2">
      <c r="B1694" s="24"/>
    </row>
    <row r="1695" spans="2:2" x14ac:dyDescent="0.2">
      <c r="B1695" s="24"/>
    </row>
    <row r="1696" spans="2:2" x14ac:dyDescent="0.2">
      <c r="B1696" s="24"/>
    </row>
    <row r="1697" spans="2:2" x14ac:dyDescent="0.2">
      <c r="B1697" s="24"/>
    </row>
    <row r="1698" spans="2:2" x14ac:dyDescent="0.2">
      <c r="B1698" s="24"/>
    </row>
    <row r="1699" spans="2:2" x14ac:dyDescent="0.2">
      <c r="B1699" s="24"/>
    </row>
    <row r="1700" spans="2:2" x14ac:dyDescent="0.2">
      <c r="B1700" s="24"/>
    </row>
    <row r="1701" spans="2:2" x14ac:dyDescent="0.2">
      <c r="B1701" s="24"/>
    </row>
    <row r="1702" spans="2:2" x14ac:dyDescent="0.2">
      <c r="B1702" s="24"/>
    </row>
    <row r="1703" spans="2:2" x14ac:dyDescent="0.2">
      <c r="B1703" s="24"/>
    </row>
    <row r="1704" spans="2:2" x14ac:dyDescent="0.2">
      <c r="B1704" s="24"/>
    </row>
    <row r="1705" spans="2:2" x14ac:dyDescent="0.2">
      <c r="B1705" s="24"/>
    </row>
    <row r="1706" spans="2:2" x14ac:dyDescent="0.2">
      <c r="B1706" s="24"/>
    </row>
    <row r="1707" spans="2:2" x14ac:dyDescent="0.2">
      <c r="B1707" s="24"/>
    </row>
    <row r="1708" spans="2:2" x14ac:dyDescent="0.2">
      <c r="B1708" s="24"/>
    </row>
    <row r="1709" spans="2:2" x14ac:dyDescent="0.2">
      <c r="B1709" s="24"/>
    </row>
    <row r="1710" spans="2:2" x14ac:dyDescent="0.2">
      <c r="B1710" s="24"/>
    </row>
    <row r="1711" spans="2:2" x14ac:dyDescent="0.2">
      <c r="B1711" s="24"/>
    </row>
    <row r="1712" spans="2:2" x14ac:dyDescent="0.2">
      <c r="B1712" s="24"/>
    </row>
    <row r="1713" spans="2:2" x14ac:dyDescent="0.2">
      <c r="B1713" s="24"/>
    </row>
    <row r="1714" spans="2:2" x14ac:dyDescent="0.2">
      <c r="B1714" s="24"/>
    </row>
    <row r="1715" spans="2:2" x14ac:dyDescent="0.2">
      <c r="B1715" s="24"/>
    </row>
    <row r="1716" spans="2:2" x14ac:dyDescent="0.2">
      <c r="B1716" s="24"/>
    </row>
    <row r="1717" spans="2:2" x14ac:dyDescent="0.2">
      <c r="B1717" s="24"/>
    </row>
    <row r="1718" spans="2:2" x14ac:dyDescent="0.2">
      <c r="B1718" s="24"/>
    </row>
    <row r="1719" spans="2:2" x14ac:dyDescent="0.2">
      <c r="B1719" s="24"/>
    </row>
    <row r="1720" spans="2:2" x14ac:dyDescent="0.2">
      <c r="B1720" s="24"/>
    </row>
    <row r="1721" spans="2:2" x14ac:dyDescent="0.2">
      <c r="B1721" s="24"/>
    </row>
    <row r="1722" spans="2:2" x14ac:dyDescent="0.2">
      <c r="B1722" s="24"/>
    </row>
    <row r="1723" spans="2:2" x14ac:dyDescent="0.2">
      <c r="B1723" s="24"/>
    </row>
    <row r="1724" spans="2:2" x14ac:dyDescent="0.2">
      <c r="B1724" s="24"/>
    </row>
    <row r="1725" spans="2:2" x14ac:dyDescent="0.2">
      <c r="B1725" s="24"/>
    </row>
    <row r="1726" spans="2:2" x14ac:dyDescent="0.2">
      <c r="B1726" s="24"/>
    </row>
    <row r="1727" spans="2:2" x14ac:dyDescent="0.2">
      <c r="B1727" s="24"/>
    </row>
    <row r="1728" spans="2:2" x14ac:dyDescent="0.2">
      <c r="B1728" s="24"/>
    </row>
    <row r="1729" spans="2:2" x14ac:dyDescent="0.2">
      <c r="B1729" s="24"/>
    </row>
    <row r="1730" spans="2:2" x14ac:dyDescent="0.2">
      <c r="B1730" s="24"/>
    </row>
    <row r="1731" spans="2:2" x14ac:dyDescent="0.2">
      <c r="B1731" s="24"/>
    </row>
    <row r="1732" spans="2:2" x14ac:dyDescent="0.2">
      <c r="B1732" s="24"/>
    </row>
    <row r="1733" spans="2:2" x14ac:dyDescent="0.2">
      <c r="B1733" s="24"/>
    </row>
    <row r="1734" spans="2:2" x14ac:dyDescent="0.2">
      <c r="B1734" s="24"/>
    </row>
    <row r="1735" spans="2:2" x14ac:dyDescent="0.2">
      <c r="B1735" s="24"/>
    </row>
    <row r="1736" spans="2:2" x14ac:dyDescent="0.2">
      <c r="B1736" s="24"/>
    </row>
    <row r="1737" spans="2:2" x14ac:dyDescent="0.2">
      <c r="B1737" s="24"/>
    </row>
    <row r="1738" spans="2:2" x14ac:dyDescent="0.2">
      <c r="B1738" s="24"/>
    </row>
    <row r="1739" spans="2:2" x14ac:dyDescent="0.2">
      <c r="B1739" s="24"/>
    </row>
    <row r="1740" spans="2:2" x14ac:dyDescent="0.2">
      <c r="B1740" s="24"/>
    </row>
    <row r="1741" spans="2:2" x14ac:dyDescent="0.2">
      <c r="B1741" s="24"/>
    </row>
    <row r="1742" spans="2:2" x14ac:dyDescent="0.2">
      <c r="B1742" s="24"/>
    </row>
    <row r="1743" spans="2:2" x14ac:dyDescent="0.2">
      <c r="B1743" s="24"/>
    </row>
    <row r="1744" spans="2:2" x14ac:dyDescent="0.2">
      <c r="B1744" s="24"/>
    </row>
    <row r="1745" spans="2:2" x14ac:dyDescent="0.2">
      <c r="B1745" s="24"/>
    </row>
    <row r="1746" spans="2:2" x14ac:dyDescent="0.2">
      <c r="B1746" s="24"/>
    </row>
    <row r="1747" spans="2:2" x14ac:dyDescent="0.2">
      <c r="B1747" s="24"/>
    </row>
    <row r="1748" spans="2:2" x14ac:dyDescent="0.2">
      <c r="B1748" s="24"/>
    </row>
    <row r="1749" spans="2:2" x14ac:dyDescent="0.2">
      <c r="B1749" s="24"/>
    </row>
    <row r="1750" spans="2:2" x14ac:dyDescent="0.2">
      <c r="B1750" s="24"/>
    </row>
    <row r="1751" spans="2:2" x14ac:dyDescent="0.2">
      <c r="B1751" s="24"/>
    </row>
    <row r="1752" spans="2:2" x14ac:dyDescent="0.2">
      <c r="B1752" s="24"/>
    </row>
    <row r="1753" spans="2:2" x14ac:dyDescent="0.2">
      <c r="B1753" s="24"/>
    </row>
    <row r="1754" spans="2:2" x14ac:dyDescent="0.2">
      <c r="B1754" s="24"/>
    </row>
    <row r="1755" spans="2:2" x14ac:dyDescent="0.2">
      <c r="B1755" s="24"/>
    </row>
    <row r="1756" spans="2:2" x14ac:dyDescent="0.2">
      <c r="B1756" s="24"/>
    </row>
    <row r="1757" spans="2:2" x14ac:dyDescent="0.2">
      <c r="B1757" s="24"/>
    </row>
    <row r="1758" spans="2:2" x14ac:dyDescent="0.2">
      <c r="B1758" s="24"/>
    </row>
    <row r="1759" spans="2:2" x14ac:dyDescent="0.2">
      <c r="B1759" s="24"/>
    </row>
    <row r="1760" spans="2:2" x14ac:dyDescent="0.2">
      <c r="B1760" s="24"/>
    </row>
    <row r="1761" spans="2:2" x14ac:dyDescent="0.2">
      <c r="B1761" s="24"/>
    </row>
    <row r="1762" spans="2:2" x14ac:dyDescent="0.2">
      <c r="B1762" s="24"/>
    </row>
    <row r="1763" spans="2:2" x14ac:dyDescent="0.2">
      <c r="B1763" s="24"/>
    </row>
    <row r="1764" spans="2:2" x14ac:dyDescent="0.2">
      <c r="B1764" s="24"/>
    </row>
    <row r="1765" spans="2:2" x14ac:dyDescent="0.2">
      <c r="B1765" s="24"/>
    </row>
    <row r="1766" spans="2:2" x14ac:dyDescent="0.2">
      <c r="B1766" s="24"/>
    </row>
    <row r="1767" spans="2:2" x14ac:dyDescent="0.2">
      <c r="B1767" s="24"/>
    </row>
    <row r="1768" spans="2:2" x14ac:dyDescent="0.2">
      <c r="B1768" s="24"/>
    </row>
    <row r="1769" spans="2:2" x14ac:dyDescent="0.2">
      <c r="B1769" s="24"/>
    </row>
    <row r="1770" spans="2:2" x14ac:dyDescent="0.2">
      <c r="B1770" s="24"/>
    </row>
    <row r="1771" spans="2:2" x14ac:dyDescent="0.2">
      <c r="B1771" s="24"/>
    </row>
    <row r="1772" spans="2:2" x14ac:dyDescent="0.2">
      <c r="B1772" s="24"/>
    </row>
    <row r="1773" spans="2:2" x14ac:dyDescent="0.2">
      <c r="B1773" s="24"/>
    </row>
    <row r="1774" spans="2:2" x14ac:dyDescent="0.2">
      <c r="B1774" s="24"/>
    </row>
    <row r="1775" spans="2:2" x14ac:dyDescent="0.2">
      <c r="B1775" s="24"/>
    </row>
    <row r="1776" spans="2:2" x14ac:dyDescent="0.2">
      <c r="B1776" s="24"/>
    </row>
    <row r="1777" spans="2:2" x14ac:dyDescent="0.2">
      <c r="B1777" s="24"/>
    </row>
    <row r="1778" spans="2:2" x14ac:dyDescent="0.2">
      <c r="B1778" s="24"/>
    </row>
    <row r="1779" spans="2:2" x14ac:dyDescent="0.2">
      <c r="B1779" s="24"/>
    </row>
    <row r="1780" spans="2:2" x14ac:dyDescent="0.2">
      <c r="B1780" s="24"/>
    </row>
    <row r="1781" spans="2:2" x14ac:dyDescent="0.2">
      <c r="B1781" s="24"/>
    </row>
    <row r="1782" spans="2:2" x14ac:dyDescent="0.2">
      <c r="B1782" s="24"/>
    </row>
    <row r="1783" spans="2:2" x14ac:dyDescent="0.2">
      <c r="B1783" s="24"/>
    </row>
    <row r="1784" spans="2:2" x14ac:dyDescent="0.2">
      <c r="B1784" s="24"/>
    </row>
    <row r="1785" spans="2:2" x14ac:dyDescent="0.2">
      <c r="B1785" s="24"/>
    </row>
    <row r="1786" spans="2:2" x14ac:dyDescent="0.2">
      <c r="B1786" s="24"/>
    </row>
    <row r="1787" spans="2:2" x14ac:dyDescent="0.2">
      <c r="B1787" s="24"/>
    </row>
    <row r="1788" spans="2:2" x14ac:dyDescent="0.2">
      <c r="B1788" s="24"/>
    </row>
    <row r="1789" spans="2:2" x14ac:dyDescent="0.2">
      <c r="B1789" s="24"/>
    </row>
    <row r="1790" spans="2:2" x14ac:dyDescent="0.2">
      <c r="B1790" s="24"/>
    </row>
    <row r="1791" spans="2:2" x14ac:dyDescent="0.2">
      <c r="B1791" s="24"/>
    </row>
    <row r="1792" spans="2:2" x14ac:dyDescent="0.2">
      <c r="B1792" s="24"/>
    </row>
    <row r="1793" spans="2:2" x14ac:dyDescent="0.2">
      <c r="B1793" s="24"/>
    </row>
    <row r="1794" spans="2:2" x14ac:dyDescent="0.2">
      <c r="B1794" s="24"/>
    </row>
    <row r="1795" spans="2:2" x14ac:dyDescent="0.2">
      <c r="B1795" s="24"/>
    </row>
    <row r="1796" spans="2:2" x14ac:dyDescent="0.2">
      <c r="B1796" s="24"/>
    </row>
    <row r="1797" spans="2:2" x14ac:dyDescent="0.2">
      <c r="B1797" s="24"/>
    </row>
    <row r="1798" spans="2:2" x14ac:dyDescent="0.2">
      <c r="B1798" s="24"/>
    </row>
    <row r="1799" spans="2:2" x14ac:dyDescent="0.2">
      <c r="B1799" s="24"/>
    </row>
    <row r="1800" spans="2:2" x14ac:dyDescent="0.2">
      <c r="B1800" s="24"/>
    </row>
    <row r="1801" spans="2:2" x14ac:dyDescent="0.2">
      <c r="B1801" s="24"/>
    </row>
    <row r="1802" spans="2:2" x14ac:dyDescent="0.2">
      <c r="B1802" s="24"/>
    </row>
    <row r="1803" spans="2:2" x14ac:dyDescent="0.2">
      <c r="B1803" s="24"/>
    </row>
    <row r="1804" spans="2:2" x14ac:dyDescent="0.2">
      <c r="B1804" s="24"/>
    </row>
    <row r="1805" spans="2:2" x14ac:dyDescent="0.2">
      <c r="B1805" s="24"/>
    </row>
    <row r="1806" spans="2:2" x14ac:dyDescent="0.2">
      <c r="B1806" s="24"/>
    </row>
    <row r="1807" spans="2:2" x14ac:dyDescent="0.2">
      <c r="B1807" s="24"/>
    </row>
    <row r="1808" spans="2:2" x14ac:dyDescent="0.2">
      <c r="B1808" s="24"/>
    </row>
    <row r="1809" spans="2:2" x14ac:dyDescent="0.2">
      <c r="B1809" s="24"/>
    </row>
    <row r="1810" spans="2:2" x14ac:dyDescent="0.2">
      <c r="B1810" s="24"/>
    </row>
    <row r="1811" spans="2:2" x14ac:dyDescent="0.2">
      <c r="B1811" s="24"/>
    </row>
    <row r="1812" spans="2:2" x14ac:dyDescent="0.2">
      <c r="B1812" s="24"/>
    </row>
    <row r="1813" spans="2:2" x14ac:dyDescent="0.2">
      <c r="B1813" s="24"/>
    </row>
    <row r="1814" spans="2:2" x14ac:dyDescent="0.2">
      <c r="B1814" s="24"/>
    </row>
    <row r="1815" spans="2:2" x14ac:dyDescent="0.2">
      <c r="B1815" s="24"/>
    </row>
    <row r="1816" spans="2:2" x14ac:dyDescent="0.2">
      <c r="B1816" s="24"/>
    </row>
    <row r="1817" spans="2:2" x14ac:dyDescent="0.2">
      <c r="B1817" s="24"/>
    </row>
    <row r="1818" spans="2:2" x14ac:dyDescent="0.2">
      <c r="B1818" s="24"/>
    </row>
    <row r="1819" spans="2:2" x14ac:dyDescent="0.2">
      <c r="B1819" s="24"/>
    </row>
    <row r="1820" spans="2:2" x14ac:dyDescent="0.2">
      <c r="B1820" s="24"/>
    </row>
    <row r="1821" spans="2:2" x14ac:dyDescent="0.2">
      <c r="B1821" s="24"/>
    </row>
    <row r="1822" spans="2:2" x14ac:dyDescent="0.2">
      <c r="B1822" s="24"/>
    </row>
    <row r="1823" spans="2:2" x14ac:dyDescent="0.2">
      <c r="B1823" s="24"/>
    </row>
    <row r="1824" spans="2:2" x14ac:dyDescent="0.2">
      <c r="B1824" s="24"/>
    </row>
    <row r="1825" spans="2:2" x14ac:dyDescent="0.2">
      <c r="B1825" s="24"/>
    </row>
    <row r="1826" spans="2:2" x14ac:dyDescent="0.2">
      <c r="B1826" s="24"/>
    </row>
    <row r="1827" spans="2:2" x14ac:dyDescent="0.2">
      <c r="B1827" s="24"/>
    </row>
    <row r="1828" spans="2:2" x14ac:dyDescent="0.2">
      <c r="B1828" s="24"/>
    </row>
    <row r="1829" spans="2:2" x14ac:dyDescent="0.2">
      <c r="B1829" s="24"/>
    </row>
    <row r="1830" spans="2:2" x14ac:dyDescent="0.2">
      <c r="B1830" s="24"/>
    </row>
    <row r="1831" spans="2:2" x14ac:dyDescent="0.2">
      <c r="B1831" s="24"/>
    </row>
    <row r="1832" spans="2:2" x14ac:dyDescent="0.2">
      <c r="B1832" s="24"/>
    </row>
    <row r="1833" spans="2:2" x14ac:dyDescent="0.2">
      <c r="B1833" s="24"/>
    </row>
    <row r="1834" spans="2:2" x14ac:dyDescent="0.2">
      <c r="B1834" s="24"/>
    </row>
    <row r="1835" spans="2:2" x14ac:dyDescent="0.2">
      <c r="B1835" s="24"/>
    </row>
    <row r="1836" spans="2:2" x14ac:dyDescent="0.2">
      <c r="B1836" s="24"/>
    </row>
    <row r="1837" spans="2:2" x14ac:dyDescent="0.2">
      <c r="B1837" s="24"/>
    </row>
    <row r="1838" spans="2:2" x14ac:dyDescent="0.2">
      <c r="B1838" s="24"/>
    </row>
    <row r="1839" spans="2:2" x14ac:dyDescent="0.2">
      <c r="B1839" s="24"/>
    </row>
    <row r="1840" spans="2:2" x14ac:dyDescent="0.2">
      <c r="B1840" s="24"/>
    </row>
    <row r="1841" spans="2:2" x14ac:dyDescent="0.2">
      <c r="B1841" s="24"/>
    </row>
    <row r="1842" spans="2:2" x14ac:dyDescent="0.2">
      <c r="B1842" s="24"/>
    </row>
    <row r="1843" spans="2:2" x14ac:dyDescent="0.2">
      <c r="B1843" s="24"/>
    </row>
    <row r="1844" spans="2:2" x14ac:dyDescent="0.2">
      <c r="B1844" s="24"/>
    </row>
    <row r="1845" spans="2:2" x14ac:dyDescent="0.2">
      <c r="B1845" s="24"/>
    </row>
    <row r="1846" spans="2:2" x14ac:dyDescent="0.2">
      <c r="B1846" s="24"/>
    </row>
    <row r="1847" spans="2:2" x14ac:dyDescent="0.2">
      <c r="B1847" s="24"/>
    </row>
    <row r="1848" spans="2:2" x14ac:dyDescent="0.2">
      <c r="B1848" s="24"/>
    </row>
    <row r="1849" spans="2:2" x14ac:dyDescent="0.2">
      <c r="B1849" s="24"/>
    </row>
    <row r="1850" spans="2:2" x14ac:dyDescent="0.2">
      <c r="B1850" s="24"/>
    </row>
    <row r="1851" spans="2:2" x14ac:dyDescent="0.2">
      <c r="B1851" s="24"/>
    </row>
    <row r="1852" spans="2:2" x14ac:dyDescent="0.2">
      <c r="B1852" s="24"/>
    </row>
    <row r="1853" spans="2:2" x14ac:dyDescent="0.2">
      <c r="B1853" s="24"/>
    </row>
    <row r="1854" spans="2:2" x14ac:dyDescent="0.2">
      <c r="B1854" s="24"/>
    </row>
    <row r="1855" spans="2:2" x14ac:dyDescent="0.2">
      <c r="B1855" s="24"/>
    </row>
    <row r="1856" spans="2:2" x14ac:dyDescent="0.2">
      <c r="B1856" s="24"/>
    </row>
    <row r="1857" spans="2:2" x14ac:dyDescent="0.2">
      <c r="B1857" s="24"/>
    </row>
    <row r="1858" spans="2:2" x14ac:dyDescent="0.2">
      <c r="B1858" s="24"/>
    </row>
    <row r="1859" spans="2:2" x14ac:dyDescent="0.2">
      <c r="B1859" s="24"/>
    </row>
    <row r="1860" spans="2:2" x14ac:dyDescent="0.2">
      <c r="B1860" s="24"/>
    </row>
    <row r="1861" spans="2:2" x14ac:dyDescent="0.2">
      <c r="B1861" s="24"/>
    </row>
    <row r="1862" spans="2:2" x14ac:dyDescent="0.2">
      <c r="B1862" s="24"/>
    </row>
    <row r="1863" spans="2:2" x14ac:dyDescent="0.2">
      <c r="B1863" s="24"/>
    </row>
    <row r="1864" spans="2:2" x14ac:dyDescent="0.2">
      <c r="B1864" s="24"/>
    </row>
    <row r="1865" spans="2:2" x14ac:dyDescent="0.2">
      <c r="B1865" s="24"/>
    </row>
    <row r="1866" spans="2:2" x14ac:dyDescent="0.2">
      <c r="B1866" s="24"/>
    </row>
    <row r="1867" spans="2:2" x14ac:dyDescent="0.2">
      <c r="B1867" s="24"/>
    </row>
    <row r="1868" spans="2:2" x14ac:dyDescent="0.2">
      <c r="B1868" s="24"/>
    </row>
    <row r="1869" spans="2:2" x14ac:dyDescent="0.2">
      <c r="B1869" s="24"/>
    </row>
    <row r="1870" spans="2:2" x14ac:dyDescent="0.2">
      <c r="B1870" s="24"/>
    </row>
    <row r="1871" spans="2:2" x14ac:dyDescent="0.2">
      <c r="B1871" s="24"/>
    </row>
    <row r="1872" spans="2:2" x14ac:dyDescent="0.2">
      <c r="B1872" s="24"/>
    </row>
    <row r="1873" spans="2:2" x14ac:dyDescent="0.2">
      <c r="B1873" s="24"/>
    </row>
    <row r="1874" spans="2:2" x14ac:dyDescent="0.2">
      <c r="B1874" s="24"/>
    </row>
    <row r="1875" spans="2:2" x14ac:dyDescent="0.2">
      <c r="B1875" s="24"/>
    </row>
    <row r="1876" spans="2:2" x14ac:dyDescent="0.2">
      <c r="B1876" s="24"/>
    </row>
    <row r="1877" spans="2:2" x14ac:dyDescent="0.2">
      <c r="B1877" s="24"/>
    </row>
    <row r="1878" spans="2:2" x14ac:dyDescent="0.2">
      <c r="B1878" s="24"/>
    </row>
    <row r="1879" spans="2:2" x14ac:dyDescent="0.2">
      <c r="B1879" s="24"/>
    </row>
    <row r="1880" spans="2:2" x14ac:dyDescent="0.2">
      <c r="B1880" s="24"/>
    </row>
    <row r="1881" spans="2:2" x14ac:dyDescent="0.2">
      <c r="B1881" s="24"/>
    </row>
    <row r="1882" spans="2:2" x14ac:dyDescent="0.2">
      <c r="B1882" s="24"/>
    </row>
    <row r="1883" spans="2:2" x14ac:dyDescent="0.2">
      <c r="B1883" s="24"/>
    </row>
    <row r="1884" spans="2:2" x14ac:dyDescent="0.2">
      <c r="B1884" s="24"/>
    </row>
    <row r="1885" spans="2:2" x14ac:dyDescent="0.2">
      <c r="B1885" s="24"/>
    </row>
    <row r="1886" spans="2:2" x14ac:dyDescent="0.2">
      <c r="B1886" s="24"/>
    </row>
    <row r="1887" spans="2:2" x14ac:dyDescent="0.2">
      <c r="B1887" s="24"/>
    </row>
    <row r="1888" spans="2:2" x14ac:dyDescent="0.2">
      <c r="B1888" s="24"/>
    </row>
    <row r="1889" spans="2:2" x14ac:dyDescent="0.2">
      <c r="B1889" s="24"/>
    </row>
    <row r="1890" spans="2:2" x14ac:dyDescent="0.2">
      <c r="B1890" s="24"/>
    </row>
    <row r="1891" spans="2:2" x14ac:dyDescent="0.2">
      <c r="B1891" s="24"/>
    </row>
    <row r="1892" spans="2:2" x14ac:dyDescent="0.2">
      <c r="B1892" s="24"/>
    </row>
    <row r="1893" spans="2:2" x14ac:dyDescent="0.2">
      <c r="B1893" s="24"/>
    </row>
    <row r="1894" spans="2:2" x14ac:dyDescent="0.2">
      <c r="B1894" s="24"/>
    </row>
    <row r="1895" spans="2:2" x14ac:dyDescent="0.2">
      <c r="B1895" s="24"/>
    </row>
    <row r="1896" spans="2:2" x14ac:dyDescent="0.2">
      <c r="B1896" s="24"/>
    </row>
    <row r="1897" spans="2:2" x14ac:dyDescent="0.2">
      <c r="B1897" s="24"/>
    </row>
    <row r="1898" spans="2:2" x14ac:dyDescent="0.2">
      <c r="B1898" s="24"/>
    </row>
    <row r="1899" spans="2:2" x14ac:dyDescent="0.2">
      <c r="B1899" s="24"/>
    </row>
    <row r="1900" spans="2:2" x14ac:dyDescent="0.2">
      <c r="B1900" s="24"/>
    </row>
    <row r="1901" spans="2:2" x14ac:dyDescent="0.2">
      <c r="B1901" s="24"/>
    </row>
    <row r="1902" spans="2:2" x14ac:dyDescent="0.2">
      <c r="B1902" s="24"/>
    </row>
    <row r="1903" spans="2:2" x14ac:dyDescent="0.2">
      <c r="B1903" s="24"/>
    </row>
    <row r="1904" spans="2:2" x14ac:dyDescent="0.2">
      <c r="B1904" s="24"/>
    </row>
    <row r="1905" spans="2:2" x14ac:dyDescent="0.2">
      <c r="B1905" s="24"/>
    </row>
    <row r="1906" spans="2:2" x14ac:dyDescent="0.2">
      <c r="B1906" s="24"/>
    </row>
    <row r="1907" spans="2:2" x14ac:dyDescent="0.2">
      <c r="B1907" s="24"/>
    </row>
    <row r="1908" spans="2:2" x14ac:dyDescent="0.2">
      <c r="B1908" s="24"/>
    </row>
    <row r="1909" spans="2:2" x14ac:dyDescent="0.2">
      <c r="B1909" s="24"/>
    </row>
    <row r="1910" spans="2:2" x14ac:dyDescent="0.2">
      <c r="B1910" s="24"/>
    </row>
    <row r="1911" spans="2:2" x14ac:dyDescent="0.2">
      <c r="B1911" s="24"/>
    </row>
    <row r="1912" spans="2:2" x14ac:dyDescent="0.2">
      <c r="B1912" s="24"/>
    </row>
    <row r="1913" spans="2:2" x14ac:dyDescent="0.2">
      <c r="B1913" s="24"/>
    </row>
    <row r="1914" spans="2:2" x14ac:dyDescent="0.2">
      <c r="B1914" s="24"/>
    </row>
    <row r="1915" spans="2:2" x14ac:dyDescent="0.2">
      <c r="B1915" s="24"/>
    </row>
    <row r="1916" spans="2:2" x14ac:dyDescent="0.2">
      <c r="B1916" s="24"/>
    </row>
    <row r="1917" spans="2:2" x14ac:dyDescent="0.2">
      <c r="B1917" s="24"/>
    </row>
    <row r="1918" spans="2:2" x14ac:dyDescent="0.2">
      <c r="B1918" s="24"/>
    </row>
    <row r="1919" spans="2:2" x14ac:dyDescent="0.2">
      <c r="B1919" s="24"/>
    </row>
    <row r="1920" spans="2:2" x14ac:dyDescent="0.2">
      <c r="B1920" s="24"/>
    </row>
    <row r="1921" spans="2:2" x14ac:dyDescent="0.2">
      <c r="B1921" s="24"/>
    </row>
    <row r="1922" spans="2:2" x14ac:dyDescent="0.2">
      <c r="B1922" s="24"/>
    </row>
    <row r="1923" spans="2:2" x14ac:dyDescent="0.2">
      <c r="B1923" s="24"/>
    </row>
    <row r="1924" spans="2:2" x14ac:dyDescent="0.2">
      <c r="B1924" s="24"/>
    </row>
    <row r="1925" spans="2:2" x14ac:dyDescent="0.2">
      <c r="B1925" s="24"/>
    </row>
    <row r="1926" spans="2:2" x14ac:dyDescent="0.2">
      <c r="B1926" s="24"/>
    </row>
    <row r="1927" spans="2:2" x14ac:dyDescent="0.2">
      <c r="B1927" s="24"/>
    </row>
    <row r="1928" spans="2:2" x14ac:dyDescent="0.2">
      <c r="B1928" s="24"/>
    </row>
    <row r="1929" spans="2:2" x14ac:dyDescent="0.2">
      <c r="B1929" s="24"/>
    </row>
    <row r="1930" spans="2:2" x14ac:dyDescent="0.2">
      <c r="B1930" s="24"/>
    </row>
    <row r="1931" spans="2:2" x14ac:dyDescent="0.2">
      <c r="B1931" s="24"/>
    </row>
    <row r="1932" spans="2:2" x14ac:dyDescent="0.2">
      <c r="B1932" s="24"/>
    </row>
    <row r="1933" spans="2:2" x14ac:dyDescent="0.2">
      <c r="B1933" s="24"/>
    </row>
    <row r="1934" spans="2:2" x14ac:dyDescent="0.2">
      <c r="B1934" s="24"/>
    </row>
    <row r="1935" spans="2:2" x14ac:dyDescent="0.2">
      <c r="B1935" s="24"/>
    </row>
    <row r="1936" spans="2:2" x14ac:dyDescent="0.2">
      <c r="B1936" s="24"/>
    </row>
    <row r="1937" spans="2:2" x14ac:dyDescent="0.2">
      <c r="B1937" s="24"/>
    </row>
    <row r="1938" spans="2:2" x14ac:dyDescent="0.2">
      <c r="B1938" s="24"/>
    </row>
    <row r="1939" spans="2:2" x14ac:dyDescent="0.2">
      <c r="B1939" s="24"/>
    </row>
    <row r="1940" spans="2:2" x14ac:dyDescent="0.2">
      <c r="B1940" s="24"/>
    </row>
    <row r="1941" spans="2:2" x14ac:dyDescent="0.2">
      <c r="B1941" s="24"/>
    </row>
    <row r="1942" spans="2:2" x14ac:dyDescent="0.2">
      <c r="B1942" s="24"/>
    </row>
    <row r="1943" spans="2:2" x14ac:dyDescent="0.2">
      <c r="B1943" s="24"/>
    </row>
    <row r="1944" spans="2:2" x14ac:dyDescent="0.2">
      <c r="B1944" s="24"/>
    </row>
    <row r="1945" spans="2:2" x14ac:dyDescent="0.2">
      <c r="B1945" s="24"/>
    </row>
    <row r="1946" spans="2:2" x14ac:dyDescent="0.2">
      <c r="B1946" s="24"/>
    </row>
    <row r="1947" spans="2:2" x14ac:dyDescent="0.2">
      <c r="B1947" s="24"/>
    </row>
    <row r="1948" spans="2:2" x14ac:dyDescent="0.2">
      <c r="B1948" s="24"/>
    </row>
    <row r="1949" spans="2:2" x14ac:dyDescent="0.2">
      <c r="B1949" s="24"/>
    </row>
    <row r="1950" spans="2:2" x14ac:dyDescent="0.2">
      <c r="B1950" s="24"/>
    </row>
    <row r="1951" spans="2:2" x14ac:dyDescent="0.2">
      <c r="B1951" s="24"/>
    </row>
    <row r="1952" spans="2:2" x14ac:dyDescent="0.2">
      <c r="B1952" s="24"/>
    </row>
    <row r="1953" spans="2:2" x14ac:dyDescent="0.2">
      <c r="B1953" s="24"/>
    </row>
    <row r="1954" spans="2:2" x14ac:dyDescent="0.2">
      <c r="B1954" s="24"/>
    </row>
    <row r="1955" spans="2:2" x14ac:dyDescent="0.2">
      <c r="B1955" s="24"/>
    </row>
    <row r="1956" spans="2:2" x14ac:dyDescent="0.2">
      <c r="B1956" s="24"/>
    </row>
    <row r="1957" spans="2:2" x14ac:dyDescent="0.2">
      <c r="B1957" s="24"/>
    </row>
    <row r="1958" spans="2:2" x14ac:dyDescent="0.2">
      <c r="B1958" s="24"/>
    </row>
    <row r="1959" spans="2:2" x14ac:dyDescent="0.2">
      <c r="B1959" s="24"/>
    </row>
    <row r="1960" spans="2:2" x14ac:dyDescent="0.2">
      <c r="B1960" s="24"/>
    </row>
    <row r="1961" spans="2:2" x14ac:dyDescent="0.2">
      <c r="B1961" s="24"/>
    </row>
    <row r="1962" spans="2:2" x14ac:dyDescent="0.2">
      <c r="B1962" s="24"/>
    </row>
    <row r="1963" spans="2:2" x14ac:dyDescent="0.2">
      <c r="B1963" s="24"/>
    </row>
    <row r="1964" spans="2:2" x14ac:dyDescent="0.2">
      <c r="B1964" s="24"/>
    </row>
    <row r="1965" spans="2:2" x14ac:dyDescent="0.2">
      <c r="B1965" s="24"/>
    </row>
    <row r="1966" spans="2:2" x14ac:dyDescent="0.2">
      <c r="B1966" s="24"/>
    </row>
    <row r="1967" spans="2:2" x14ac:dyDescent="0.2">
      <c r="B1967" s="24"/>
    </row>
    <row r="1968" spans="2:2" x14ac:dyDescent="0.2">
      <c r="B1968" s="24"/>
    </row>
    <row r="1969" spans="2:2" x14ac:dyDescent="0.2">
      <c r="B1969" s="24"/>
    </row>
    <row r="1970" spans="2:2" x14ac:dyDescent="0.2">
      <c r="B1970" s="24"/>
    </row>
    <row r="1971" spans="2:2" x14ac:dyDescent="0.2">
      <c r="B1971" s="24"/>
    </row>
    <row r="1972" spans="2:2" x14ac:dyDescent="0.2">
      <c r="B1972" s="24"/>
    </row>
    <row r="1973" spans="2:2" x14ac:dyDescent="0.2">
      <c r="B1973" s="24"/>
    </row>
    <row r="1974" spans="2:2" x14ac:dyDescent="0.2">
      <c r="B1974" s="24"/>
    </row>
    <row r="1975" spans="2:2" x14ac:dyDescent="0.2">
      <c r="B1975" s="24"/>
    </row>
    <row r="1976" spans="2:2" x14ac:dyDescent="0.2">
      <c r="B1976" s="24"/>
    </row>
    <row r="1977" spans="2:2" x14ac:dyDescent="0.2">
      <c r="B1977" s="24"/>
    </row>
    <row r="1978" spans="2:2" x14ac:dyDescent="0.2">
      <c r="B1978" s="24"/>
    </row>
    <row r="1979" spans="2:2" x14ac:dyDescent="0.2">
      <c r="B1979" s="24"/>
    </row>
    <row r="1980" spans="2:2" x14ac:dyDescent="0.2">
      <c r="B1980" s="24"/>
    </row>
    <row r="1981" spans="2:2" x14ac:dyDescent="0.2">
      <c r="B1981" s="24"/>
    </row>
    <row r="1982" spans="2:2" x14ac:dyDescent="0.2">
      <c r="B1982" s="24"/>
    </row>
    <row r="1983" spans="2:2" x14ac:dyDescent="0.2">
      <c r="B1983" s="24"/>
    </row>
    <row r="1984" spans="2:2" x14ac:dyDescent="0.2">
      <c r="B1984" s="24"/>
    </row>
    <row r="1985" spans="2:2" x14ac:dyDescent="0.2">
      <c r="B1985" s="24"/>
    </row>
    <row r="1986" spans="2:2" x14ac:dyDescent="0.2">
      <c r="B1986" s="24"/>
    </row>
    <row r="1987" spans="2:2" x14ac:dyDescent="0.2">
      <c r="B1987" s="24"/>
    </row>
    <row r="1988" spans="2:2" x14ac:dyDescent="0.2">
      <c r="B1988" s="24"/>
    </row>
    <row r="1989" spans="2:2" x14ac:dyDescent="0.2">
      <c r="B1989" s="24"/>
    </row>
    <row r="1990" spans="2:2" x14ac:dyDescent="0.2">
      <c r="B1990" s="24"/>
    </row>
    <row r="1991" spans="2:2" x14ac:dyDescent="0.2">
      <c r="B1991" s="24"/>
    </row>
    <row r="1992" spans="2:2" x14ac:dyDescent="0.2">
      <c r="B1992" s="24"/>
    </row>
    <row r="1993" spans="2:2" x14ac:dyDescent="0.2">
      <c r="B1993" s="24"/>
    </row>
    <row r="1994" spans="2:2" x14ac:dyDescent="0.2">
      <c r="B1994" s="24"/>
    </row>
    <row r="1995" spans="2:2" x14ac:dyDescent="0.2">
      <c r="B1995" s="24"/>
    </row>
    <row r="1996" spans="2:2" x14ac:dyDescent="0.2">
      <c r="B1996" s="24"/>
    </row>
    <row r="1997" spans="2:2" x14ac:dyDescent="0.2">
      <c r="B1997" s="24"/>
    </row>
    <row r="1998" spans="2:2" x14ac:dyDescent="0.2">
      <c r="B1998" s="24"/>
    </row>
    <row r="1999" spans="2:2" x14ac:dyDescent="0.2">
      <c r="B1999" s="24"/>
    </row>
    <row r="2000" spans="2:2" x14ac:dyDescent="0.2">
      <c r="B2000" s="24"/>
    </row>
    <row r="2001" spans="2:2" x14ac:dyDescent="0.2">
      <c r="B2001" s="24"/>
    </row>
    <row r="2002" spans="2:2" x14ac:dyDescent="0.2">
      <c r="B2002" s="24"/>
    </row>
    <row r="2003" spans="2:2" x14ac:dyDescent="0.2">
      <c r="B2003" s="24"/>
    </row>
    <row r="2004" spans="2:2" x14ac:dyDescent="0.2">
      <c r="B2004" s="24"/>
    </row>
    <row r="2005" spans="2:2" x14ac:dyDescent="0.2">
      <c r="B2005" s="24"/>
    </row>
    <row r="2006" spans="2:2" x14ac:dyDescent="0.2">
      <c r="B2006" s="24"/>
    </row>
    <row r="2007" spans="2:2" x14ac:dyDescent="0.2">
      <c r="B2007" s="24"/>
    </row>
    <row r="2008" spans="2:2" x14ac:dyDescent="0.2">
      <c r="B2008" s="24"/>
    </row>
    <row r="2009" spans="2:2" x14ac:dyDescent="0.2">
      <c r="B2009" s="24"/>
    </row>
    <row r="2010" spans="2:2" x14ac:dyDescent="0.2">
      <c r="B2010" s="24"/>
    </row>
    <row r="2011" spans="2:2" x14ac:dyDescent="0.2">
      <c r="B2011" s="24"/>
    </row>
    <row r="2012" spans="2:2" x14ac:dyDescent="0.2">
      <c r="B2012" s="24"/>
    </row>
    <row r="2013" spans="2:2" x14ac:dyDescent="0.2">
      <c r="B2013" s="24"/>
    </row>
    <row r="2014" spans="2:2" x14ac:dyDescent="0.2">
      <c r="B2014" s="24"/>
    </row>
    <row r="2015" spans="2:2" x14ac:dyDescent="0.2">
      <c r="B2015" s="24"/>
    </row>
    <row r="2016" spans="2:2" x14ac:dyDescent="0.2">
      <c r="B2016" s="24"/>
    </row>
    <row r="2017" spans="2:2" x14ac:dyDescent="0.2">
      <c r="B2017" s="24"/>
    </row>
    <row r="2018" spans="2:2" x14ac:dyDescent="0.2">
      <c r="B2018" s="24"/>
    </row>
    <row r="2019" spans="2:2" x14ac:dyDescent="0.2">
      <c r="B2019" s="24"/>
    </row>
    <row r="2020" spans="2:2" x14ac:dyDescent="0.2">
      <c r="B2020" s="24"/>
    </row>
    <row r="2021" spans="2:2" x14ac:dyDescent="0.2">
      <c r="B2021" s="24"/>
    </row>
    <row r="2022" spans="2:2" x14ac:dyDescent="0.2">
      <c r="B2022" s="24"/>
    </row>
    <row r="2023" spans="2:2" x14ac:dyDescent="0.2">
      <c r="B2023" s="24"/>
    </row>
    <row r="2024" spans="2:2" x14ac:dyDescent="0.2">
      <c r="B2024" s="24"/>
    </row>
    <row r="2025" spans="2:2" x14ac:dyDescent="0.2">
      <c r="B2025" s="24"/>
    </row>
    <row r="2026" spans="2:2" x14ac:dyDescent="0.2">
      <c r="B2026" s="24"/>
    </row>
    <row r="2027" spans="2:2" x14ac:dyDescent="0.2">
      <c r="B2027" s="24"/>
    </row>
    <row r="2028" spans="2:2" x14ac:dyDescent="0.2">
      <c r="B2028" s="24"/>
    </row>
    <row r="2029" spans="2:2" x14ac:dyDescent="0.2">
      <c r="B2029" s="24"/>
    </row>
    <row r="2030" spans="2:2" x14ac:dyDescent="0.2">
      <c r="B2030" s="24"/>
    </row>
    <row r="2031" spans="2:2" x14ac:dyDescent="0.2">
      <c r="B2031" s="24"/>
    </row>
    <row r="2032" spans="2:2" x14ac:dyDescent="0.2">
      <c r="B2032" s="24"/>
    </row>
    <row r="2033" spans="2:2" x14ac:dyDescent="0.2">
      <c r="B2033" s="24"/>
    </row>
    <row r="2034" spans="2:2" x14ac:dyDescent="0.2">
      <c r="B2034" s="24"/>
    </row>
    <row r="2035" spans="2:2" x14ac:dyDescent="0.2">
      <c r="B2035" s="24"/>
    </row>
    <row r="2036" spans="2:2" x14ac:dyDescent="0.2">
      <c r="B2036" s="24"/>
    </row>
    <row r="2037" spans="2:2" x14ac:dyDescent="0.2">
      <c r="B2037" s="24"/>
    </row>
    <row r="2038" spans="2:2" x14ac:dyDescent="0.2">
      <c r="B2038" s="24"/>
    </row>
    <row r="2039" spans="2:2" x14ac:dyDescent="0.2">
      <c r="B2039" s="24"/>
    </row>
    <row r="2040" spans="2:2" x14ac:dyDescent="0.2">
      <c r="B2040" s="24"/>
    </row>
    <row r="2041" spans="2:2" x14ac:dyDescent="0.2">
      <c r="B2041" s="24"/>
    </row>
    <row r="2042" spans="2:2" x14ac:dyDescent="0.2">
      <c r="B2042" s="24"/>
    </row>
    <row r="2043" spans="2:2" x14ac:dyDescent="0.2">
      <c r="B2043" s="24"/>
    </row>
    <row r="2044" spans="2:2" x14ac:dyDescent="0.2">
      <c r="B2044" s="24"/>
    </row>
    <row r="2045" spans="2:2" x14ac:dyDescent="0.2">
      <c r="B2045" s="24"/>
    </row>
    <row r="2046" spans="2:2" x14ac:dyDescent="0.2">
      <c r="B2046" s="24"/>
    </row>
    <row r="2047" spans="2:2" x14ac:dyDescent="0.2">
      <c r="B2047" s="24"/>
    </row>
    <row r="2048" spans="2:2" x14ac:dyDescent="0.2">
      <c r="B2048" s="24"/>
    </row>
    <row r="2049" spans="2:2" x14ac:dyDescent="0.2">
      <c r="B2049" s="24"/>
    </row>
    <row r="2050" spans="2:2" x14ac:dyDescent="0.2">
      <c r="B2050" s="24"/>
    </row>
    <row r="2051" spans="2:2" x14ac:dyDescent="0.2">
      <c r="B2051" s="24"/>
    </row>
    <row r="2052" spans="2:2" x14ac:dyDescent="0.2">
      <c r="B2052" s="24"/>
    </row>
    <row r="2053" spans="2:2" x14ac:dyDescent="0.2">
      <c r="B2053" s="24"/>
    </row>
    <row r="2054" spans="2:2" x14ac:dyDescent="0.2">
      <c r="B2054" s="24"/>
    </row>
    <row r="2055" spans="2:2" x14ac:dyDescent="0.2">
      <c r="B2055" s="24"/>
    </row>
    <row r="2056" spans="2:2" x14ac:dyDescent="0.2">
      <c r="B2056" s="24"/>
    </row>
    <row r="2057" spans="2:2" x14ac:dyDescent="0.2">
      <c r="B2057" s="24"/>
    </row>
    <row r="2058" spans="2:2" x14ac:dyDescent="0.2">
      <c r="B2058" s="24"/>
    </row>
    <row r="2059" spans="2:2" x14ac:dyDescent="0.2">
      <c r="B2059" s="24"/>
    </row>
    <row r="2060" spans="2:2" x14ac:dyDescent="0.2">
      <c r="B2060" s="24"/>
    </row>
    <row r="2061" spans="2:2" x14ac:dyDescent="0.2">
      <c r="B2061" s="24"/>
    </row>
    <row r="2062" spans="2:2" x14ac:dyDescent="0.2">
      <c r="B2062" s="24"/>
    </row>
    <row r="2063" spans="2:2" x14ac:dyDescent="0.2">
      <c r="B2063" s="24"/>
    </row>
    <row r="2064" spans="2:2" x14ac:dyDescent="0.2">
      <c r="B2064" s="24"/>
    </row>
    <row r="2065" spans="2:2" x14ac:dyDescent="0.2">
      <c r="B2065" s="24"/>
    </row>
    <row r="2066" spans="2:2" x14ac:dyDescent="0.2">
      <c r="B2066" s="24"/>
    </row>
    <row r="2067" spans="2:2" x14ac:dyDescent="0.2">
      <c r="B2067" s="24"/>
    </row>
    <row r="2068" spans="2:2" x14ac:dyDescent="0.2">
      <c r="B2068" s="24"/>
    </row>
    <row r="2069" spans="2:2" x14ac:dyDescent="0.2">
      <c r="B2069" s="24"/>
    </row>
    <row r="2070" spans="2:2" x14ac:dyDescent="0.2">
      <c r="B2070" s="24"/>
    </row>
    <row r="2071" spans="2:2" x14ac:dyDescent="0.2">
      <c r="B2071" s="24"/>
    </row>
    <row r="2072" spans="2:2" x14ac:dyDescent="0.2">
      <c r="B2072" s="24"/>
    </row>
    <row r="2073" spans="2:2" x14ac:dyDescent="0.2">
      <c r="B2073" s="24"/>
    </row>
    <row r="2074" spans="2:2" x14ac:dyDescent="0.2">
      <c r="B2074" s="24"/>
    </row>
    <row r="2075" spans="2:2" x14ac:dyDescent="0.2">
      <c r="B2075" s="24"/>
    </row>
    <row r="2076" spans="2:2" x14ac:dyDescent="0.2">
      <c r="B2076" s="24"/>
    </row>
    <row r="2077" spans="2:2" x14ac:dyDescent="0.2">
      <c r="B2077" s="24"/>
    </row>
    <row r="2078" spans="2:2" x14ac:dyDescent="0.2">
      <c r="B2078" s="24"/>
    </row>
    <row r="2079" spans="2:2" x14ac:dyDescent="0.2">
      <c r="B2079" s="24"/>
    </row>
    <row r="2080" spans="2:2" x14ac:dyDescent="0.2">
      <c r="B2080" s="24"/>
    </row>
    <row r="2081" spans="2:2" x14ac:dyDescent="0.2">
      <c r="B2081" s="24"/>
    </row>
    <row r="2082" spans="2:2" x14ac:dyDescent="0.2">
      <c r="B2082" s="24"/>
    </row>
    <row r="2083" spans="2:2" x14ac:dyDescent="0.2">
      <c r="B2083" s="24"/>
    </row>
    <row r="2084" spans="2:2" x14ac:dyDescent="0.2">
      <c r="B2084" s="24"/>
    </row>
    <row r="2085" spans="2:2" x14ac:dyDescent="0.2">
      <c r="B2085" s="24"/>
    </row>
    <row r="2086" spans="2:2" x14ac:dyDescent="0.2">
      <c r="B2086" s="24"/>
    </row>
    <row r="2087" spans="2:2" x14ac:dyDescent="0.2">
      <c r="B2087" s="24"/>
    </row>
    <row r="2088" spans="2:2" x14ac:dyDescent="0.2">
      <c r="B2088" s="24"/>
    </row>
    <row r="2089" spans="2:2" x14ac:dyDescent="0.2">
      <c r="B2089" s="24"/>
    </row>
    <row r="2090" spans="2:2" x14ac:dyDescent="0.2">
      <c r="B2090" s="24"/>
    </row>
    <row r="2091" spans="2:2" x14ac:dyDescent="0.2">
      <c r="B2091" s="24"/>
    </row>
    <row r="2092" spans="2:2" x14ac:dyDescent="0.2">
      <c r="B2092" s="24"/>
    </row>
    <row r="2093" spans="2:2" x14ac:dyDescent="0.2">
      <c r="B2093" s="24"/>
    </row>
    <row r="2094" spans="2:2" x14ac:dyDescent="0.2">
      <c r="B2094" s="24"/>
    </row>
    <row r="2095" spans="2:2" x14ac:dyDescent="0.2">
      <c r="B2095" s="24"/>
    </row>
    <row r="2096" spans="2:2" x14ac:dyDescent="0.2">
      <c r="B2096" s="24"/>
    </row>
    <row r="2097" spans="2:2" x14ac:dyDescent="0.2">
      <c r="B2097" s="24"/>
    </row>
    <row r="2098" spans="2:2" x14ac:dyDescent="0.2">
      <c r="B2098" s="24"/>
    </row>
    <row r="2099" spans="2:2" x14ac:dyDescent="0.2">
      <c r="B2099" s="24"/>
    </row>
    <row r="2100" spans="2:2" x14ac:dyDescent="0.2">
      <c r="B2100" s="24"/>
    </row>
    <row r="2101" spans="2:2" x14ac:dyDescent="0.2">
      <c r="B2101" s="24"/>
    </row>
    <row r="2102" spans="2:2" x14ac:dyDescent="0.2">
      <c r="B2102" s="24"/>
    </row>
    <row r="2103" spans="2:2" x14ac:dyDescent="0.2">
      <c r="B2103" s="24"/>
    </row>
    <row r="2104" spans="2:2" x14ac:dyDescent="0.2">
      <c r="B2104" s="24"/>
    </row>
    <row r="2105" spans="2:2" x14ac:dyDescent="0.2">
      <c r="B2105" s="24"/>
    </row>
    <row r="2106" spans="2:2" x14ac:dyDescent="0.2">
      <c r="B2106" s="24"/>
    </row>
    <row r="2107" spans="2:2" x14ac:dyDescent="0.2">
      <c r="B2107" s="24"/>
    </row>
    <row r="2108" spans="2:2" x14ac:dyDescent="0.2">
      <c r="B2108" s="24"/>
    </row>
    <row r="2109" spans="2:2" x14ac:dyDescent="0.2">
      <c r="B2109" s="24"/>
    </row>
    <row r="2110" spans="2:2" x14ac:dyDescent="0.2">
      <c r="B2110" s="24"/>
    </row>
    <row r="2111" spans="2:2" x14ac:dyDescent="0.2">
      <c r="B2111" s="24"/>
    </row>
    <row r="2112" spans="2:2" x14ac:dyDescent="0.2">
      <c r="B2112" s="24"/>
    </row>
    <row r="2113" spans="2:2" x14ac:dyDescent="0.2">
      <c r="B2113" s="24"/>
    </row>
    <row r="2114" spans="2:2" x14ac:dyDescent="0.2">
      <c r="B2114" s="24"/>
    </row>
    <row r="2115" spans="2:2" x14ac:dyDescent="0.2">
      <c r="B2115" s="24"/>
    </row>
    <row r="2116" spans="2:2" x14ac:dyDescent="0.2">
      <c r="B2116" s="24"/>
    </row>
    <row r="2117" spans="2:2" x14ac:dyDescent="0.2">
      <c r="B2117" s="24"/>
    </row>
    <row r="2118" spans="2:2" x14ac:dyDescent="0.2">
      <c r="B2118" s="24"/>
    </row>
    <row r="2119" spans="2:2" x14ac:dyDescent="0.2">
      <c r="B2119" s="24"/>
    </row>
    <row r="2120" spans="2:2" x14ac:dyDescent="0.2">
      <c r="B2120" s="24"/>
    </row>
    <row r="2121" spans="2:2" x14ac:dyDescent="0.2">
      <c r="B2121" s="24"/>
    </row>
    <row r="2122" spans="2:2" x14ac:dyDescent="0.2">
      <c r="B2122" s="24"/>
    </row>
    <row r="2123" spans="2:2" x14ac:dyDescent="0.2">
      <c r="B2123" s="24"/>
    </row>
    <row r="2124" spans="2:2" x14ac:dyDescent="0.2">
      <c r="B2124" s="24"/>
    </row>
    <row r="2125" spans="2:2" x14ac:dyDescent="0.2">
      <c r="B2125" s="24"/>
    </row>
    <row r="2126" spans="2:2" x14ac:dyDescent="0.2">
      <c r="B2126" s="24"/>
    </row>
    <row r="2127" spans="2:2" x14ac:dyDescent="0.2">
      <c r="B2127" s="24"/>
    </row>
    <row r="2128" spans="2:2" x14ac:dyDescent="0.2">
      <c r="B2128" s="24"/>
    </row>
    <row r="2129" spans="2:2" x14ac:dyDescent="0.2">
      <c r="B2129" s="24"/>
    </row>
    <row r="2130" spans="2:2" x14ac:dyDescent="0.2">
      <c r="B2130" s="24"/>
    </row>
    <row r="2131" spans="2:2" x14ac:dyDescent="0.2">
      <c r="B2131" s="24"/>
    </row>
    <row r="2132" spans="2:2" x14ac:dyDescent="0.2">
      <c r="B2132" s="24"/>
    </row>
    <row r="2133" spans="2:2" x14ac:dyDescent="0.2">
      <c r="B2133" s="24"/>
    </row>
    <row r="2134" spans="2:2" x14ac:dyDescent="0.2">
      <c r="B2134" s="24"/>
    </row>
    <row r="2135" spans="2:2" x14ac:dyDescent="0.2">
      <c r="B2135" s="24"/>
    </row>
    <row r="2136" spans="2:2" x14ac:dyDescent="0.2">
      <c r="B2136" s="24"/>
    </row>
    <row r="2137" spans="2:2" x14ac:dyDescent="0.2">
      <c r="B2137" s="24"/>
    </row>
    <row r="2138" spans="2:2" x14ac:dyDescent="0.2">
      <c r="B2138" s="24"/>
    </row>
    <row r="2139" spans="2:2" x14ac:dyDescent="0.2">
      <c r="B2139" s="24"/>
    </row>
    <row r="2140" spans="2:2" x14ac:dyDescent="0.2">
      <c r="B2140" s="24"/>
    </row>
    <row r="2141" spans="2:2" x14ac:dyDescent="0.2">
      <c r="B2141" s="24"/>
    </row>
    <row r="2142" spans="2:2" x14ac:dyDescent="0.2">
      <c r="B2142" s="24"/>
    </row>
    <row r="2143" spans="2:2" x14ac:dyDescent="0.2">
      <c r="B2143" s="24"/>
    </row>
    <row r="2144" spans="2:2" x14ac:dyDescent="0.2">
      <c r="B2144" s="24"/>
    </row>
    <row r="2145" spans="2:2" x14ac:dyDescent="0.2">
      <c r="B2145" s="24"/>
    </row>
    <row r="2146" spans="2:2" x14ac:dyDescent="0.2">
      <c r="B2146" s="24"/>
    </row>
    <row r="2147" spans="2:2" x14ac:dyDescent="0.2">
      <c r="B2147" s="24"/>
    </row>
    <row r="2148" spans="2:2" x14ac:dyDescent="0.2">
      <c r="B2148" s="24"/>
    </row>
    <row r="2149" spans="2:2" x14ac:dyDescent="0.2">
      <c r="B2149" s="24"/>
    </row>
    <row r="2150" spans="2:2" x14ac:dyDescent="0.2">
      <c r="B2150" s="24"/>
    </row>
    <row r="2151" spans="2:2" x14ac:dyDescent="0.2">
      <c r="B2151" s="24"/>
    </row>
    <row r="2152" spans="2:2" x14ac:dyDescent="0.2">
      <c r="B2152" s="24"/>
    </row>
    <row r="2153" spans="2:2" x14ac:dyDescent="0.2">
      <c r="B2153" s="24"/>
    </row>
    <row r="2154" spans="2:2" x14ac:dyDescent="0.2">
      <c r="B2154" s="24"/>
    </row>
    <row r="2155" spans="2:2" x14ac:dyDescent="0.2">
      <c r="B2155" s="24"/>
    </row>
    <row r="2156" spans="2:2" x14ac:dyDescent="0.2">
      <c r="B2156" s="24"/>
    </row>
    <row r="2157" spans="2:2" x14ac:dyDescent="0.2">
      <c r="B2157" s="24"/>
    </row>
    <row r="2158" spans="2:2" x14ac:dyDescent="0.2">
      <c r="B2158" s="24"/>
    </row>
    <row r="2159" spans="2:2" x14ac:dyDescent="0.2">
      <c r="B2159" s="24"/>
    </row>
    <row r="2160" spans="2:2" x14ac:dyDescent="0.2">
      <c r="B2160" s="24"/>
    </row>
    <row r="2161" spans="2:2" x14ac:dyDescent="0.2">
      <c r="B2161" s="24"/>
    </row>
    <row r="2162" spans="2:2" x14ac:dyDescent="0.2">
      <c r="B2162" s="24"/>
    </row>
    <row r="2163" spans="2:2" x14ac:dyDescent="0.2">
      <c r="B2163" s="24"/>
    </row>
    <row r="2164" spans="2:2" x14ac:dyDescent="0.2">
      <c r="B2164" s="24"/>
    </row>
    <row r="2165" spans="2:2" x14ac:dyDescent="0.2">
      <c r="B2165" s="24"/>
    </row>
    <row r="2166" spans="2:2" x14ac:dyDescent="0.2">
      <c r="B2166" s="24"/>
    </row>
    <row r="2167" spans="2:2" x14ac:dyDescent="0.2">
      <c r="B2167" s="24"/>
    </row>
    <row r="2168" spans="2:2" x14ac:dyDescent="0.2">
      <c r="B2168" s="24"/>
    </row>
    <row r="2169" spans="2:2" x14ac:dyDescent="0.2">
      <c r="B2169" s="24"/>
    </row>
    <row r="2170" spans="2:2" x14ac:dyDescent="0.2">
      <c r="B2170" s="24"/>
    </row>
    <row r="2171" spans="2:2" x14ac:dyDescent="0.2">
      <c r="B2171" s="24"/>
    </row>
    <row r="2172" spans="2:2" x14ac:dyDescent="0.2">
      <c r="B2172" s="24"/>
    </row>
    <row r="2173" spans="2:2" x14ac:dyDescent="0.2">
      <c r="B2173" s="24"/>
    </row>
    <row r="2174" spans="2:2" x14ac:dyDescent="0.2">
      <c r="B2174" s="24"/>
    </row>
    <row r="2175" spans="2:2" x14ac:dyDescent="0.2">
      <c r="B2175" s="24"/>
    </row>
    <row r="2176" spans="2:2" x14ac:dyDescent="0.2">
      <c r="B2176" s="24"/>
    </row>
    <row r="2177" spans="2:2" x14ac:dyDescent="0.2">
      <c r="B2177" s="24"/>
    </row>
    <row r="2178" spans="2:2" x14ac:dyDescent="0.2">
      <c r="B2178" s="24"/>
    </row>
    <row r="2179" spans="2:2" x14ac:dyDescent="0.2">
      <c r="B2179" s="24"/>
    </row>
    <row r="2180" spans="2:2" x14ac:dyDescent="0.2">
      <c r="B2180" s="24"/>
    </row>
    <row r="2181" spans="2:2" x14ac:dyDescent="0.2">
      <c r="B2181" s="24"/>
    </row>
    <row r="2182" spans="2:2" x14ac:dyDescent="0.2">
      <c r="B2182" s="24"/>
    </row>
    <row r="2183" spans="2:2" x14ac:dyDescent="0.2">
      <c r="B2183" s="24"/>
    </row>
    <row r="2184" spans="2:2" x14ac:dyDescent="0.2">
      <c r="B2184" s="24"/>
    </row>
    <row r="2185" spans="2:2" x14ac:dyDescent="0.2">
      <c r="B2185" s="24"/>
    </row>
    <row r="2186" spans="2:2" x14ac:dyDescent="0.2">
      <c r="B2186" s="24"/>
    </row>
    <row r="2187" spans="2:2" x14ac:dyDescent="0.2">
      <c r="B2187" s="24"/>
    </row>
    <row r="2188" spans="2:2" x14ac:dyDescent="0.2">
      <c r="B2188" s="24"/>
    </row>
    <row r="2189" spans="2:2" x14ac:dyDescent="0.2">
      <c r="B2189" s="24"/>
    </row>
    <row r="2190" spans="2:2" x14ac:dyDescent="0.2">
      <c r="B2190" s="24"/>
    </row>
    <row r="2191" spans="2:2" x14ac:dyDescent="0.2">
      <c r="B2191" s="24"/>
    </row>
    <row r="2192" spans="2:2" x14ac:dyDescent="0.2">
      <c r="B2192" s="24"/>
    </row>
    <row r="2193" spans="2:2" x14ac:dyDescent="0.2">
      <c r="B2193" s="24"/>
    </row>
    <row r="2194" spans="2:2" x14ac:dyDescent="0.2">
      <c r="B2194" s="24"/>
    </row>
    <row r="2195" spans="2:2" x14ac:dyDescent="0.2">
      <c r="B2195" s="24"/>
    </row>
    <row r="2196" spans="2:2" x14ac:dyDescent="0.2">
      <c r="B2196" s="24"/>
    </row>
    <row r="2197" spans="2:2" x14ac:dyDescent="0.2">
      <c r="B2197" s="24"/>
    </row>
    <row r="2198" spans="2:2" x14ac:dyDescent="0.2">
      <c r="B2198" s="24"/>
    </row>
    <row r="2199" spans="2:2" x14ac:dyDescent="0.2">
      <c r="B2199" s="24"/>
    </row>
    <row r="2200" spans="2:2" x14ac:dyDescent="0.2">
      <c r="B2200" s="24"/>
    </row>
    <row r="2201" spans="2:2" x14ac:dyDescent="0.2">
      <c r="B2201" s="24"/>
    </row>
    <row r="2202" spans="2:2" x14ac:dyDescent="0.2">
      <c r="B2202" s="24"/>
    </row>
    <row r="2203" spans="2:2" x14ac:dyDescent="0.2">
      <c r="B2203" s="24"/>
    </row>
    <row r="2204" spans="2:2" x14ac:dyDescent="0.2">
      <c r="B2204" s="24"/>
    </row>
    <row r="2205" spans="2:2" x14ac:dyDescent="0.2">
      <c r="B2205" s="24"/>
    </row>
    <row r="2206" spans="2:2" x14ac:dyDescent="0.2">
      <c r="B2206" s="24"/>
    </row>
    <row r="2207" spans="2:2" x14ac:dyDescent="0.2">
      <c r="B2207" s="24"/>
    </row>
    <row r="2208" spans="2:2" x14ac:dyDescent="0.2">
      <c r="B2208" s="24"/>
    </row>
    <row r="2209" spans="2:2" x14ac:dyDescent="0.2">
      <c r="B2209" s="24"/>
    </row>
    <row r="2210" spans="2:2" x14ac:dyDescent="0.2">
      <c r="B2210" s="24"/>
    </row>
    <row r="2211" spans="2:2" x14ac:dyDescent="0.2">
      <c r="B2211" s="24"/>
    </row>
    <row r="2212" spans="2:2" x14ac:dyDescent="0.2">
      <c r="B2212" s="24"/>
    </row>
    <row r="2213" spans="2:2" x14ac:dyDescent="0.2">
      <c r="B2213" s="24"/>
    </row>
    <row r="2214" spans="2:2" x14ac:dyDescent="0.2">
      <c r="B2214" s="24"/>
    </row>
    <row r="2215" spans="2:2" x14ac:dyDescent="0.2">
      <c r="B2215" s="24"/>
    </row>
    <row r="2216" spans="2:2" x14ac:dyDescent="0.2">
      <c r="B2216" s="24"/>
    </row>
    <row r="2217" spans="2:2" x14ac:dyDescent="0.2">
      <c r="B2217" s="24"/>
    </row>
    <row r="2218" spans="2:2" x14ac:dyDescent="0.2">
      <c r="B2218" s="24"/>
    </row>
    <row r="2219" spans="2:2" x14ac:dyDescent="0.2">
      <c r="B2219" s="24"/>
    </row>
    <row r="2220" spans="2:2" x14ac:dyDescent="0.2">
      <c r="B2220" s="24"/>
    </row>
    <row r="2221" spans="2:2" x14ac:dyDescent="0.2">
      <c r="B2221" s="24"/>
    </row>
    <row r="2222" spans="2:2" x14ac:dyDescent="0.2">
      <c r="B2222" s="24"/>
    </row>
    <row r="2223" spans="2:2" x14ac:dyDescent="0.2">
      <c r="B2223" s="24"/>
    </row>
    <row r="2224" spans="2:2" x14ac:dyDescent="0.2">
      <c r="B2224" s="24"/>
    </row>
    <row r="2225" spans="2:2" x14ac:dyDescent="0.2">
      <c r="B2225" s="24"/>
    </row>
    <row r="2226" spans="2:2" x14ac:dyDescent="0.2">
      <c r="B2226" s="24"/>
    </row>
    <row r="2227" spans="2:2" x14ac:dyDescent="0.2">
      <c r="B2227" s="24"/>
    </row>
    <row r="2228" spans="2:2" x14ac:dyDescent="0.2">
      <c r="B2228" s="24"/>
    </row>
    <row r="2229" spans="2:2" x14ac:dyDescent="0.2">
      <c r="B2229" s="24"/>
    </row>
    <row r="2230" spans="2:2" x14ac:dyDescent="0.2">
      <c r="B2230" s="24"/>
    </row>
    <row r="2231" spans="2:2" x14ac:dyDescent="0.2">
      <c r="B2231" s="24"/>
    </row>
    <row r="2232" spans="2:2" x14ac:dyDescent="0.2">
      <c r="B2232" s="24"/>
    </row>
    <row r="2233" spans="2:2" x14ac:dyDescent="0.2">
      <c r="B2233" s="24"/>
    </row>
    <row r="2234" spans="2:2" x14ac:dyDescent="0.2">
      <c r="B2234" s="24"/>
    </row>
    <row r="2235" spans="2:2" x14ac:dyDescent="0.2">
      <c r="B2235" s="24"/>
    </row>
    <row r="2236" spans="2:2" x14ac:dyDescent="0.2">
      <c r="B2236" s="24"/>
    </row>
    <row r="2237" spans="2:2" x14ac:dyDescent="0.2">
      <c r="B2237" s="24"/>
    </row>
    <row r="2238" spans="2:2" x14ac:dyDescent="0.2">
      <c r="B2238" s="24"/>
    </row>
    <row r="2239" spans="2:2" x14ac:dyDescent="0.2">
      <c r="B2239" s="24"/>
    </row>
    <row r="2240" spans="2:2" x14ac:dyDescent="0.2">
      <c r="B2240" s="24"/>
    </row>
    <row r="2241" spans="2:2" x14ac:dyDescent="0.2">
      <c r="B2241" s="24"/>
    </row>
    <row r="2242" spans="2:2" x14ac:dyDescent="0.2">
      <c r="B2242" s="24"/>
    </row>
    <row r="2243" spans="2:2" x14ac:dyDescent="0.2">
      <c r="B2243" s="24"/>
    </row>
    <row r="2244" spans="2:2" x14ac:dyDescent="0.2">
      <c r="B2244" s="24"/>
    </row>
    <row r="2245" spans="2:2" x14ac:dyDescent="0.2">
      <c r="B2245" s="24"/>
    </row>
    <row r="2246" spans="2:2" x14ac:dyDescent="0.2">
      <c r="B2246" s="24"/>
    </row>
    <row r="2247" spans="2:2" x14ac:dyDescent="0.2">
      <c r="B2247" s="24"/>
    </row>
    <row r="2248" spans="2:2" x14ac:dyDescent="0.2">
      <c r="B2248" s="24"/>
    </row>
    <row r="2249" spans="2:2" x14ac:dyDescent="0.2">
      <c r="B2249" s="24"/>
    </row>
    <row r="2250" spans="2:2" x14ac:dyDescent="0.2">
      <c r="B2250" s="24"/>
    </row>
    <row r="2251" spans="2:2" x14ac:dyDescent="0.2">
      <c r="B2251" s="24"/>
    </row>
    <row r="2252" spans="2:2" x14ac:dyDescent="0.2">
      <c r="B2252" s="24"/>
    </row>
    <row r="2253" spans="2:2" x14ac:dyDescent="0.2">
      <c r="B2253" s="24"/>
    </row>
    <row r="2254" spans="2:2" x14ac:dyDescent="0.2">
      <c r="B2254" s="24"/>
    </row>
    <row r="2255" spans="2:2" x14ac:dyDescent="0.2">
      <c r="B2255" s="24"/>
    </row>
    <row r="2256" spans="2:2" x14ac:dyDescent="0.2">
      <c r="B2256" s="24"/>
    </row>
    <row r="2257" spans="2:2" x14ac:dyDescent="0.2">
      <c r="B2257" s="24"/>
    </row>
    <row r="2258" spans="2:2" x14ac:dyDescent="0.2">
      <c r="B2258" s="24"/>
    </row>
    <row r="2259" spans="2:2" x14ac:dyDescent="0.2">
      <c r="B2259" s="24"/>
    </row>
    <row r="2260" spans="2:2" x14ac:dyDescent="0.2">
      <c r="B2260" s="24"/>
    </row>
    <row r="2261" spans="2:2" x14ac:dyDescent="0.2">
      <c r="B2261" s="24"/>
    </row>
    <row r="2262" spans="2:2" x14ac:dyDescent="0.2">
      <c r="B2262" s="24"/>
    </row>
    <row r="2263" spans="2:2" x14ac:dyDescent="0.2">
      <c r="B2263" s="24"/>
    </row>
    <row r="2264" spans="2:2" x14ac:dyDescent="0.2">
      <c r="B2264" s="24"/>
    </row>
    <row r="2265" spans="2:2" x14ac:dyDescent="0.2">
      <c r="B2265" s="24"/>
    </row>
    <row r="2266" spans="2:2" x14ac:dyDescent="0.2">
      <c r="B2266" s="24"/>
    </row>
    <row r="2267" spans="2:2" x14ac:dyDescent="0.2">
      <c r="B2267" s="24"/>
    </row>
    <row r="2268" spans="2:2" x14ac:dyDescent="0.2">
      <c r="B2268" s="24"/>
    </row>
    <row r="2269" spans="2:2" x14ac:dyDescent="0.2">
      <c r="B2269" s="24"/>
    </row>
    <row r="2270" spans="2:2" x14ac:dyDescent="0.2">
      <c r="B2270" s="24"/>
    </row>
    <row r="2271" spans="2:2" x14ac:dyDescent="0.2">
      <c r="B2271" s="24"/>
    </row>
    <row r="2272" spans="2:2" x14ac:dyDescent="0.2">
      <c r="B2272" s="24"/>
    </row>
    <row r="2273" spans="2:2" x14ac:dyDescent="0.2">
      <c r="B2273" s="24"/>
    </row>
    <row r="2274" spans="2:2" x14ac:dyDescent="0.2">
      <c r="B2274" s="24"/>
    </row>
    <row r="2275" spans="2:2" x14ac:dyDescent="0.2">
      <c r="B2275" s="24"/>
    </row>
    <row r="2276" spans="2:2" x14ac:dyDescent="0.2">
      <c r="B2276" s="24"/>
    </row>
    <row r="2277" spans="2:2" x14ac:dyDescent="0.2">
      <c r="B2277" s="24"/>
    </row>
    <row r="2278" spans="2:2" x14ac:dyDescent="0.2">
      <c r="B2278" s="24"/>
    </row>
    <row r="2279" spans="2:2" x14ac:dyDescent="0.2">
      <c r="B2279" s="24"/>
    </row>
    <row r="2280" spans="2:2" x14ac:dyDescent="0.2">
      <c r="B2280" s="24"/>
    </row>
    <row r="2281" spans="2:2" x14ac:dyDescent="0.2">
      <c r="B2281" s="24"/>
    </row>
    <row r="2282" spans="2:2" x14ac:dyDescent="0.2">
      <c r="B2282" s="24"/>
    </row>
    <row r="2283" spans="2:2" x14ac:dyDescent="0.2">
      <c r="B2283" s="24"/>
    </row>
    <row r="2284" spans="2:2" x14ac:dyDescent="0.2">
      <c r="B2284" s="24"/>
    </row>
    <row r="2285" spans="2:2" x14ac:dyDescent="0.2">
      <c r="B2285" s="24"/>
    </row>
    <row r="2286" spans="2:2" x14ac:dyDescent="0.2">
      <c r="B2286" s="24"/>
    </row>
    <row r="2287" spans="2:2" x14ac:dyDescent="0.2">
      <c r="B2287" s="24"/>
    </row>
    <row r="2288" spans="2:2" x14ac:dyDescent="0.2">
      <c r="B2288" s="24"/>
    </row>
    <row r="2289" spans="2:2" x14ac:dyDescent="0.2">
      <c r="B2289" s="24"/>
    </row>
    <row r="2290" spans="2:2" x14ac:dyDescent="0.2">
      <c r="B2290" s="24"/>
    </row>
    <row r="2291" spans="2:2" x14ac:dyDescent="0.2">
      <c r="B2291" s="24"/>
    </row>
    <row r="2292" spans="2:2" x14ac:dyDescent="0.2">
      <c r="B2292" s="24"/>
    </row>
    <row r="2293" spans="2:2" x14ac:dyDescent="0.2">
      <c r="B2293" s="24"/>
    </row>
    <row r="2294" spans="2:2" x14ac:dyDescent="0.2">
      <c r="B2294" s="24"/>
    </row>
    <row r="2295" spans="2:2" x14ac:dyDescent="0.2">
      <c r="B2295" s="24"/>
    </row>
    <row r="2296" spans="2:2" x14ac:dyDescent="0.2">
      <c r="B2296" s="24"/>
    </row>
    <row r="2297" spans="2:2" x14ac:dyDescent="0.2">
      <c r="B2297" s="24"/>
    </row>
    <row r="2298" spans="2:2" x14ac:dyDescent="0.2">
      <c r="B2298" s="24"/>
    </row>
    <row r="2299" spans="2:2" x14ac:dyDescent="0.2">
      <c r="B2299" s="24"/>
    </row>
    <row r="2300" spans="2:2" x14ac:dyDescent="0.2">
      <c r="B2300" s="24"/>
    </row>
    <row r="2301" spans="2:2" x14ac:dyDescent="0.2">
      <c r="B2301" s="24"/>
    </row>
    <row r="2302" spans="2:2" x14ac:dyDescent="0.2">
      <c r="B2302" s="24"/>
    </row>
    <row r="2303" spans="2:2" x14ac:dyDescent="0.2">
      <c r="B2303" s="24"/>
    </row>
    <row r="2304" spans="2:2" x14ac:dyDescent="0.2">
      <c r="B2304" s="24"/>
    </row>
    <row r="2305" spans="2:2" x14ac:dyDescent="0.2">
      <c r="B2305" s="24"/>
    </row>
    <row r="2306" spans="2:2" x14ac:dyDescent="0.2">
      <c r="B2306" s="24"/>
    </row>
    <row r="2307" spans="2:2" x14ac:dyDescent="0.2">
      <c r="B2307" s="24"/>
    </row>
    <row r="2308" spans="2:2" x14ac:dyDescent="0.2">
      <c r="B2308" s="24"/>
    </row>
    <row r="2309" spans="2:2" x14ac:dyDescent="0.2">
      <c r="B2309" s="24"/>
    </row>
    <row r="2310" spans="2:2" x14ac:dyDescent="0.2">
      <c r="B2310" s="24"/>
    </row>
    <row r="2311" spans="2:2" x14ac:dyDescent="0.2">
      <c r="B2311" s="24"/>
    </row>
    <row r="2312" spans="2:2" x14ac:dyDescent="0.2">
      <c r="B2312" s="24"/>
    </row>
    <row r="2313" spans="2:2" x14ac:dyDescent="0.2">
      <c r="B2313" s="24"/>
    </row>
    <row r="2314" spans="2:2" x14ac:dyDescent="0.2">
      <c r="B2314" s="24"/>
    </row>
    <row r="2315" spans="2:2" x14ac:dyDescent="0.2">
      <c r="B2315" s="24"/>
    </row>
    <row r="2316" spans="2:2" x14ac:dyDescent="0.2">
      <c r="B2316" s="24"/>
    </row>
    <row r="2317" spans="2:2" x14ac:dyDescent="0.2">
      <c r="B2317" s="24"/>
    </row>
    <row r="2318" spans="2:2" x14ac:dyDescent="0.2">
      <c r="B2318" s="24"/>
    </row>
    <row r="2319" spans="2:2" x14ac:dyDescent="0.2">
      <c r="B2319" s="24"/>
    </row>
    <row r="2320" spans="2:2" x14ac:dyDescent="0.2">
      <c r="B2320" s="24"/>
    </row>
    <row r="2321" spans="2:2" x14ac:dyDescent="0.2">
      <c r="B2321" s="24"/>
    </row>
    <row r="2322" spans="2:2" x14ac:dyDescent="0.2">
      <c r="B2322" s="24"/>
    </row>
    <row r="2323" spans="2:2" x14ac:dyDescent="0.2">
      <c r="B2323" s="24"/>
    </row>
    <row r="2324" spans="2:2" x14ac:dyDescent="0.2">
      <c r="B2324" s="24"/>
    </row>
    <row r="2325" spans="2:2" x14ac:dyDescent="0.2">
      <c r="B2325" s="24"/>
    </row>
    <row r="2326" spans="2:2" x14ac:dyDescent="0.2">
      <c r="B2326" s="24"/>
    </row>
    <row r="2327" spans="2:2" x14ac:dyDescent="0.2">
      <c r="B2327" s="24"/>
    </row>
    <row r="2328" spans="2:2" x14ac:dyDescent="0.2">
      <c r="B2328" s="24"/>
    </row>
    <row r="2329" spans="2:2" x14ac:dyDescent="0.2">
      <c r="B2329" s="24"/>
    </row>
    <row r="2330" spans="2:2" x14ac:dyDescent="0.2">
      <c r="B2330" s="24"/>
    </row>
    <row r="2331" spans="2:2" x14ac:dyDescent="0.2">
      <c r="B2331" s="24"/>
    </row>
    <row r="2332" spans="2:2" x14ac:dyDescent="0.2">
      <c r="B2332" s="24"/>
    </row>
    <row r="2333" spans="2:2" x14ac:dyDescent="0.2">
      <c r="B2333" s="24"/>
    </row>
    <row r="2334" spans="2:2" x14ac:dyDescent="0.2">
      <c r="B2334" s="24"/>
    </row>
    <row r="2335" spans="2:2" x14ac:dyDescent="0.2">
      <c r="B2335" s="24"/>
    </row>
    <row r="2336" spans="2:2" x14ac:dyDescent="0.2">
      <c r="B2336" s="24"/>
    </row>
    <row r="2337" spans="2:2" x14ac:dyDescent="0.2">
      <c r="B2337" s="24"/>
    </row>
    <row r="2338" spans="2:2" x14ac:dyDescent="0.2">
      <c r="B2338" s="24"/>
    </row>
    <row r="2339" spans="2:2" x14ac:dyDescent="0.2">
      <c r="B2339" s="24"/>
    </row>
    <row r="2340" spans="2:2" x14ac:dyDescent="0.2">
      <c r="B2340" s="24"/>
    </row>
    <row r="2341" spans="2:2" x14ac:dyDescent="0.2">
      <c r="B2341" s="24"/>
    </row>
    <row r="2342" spans="2:2" x14ac:dyDescent="0.2">
      <c r="B2342" s="24"/>
    </row>
    <row r="2343" spans="2:2" x14ac:dyDescent="0.2">
      <c r="B2343" s="24"/>
    </row>
    <row r="2344" spans="2:2" x14ac:dyDescent="0.2">
      <c r="B2344" s="24"/>
    </row>
    <row r="2345" spans="2:2" x14ac:dyDescent="0.2">
      <c r="B2345" s="24"/>
    </row>
    <row r="2346" spans="2:2" x14ac:dyDescent="0.2">
      <c r="B2346" s="24"/>
    </row>
    <row r="2347" spans="2:2" x14ac:dyDescent="0.2">
      <c r="B2347" s="24"/>
    </row>
    <row r="2348" spans="2:2" x14ac:dyDescent="0.2">
      <c r="B2348" s="24"/>
    </row>
    <row r="2349" spans="2:2" x14ac:dyDescent="0.2">
      <c r="B2349" s="24"/>
    </row>
    <row r="2350" spans="2:2" x14ac:dyDescent="0.2">
      <c r="B2350" s="24"/>
    </row>
    <row r="2351" spans="2:2" x14ac:dyDescent="0.2">
      <c r="B2351" s="24"/>
    </row>
    <row r="2352" spans="2:2" x14ac:dyDescent="0.2">
      <c r="B2352" s="24"/>
    </row>
    <row r="2353" spans="2:2" x14ac:dyDescent="0.2">
      <c r="B2353" s="24"/>
    </row>
    <row r="2354" spans="2:2" x14ac:dyDescent="0.2">
      <c r="B2354" s="24"/>
    </row>
    <row r="2355" spans="2:2" x14ac:dyDescent="0.2">
      <c r="B2355" s="24"/>
    </row>
    <row r="2356" spans="2:2" x14ac:dyDescent="0.2">
      <c r="B2356" s="24"/>
    </row>
    <row r="2357" spans="2:2" x14ac:dyDescent="0.2">
      <c r="B2357" s="24"/>
    </row>
    <row r="2358" spans="2:2" x14ac:dyDescent="0.2">
      <c r="B2358" s="24"/>
    </row>
    <row r="2359" spans="2:2" x14ac:dyDescent="0.2">
      <c r="B2359" s="24"/>
    </row>
    <row r="2360" spans="2:2" x14ac:dyDescent="0.2">
      <c r="B2360" s="24"/>
    </row>
    <row r="2361" spans="2:2" x14ac:dyDescent="0.2">
      <c r="B2361" s="24"/>
    </row>
    <row r="2362" spans="2:2" x14ac:dyDescent="0.2">
      <c r="B2362" s="24"/>
    </row>
    <row r="2363" spans="2:2" x14ac:dyDescent="0.2">
      <c r="B2363" s="24"/>
    </row>
    <row r="2364" spans="2:2" x14ac:dyDescent="0.2">
      <c r="B2364" s="24"/>
    </row>
    <row r="2365" spans="2:2" x14ac:dyDescent="0.2">
      <c r="B2365" s="24"/>
    </row>
    <row r="2366" spans="2:2" x14ac:dyDescent="0.2">
      <c r="B2366" s="24"/>
    </row>
    <row r="2367" spans="2:2" x14ac:dyDescent="0.2">
      <c r="B2367" s="24"/>
    </row>
    <row r="2368" spans="2:2" x14ac:dyDescent="0.2">
      <c r="B2368" s="24"/>
    </row>
    <row r="2369" spans="2:2" x14ac:dyDescent="0.2">
      <c r="B2369" s="24"/>
    </row>
    <row r="2370" spans="2:2" x14ac:dyDescent="0.2">
      <c r="B2370" s="24"/>
    </row>
    <row r="2371" spans="2:2" x14ac:dyDescent="0.2">
      <c r="B2371" s="24"/>
    </row>
    <row r="2372" spans="2:2" x14ac:dyDescent="0.2">
      <c r="B2372" s="24"/>
    </row>
    <row r="2373" spans="2:2" x14ac:dyDescent="0.2">
      <c r="B2373" s="24"/>
    </row>
    <row r="2374" spans="2:2" x14ac:dyDescent="0.2">
      <c r="B2374" s="24"/>
    </row>
    <row r="2375" spans="2:2" x14ac:dyDescent="0.2">
      <c r="B2375" s="24"/>
    </row>
    <row r="2376" spans="2:2" x14ac:dyDescent="0.2">
      <c r="B2376" s="24"/>
    </row>
    <row r="2377" spans="2:2" x14ac:dyDescent="0.2">
      <c r="B2377" s="24"/>
    </row>
    <row r="2378" spans="2:2" x14ac:dyDescent="0.2">
      <c r="B2378" s="24"/>
    </row>
    <row r="2379" spans="2:2" x14ac:dyDescent="0.2">
      <c r="B2379" s="24"/>
    </row>
    <row r="2380" spans="2:2" x14ac:dyDescent="0.2">
      <c r="B2380" s="24"/>
    </row>
    <row r="2381" spans="2:2" x14ac:dyDescent="0.2">
      <c r="B2381" s="24"/>
    </row>
    <row r="2382" spans="2:2" x14ac:dyDescent="0.2">
      <c r="B2382" s="24"/>
    </row>
    <row r="2383" spans="2:2" x14ac:dyDescent="0.2">
      <c r="B2383" s="24"/>
    </row>
    <row r="2384" spans="2:2" x14ac:dyDescent="0.2">
      <c r="B2384" s="24"/>
    </row>
    <row r="2385" spans="2:2" x14ac:dyDescent="0.2">
      <c r="B2385" s="24"/>
    </row>
    <row r="2386" spans="2:2" x14ac:dyDescent="0.2">
      <c r="B2386" s="24"/>
    </row>
    <row r="2387" spans="2:2" x14ac:dyDescent="0.2">
      <c r="B2387" s="24"/>
    </row>
    <row r="2388" spans="2:2" x14ac:dyDescent="0.2">
      <c r="B2388" s="24"/>
    </row>
    <row r="2389" spans="2:2" x14ac:dyDescent="0.2">
      <c r="B2389" s="24"/>
    </row>
    <row r="2390" spans="2:2" x14ac:dyDescent="0.2">
      <c r="B2390" s="24"/>
    </row>
    <row r="2391" spans="2:2" x14ac:dyDescent="0.2">
      <c r="B2391" s="24"/>
    </row>
    <row r="2392" spans="2:2" x14ac:dyDescent="0.2">
      <c r="B2392" s="24"/>
    </row>
    <row r="2393" spans="2:2" x14ac:dyDescent="0.2">
      <c r="B2393" s="24"/>
    </row>
    <row r="2394" spans="2:2" x14ac:dyDescent="0.2">
      <c r="B2394" s="24"/>
    </row>
    <row r="2395" spans="2:2" x14ac:dyDescent="0.2">
      <c r="B2395" s="24"/>
    </row>
    <row r="2396" spans="2:2" x14ac:dyDescent="0.2">
      <c r="B2396" s="24"/>
    </row>
    <row r="2397" spans="2:2" x14ac:dyDescent="0.2">
      <c r="B2397" s="24"/>
    </row>
    <row r="2398" spans="2:2" x14ac:dyDescent="0.2">
      <c r="B2398" s="24"/>
    </row>
    <row r="2399" spans="2:2" x14ac:dyDescent="0.2">
      <c r="B2399" s="24"/>
    </row>
    <row r="2400" spans="2:2" x14ac:dyDescent="0.2">
      <c r="B2400" s="24"/>
    </row>
    <row r="2401" spans="2:2" x14ac:dyDescent="0.2">
      <c r="B2401" s="24"/>
    </row>
    <row r="2402" spans="2:2" x14ac:dyDescent="0.2">
      <c r="B2402" s="24"/>
    </row>
    <row r="2403" spans="2:2" x14ac:dyDescent="0.2">
      <c r="B2403" s="24"/>
    </row>
    <row r="2404" spans="2:2" x14ac:dyDescent="0.2">
      <c r="B2404" s="24"/>
    </row>
    <row r="2405" spans="2:2" x14ac:dyDescent="0.2">
      <c r="B2405" s="24"/>
    </row>
    <row r="2406" spans="2:2" x14ac:dyDescent="0.2">
      <c r="B2406" s="24"/>
    </row>
    <row r="2407" spans="2:2" x14ac:dyDescent="0.2">
      <c r="B2407" s="24"/>
    </row>
    <row r="2408" spans="2:2" x14ac:dyDescent="0.2">
      <c r="B2408" s="24"/>
    </row>
    <row r="2409" spans="2:2" x14ac:dyDescent="0.2">
      <c r="B2409" s="24"/>
    </row>
    <row r="2410" spans="2:2" x14ac:dyDescent="0.2">
      <c r="B2410" s="24"/>
    </row>
    <row r="2411" spans="2:2" x14ac:dyDescent="0.2">
      <c r="B2411" s="24"/>
    </row>
    <row r="2412" spans="2:2" x14ac:dyDescent="0.2">
      <c r="B2412" s="24"/>
    </row>
    <row r="2413" spans="2:2" x14ac:dyDescent="0.2">
      <c r="B2413" s="24"/>
    </row>
    <row r="2414" spans="2:2" x14ac:dyDescent="0.2">
      <c r="B2414" s="24"/>
    </row>
    <row r="2415" spans="2:2" x14ac:dyDescent="0.2">
      <c r="B2415" s="24"/>
    </row>
    <row r="2416" spans="2:2" x14ac:dyDescent="0.2">
      <c r="B2416" s="24"/>
    </row>
    <row r="2417" spans="2:2" x14ac:dyDescent="0.2">
      <c r="B2417" s="24"/>
    </row>
    <row r="2418" spans="2:2" x14ac:dyDescent="0.2">
      <c r="B2418" s="24"/>
    </row>
    <row r="2419" spans="2:2" x14ac:dyDescent="0.2">
      <c r="B2419" s="24"/>
    </row>
    <row r="2420" spans="2:2" x14ac:dyDescent="0.2">
      <c r="B2420" s="24"/>
    </row>
    <row r="2421" spans="2:2" x14ac:dyDescent="0.2">
      <c r="B2421" s="24"/>
    </row>
    <row r="2422" spans="2:2" x14ac:dyDescent="0.2">
      <c r="B2422" s="24"/>
    </row>
    <row r="2423" spans="2:2" x14ac:dyDescent="0.2">
      <c r="B2423" s="24"/>
    </row>
    <row r="2424" spans="2:2" x14ac:dyDescent="0.2">
      <c r="B2424" s="24"/>
    </row>
    <row r="2425" spans="2:2" x14ac:dyDescent="0.2">
      <c r="B2425" s="24"/>
    </row>
    <row r="2426" spans="2:2" x14ac:dyDescent="0.2">
      <c r="B2426" s="24"/>
    </row>
    <row r="2427" spans="2:2" x14ac:dyDescent="0.2">
      <c r="B2427" s="24"/>
    </row>
    <row r="2428" spans="2:2" x14ac:dyDescent="0.2">
      <c r="B2428" s="24"/>
    </row>
    <row r="2429" spans="2:2" x14ac:dyDescent="0.2">
      <c r="B2429" s="24"/>
    </row>
    <row r="2430" spans="2:2" x14ac:dyDescent="0.2">
      <c r="B2430" s="24"/>
    </row>
    <row r="2431" spans="2:2" x14ac:dyDescent="0.2">
      <c r="B2431" s="24"/>
    </row>
    <row r="2432" spans="2:2" x14ac:dyDescent="0.2">
      <c r="B2432" s="24"/>
    </row>
    <row r="2433" spans="2:2" x14ac:dyDescent="0.2">
      <c r="B2433" s="24"/>
    </row>
    <row r="2434" spans="2:2" x14ac:dyDescent="0.2">
      <c r="B2434" s="24"/>
    </row>
    <row r="2435" spans="2:2" x14ac:dyDescent="0.2">
      <c r="B2435" s="24"/>
    </row>
    <row r="2436" spans="2:2" x14ac:dyDescent="0.2">
      <c r="B2436" s="24"/>
    </row>
    <row r="2437" spans="2:2" x14ac:dyDescent="0.2">
      <c r="B2437" s="24"/>
    </row>
    <row r="2438" spans="2:2" x14ac:dyDescent="0.2">
      <c r="B2438" s="24"/>
    </row>
    <row r="2439" spans="2:2" x14ac:dyDescent="0.2">
      <c r="B2439" s="24"/>
    </row>
    <row r="2440" spans="2:2" x14ac:dyDescent="0.2">
      <c r="B2440" s="24"/>
    </row>
    <row r="2441" spans="2:2" x14ac:dyDescent="0.2">
      <c r="B2441" s="24"/>
    </row>
    <row r="2442" spans="2:2" x14ac:dyDescent="0.2">
      <c r="B2442" s="24"/>
    </row>
    <row r="2443" spans="2:2" x14ac:dyDescent="0.2">
      <c r="B2443" s="24"/>
    </row>
    <row r="2444" spans="2:2" x14ac:dyDescent="0.2">
      <c r="B2444" s="24"/>
    </row>
    <row r="2445" spans="2:2" x14ac:dyDescent="0.2">
      <c r="B2445" s="24"/>
    </row>
    <row r="2446" spans="2:2" x14ac:dyDescent="0.2">
      <c r="B2446" s="24"/>
    </row>
    <row r="2447" spans="2:2" x14ac:dyDescent="0.2">
      <c r="B2447" s="24"/>
    </row>
    <row r="2448" spans="2:2" x14ac:dyDescent="0.2">
      <c r="B2448" s="24"/>
    </row>
    <row r="2449" spans="2:2" x14ac:dyDescent="0.2">
      <c r="B2449" s="24"/>
    </row>
    <row r="2450" spans="2:2" x14ac:dyDescent="0.2">
      <c r="B2450" s="24"/>
    </row>
    <row r="2451" spans="2:2" x14ac:dyDescent="0.2">
      <c r="B2451" s="24"/>
    </row>
    <row r="2452" spans="2:2" x14ac:dyDescent="0.2">
      <c r="B2452" s="24"/>
    </row>
    <row r="2453" spans="2:2" x14ac:dyDescent="0.2">
      <c r="B2453" s="24"/>
    </row>
    <row r="2454" spans="2:2" x14ac:dyDescent="0.2">
      <c r="B2454" s="24"/>
    </row>
    <row r="2455" spans="2:2" x14ac:dyDescent="0.2">
      <c r="B2455" s="24"/>
    </row>
    <row r="2456" spans="2:2" x14ac:dyDescent="0.2">
      <c r="B2456" s="24"/>
    </row>
    <row r="2457" spans="2:2" x14ac:dyDescent="0.2">
      <c r="B2457" s="24"/>
    </row>
    <row r="2458" spans="2:2" x14ac:dyDescent="0.2">
      <c r="B2458" s="24"/>
    </row>
    <row r="2459" spans="2:2" x14ac:dyDescent="0.2">
      <c r="B2459" s="24"/>
    </row>
    <row r="2460" spans="2:2" x14ac:dyDescent="0.2">
      <c r="B2460" s="24"/>
    </row>
    <row r="2461" spans="2:2" x14ac:dyDescent="0.2">
      <c r="B2461" s="24"/>
    </row>
    <row r="2462" spans="2:2" x14ac:dyDescent="0.2">
      <c r="B2462" s="24"/>
    </row>
    <row r="2463" spans="2:2" x14ac:dyDescent="0.2">
      <c r="B2463" s="24"/>
    </row>
    <row r="2464" spans="2:2" x14ac:dyDescent="0.2">
      <c r="B2464" s="24"/>
    </row>
    <row r="2465" spans="2:2" x14ac:dyDescent="0.2">
      <c r="B2465" s="24"/>
    </row>
    <row r="2466" spans="2:2" x14ac:dyDescent="0.2">
      <c r="B2466" s="24"/>
    </row>
    <row r="2467" spans="2:2" x14ac:dyDescent="0.2">
      <c r="B2467" s="24"/>
    </row>
    <row r="2468" spans="2:2" x14ac:dyDescent="0.2">
      <c r="B2468" s="24"/>
    </row>
    <row r="2469" spans="2:2" x14ac:dyDescent="0.2">
      <c r="B2469" s="24"/>
    </row>
    <row r="2470" spans="2:2" x14ac:dyDescent="0.2">
      <c r="B2470" s="24"/>
    </row>
    <row r="2471" spans="2:2" x14ac:dyDescent="0.2">
      <c r="B2471" s="24"/>
    </row>
    <row r="2472" spans="2:2" x14ac:dyDescent="0.2">
      <c r="B2472" s="24"/>
    </row>
    <row r="2473" spans="2:2" x14ac:dyDescent="0.2">
      <c r="B2473" s="24"/>
    </row>
    <row r="2474" spans="2:2" x14ac:dyDescent="0.2">
      <c r="B2474" s="24"/>
    </row>
    <row r="2475" spans="2:2" x14ac:dyDescent="0.2">
      <c r="B2475" s="24"/>
    </row>
    <row r="2476" spans="2:2" x14ac:dyDescent="0.2">
      <c r="B2476" s="24"/>
    </row>
    <row r="2477" spans="2:2" x14ac:dyDescent="0.2">
      <c r="B2477" s="24"/>
    </row>
    <row r="2478" spans="2:2" x14ac:dyDescent="0.2">
      <c r="B2478" s="24"/>
    </row>
    <row r="2479" spans="2:2" x14ac:dyDescent="0.2">
      <c r="B2479" s="24"/>
    </row>
    <row r="2480" spans="2:2" x14ac:dyDescent="0.2">
      <c r="B2480" s="24"/>
    </row>
    <row r="2481" spans="2:2" x14ac:dyDescent="0.2">
      <c r="B2481" s="24"/>
    </row>
    <row r="2482" spans="2:2" x14ac:dyDescent="0.2">
      <c r="B2482" s="24"/>
    </row>
    <row r="2483" spans="2:2" x14ac:dyDescent="0.2">
      <c r="B2483" s="24"/>
    </row>
    <row r="2484" spans="2:2" x14ac:dyDescent="0.2">
      <c r="B2484" s="24"/>
    </row>
    <row r="2485" spans="2:2" x14ac:dyDescent="0.2">
      <c r="B2485" s="24"/>
    </row>
    <row r="2486" spans="2:2" x14ac:dyDescent="0.2">
      <c r="B2486" s="24"/>
    </row>
    <row r="2487" spans="2:2" x14ac:dyDescent="0.2">
      <c r="B2487" s="24"/>
    </row>
    <row r="2488" spans="2:2" x14ac:dyDescent="0.2">
      <c r="B2488" s="24"/>
    </row>
    <row r="2489" spans="2:2" x14ac:dyDescent="0.2">
      <c r="B2489" s="24"/>
    </row>
    <row r="2490" spans="2:2" x14ac:dyDescent="0.2">
      <c r="B2490" s="24"/>
    </row>
    <row r="2491" spans="2:2" x14ac:dyDescent="0.2">
      <c r="B2491" s="24"/>
    </row>
    <row r="2492" spans="2:2" x14ac:dyDescent="0.2">
      <c r="B2492" s="24"/>
    </row>
    <row r="2493" spans="2:2" x14ac:dyDescent="0.2">
      <c r="B2493" s="24"/>
    </row>
    <row r="2494" spans="2:2" x14ac:dyDescent="0.2">
      <c r="B2494" s="24"/>
    </row>
    <row r="2495" spans="2:2" x14ac:dyDescent="0.2">
      <c r="B2495" s="24"/>
    </row>
    <row r="2496" spans="2:2" x14ac:dyDescent="0.2">
      <c r="B2496" s="24"/>
    </row>
    <row r="2497" spans="2:2" x14ac:dyDescent="0.2">
      <c r="B2497" s="24"/>
    </row>
    <row r="2498" spans="2:2" x14ac:dyDescent="0.2">
      <c r="B2498" s="24"/>
    </row>
    <row r="2499" spans="2:2" x14ac:dyDescent="0.2">
      <c r="B2499" s="24"/>
    </row>
    <row r="2500" spans="2:2" x14ac:dyDescent="0.2">
      <c r="B2500" s="24"/>
    </row>
    <row r="2501" spans="2:2" x14ac:dyDescent="0.2">
      <c r="B2501" s="24"/>
    </row>
    <row r="2502" spans="2:2" x14ac:dyDescent="0.2">
      <c r="B2502" s="24"/>
    </row>
    <row r="2503" spans="2:2" x14ac:dyDescent="0.2">
      <c r="B2503" s="24"/>
    </row>
    <row r="2504" spans="2:2" x14ac:dyDescent="0.2">
      <c r="B2504" s="24"/>
    </row>
    <row r="2505" spans="2:2" x14ac:dyDescent="0.2">
      <c r="B2505" s="24"/>
    </row>
    <row r="2506" spans="2:2" x14ac:dyDescent="0.2">
      <c r="B2506" s="24"/>
    </row>
    <row r="2507" spans="2:2" x14ac:dyDescent="0.2">
      <c r="B2507" s="24"/>
    </row>
    <row r="2508" spans="2:2" x14ac:dyDescent="0.2">
      <c r="B2508" s="24"/>
    </row>
    <row r="2509" spans="2:2" x14ac:dyDescent="0.2">
      <c r="B2509" s="24"/>
    </row>
    <row r="2510" spans="2:2" x14ac:dyDescent="0.2">
      <c r="B2510" s="24"/>
    </row>
    <row r="2511" spans="2:2" x14ac:dyDescent="0.2">
      <c r="B2511" s="24"/>
    </row>
    <row r="2512" spans="2:2" x14ac:dyDescent="0.2">
      <c r="B2512" s="24"/>
    </row>
    <row r="2513" spans="2:2" x14ac:dyDescent="0.2">
      <c r="B2513" s="24"/>
    </row>
    <row r="2514" spans="2:2" x14ac:dyDescent="0.2">
      <c r="B2514" s="24"/>
    </row>
    <row r="2515" spans="2:2" x14ac:dyDescent="0.2">
      <c r="B2515" s="24"/>
    </row>
    <row r="2516" spans="2:2" x14ac:dyDescent="0.2">
      <c r="B2516" s="24"/>
    </row>
    <row r="2517" spans="2:2" x14ac:dyDescent="0.2">
      <c r="B2517" s="24"/>
    </row>
    <row r="2518" spans="2:2" x14ac:dyDescent="0.2">
      <c r="B2518" s="24"/>
    </row>
    <row r="2519" spans="2:2" x14ac:dyDescent="0.2">
      <c r="B2519" s="24"/>
    </row>
    <row r="2520" spans="2:2" x14ac:dyDescent="0.2">
      <c r="B2520" s="24"/>
    </row>
    <row r="2521" spans="2:2" x14ac:dyDescent="0.2">
      <c r="B2521" s="24"/>
    </row>
    <row r="2522" spans="2:2" x14ac:dyDescent="0.2">
      <c r="B2522" s="24"/>
    </row>
    <row r="2523" spans="2:2" x14ac:dyDescent="0.2">
      <c r="B2523" s="24"/>
    </row>
    <row r="2524" spans="2:2" x14ac:dyDescent="0.2">
      <c r="B2524" s="24"/>
    </row>
    <row r="2525" spans="2:2" x14ac:dyDescent="0.2">
      <c r="B2525" s="24"/>
    </row>
    <row r="2526" spans="2:2" x14ac:dyDescent="0.2">
      <c r="B2526" s="24"/>
    </row>
    <row r="2527" spans="2:2" x14ac:dyDescent="0.2">
      <c r="B2527" s="24"/>
    </row>
    <row r="2528" spans="2:2" x14ac:dyDescent="0.2">
      <c r="B2528" s="24"/>
    </row>
    <row r="2529" spans="2:2" x14ac:dyDescent="0.2">
      <c r="B2529" s="24"/>
    </row>
    <row r="2530" spans="2:2" x14ac:dyDescent="0.2">
      <c r="B2530" s="24"/>
    </row>
    <row r="2531" spans="2:2" x14ac:dyDescent="0.2">
      <c r="B2531" s="24"/>
    </row>
    <row r="2532" spans="2:2" x14ac:dyDescent="0.2">
      <c r="B2532" s="24"/>
    </row>
    <row r="2533" spans="2:2" x14ac:dyDescent="0.2">
      <c r="B2533" s="24"/>
    </row>
    <row r="2534" spans="2:2" x14ac:dyDescent="0.2">
      <c r="B2534" s="24"/>
    </row>
    <row r="2535" spans="2:2" x14ac:dyDescent="0.2">
      <c r="B2535" s="24"/>
    </row>
    <row r="2536" spans="2:2" x14ac:dyDescent="0.2">
      <c r="B2536" s="24"/>
    </row>
    <row r="2537" spans="2:2" x14ac:dyDescent="0.2">
      <c r="B2537" s="24"/>
    </row>
    <row r="2538" spans="2:2" x14ac:dyDescent="0.2">
      <c r="B2538" s="24"/>
    </row>
    <row r="2539" spans="2:2" x14ac:dyDescent="0.2">
      <c r="B2539" s="24"/>
    </row>
    <row r="2540" spans="2:2" x14ac:dyDescent="0.2">
      <c r="B2540" s="24"/>
    </row>
    <row r="2541" spans="2:2" x14ac:dyDescent="0.2">
      <c r="B2541" s="24"/>
    </row>
    <row r="2542" spans="2:2" x14ac:dyDescent="0.2">
      <c r="B2542" s="24"/>
    </row>
    <row r="2543" spans="2:2" x14ac:dyDescent="0.2">
      <c r="B2543" s="24"/>
    </row>
    <row r="2544" spans="2:2" x14ac:dyDescent="0.2">
      <c r="B2544" s="24"/>
    </row>
    <row r="2545" spans="2:2" x14ac:dyDescent="0.2">
      <c r="B2545" s="24"/>
    </row>
    <row r="2546" spans="2:2" x14ac:dyDescent="0.2">
      <c r="B2546" s="24"/>
    </row>
    <row r="2547" spans="2:2" x14ac:dyDescent="0.2">
      <c r="B2547" s="24"/>
    </row>
    <row r="2548" spans="2:2" x14ac:dyDescent="0.2">
      <c r="B2548" s="24"/>
    </row>
    <row r="2549" spans="2:2" x14ac:dyDescent="0.2">
      <c r="B2549" s="24"/>
    </row>
    <row r="2550" spans="2:2" x14ac:dyDescent="0.2">
      <c r="B2550" s="24"/>
    </row>
    <row r="2551" spans="2:2" x14ac:dyDescent="0.2">
      <c r="B2551" s="24"/>
    </row>
    <row r="2552" spans="2:2" x14ac:dyDescent="0.2">
      <c r="B2552" s="24"/>
    </row>
    <row r="2553" spans="2:2" x14ac:dyDescent="0.2">
      <c r="B2553" s="24"/>
    </row>
    <row r="2554" spans="2:2" x14ac:dyDescent="0.2">
      <c r="B2554" s="24"/>
    </row>
    <row r="2555" spans="2:2" x14ac:dyDescent="0.2">
      <c r="B2555" s="24"/>
    </row>
    <row r="2556" spans="2:2" x14ac:dyDescent="0.2">
      <c r="B2556" s="24"/>
    </row>
    <row r="2557" spans="2:2" x14ac:dyDescent="0.2">
      <c r="B2557" s="24"/>
    </row>
    <row r="2558" spans="2:2" x14ac:dyDescent="0.2">
      <c r="B2558" s="24"/>
    </row>
    <row r="2559" spans="2:2" x14ac:dyDescent="0.2">
      <c r="B2559" s="24"/>
    </row>
    <row r="2560" spans="2:2" x14ac:dyDescent="0.2">
      <c r="B2560" s="24"/>
    </row>
    <row r="2561" spans="2:2" x14ac:dyDescent="0.2">
      <c r="B2561" s="24"/>
    </row>
    <row r="2562" spans="2:2" x14ac:dyDescent="0.2">
      <c r="B2562" s="24"/>
    </row>
    <row r="2563" spans="2:2" x14ac:dyDescent="0.2">
      <c r="B2563" s="24"/>
    </row>
    <row r="2564" spans="2:2" x14ac:dyDescent="0.2">
      <c r="B2564" s="24"/>
    </row>
    <row r="2565" spans="2:2" x14ac:dyDescent="0.2">
      <c r="B2565" s="24"/>
    </row>
    <row r="2566" spans="2:2" x14ac:dyDescent="0.2">
      <c r="B2566" s="24"/>
    </row>
    <row r="2567" spans="2:2" x14ac:dyDescent="0.2">
      <c r="B2567" s="24"/>
    </row>
    <row r="2568" spans="2:2" x14ac:dyDescent="0.2">
      <c r="B2568" s="24"/>
    </row>
    <row r="2569" spans="2:2" x14ac:dyDescent="0.2">
      <c r="B2569" s="24"/>
    </row>
    <row r="2570" spans="2:2" x14ac:dyDescent="0.2">
      <c r="B2570" s="24"/>
    </row>
    <row r="2571" spans="2:2" x14ac:dyDescent="0.2">
      <c r="B2571" s="24"/>
    </row>
    <row r="2572" spans="2:2" x14ac:dyDescent="0.2">
      <c r="B2572" s="24"/>
    </row>
    <row r="2573" spans="2:2" x14ac:dyDescent="0.2">
      <c r="B2573" s="24"/>
    </row>
    <row r="2574" spans="2:2" x14ac:dyDescent="0.2">
      <c r="B2574" s="24"/>
    </row>
    <row r="2575" spans="2:2" x14ac:dyDescent="0.2">
      <c r="B2575" s="24"/>
    </row>
    <row r="2576" spans="2:2" x14ac:dyDescent="0.2">
      <c r="B2576" s="24"/>
    </row>
    <row r="2577" spans="2:2" x14ac:dyDescent="0.2">
      <c r="B2577" s="24"/>
    </row>
    <row r="2578" spans="2:2" x14ac:dyDescent="0.2">
      <c r="B2578" s="24"/>
    </row>
    <row r="2579" spans="2:2" x14ac:dyDescent="0.2">
      <c r="B2579" s="24"/>
    </row>
    <row r="2580" spans="2:2" x14ac:dyDescent="0.2">
      <c r="B2580" s="24"/>
    </row>
    <row r="2581" spans="2:2" x14ac:dyDescent="0.2">
      <c r="B2581" s="24"/>
    </row>
    <row r="2582" spans="2:2" x14ac:dyDescent="0.2">
      <c r="B2582" s="24"/>
    </row>
    <row r="2583" spans="2:2" x14ac:dyDescent="0.2">
      <c r="B2583" s="24"/>
    </row>
    <row r="2584" spans="2:2" x14ac:dyDescent="0.2">
      <c r="B2584" s="24"/>
    </row>
    <row r="2585" spans="2:2" x14ac:dyDescent="0.2">
      <c r="B2585" s="24"/>
    </row>
    <row r="2586" spans="2:2" x14ac:dyDescent="0.2">
      <c r="B2586" s="24"/>
    </row>
    <row r="2587" spans="2:2" x14ac:dyDescent="0.2">
      <c r="B2587" s="24"/>
    </row>
    <row r="2588" spans="2:2" x14ac:dyDescent="0.2">
      <c r="B2588" s="24"/>
    </row>
    <row r="2589" spans="2:2" x14ac:dyDescent="0.2">
      <c r="B2589" s="24"/>
    </row>
    <row r="2590" spans="2:2" x14ac:dyDescent="0.2">
      <c r="B2590" s="24"/>
    </row>
    <row r="2591" spans="2:2" x14ac:dyDescent="0.2">
      <c r="B2591" s="24"/>
    </row>
    <row r="2592" spans="2:2" x14ac:dyDescent="0.2">
      <c r="B2592" s="24"/>
    </row>
    <row r="2593" spans="2:2" x14ac:dyDescent="0.2">
      <c r="B2593" s="24"/>
    </row>
    <row r="2594" spans="2:2" x14ac:dyDescent="0.2">
      <c r="B2594" s="24"/>
    </row>
    <row r="2595" spans="2:2" x14ac:dyDescent="0.2">
      <c r="B2595" s="24"/>
    </row>
    <row r="2596" spans="2:2" x14ac:dyDescent="0.2">
      <c r="B2596" s="24"/>
    </row>
    <row r="2597" spans="2:2" x14ac:dyDescent="0.2">
      <c r="B2597" s="24"/>
    </row>
    <row r="2598" spans="2:2" x14ac:dyDescent="0.2">
      <c r="B2598" s="24"/>
    </row>
    <row r="2599" spans="2:2" x14ac:dyDescent="0.2">
      <c r="B2599" s="24"/>
    </row>
    <row r="2600" spans="2:2" x14ac:dyDescent="0.2">
      <c r="B2600" s="24"/>
    </row>
    <row r="2601" spans="2:2" x14ac:dyDescent="0.2">
      <c r="B2601" s="24"/>
    </row>
    <row r="2602" spans="2:2" x14ac:dyDescent="0.2">
      <c r="B2602" s="24"/>
    </row>
    <row r="2603" spans="2:2" x14ac:dyDescent="0.2">
      <c r="B2603" s="24"/>
    </row>
    <row r="2604" spans="2:2" x14ac:dyDescent="0.2">
      <c r="B2604" s="24"/>
    </row>
    <row r="2605" spans="2:2" x14ac:dyDescent="0.2">
      <c r="B2605" s="24"/>
    </row>
    <row r="2606" spans="2:2" x14ac:dyDescent="0.2">
      <c r="B2606" s="24"/>
    </row>
    <row r="2607" spans="2:2" x14ac:dyDescent="0.2">
      <c r="B2607" s="24"/>
    </row>
    <row r="2608" spans="2:2" x14ac:dyDescent="0.2">
      <c r="B2608" s="24"/>
    </row>
    <row r="2609" spans="2:2" x14ac:dyDescent="0.2">
      <c r="B2609" s="24"/>
    </row>
    <row r="2610" spans="2:2" x14ac:dyDescent="0.2">
      <c r="B2610" s="24"/>
    </row>
    <row r="2611" spans="2:2" x14ac:dyDescent="0.2">
      <c r="B2611" s="24"/>
    </row>
    <row r="2612" spans="2:2" x14ac:dyDescent="0.2">
      <c r="B2612" s="24"/>
    </row>
    <row r="2613" spans="2:2" x14ac:dyDescent="0.2">
      <c r="B2613" s="24"/>
    </row>
    <row r="2614" spans="2:2" x14ac:dyDescent="0.2">
      <c r="B2614" s="24"/>
    </row>
    <row r="2615" spans="2:2" x14ac:dyDescent="0.2">
      <c r="B2615" s="24"/>
    </row>
    <row r="2616" spans="2:2" x14ac:dyDescent="0.2">
      <c r="B2616" s="24"/>
    </row>
    <row r="2617" spans="2:2" x14ac:dyDescent="0.2">
      <c r="B2617" s="24"/>
    </row>
    <row r="2618" spans="2:2" x14ac:dyDescent="0.2">
      <c r="B2618" s="24"/>
    </row>
    <row r="2619" spans="2:2" x14ac:dyDescent="0.2">
      <c r="B2619" s="24"/>
    </row>
    <row r="2620" spans="2:2" x14ac:dyDescent="0.2">
      <c r="B2620" s="24"/>
    </row>
    <row r="2621" spans="2:2" x14ac:dyDescent="0.2">
      <c r="B2621" s="24"/>
    </row>
    <row r="2622" spans="2:2" x14ac:dyDescent="0.2">
      <c r="B2622" s="24"/>
    </row>
    <row r="2623" spans="2:2" x14ac:dyDescent="0.2">
      <c r="B2623" s="24"/>
    </row>
    <row r="2624" spans="2:2" x14ac:dyDescent="0.2">
      <c r="B2624" s="24"/>
    </row>
    <row r="2625" spans="2:2" x14ac:dyDescent="0.2">
      <c r="B2625" s="24"/>
    </row>
    <row r="2626" spans="2:2" x14ac:dyDescent="0.2">
      <c r="B2626" s="24"/>
    </row>
    <row r="2627" spans="2:2" x14ac:dyDescent="0.2">
      <c r="B2627" s="24"/>
    </row>
    <row r="2628" spans="2:2" x14ac:dyDescent="0.2">
      <c r="B2628" s="24"/>
    </row>
    <row r="2629" spans="2:2" x14ac:dyDescent="0.2">
      <c r="B2629" s="24"/>
    </row>
    <row r="2630" spans="2:2" x14ac:dyDescent="0.2">
      <c r="B2630" s="24"/>
    </row>
    <row r="2631" spans="2:2" x14ac:dyDescent="0.2">
      <c r="B2631" s="24"/>
    </row>
    <row r="2632" spans="2:2" x14ac:dyDescent="0.2">
      <c r="B2632" s="24"/>
    </row>
    <row r="2633" spans="2:2" x14ac:dyDescent="0.2">
      <c r="B2633" s="24"/>
    </row>
    <row r="2634" spans="2:2" x14ac:dyDescent="0.2">
      <c r="B2634" s="24"/>
    </row>
    <row r="2635" spans="2:2" x14ac:dyDescent="0.2">
      <c r="B2635" s="24"/>
    </row>
    <row r="2636" spans="2:2" x14ac:dyDescent="0.2">
      <c r="B2636" s="24"/>
    </row>
    <row r="2637" spans="2:2" x14ac:dyDescent="0.2">
      <c r="B2637" s="24"/>
    </row>
    <row r="2638" spans="2:2" x14ac:dyDescent="0.2">
      <c r="B2638" s="24"/>
    </row>
    <row r="2639" spans="2:2" x14ac:dyDescent="0.2">
      <c r="B2639" s="24"/>
    </row>
    <row r="2640" spans="2:2" x14ac:dyDescent="0.2">
      <c r="B2640" s="24"/>
    </row>
    <row r="2641" spans="2:2" x14ac:dyDescent="0.2">
      <c r="B2641" s="24"/>
    </row>
    <row r="2642" spans="2:2" x14ac:dyDescent="0.2">
      <c r="B2642" s="24"/>
    </row>
    <row r="2643" spans="2:2" x14ac:dyDescent="0.2">
      <c r="B2643" s="24"/>
    </row>
    <row r="2644" spans="2:2" x14ac:dyDescent="0.2">
      <c r="B2644" s="24"/>
    </row>
    <row r="2645" spans="2:2" x14ac:dyDescent="0.2">
      <c r="B2645" s="24"/>
    </row>
    <row r="2646" spans="2:2" x14ac:dyDescent="0.2">
      <c r="B2646" s="24"/>
    </row>
    <row r="2647" spans="2:2" x14ac:dyDescent="0.2">
      <c r="B2647" s="24"/>
    </row>
    <row r="2648" spans="2:2" x14ac:dyDescent="0.2">
      <c r="B2648" s="24"/>
    </row>
    <row r="2649" spans="2:2" x14ac:dyDescent="0.2">
      <c r="B2649" s="24"/>
    </row>
    <row r="2650" spans="2:2" x14ac:dyDescent="0.2">
      <c r="B2650" s="24"/>
    </row>
    <row r="2651" spans="2:2" x14ac:dyDescent="0.2">
      <c r="B2651" s="24"/>
    </row>
    <row r="2652" spans="2:2" x14ac:dyDescent="0.2">
      <c r="B2652" s="24"/>
    </row>
    <row r="2653" spans="2:2" x14ac:dyDescent="0.2">
      <c r="B2653" s="24"/>
    </row>
    <row r="2654" spans="2:2" x14ac:dyDescent="0.2">
      <c r="B2654" s="24"/>
    </row>
    <row r="2655" spans="2:2" x14ac:dyDescent="0.2">
      <c r="B2655" s="24"/>
    </row>
    <row r="2656" spans="2:2" x14ac:dyDescent="0.2">
      <c r="B2656" s="24"/>
    </row>
    <row r="2657" spans="2:2" x14ac:dyDescent="0.2">
      <c r="B2657" s="24"/>
    </row>
    <row r="2658" spans="2:2" x14ac:dyDescent="0.2">
      <c r="B2658" s="24"/>
    </row>
    <row r="2659" spans="2:2" x14ac:dyDescent="0.2">
      <c r="B2659" s="24"/>
    </row>
    <row r="2660" spans="2:2" x14ac:dyDescent="0.2">
      <c r="B2660" s="24"/>
    </row>
    <row r="2661" spans="2:2" x14ac:dyDescent="0.2">
      <c r="B2661" s="24"/>
    </row>
    <row r="2662" spans="2:2" x14ac:dyDescent="0.2">
      <c r="B2662" s="24"/>
    </row>
    <row r="2663" spans="2:2" x14ac:dyDescent="0.2">
      <c r="B2663" s="24"/>
    </row>
    <row r="2664" spans="2:2" x14ac:dyDescent="0.2">
      <c r="B2664" s="24"/>
    </row>
    <row r="2665" spans="2:2" x14ac:dyDescent="0.2">
      <c r="B2665" s="24"/>
    </row>
    <row r="2666" spans="2:2" x14ac:dyDescent="0.2">
      <c r="B2666" s="24"/>
    </row>
    <row r="2667" spans="2:2" x14ac:dyDescent="0.2">
      <c r="B2667" s="24"/>
    </row>
    <row r="2668" spans="2:2" x14ac:dyDescent="0.2">
      <c r="B2668" s="24"/>
    </row>
    <row r="2669" spans="2:2" x14ac:dyDescent="0.2">
      <c r="B2669" s="24"/>
    </row>
    <row r="2670" spans="2:2" x14ac:dyDescent="0.2">
      <c r="B2670" s="24"/>
    </row>
    <row r="2671" spans="2:2" x14ac:dyDescent="0.2">
      <c r="B2671" s="24"/>
    </row>
    <row r="2672" spans="2:2" x14ac:dyDescent="0.2">
      <c r="B2672" s="24"/>
    </row>
    <row r="2673" spans="2:2" x14ac:dyDescent="0.2">
      <c r="B2673" s="24"/>
    </row>
    <row r="2674" spans="2:2" x14ac:dyDescent="0.2">
      <c r="B2674" s="24"/>
    </row>
    <row r="2675" spans="2:2" x14ac:dyDescent="0.2">
      <c r="B2675" s="24"/>
    </row>
    <row r="2676" spans="2:2" x14ac:dyDescent="0.2">
      <c r="B2676" s="24"/>
    </row>
    <row r="2677" spans="2:2" x14ac:dyDescent="0.2">
      <c r="B2677" s="24"/>
    </row>
    <row r="2678" spans="2:2" x14ac:dyDescent="0.2">
      <c r="B2678" s="24"/>
    </row>
    <row r="2679" spans="2:2" x14ac:dyDescent="0.2">
      <c r="B2679" s="24"/>
    </row>
    <row r="2680" spans="2:2" x14ac:dyDescent="0.2">
      <c r="B2680" s="24"/>
    </row>
    <row r="2681" spans="2:2" x14ac:dyDescent="0.2">
      <c r="B2681" s="24"/>
    </row>
    <row r="2682" spans="2:2" x14ac:dyDescent="0.2">
      <c r="B2682" s="24"/>
    </row>
    <row r="2683" spans="2:2" x14ac:dyDescent="0.2">
      <c r="B2683" s="24"/>
    </row>
    <row r="2684" spans="2:2" x14ac:dyDescent="0.2">
      <c r="B2684" s="24"/>
    </row>
    <row r="2685" spans="2:2" x14ac:dyDescent="0.2">
      <c r="B2685" s="24"/>
    </row>
    <row r="2686" spans="2:2" x14ac:dyDescent="0.2">
      <c r="B2686" s="24"/>
    </row>
    <row r="2687" spans="2:2" x14ac:dyDescent="0.2">
      <c r="B2687" s="24"/>
    </row>
    <row r="2688" spans="2:2" x14ac:dyDescent="0.2">
      <c r="B2688" s="24"/>
    </row>
    <row r="2689" spans="2:2" x14ac:dyDescent="0.2">
      <c r="B2689" s="24"/>
    </row>
    <row r="2690" spans="2:2" x14ac:dyDescent="0.2">
      <c r="B2690" s="24"/>
    </row>
    <row r="2691" spans="2:2" x14ac:dyDescent="0.2">
      <c r="B2691" s="24"/>
    </row>
    <row r="2692" spans="2:2" x14ac:dyDescent="0.2">
      <c r="B2692" s="24"/>
    </row>
    <row r="2693" spans="2:2" x14ac:dyDescent="0.2">
      <c r="B2693" s="24"/>
    </row>
    <row r="2694" spans="2:2" x14ac:dyDescent="0.2">
      <c r="B2694" s="24"/>
    </row>
    <row r="2695" spans="2:2" x14ac:dyDescent="0.2">
      <c r="B2695" s="24"/>
    </row>
    <row r="2696" spans="2:2" x14ac:dyDescent="0.2">
      <c r="B2696" s="24"/>
    </row>
    <row r="2697" spans="2:2" x14ac:dyDescent="0.2">
      <c r="B2697" s="24"/>
    </row>
    <row r="2698" spans="2:2" x14ac:dyDescent="0.2">
      <c r="B2698" s="24"/>
    </row>
    <row r="2699" spans="2:2" x14ac:dyDescent="0.2">
      <c r="B2699" s="24"/>
    </row>
    <row r="2700" spans="2:2" x14ac:dyDescent="0.2">
      <c r="B2700" s="24"/>
    </row>
    <row r="2701" spans="2:2" x14ac:dyDescent="0.2">
      <c r="B2701" s="24"/>
    </row>
    <row r="2702" spans="2:2" x14ac:dyDescent="0.2">
      <c r="B2702" s="24"/>
    </row>
    <row r="2703" spans="2:2" x14ac:dyDescent="0.2">
      <c r="B2703" s="24"/>
    </row>
    <row r="2704" spans="2:2" x14ac:dyDescent="0.2">
      <c r="B2704" s="24"/>
    </row>
    <row r="2705" spans="2:2" x14ac:dyDescent="0.2">
      <c r="B2705" s="24"/>
    </row>
    <row r="2706" spans="2:2" x14ac:dyDescent="0.2">
      <c r="B2706" s="24"/>
    </row>
    <row r="2707" spans="2:2" x14ac:dyDescent="0.2">
      <c r="B2707" s="24"/>
    </row>
    <row r="2708" spans="2:2" x14ac:dyDescent="0.2">
      <c r="B2708" s="24"/>
    </row>
    <row r="2709" spans="2:2" x14ac:dyDescent="0.2">
      <c r="B2709" s="24"/>
    </row>
    <row r="2710" spans="2:2" x14ac:dyDescent="0.2">
      <c r="B2710" s="24"/>
    </row>
    <row r="2711" spans="2:2" x14ac:dyDescent="0.2">
      <c r="B2711" s="24"/>
    </row>
    <row r="2712" spans="2:2" x14ac:dyDescent="0.2">
      <c r="B2712" s="24"/>
    </row>
    <row r="2713" spans="2:2" x14ac:dyDescent="0.2">
      <c r="B2713" s="24"/>
    </row>
    <row r="2714" spans="2:2" x14ac:dyDescent="0.2">
      <c r="B2714" s="24"/>
    </row>
    <row r="2715" spans="2:2" x14ac:dyDescent="0.2">
      <c r="B2715" s="24"/>
    </row>
    <row r="2716" spans="2:2" x14ac:dyDescent="0.2">
      <c r="B2716" s="24"/>
    </row>
    <row r="2717" spans="2:2" x14ac:dyDescent="0.2">
      <c r="B2717" s="24"/>
    </row>
    <row r="2718" spans="2:2" x14ac:dyDescent="0.2">
      <c r="B2718" s="24"/>
    </row>
    <row r="2719" spans="2:2" x14ac:dyDescent="0.2">
      <c r="B2719" s="24"/>
    </row>
    <row r="2720" spans="2:2" x14ac:dyDescent="0.2">
      <c r="B2720" s="24"/>
    </row>
    <row r="2721" spans="2:2" x14ac:dyDescent="0.2">
      <c r="B2721" s="24"/>
    </row>
    <row r="2722" spans="2:2" x14ac:dyDescent="0.2">
      <c r="B2722" s="24"/>
    </row>
    <row r="2723" spans="2:2" x14ac:dyDescent="0.2">
      <c r="B2723" s="24"/>
    </row>
    <row r="2724" spans="2:2" x14ac:dyDescent="0.2">
      <c r="B2724" s="24"/>
    </row>
    <row r="2725" spans="2:2" x14ac:dyDescent="0.2">
      <c r="B2725" s="24"/>
    </row>
    <row r="2726" spans="2:2" x14ac:dyDescent="0.2">
      <c r="B2726" s="24"/>
    </row>
    <row r="2727" spans="2:2" x14ac:dyDescent="0.2">
      <c r="B2727" s="24"/>
    </row>
    <row r="2728" spans="2:2" x14ac:dyDescent="0.2">
      <c r="B2728" s="24"/>
    </row>
    <row r="2729" spans="2:2" x14ac:dyDescent="0.2">
      <c r="B2729" s="24"/>
    </row>
    <row r="2730" spans="2:2" x14ac:dyDescent="0.2">
      <c r="B2730" s="24"/>
    </row>
    <row r="2731" spans="2:2" x14ac:dyDescent="0.2">
      <c r="B2731" s="24"/>
    </row>
    <row r="2732" spans="2:2" x14ac:dyDescent="0.2">
      <c r="B2732" s="24"/>
    </row>
    <row r="2733" spans="2:2" x14ac:dyDescent="0.2">
      <c r="B2733" s="24"/>
    </row>
    <row r="2734" spans="2:2" x14ac:dyDescent="0.2">
      <c r="B2734" s="24"/>
    </row>
    <row r="2735" spans="2:2" x14ac:dyDescent="0.2">
      <c r="B2735" s="24"/>
    </row>
    <row r="2736" spans="2:2" x14ac:dyDescent="0.2">
      <c r="B2736" s="24"/>
    </row>
    <row r="2737" spans="2:2" x14ac:dyDescent="0.2">
      <c r="B2737" s="24"/>
    </row>
    <row r="2738" spans="2:2" x14ac:dyDescent="0.2">
      <c r="B2738" s="24"/>
    </row>
    <row r="2739" spans="2:2" x14ac:dyDescent="0.2">
      <c r="B2739" s="24"/>
    </row>
    <row r="2740" spans="2:2" x14ac:dyDescent="0.2">
      <c r="B2740" s="24"/>
    </row>
    <row r="2741" spans="2:2" x14ac:dyDescent="0.2">
      <c r="B2741" s="24"/>
    </row>
    <row r="2742" spans="2:2" x14ac:dyDescent="0.2">
      <c r="B2742" s="24"/>
    </row>
    <row r="2743" spans="2:2" x14ac:dyDescent="0.2">
      <c r="B2743" s="24"/>
    </row>
    <row r="2744" spans="2:2" x14ac:dyDescent="0.2">
      <c r="B2744" s="24"/>
    </row>
    <row r="2745" spans="2:2" x14ac:dyDescent="0.2">
      <c r="B2745" s="24"/>
    </row>
    <row r="2746" spans="2:2" x14ac:dyDescent="0.2">
      <c r="B2746" s="24"/>
    </row>
    <row r="2747" spans="2:2" x14ac:dyDescent="0.2">
      <c r="B2747" s="24"/>
    </row>
    <row r="2748" spans="2:2" x14ac:dyDescent="0.2">
      <c r="B2748" s="24"/>
    </row>
    <row r="2749" spans="2:2" x14ac:dyDescent="0.2">
      <c r="B2749" s="24"/>
    </row>
    <row r="2750" spans="2:2" x14ac:dyDescent="0.2">
      <c r="B2750" s="24"/>
    </row>
    <row r="2751" spans="2:2" x14ac:dyDescent="0.2">
      <c r="B2751" s="24"/>
    </row>
    <row r="2752" spans="2:2" x14ac:dyDescent="0.2">
      <c r="B2752" s="24"/>
    </row>
    <row r="2753" spans="2:2" x14ac:dyDescent="0.2">
      <c r="B2753" s="24"/>
    </row>
    <row r="2754" spans="2:2" x14ac:dyDescent="0.2">
      <c r="B2754" s="24"/>
    </row>
    <row r="2755" spans="2:2" x14ac:dyDescent="0.2">
      <c r="B2755" s="24"/>
    </row>
    <row r="2756" spans="2:2" x14ac:dyDescent="0.2">
      <c r="B2756" s="24"/>
    </row>
    <row r="2757" spans="2:2" x14ac:dyDescent="0.2">
      <c r="B2757" s="24"/>
    </row>
    <row r="2758" spans="2:2" x14ac:dyDescent="0.2">
      <c r="B2758" s="24"/>
    </row>
    <row r="2759" spans="2:2" x14ac:dyDescent="0.2">
      <c r="B2759" s="24"/>
    </row>
    <row r="2760" spans="2:2" x14ac:dyDescent="0.2">
      <c r="B2760" s="24"/>
    </row>
    <row r="2761" spans="2:2" x14ac:dyDescent="0.2">
      <c r="B2761" s="24"/>
    </row>
    <row r="2762" spans="2:2" x14ac:dyDescent="0.2">
      <c r="B2762" s="24"/>
    </row>
    <row r="2763" spans="2:2" x14ac:dyDescent="0.2">
      <c r="B2763" s="24"/>
    </row>
    <row r="2764" spans="2:2" x14ac:dyDescent="0.2">
      <c r="B2764" s="24"/>
    </row>
    <row r="2765" spans="2:2" x14ac:dyDescent="0.2">
      <c r="B2765" s="24"/>
    </row>
    <row r="2766" spans="2:2" x14ac:dyDescent="0.2">
      <c r="B2766" s="24"/>
    </row>
    <row r="2767" spans="2:2" x14ac:dyDescent="0.2">
      <c r="B2767" s="24"/>
    </row>
    <row r="2768" spans="2:2" x14ac:dyDescent="0.2">
      <c r="B2768" s="24"/>
    </row>
    <row r="2769" spans="2:2" x14ac:dyDescent="0.2">
      <c r="B2769" s="24"/>
    </row>
    <row r="2770" spans="2:2" x14ac:dyDescent="0.2">
      <c r="B2770" s="24"/>
    </row>
    <row r="2771" spans="2:2" x14ac:dyDescent="0.2">
      <c r="B2771" s="24"/>
    </row>
    <row r="2772" spans="2:2" x14ac:dyDescent="0.2">
      <c r="B2772" s="24"/>
    </row>
    <row r="2773" spans="2:2" x14ac:dyDescent="0.2">
      <c r="B2773" s="24"/>
    </row>
    <row r="2774" spans="2:2" x14ac:dyDescent="0.2">
      <c r="B2774" s="24"/>
    </row>
    <row r="2775" spans="2:2" x14ac:dyDescent="0.2">
      <c r="B2775" s="24"/>
    </row>
    <row r="2776" spans="2:2" x14ac:dyDescent="0.2">
      <c r="B2776" s="24"/>
    </row>
    <row r="2777" spans="2:2" x14ac:dyDescent="0.2">
      <c r="B2777" s="24"/>
    </row>
    <row r="2778" spans="2:2" x14ac:dyDescent="0.2">
      <c r="B2778" s="24"/>
    </row>
    <row r="2779" spans="2:2" x14ac:dyDescent="0.2">
      <c r="B2779" s="24"/>
    </row>
    <row r="2780" spans="2:2" x14ac:dyDescent="0.2">
      <c r="B2780" s="24"/>
    </row>
    <row r="2781" spans="2:2" x14ac:dyDescent="0.2">
      <c r="B2781" s="24"/>
    </row>
    <row r="2782" spans="2:2" x14ac:dyDescent="0.2">
      <c r="B2782" s="24"/>
    </row>
    <row r="2783" spans="2:2" x14ac:dyDescent="0.2">
      <c r="B2783" s="24"/>
    </row>
    <row r="2784" spans="2:2" x14ac:dyDescent="0.2">
      <c r="B2784" s="24"/>
    </row>
    <row r="2785" spans="2:2" x14ac:dyDescent="0.2">
      <c r="B2785" s="24"/>
    </row>
    <row r="2786" spans="2:2" x14ac:dyDescent="0.2">
      <c r="B2786" s="24"/>
    </row>
    <row r="2787" spans="2:2" x14ac:dyDescent="0.2">
      <c r="B2787" s="24"/>
    </row>
    <row r="2788" spans="2:2" x14ac:dyDescent="0.2">
      <c r="B2788" s="24"/>
    </row>
    <row r="2789" spans="2:2" x14ac:dyDescent="0.2">
      <c r="B2789" s="24"/>
    </row>
    <row r="2790" spans="2:2" x14ac:dyDescent="0.2">
      <c r="B2790" s="24"/>
    </row>
    <row r="2791" spans="2:2" x14ac:dyDescent="0.2">
      <c r="B2791" s="24"/>
    </row>
    <row r="2792" spans="2:2" x14ac:dyDescent="0.2">
      <c r="B2792" s="24"/>
    </row>
    <row r="2793" spans="2:2" x14ac:dyDescent="0.2">
      <c r="B2793" s="24"/>
    </row>
    <row r="2794" spans="2:2" x14ac:dyDescent="0.2">
      <c r="B2794" s="24"/>
    </row>
    <row r="2795" spans="2:2" x14ac:dyDescent="0.2">
      <c r="B2795" s="24"/>
    </row>
    <row r="2796" spans="2:2" x14ac:dyDescent="0.2">
      <c r="B2796" s="24"/>
    </row>
    <row r="2797" spans="2:2" x14ac:dyDescent="0.2">
      <c r="B2797" s="24"/>
    </row>
    <row r="2798" spans="2:2" x14ac:dyDescent="0.2">
      <c r="B2798" s="24"/>
    </row>
    <row r="2799" spans="2:2" x14ac:dyDescent="0.2">
      <c r="B2799" s="24"/>
    </row>
    <row r="2800" spans="2:2" x14ac:dyDescent="0.2">
      <c r="B2800" s="24"/>
    </row>
    <row r="2801" spans="2:2" x14ac:dyDescent="0.2">
      <c r="B2801" s="24"/>
    </row>
    <row r="2802" spans="2:2" x14ac:dyDescent="0.2">
      <c r="B2802" s="24"/>
    </row>
    <row r="2803" spans="2:2" x14ac:dyDescent="0.2">
      <c r="B2803" s="24"/>
    </row>
    <row r="2804" spans="2:2" x14ac:dyDescent="0.2">
      <c r="B2804" s="24"/>
    </row>
    <row r="2805" spans="2:2" x14ac:dyDescent="0.2">
      <c r="B2805" s="24"/>
    </row>
    <row r="2806" spans="2:2" x14ac:dyDescent="0.2">
      <c r="B2806" s="24"/>
    </row>
    <row r="2807" spans="2:2" x14ac:dyDescent="0.2">
      <c r="B2807" s="24"/>
    </row>
    <row r="2808" spans="2:2" x14ac:dyDescent="0.2">
      <c r="B2808" s="24"/>
    </row>
    <row r="2809" spans="2:2" x14ac:dyDescent="0.2">
      <c r="B2809" s="24"/>
    </row>
    <row r="2810" spans="2:2" x14ac:dyDescent="0.2">
      <c r="B2810" s="24"/>
    </row>
    <row r="2811" spans="2:2" x14ac:dyDescent="0.2">
      <c r="B2811" s="24"/>
    </row>
    <row r="2812" spans="2:2" x14ac:dyDescent="0.2">
      <c r="B2812" s="24"/>
    </row>
    <row r="2813" spans="2:2" x14ac:dyDescent="0.2">
      <c r="B2813" s="24"/>
    </row>
    <row r="2814" spans="2:2" x14ac:dyDescent="0.2">
      <c r="B2814" s="24"/>
    </row>
    <row r="2815" spans="2:2" x14ac:dyDescent="0.2">
      <c r="B2815" s="24"/>
    </row>
    <row r="2816" spans="2:2" x14ac:dyDescent="0.2">
      <c r="B2816" s="24"/>
    </row>
    <row r="2817" spans="2:2" x14ac:dyDescent="0.2">
      <c r="B2817" s="24"/>
    </row>
    <row r="2818" spans="2:2" x14ac:dyDescent="0.2">
      <c r="B2818" s="24"/>
    </row>
    <row r="2819" spans="2:2" x14ac:dyDescent="0.2">
      <c r="B2819" s="24"/>
    </row>
    <row r="2820" spans="2:2" x14ac:dyDescent="0.2">
      <c r="B2820" s="24"/>
    </row>
    <row r="2821" spans="2:2" x14ac:dyDescent="0.2">
      <c r="B2821" s="24"/>
    </row>
    <row r="2822" spans="2:2" x14ac:dyDescent="0.2">
      <c r="B2822" s="24"/>
    </row>
    <row r="2823" spans="2:2" x14ac:dyDescent="0.2">
      <c r="B2823" s="24"/>
    </row>
    <row r="2824" spans="2:2" x14ac:dyDescent="0.2">
      <c r="B2824" s="24"/>
    </row>
    <row r="2825" spans="2:2" x14ac:dyDescent="0.2">
      <c r="B2825" s="24"/>
    </row>
    <row r="2826" spans="2:2" x14ac:dyDescent="0.2">
      <c r="B2826" s="24"/>
    </row>
    <row r="2827" spans="2:2" x14ac:dyDescent="0.2">
      <c r="B2827" s="24"/>
    </row>
    <row r="2828" spans="2:2" x14ac:dyDescent="0.2">
      <c r="B2828" s="24"/>
    </row>
    <row r="2829" spans="2:2" x14ac:dyDescent="0.2">
      <c r="B2829" s="24"/>
    </row>
    <row r="2830" spans="2:2" x14ac:dyDescent="0.2">
      <c r="B2830" s="24"/>
    </row>
    <row r="2831" spans="2:2" x14ac:dyDescent="0.2">
      <c r="B2831" s="24"/>
    </row>
    <row r="2832" spans="2:2" x14ac:dyDescent="0.2">
      <c r="B2832" s="24"/>
    </row>
    <row r="2833" spans="2:2" x14ac:dyDescent="0.2">
      <c r="B2833" s="24"/>
    </row>
    <row r="2834" spans="2:2" x14ac:dyDescent="0.2">
      <c r="B2834" s="24"/>
    </row>
    <row r="2835" spans="2:2" x14ac:dyDescent="0.2">
      <c r="B2835" s="24"/>
    </row>
    <row r="2836" spans="2:2" x14ac:dyDescent="0.2">
      <c r="B2836" s="24"/>
    </row>
    <row r="2837" spans="2:2" x14ac:dyDescent="0.2">
      <c r="B2837" s="24"/>
    </row>
    <row r="2838" spans="2:2" x14ac:dyDescent="0.2">
      <c r="B2838" s="24"/>
    </row>
    <row r="2839" spans="2:2" x14ac:dyDescent="0.2">
      <c r="B2839" s="24"/>
    </row>
    <row r="2840" spans="2:2" x14ac:dyDescent="0.2">
      <c r="B2840" s="24"/>
    </row>
    <row r="2841" spans="2:2" x14ac:dyDescent="0.2">
      <c r="B2841" s="24"/>
    </row>
    <row r="2842" spans="2:2" x14ac:dyDescent="0.2">
      <c r="B2842" s="24"/>
    </row>
    <row r="2843" spans="2:2" x14ac:dyDescent="0.2">
      <c r="B2843" s="24"/>
    </row>
    <row r="2844" spans="2:2" x14ac:dyDescent="0.2">
      <c r="B2844" s="24"/>
    </row>
    <row r="2845" spans="2:2" x14ac:dyDescent="0.2">
      <c r="B2845" s="24"/>
    </row>
    <row r="2846" spans="2:2" x14ac:dyDescent="0.2">
      <c r="B2846" s="24"/>
    </row>
    <row r="2847" spans="2:2" x14ac:dyDescent="0.2">
      <c r="B2847" s="24"/>
    </row>
    <row r="2848" spans="2:2" x14ac:dyDescent="0.2">
      <c r="B2848" s="24"/>
    </row>
    <row r="2849" spans="2:2" x14ac:dyDescent="0.2">
      <c r="B2849" s="24"/>
    </row>
    <row r="2850" spans="2:2" x14ac:dyDescent="0.2">
      <c r="B2850" s="24"/>
    </row>
    <row r="2851" spans="2:2" x14ac:dyDescent="0.2">
      <c r="B2851" s="24"/>
    </row>
    <row r="2852" spans="2:2" x14ac:dyDescent="0.2">
      <c r="B2852" s="24"/>
    </row>
    <row r="2853" spans="2:2" x14ac:dyDescent="0.2">
      <c r="B2853" s="24"/>
    </row>
    <row r="2854" spans="2:2" x14ac:dyDescent="0.2">
      <c r="B2854" s="24"/>
    </row>
    <row r="2855" spans="2:2" x14ac:dyDescent="0.2">
      <c r="B2855" s="24"/>
    </row>
    <row r="2856" spans="2:2" x14ac:dyDescent="0.2">
      <c r="B2856" s="24"/>
    </row>
    <row r="2857" spans="2:2" x14ac:dyDescent="0.2">
      <c r="B2857" s="24"/>
    </row>
    <row r="2858" spans="2:2" x14ac:dyDescent="0.2">
      <c r="B2858" s="24"/>
    </row>
    <row r="2859" spans="2:2" x14ac:dyDescent="0.2">
      <c r="B2859" s="24"/>
    </row>
    <row r="2860" spans="2:2" x14ac:dyDescent="0.2">
      <c r="B2860" s="24"/>
    </row>
    <row r="2861" spans="2:2" x14ac:dyDescent="0.2">
      <c r="B2861" s="24"/>
    </row>
    <row r="2862" spans="2:2" x14ac:dyDescent="0.2">
      <c r="B2862" s="24"/>
    </row>
    <row r="2863" spans="2:2" x14ac:dyDescent="0.2">
      <c r="B2863" s="24"/>
    </row>
    <row r="2864" spans="2:2" x14ac:dyDescent="0.2">
      <c r="B2864" s="24"/>
    </row>
    <row r="2865" spans="2:2" x14ac:dyDescent="0.2">
      <c r="B2865" s="24"/>
    </row>
    <row r="2866" spans="2:2" x14ac:dyDescent="0.2">
      <c r="B2866" s="24"/>
    </row>
    <row r="2867" spans="2:2" x14ac:dyDescent="0.2">
      <c r="B2867" s="24"/>
    </row>
    <row r="2868" spans="2:2" x14ac:dyDescent="0.2">
      <c r="B2868" s="24"/>
    </row>
    <row r="2869" spans="2:2" x14ac:dyDescent="0.2">
      <c r="B2869" s="24"/>
    </row>
    <row r="2870" spans="2:2" x14ac:dyDescent="0.2">
      <c r="B2870" s="24"/>
    </row>
    <row r="2871" spans="2:2" x14ac:dyDescent="0.2">
      <c r="B2871" s="24"/>
    </row>
    <row r="2872" spans="2:2" x14ac:dyDescent="0.2">
      <c r="B2872" s="24"/>
    </row>
    <row r="2873" spans="2:2" x14ac:dyDescent="0.2">
      <c r="B2873" s="24"/>
    </row>
    <row r="2874" spans="2:2" x14ac:dyDescent="0.2">
      <c r="B2874" s="24"/>
    </row>
    <row r="2875" spans="2:2" x14ac:dyDescent="0.2">
      <c r="B2875" s="24"/>
    </row>
    <row r="2876" spans="2:2" x14ac:dyDescent="0.2">
      <c r="B2876" s="24"/>
    </row>
    <row r="2877" spans="2:2" x14ac:dyDescent="0.2">
      <c r="B2877" s="24"/>
    </row>
    <row r="2878" spans="2:2" x14ac:dyDescent="0.2">
      <c r="B2878" s="24"/>
    </row>
    <row r="2879" spans="2:2" x14ac:dyDescent="0.2">
      <c r="B2879" s="24"/>
    </row>
    <row r="2880" spans="2:2" x14ac:dyDescent="0.2">
      <c r="B2880" s="24"/>
    </row>
    <row r="2881" spans="2:2" x14ac:dyDescent="0.2">
      <c r="B2881" s="24"/>
    </row>
    <row r="2882" spans="2:2" x14ac:dyDescent="0.2">
      <c r="B2882" s="24"/>
    </row>
    <row r="2883" spans="2:2" x14ac:dyDescent="0.2">
      <c r="B2883" s="24"/>
    </row>
    <row r="2884" spans="2:2" x14ac:dyDescent="0.2">
      <c r="B2884" s="24"/>
    </row>
    <row r="2885" spans="2:2" x14ac:dyDescent="0.2">
      <c r="B2885" s="24"/>
    </row>
    <row r="2886" spans="2:2" x14ac:dyDescent="0.2">
      <c r="B2886" s="24"/>
    </row>
    <row r="2887" spans="2:2" x14ac:dyDescent="0.2">
      <c r="B2887" s="24"/>
    </row>
    <row r="2888" spans="2:2" x14ac:dyDescent="0.2">
      <c r="B2888" s="24"/>
    </row>
    <row r="2889" spans="2:2" x14ac:dyDescent="0.2">
      <c r="B2889" s="24"/>
    </row>
    <row r="2890" spans="2:2" x14ac:dyDescent="0.2">
      <c r="B2890" s="24"/>
    </row>
    <row r="2891" spans="2:2" x14ac:dyDescent="0.2">
      <c r="B2891" s="24"/>
    </row>
    <row r="2892" spans="2:2" x14ac:dyDescent="0.2">
      <c r="B2892" s="24"/>
    </row>
    <row r="2893" spans="2:2" x14ac:dyDescent="0.2">
      <c r="B2893" s="24"/>
    </row>
    <row r="2894" spans="2:2" x14ac:dyDescent="0.2">
      <c r="B2894" s="24"/>
    </row>
    <row r="2895" spans="2:2" x14ac:dyDescent="0.2">
      <c r="B2895" s="24"/>
    </row>
    <row r="2896" spans="2:2" x14ac:dyDescent="0.2">
      <c r="B2896" s="24"/>
    </row>
    <row r="2897" spans="2:2" x14ac:dyDescent="0.2">
      <c r="B2897" s="24"/>
    </row>
    <row r="2898" spans="2:2" x14ac:dyDescent="0.2">
      <c r="B2898" s="24"/>
    </row>
    <row r="2899" spans="2:2" x14ac:dyDescent="0.2">
      <c r="B2899" s="24"/>
    </row>
    <row r="2900" spans="2:2" x14ac:dyDescent="0.2">
      <c r="B2900" s="24"/>
    </row>
    <row r="2901" spans="2:2" x14ac:dyDescent="0.2">
      <c r="B2901" s="24"/>
    </row>
    <row r="2902" spans="2:2" x14ac:dyDescent="0.2">
      <c r="B2902" s="24"/>
    </row>
    <row r="2903" spans="2:2" x14ac:dyDescent="0.2">
      <c r="B2903" s="24"/>
    </row>
    <row r="2904" spans="2:2" x14ac:dyDescent="0.2">
      <c r="B2904" s="24"/>
    </row>
    <row r="2905" spans="2:2" x14ac:dyDescent="0.2">
      <c r="B2905" s="24"/>
    </row>
    <row r="2906" spans="2:2" x14ac:dyDescent="0.2">
      <c r="B2906" s="24"/>
    </row>
    <row r="2907" spans="2:2" x14ac:dyDescent="0.2">
      <c r="B2907" s="24"/>
    </row>
    <row r="2908" spans="2:2" x14ac:dyDescent="0.2">
      <c r="B2908" s="24"/>
    </row>
    <row r="2909" spans="2:2" x14ac:dyDescent="0.2">
      <c r="B2909" s="24"/>
    </row>
    <row r="2910" spans="2:2" x14ac:dyDescent="0.2">
      <c r="B2910" s="24"/>
    </row>
    <row r="2911" spans="2:2" x14ac:dyDescent="0.2">
      <c r="B2911" s="24"/>
    </row>
    <row r="2912" spans="2:2" x14ac:dyDescent="0.2">
      <c r="B2912" s="24"/>
    </row>
    <row r="2913" spans="2:2" x14ac:dyDescent="0.2">
      <c r="B2913" s="24"/>
    </row>
    <row r="2914" spans="2:2" x14ac:dyDescent="0.2">
      <c r="B2914" s="24"/>
    </row>
    <row r="2915" spans="2:2" x14ac:dyDescent="0.2">
      <c r="B2915" s="24"/>
    </row>
    <row r="2916" spans="2:2" x14ac:dyDescent="0.2">
      <c r="B2916" s="24"/>
    </row>
    <row r="2917" spans="2:2" x14ac:dyDescent="0.2">
      <c r="B2917" s="24"/>
    </row>
    <row r="2918" spans="2:2" x14ac:dyDescent="0.2">
      <c r="B2918" s="24"/>
    </row>
    <row r="2919" spans="2:2" x14ac:dyDescent="0.2">
      <c r="B2919" s="24"/>
    </row>
    <row r="2920" spans="2:2" x14ac:dyDescent="0.2">
      <c r="B2920" s="24"/>
    </row>
    <row r="2921" spans="2:2" x14ac:dyDescent="0.2">
      <c r="B2921" s="24"/>
    </row>
    <row r="2922" spans="2:2" x14ac:dyDescent="0.2">
      <c r="B2922" s="24"/>
    </row>
    <row r="2923" spans="2:2" x14ac:dyDescent="0.2">
      <c r="B2923" s="24"/>
    </row>
    <row r="2924" spans="2:2" x14ac:dyDescent="0.2">
      <c r="B2924" s="24"/>
    </row>
    <row r="2925" spans="2:2" x14ac:dyDescent="0.2">
      <c r="B2925" s="24"/>
    </row>
    <row r="2926" spans="2:2" x14ac:dyDescent="0.2">
      <c r="B2926" s="24"/>
    </row>
    <row r="2927" spans="2:2" x14ac:dyDescent="0.2">
      <c r="B2927" s="24"/>
    </row>
    <row r="2928" spans="2:2" x14ac:dyDescent="0.2">
      <c r="B2928" s="24"/>
    </row>
    <row r="2929" spans="2:2" x14ac:dyDescent="0.2">
      <c r="B2929" s="24"/>
    </row>
    <row r="2930" spans="2:2" x14ac:dyDescent="0.2">
      <c r="B2930" s="24"/>
    </row>
    <row r="2931" spans="2:2" x14ac:dyDescent="0.2">
      <c r="B2931" s="24"/>
    </row>
    <row r="2932" spans="2:2" x14ac:dyDescent="0.2">
      <c r="B2932" s="24"/>
    </row>
    <row r="2933" spans="2:2" x14ac:dyDescent="0.2">
      <c r="B2933" s="24"/>
    </row>
    <row r="2934" spans="2:2" x14ac:dyDescent="0.2">
      <c r="B2934" s="24"/>
    </row>
    <row r="2935" spans="2:2" x14ac:dyDescent="0.2">
      <c r="B2935" s="24"/>
    </row>
    <row r="2936" spans="2:2" x14ac:dyDescent="0.2">
      <c r="B2936" s="24"/>
    </row>
    <row r="2937" spans="2:2" x14ac:dyDescent="0.2">
      <c r="B2937" s="24"/>
    </row>
    <row r="2938" spans="2:2" x14ac:dyDescent="0.2">
      <c r="B2938" s="24"/>
    </row>
    <row r="2939" spans="2:2" x14ac:dyDescent="0.2">
      <c r="B2939" s="24"/>
    </row>
    <row r="2940" spans="2:2" x14ac:dyDescent="0.2">
      <c r="B2940" s="24"/>
    </row>
    <row r="2941" spans="2:2" x14ac:dyDescent="0.2">
      <c r="B2941" s="24"/>
    </row>
    <row r="2942" spans="2:2" x14ac:dyDescent="0.2">
      <c r="B2942" s="24"/>
    </row>
    <row r="2943" spans="2:2" x14ac:dyDescent="0.2">
      <c r="B2943" s="24"/>
    </row>
    <row r="2944" spans="2:2" x14ac:dyDescent="0.2">
      <c r="B2944" s="24"/>
    </row>
    <row r="2945" spans="2:2" x14ac:dyDescent="0.2">
      <c r="B2945" s="24"/>
    </row>
    <row r="2946" spans="2:2" x14ac:dyDescent="0.2">
      <c r="B2946" s="24"/>
    </row>
    <row r="2947" spans="2:2" x14ac:dyDescent="0.2">
      <c r="B2947" s="24"/>
    </row>
    <row r="2948" spans="2:2" x14ac:dyDescent="0.2">
      <c r="B2948" s="24"/>
    </row>
    <row r="2949" spans="2:2" x14ac:dyDescent="0.2">
      <c r="B2949" s="24"/>
    </row>
    <row r="2950" spans="2:2" x14ac:dyDescent="0.2">
      <c r="B2950" s="24"/>
    </row>
    <row r="2951" spans="2:2" x14ac:dyDescent="0.2">
      <c r="B2951" s="24"/>
    </row>
    <row r="2952" spans="2:2" x14ac:dyDescent="0.2">
      <c r="B2952" s="24"/>
    </row>
    <row r="2953" spans="2:2" x14ac:dyDescent="0.2">
      <c r="B2953" s="24"/>
    </row>
    <row r="2954" spans="2:2" x14ac:dyDescent="0.2">
      <c r="B2954" s="24"/>
    </row>
    <row r="2955" spans="2:2" x14ac:dyDescent="0.2">
      <c r="B2955" s="24"/>
    </row>
    <row r="2956" spans="2:2" x14ac:dyDescent="0.2">
      <c r="B2956" s="24"/>
    </row>
    <row r="2957" spans="2:2" x14ac:dyDescent="0.2">
      <c r="B2957" s="24"/>
    </row>
    <row r="2958" spans="2:2" x14ac:dyDescent="0.2">
      <c r="B2958" s="24"/>
    </row>
    <row r="2959" spans="2:2" x14ac:dyDescent="0.2">
      <c r="B2959" s="24"/>
    </row>
    <row r="2960" spans="2:2" x14ac:dyDescent="0.2">
      <c r="B2960" s="24"/>
    </row>
    <row r="2961" spans="2:2" x14ac:dyDescent="0.2">
      <c r="B2961" s="24"/>
    </row>
    <row r="2962" spans="2:2" x14ac:dyDescent="0.2">
      <c r="B2962" s="24"/>
    </row>
    <row r="2963" spans="2:2" x14ac:dyDescent="0.2">
      <c r="B2963" s="24"/>
    </row>
    <row r="2964" spans="2:2" x14ac:dyDescent="0.2">
      <c r="B2964" s="24"/>
    </row>
    <row r="2965" spans="2:2" x14ac:dyDescent="0.2">
      <c r="B2965" s="24"/>
    </row>
    <row r="2966" spans="2:2" x14ac:dyDescent="0.2">
      <c r="B2966" s="24"/>
    </row>
    <row r="2967" spans="2:2" x14ac:dyDescent="0.2">
      <c r="B2967" s="24"/>
    </row>
    <row r="2968" spans="2:2" x14ac:dyDescent="0.2">
      <c r="B2968" s="24"/>
    </row>
    <row r="2969" spans="2:2" x14ac:dyDescent="0.2">
      <c r="B2969" s="24"/>
    </row>
    <row r="2970" spans="2:2" x14ac:dyDescent="0.2">
      <c r="B2970" s="24"/>
    </row>
    <row r="2971" spans="2:2" x14ac:dyDescent="0.2">
      <c r="B2971" s="24"/>
    </row>
    <row r="2972" spans="2:2" x14ac:dyDescent="0.2">
      <c r="B2972" s="24"/>
    </row>
    <row r="2973" spans="2:2" x14ac:dyDescent="0.2">
      <c r="B2973" s="24"/>
    </row>
    <row r="2974" spans="2:2" x14ac:dyDescent="0.2">
      <c r="B2974" s="24"/>
    </row>
    <row r="2975" spans="2:2" x14ac:dyDescent="0.2">
      <c r="B2975" s="24"/>
    </row>
    <row r="2976" spans="2:2" x14ac:dyDescent="0.2">
      <c r="B2976" s="24"/>
    </row>
    <row r="2977" spans="2:2" x14ac:dyDescent="0.2">
      <c r="B2977" s="24"/>
    </row>
    <row r="2978" spans="2:2" x14ac:dyDescent="0.2">
      <c r="B2978" s="24"/>
    </row>
    <row r="2979" spans="2:2" x14ac:dyDescent="0.2">
      <c r="B2979" s="24"/>
    </row>
    <row r="2980" spans="2:2" x14ac:dyDescent="0.2">
      <c r="B2980" s="24"/>
    </row>
    <row r="2981" spans="2:2" x14ac:dyDescent="0.2">
      <c r="B2981" s="24"/>
    </row>
    <row r="2982" spans="2:2" x14ac:dyDescent="0.2">
      <c r="B2982" s="24"/>
    </row>
    <row r="2983" spans="2:2" x14ac:dyDescent="0.2">
      <c r="B2983" s="24"/>
    </row>
    <row r="2984" spans="2:2" x14ac:dyDescent="0.2">
      <c r="B2984" s="24"/>
    </row>
    <row r="2985" spans="2:2" x14ac:dyDescent="0.2">
      <c r="B2985" s="24"/>
    </row>
    <row r="2986" spans="2:2" x14ac:dyDescent="0.2">
      <c r="B2986" s="24"/>
    </row>
    <row r="2987" spans="2:2" x14ac:dyDescent="0.2">
      <c r="B2987" s="24"/>
    </row>
    <row r="2988" spans="2:2" x14ac:dyDescent="0.2">
      <c r="B2988" s="24"/>
    </row>
    <row r="2989" spans="2:2" x14ac:dyDescent="0.2">
      <c r="B2989" s="24"/>
    </row>
    <row r="2990" spans="2:2" x14ac:dyDescent="0.2">
      <c r="B2990" s="24"/>
    </row>
    <row r="2991" spans="2:2" x14ac:dyDescent="0.2">
      <c r="B2991" s="24"/>
    </row>
    <row r="2992" spans="2:2" x14ac:dyDescent="0.2">
      <c r="B2992" s="24"/>
    </row>
    <row r="2993" spans="2:2" x14ac:dyDescent="0.2">
      <c r="B2993" s="24"/>
    </row>
    <row r="2994" spans="2:2" x14ac:dyDescent="0.2">
      <c r="B2994" s="24"/>
    </row>
    <row r="2995" spans="2:2" x14ac:dyDescent="0.2">
      <c r="B2995" s="24"/>
    </row>
    <row r="2996" spans="2:2" x14ac:dyDescent="0.2">
      <c r="B2996" s="24"/>
    </row>
    <row r="2997" spans="2:2" x14ac:dyDescent="0.2">
      <c r="B2997" s="24"/>
    </row>
    <row r="2998" spans="2:2" x14ac:dyDescent="0.2">
      <c r="B2998" s="24"/>
    </row>
    <row r="2999" spans="2:2" x14ac:dyDescent="0.2">
      <c r="B2999" s="24"/>
    </row>
    <row r="3000" spans="2:2" x14ac:dyDescent="0.2">
      <c r="B3000" s="24"/>
    </row>
    <row r="3001" spans="2:2" x14ac:dyDescent="0.2">
      <c r="B3001" s="24"/>
    </row>
    <row r="3002" spans="2:2" x14ac:dyDescent="0.2">
      <c r="B3002" s="24"/>
    </row>
    <row r="3003" spans="2:2" x14ac:dyDescent="0.2">
      <c r="B3003" s="24"/>
    </row>
    <row r="3004" spans="2:2" x14ac:dyDescent="0.2">
      <c r="B3004" s="24"/>
    </row>
    <row r="3005" spans="2:2" x14ac:dyDescent="0.2">
      <c r="B3005" s="24"/>
    </row>
    <row r="3006" spans="2:2" x14ac:dyDescent="0.2">
      <c r="B3006" s="24"/>
    </row>
    <row r="3007" spans="2:2" x14ac:dyDescent="0.2">
      <c r="B3007" s="24"/>
    </row>
    <row r="3008" spans="2:2" x14ac:dyDescent="0.2">
      <c r="B3008" s="24"/>
    </row>
    <row r="3009" spans="2:2" x14ac:dyDescent="0.2">
      <c r="B3009" s="24"/>
    </row>
    <row r="3010" spans="2:2" x14ac:dyDescent="0.2">
      <c r="B3010" s="24"/>
    </row>
    <row r="3011" spans="2:2" x14ac:dyDescent="0.2">
      <c r="B3011" s="24"/>
    </row>
    <row r="3012" spans="2:2" x14ac:dyDescent="0.2">
      <c r="B3012" s="24"/>
    </row>
    <row r="3013" spans="2:2" x14ac:dyDescent="0.2">
      <c r="B3013" s="24"/>
    </row>
    <row r="3014" spans="2:2" x14ac:dyDescent="0.2">
      <c r="B3014" s="24"/>
    </row>
    <row r="3015" spans="2:2" x14ac:dyDescent="0.2">
      <c r="B3015" s="24"/>
    </row>
    <row r="3016" spans="2:2" x14ac:dyDescent="0.2">
      <c r="B3016" s="24"/>
    </row>
    <row r="3017" spans="2:2" x14ac:dyDescent="0.2">
      <c r="B3017" s="24"/>
    </row>
    <row r="3018" spans="2:2" x14ac:dyDescent="0.2">
      <c r="B3018" s="24"/>
    </row>
    <row r="3019" spans="2:2" x14ac:dyDescent="0.2">
      <c r="B3019" s="24"/>
    </row>
    <row r="3020" spans="2:2" x14ac:dyDescent="0.2">
      <c r="B3020" s="24"/>
    </row>
    <row r="3021" spans="2:2" x14ac:dyDescent="0.2">
      <c r="B3021" s="24"/>
    </row>
    <row r="3022" spans="2:2" x14ac:dyDescent="0.2">
      <c r="B3022" s="24"/>
    </row>
    <row r="3023" spans="2:2" x14ac:dyDescent="0.2">
      <c r="B3023" s="24"/>
    </row>
    <row r="3024" spans="2:2" x14ac:dyDescent="0.2">
      <c r="B3024" s="24"/>
    </row>
    <row r="3025" spans="2:2" x14ac:dyDescent="0.2">
      <c r="B3025" s="24"/>
    </row>
    <row r="3026" spans="2:2" x14ac:dyDescent="0.2">
      <c r="B3026" s="24"/>
    </row>
    <row r="3027" spans="2:2" x14ac:dyDescent="0.2">
      <c r="B3027" s="24"/>
    </row>
    <row r="3028" spans="2:2" x14ac:dyDescent="0.2">
      <c r="B3028" s="24"/>
    </row>
    <row r="3029" spans="2:2" x14ac:dyDescent="0.2">
      <c r="B3029" s="24"/>
    </row>
    <row r="3030" spans="2:2" x14ac:dyDescent="0.2">
      <c r="B3030" s="24"/>
    </row>
    <row r="3031" spans="2:2" x14ac:dyDescent="0.2">
      <c r="B3031" s="24"/>
    </row>
    <row r="3032" spans="2:2" x14ac:dyDescent="0.2">
      <c r="B3032" s="24"/>
    </row>
    <row r="3033" spans="2:2" x14ac:dyDescent="0.2">
      <c r="B3033" s="24"/>
    </row>
    <row r="3034" spans="2:2" x14ac:dyDescent="0.2">
      <c r="B3034" s="24"/>
    </row>
    <row r="3035" spans="2:2" x14ac:dyDescent="0.2">
      <c r="B3035" s="24"/>
    </row>
    <row r="3036" spans="2:2" x14ac:dyDescent="0.2">
      <c r="B3036" s="24"/>
    </row>
    <row r="3037" spans="2:2" x14ac:dyDescent="0.2">
      <c r="B3037" s="24"/>
    </row>
    <row r="3038" spans="2:2" x14ac:dyDescent="0.2">
      <c r="B3038" s="24"/>
    </row>
    <row r="3039" spans="2:2" x14ac:dyDescent="0.2">
      <c r="B3039" s="24"/>
    </row>
    <row r="3040" spans="2:2" x14ac:dyDescent="0.2">
      <c r="B3040" s="24"/>
    </row>
    <row r="3041" spans="2:2" x14ac:dyDescent="0.2">
      <c r="B3041" s="24"/>
    </row>
    <row r="3042" spans="2:2" x14ac:dyDescent="0.2">
      <c r="B3042" s="24"/>
    </row>
    <row r="3043" spans="2:2" x14ac:dyDescent="0.2">
      <c r="B3043" s="24"/>
    </row>
    <row r="3044" spans="2:2" x14ac:dyDescent="0.2">
      <c r="B3044" s="24"/>
    </row>
    <row r="3045" spans="2:2" x14ac:dyDescent="0.2">
      <c r="B3045" s="24"/>
    </row>
    <row r="3046" spans="2:2" x14ac:dyDescent="0.2">
      <c r="B3046" s="24"/>
    </row>
    <row r="3047" spans="2:2" x14ac:dyDescent="0.2">
      <c r="B3047" s="24"/>
    </row>
    <row r="3048" spans="2:2" x14ac:dyDescent="0.2">
      <c r="B3048" s="24"/>
    </row>
    <row r="3049" spans="2:2" x14ac:dyDescent="0.2">
      <c r="B3049" s="24"/>
    </row>
    <row r="3050" spans="2:2" x14ac:dyDescent="0.2">
      <c r="B3050" s="24"/>
    </row>
    <row r="3051" spans="2:2" x14ac:dyDescent="0.2">
      <c r="B3051" s="24"/>
    </row>
    <row r="3052" spans="2:2" x14ac:dyDescent="0.2">
      <c r="B3052" s="24"/>
    </row>
    <row r="3053" spans="2:2" x14ac:dyDescent="0.2">
      <c r="B3053" s="24"/>
    </row>
    <row r="3054" spans="2:2" x14ac:dyDescent="0.2">
      <c r="B3054" s="24"/>
    </row>
    <row r="3055" spans="2:2" x14ac:dyDescent="0.2">
      <c r="B3055" s="24"/>
    </row>
    <row r="3056" spans="2:2" x14ac:dyDescent="0.2">
      <c r="B3056" s="24"/>
    </row>
    <row r="3057" spans="2:2" x14ac:dyDescent="0.2">
      <c r="B3057" s="24"/>
    </row>
    <row r="3058" spans="2:2" x14ac:dyDescent="0.2">
      <c r="B3058" s="24"/>
    </row>
    <row r="3059" spans="2:2" x14ac:dyDescent="0.2">
      <c r="B3059" s="24"/>
    </row>
    <row r="3060" spans="2:2" x14ac:dyDescent="0.2">
      <c r="B3060" s="24"/>
    </row>
    <row r="3061" spans="2:2" x14ac:dyDescent="0.2">
      <c r="B3061" s="24"/>
    </row>
    <row r="3062" spans="2:2" x14ac:dyDescent="0.2">
      <c r="B3062" s="24"/>
    </row>
    <row r="3063" spans="2:2" x14ac:dyDescent="0.2">
      <c r="B3063" s="24"/>
    </row>
    <row r="3064" spans="2:2" x14ac:dyDescent="0.2">
      <c r="B3064" s="24"/>
    </row>
    <row r="3065" spans="2:2" x14ac:dyDescent="0.2">
      <c r="B3065" s="24"/>
    </row>
    <row r="3066" spans="2:2" x14ac:dyDescent="0.2">
      <c r="B3066" s="24"/>
    </row>
    <row r="3067" spans="2:2" x14ac:dyDescent="0.2">
      <c r="B3067" s="24"/>
    </row>
    <row r="3068" spans="2:2" x14ac:dyDescent="0.2">
      <c r="B3068" s="24"/>
    </row>
    <row r="3069" spans="2:2" x14ac:dyDescent="0.2">
      <c r="B3069" s="24"/>
    </row>
    <row r="3070" spans="2:2" x14ac:dyDescent="0.2">
      <c r="B3070" s="24"/>
    </row>
    <row r="3071" spans="2:2" x14ac:dyDescent="0.2">
      <c r="B3071" s="24"/>
    </row>
    <row r="3072" spans="2:2" x14ac:dyDescent="0.2">
      <c r="B3072" s="24"/>
    </row>
    <row r="3073" spans="2:2" x14ac:dyDescent="0.2">
      <c r="B3073" s="24"/>
    </row>
    <row r="3074" spans="2:2" x14ac:dyDescent="0.2">
      <c r="B3074" s="24"/>
    </row>
    <row r="3075" spans="2:2" x14ac:dyDescent="0.2">
      <c r="B3075" s="24"/>
    </row>
    <row r="3076" spans="2:2" x14ac:dyDescent="0.2">
      <c r="B3076" s="24"/>
    </row>
    <row r="3077" spans="2:2" x14ac:dyDescent="0.2">
      <c r="B3077" s="24"/>
    </row>
    <row r="3078" spans="2:2" x14ac:dyDescent="0.2">
      <c r="B3078" s="24"/>
    </row>
    <row r="3079" spans="2:2" x14ac:dyDescent="0.2">
      <c r="B3079" s="24"/>
    </row>
    <row r="3080" spans="2:2" x14ac:dyDescent="0.2">
      <c r="B3080" s="24"/>
    </row>
    <row r="3081" spans="2:2" x14ac:dyDescent="0.2">
      <c r="B3081" s="24"/>
    </row>
    <row r="3082" spans="2:2" x14ac:dyDescent="0.2">
      <c r="B3082" s="24"/>
    </row>
    <row r="3083" spans="2:2" x14ac:dyDescent="0.2">
      <c r="B3083" s="24"/>
    </row>
    <row r="3084" spans="2:2" x14ac:dyDescent="0.2">
      <c r="B3084" s="24"/>
    </row>
    <row r="3085" spans="2:2" x14ac:dyDescent="0.2">
      <c r="B3085" s="24"/>
    </row>
    <row r="3086" spans="2:2" x14ac:dyDescent="0.2">
      <c r="B3086" s="24"/>
    </row>
    <row r="3087" spans="2:2" x14ac:dyDescent="0.2">
      <c r="B3087" s="24"/>
    </row>
    <row r="3088" spans="2:2" x14ac:dyDescent="0.2">
      <c r="B3088" s="24"/>
    </row>
    <row r="3089" spans="2:2" x14ac:dyDescent="0.2">
      <c r="B3089" s="24"/>
    </row>
    <row r="3090" spans="2:2" x14ac:dyDescent="0.2">
      <c r="B3090" s="24"/>
    </row>
    <row r="3091" spans="2:2" x14ac:dyDescent="0.2">
      <c r="B3091" s="24"/>
    </row>
    <row r="3092" spans="2:2" x14ac:dyDescent="0.2">
      <c r="B3092" s="24"/>
    </row>
    <row r="3093" spans="2:2" x14ac:dyDescent="0.2">
      <c r="B3093" s="24"/>
    </row>
    <row r="3094" spans="2:2" x14ac:dyDescent="0.2">
      <c r="B3094" s="24"/>
    </row>
    <row r="3095" spans="2:2" x14ac:dyDescent="0.2">
      <c r="B3095" s="24"/>
    </row>
    <row r="3096" spans="2:2" x14ac:dyDescent="0.2">
      <c r="B3096" s="24"/>
    </row>
    <row r="3097" spans="2:2" x14ac:dyDescent="0.2">
      <c r="B3097" s="24"/>
    </row>
    <row r="3098" spans="2:2" x14ac:dyDescent="0.2">
      <c r="B3098" s="24"/>
    </row>
    <row r="3099" spans="2:2" x14ac:dyDescent="0.2">
      <c r="B3099" s="24"/>
    </row>
    <row r="3100" spans="2:2" x14ac:dyDescent="0.2">
      <c r="B3100" s="24"/>
    </row>
    <row r="3101" spans="2:2" x14ac:dyDescent="0.2">
      <c r="B3101" s="24"/>
    </row>
    <row r="3102" spans="2:2" x14ac:dyDescent="0.2">
      <c r="B3102" s="24"/>
    </row>
    <row r="3103" spans="2:2" x14ac:dyDescent="0.2">
      <c r="B3103" s="24"/>
    </row>
    <row r="3104" spans="2:2" x14ac:dyDescent="0.2">
      <c r="B3104" s="24"/>
    </row>
    <row r="3105" spans="2:2" x14ac:dyDescent="0.2">
      <c r="B3105" s="24"/>
    </row>
    <row r="3106" spans="2:2" x14ac:dyDescent="0.2">
      <c r="B3106" s="24"/>
    </row>
    <row r="3107" spans="2:2" x14ac:dyDescent="0.2">
      <c r="B3107" s="24"/>
    </row>
    <row r="3108" spans="2:2" x14ac:dyDescent="0.2">
      <c r="B3108" s="24"/>
    </row>
    <row r="3109" spans="2:2" x14ac:dyDescent="0.2">
      <c r="B3109" s="24"/>
    </row>
    <row r="3110" spans="2:2" x14ac:dyDescent="0.2">
      <c r="B3110" s="24"/>
    </row>
    <row r="3111" spans="2:2" x14ac:dyDescent="0.2">
      <c r="B3111" s="24"/>
    </row>
    <row r="3112" spans="2:2" x14ac:dyDescent="0.2">
      <c r="B3112" s="24"/>
    </row>
    <row r="3113" spans="2:2" x14ac:dyDescent="0.2">
      <c r="B3113" s="24"/>
    </row>
    <row r="3114" spans="2:2" x14ac:dyDescent="0.2">
      <c r="B3114" s="24"/>
    </row>
    <row r="3115" spans="2:2" x14ac:dyDescent="0.2">
      <c r="B3115" s="24"/>
    </row>
    <row r="3116" spans="2:2" x14ac:dyDescent="0.2">
      <c r="B3116" s="24"/>
    </row>
    <row r="3117" spans="2:2" x14ac:dyDescent="0.2">
      <c r="B3117" s="24"/>
    </row>
    <row r="3118" spans="2:2" x14ac:dyDescent="0.2">
      <c r="B3118" s="24"/>
    </row>
    <row r="3119" spans="2:2" x14ac:dyDescent="0.2">
      <c r="B3119" s="24"/>
    </row>
    <row r="3120" spans="2:2" x14ac:dyDescent="0.2">
      <c r="B3120" s="24"/>
    </row>
    <row r="3121" spans="2:2" x14ac:dyDescent="0.2">
      <c r="B3121" s="24"/>
    </row>
    <row r="3122" spans="2:2" x14ac:dyDescent="0.2">
      <c r="B3122" s="24"/>
    </row>
    <row r="3123" spans="2:2" x14ac:dyDescent="0.2">
      <c r="B3123" s="24"/>
    </row>
    <row r="3124" spans="2:2" x14ac:dyDescent="0.2">
      <c r="B3124" s="24"/>
    </row>
    <row r="3125" spans="2:2" x14ac:dyDescent="0.2">
      <c r="B3125" s="24"/>
    </row>
    <row r="3126" spans="2:2" x14ac:dyDescent="0.2">
      <c r="B3126" s="24"/>
    </row>
    <row r="3127" spans="2:2" x14ac:dyDescent="0.2">
      <c r="B3127" s="24"/>
    </row>
    <row r="3128" spans="2:2" x14ac:dyDescent="0.2">
      <c r="B3128" s="24"/>
    </row>
    <row r="3129" spans="2:2" x14ac:dyDescent="0.2">
      <c r="B3129" s="24"/>
    </row>
    <row r="3130" spans="2:2" x14ac:dyDescent="0.2">
      <c r="B3130" s="24"/>
    </row>
    <row r="3131" spans="2:2" x14ac:dyDescent="0.2">
      <c r="B3131" s="24"/>
    </row>
    <row r="3132" spans="2:2" x14ac:dyDescent="0.2">
      <c r="B3132" s="24"/>
    </row>
    <row r="3133" spans="2:2" x14ac:dyDescent="0.2">
      <c r="B3133" s="24"/>
    </row>
    <row r="3134" spans="2:2" x14ac:dyDescent="0.2">
      <c r="B3134" s="24"/>
    </row>
    <row r="3135" spans="2:2" x14ac:dyDescent="0.2">
      <c r="B3135" s="24"/>
    </row>
    <row r="3136" spans="2:2" x14ac:dyDescent="0.2">
      <c r="B3136" s="24"/>
    </row>
    <row r="3137" spans="2:2" x14ac:dyDescent="0.2">
      <c r="B3137" s="24"/>
    </row>
    <row r="3138" spans="2:2" x14ac:dyDescent="0.2">
      <c r="B3138" s="24"/>
    </row>
    <row r="3139" spans="2:2" x14ac:dyDescent="0.2">
      <c r="B3139" s="24"/>
    </row>
    <row r="3140" spans="2:2" x14ac:dyDescent="0.2">
      <c r="B3140" s="24"/>
    </row>
    <row r="3141" spans="2:2" x14ac:dyDescent="0.2">
      <c r="B3141" s="24"/>
    </row>
    <row r="3142" spans="2:2" x14ac:dyDescent="0.2">
      <c r="B3142" s="24"/>
    </row>
    <row r="3143" spans="2:2" x14ac:dyDescent="0.2">
      <c r="B3143" s="24"/>
    </row>
    <row r="3144" spans="2:2" x14ac:dyDescent="0.2">
      <c r="B3144" s="24"/>
    </row>
    <row r="3145" spans="2:2" x14ac:dyDescent="0.2">
      <c r="B3145" s="24"/>
    </row>
    <row r="3146" spans="2:2" x14ac:dyDescent="0.2">
      <c r="B3146" s="24"/>
    </row>
    <row r="3147" spans="2:2" x14ac:dyDescent="0.2">
      <c r="B3147" s="24"/>
    </row>
    <row r="3148" spans="2:2" x14ac:dyDescent="0.2">
      <c r="B3148" s="24"/>
    </row>
    <row r="3149" spans="2:2" x14ac:dyDescent="0.2">
      <c r="B3149" s="24"/>
    </row>
    <row r="3150" spans="2:2" x14ac:dyDescent="0.2">
      <c r="B3150" s="24"/>
    </row>
    <row r="3151" spans="2:2" x14ac:dyDescent="0.2">
      <c r="B3151" s="24"/>
    </row>
    <row r="3152" spans="2:2" x14ac:dyDescent="0.2">
      <c r="B3152" s="24"/>
    </row>
    <row r="3153" spans="2:2" x14ac:dyDescent="0.2">
      <c r="B3153" s="24"/>
    </row>
    <row r="3154" spans="2:2" x14ac:dyDescent="0.2">
      <c r="B3154" s="24"/>
    </row>
    <row r="3155" spans="2:2" x14ac:dyDescent="0.2">
      <c r="B3155" s="24"/>
    </row>
    <row r="3156" spans="2:2" x14ac:dyDescent="0.2">
      <c r="B3156" s="24"/>
    </row>
    <row r="3157" spans="2:2" x14ac:dyDescent="0.2">
      <c r="B3157" s="24"/>
    </row>
    <row r="3158" spans="2:2" x14ac:dyDescent="0.2">
      <c r="B3158" s="24"/>
    </row>
    <row r="3159" spans="2:2" x14ac:dyDescent="0.2">
      <c r="B3159" s="24"/>
    </row>
    <row r="3160" spans="2:2" x14ac:dyDescent="0.2">
      <c r="B3160" s="24"/>
    </row>
    <row r="3161" spans="2:2" x14ac:dyDescent="0.2">
      <c r="B3161" s="24"/>
    </row>
    <row r="3162" spans="2:2" x14ac:dyDescent="0.2">
      <c r="B3162" s="24"/>
    </row>
    <row r="3163" spans="2:2" x14ac:dyDescent="0.2">
      <c r="B3163" s="24"/>
    </row>
    <row r="3164" spans="2:2" x14ac:dyDescent="0.2">
      <c r="B3164" s="24"/>
    </row>
    <row r="3165" spans="2:2" x14ac:dyDescent="0.2">
      <c r="B3165" s="24"/>
    </row>
    <row r="3166" spans="2:2" x14ac:dyDescent="0.2">
      <c r="B3166" s="24"/>
    </row>
    <row r="3167" spans="2:2" x14ac:dyDescent="0.2">
      <c r="B3167" s="24"/>
    </row>
    <row r="3168" spans="2:2" x14ac:dyDescent="0.2">
      <c r="B3168" s="24"/>
    </row>
    <row r="3169" spans="2:2" x14ac:dyDescent="0.2">
      <c r="B3169" s="24"/>
    </row>
    <row r="3170" spans="2:2" x14ac:dyDescent="0.2">
      <c r="B3170" s="24"/>
    </row>
    <row r="3171" spans="2:2" x14ac:dyDescent="0.2">
      <c r="B3171" s="24"/>
    </row>
    <row r="3172" spans="2:2" x14ac:dyDescent="0.2">
      <c r="B3172" s="24"/>
    </row>
    <row r="3173" spans="2:2" x14ac:dyDescent="0.2">
      <c r="B3173" s="24"/>
    </row>
    <row r="3174" spans="2:2" x14ac:dyDescent="0.2">
      <c r="B3174" s="24"/>
    </row>
    <row r="3175" spans="2:2" x14ac:dyDescent="0.2">
      <c r="B3175" s="24"/>
    </row>
    <row r="3176" spans="2:2" x14ac:dyDescent="0.2">
      <c r="B3176" s="24"/>
    </row>
    <row r="3177" spans="2:2" x14ac:dyDescent="0.2">
      <c r="B3177" s="24"/>
    </row>
    <row r="3178" spans="2:2" x14ac:dyDescent="0.2">
      <c r="B3178" s="24"/>
    </row>
    <row r="3179" spans="2:2" x14ac:dyDescent="0.2">
      <c r="B3179" s="24"/>
    </row>
    <row r="3180" spans="2:2" x14ac:dyDescent="0.2">
      <c r="B3180" s="24"/>
    </row>
    <row r="3181" spans="2:2" x14ac:dyDescent="0.2">
      <c r="B3181" s="24"/>
    </row>
    <row r="3182" spans="2:2" x14ac:dyDescent="0.2">
      <c r="B3182" s="24"/>
    </row>
    <row r="3183" spans="2:2" x14ac:dyDescent="0.2">
      <c r="B3183" s="24"/>
    </row>
    <row r="3184" spans="2:2" x14ac:dyDescent="0.2">
      <c r="B3184" s="24"/>
    </row>
    <row r="3185" spans="2:2" x14ac:dyDescent="0.2">
      <c r="B3185" s="24"/>
    </row>
    <row r="3186" spans="2:2" x14ac:dyDescent="0.2">
      <c r="B3186" s="24"/>
    </row>
    <row r="3187" spans="2:2" x14ac:dyDescent="0.2">
      <c r="B3187" s="24"/>
    </row>
    <row r="3188" spans="2:2" x14ac:dyDescent="0.2">
      <c r="B3188" s="24"/>
    </row>
    <row r="3189" spans="2:2" x14ac:dyDescent="0.2">
      <c r="B3189" s="24"/>
    </row>
    <row r="3190" spans="2:2" x14ac:dyDescent="0.2">
      <c r="B3190" s="24"/>
    </row>
    <row r="3191" spans="2:2" x14ac:dyDescent="0.2">
      <c r="B3191" s="24"/>
    </row>
    <row r="3192" spans="2:2" x14ac:dyDescent="0.2">
      <c r="B3192" s="24"/>
    </row>
    <row r="3193" spans="2:2" x14ac:dyDescent="0.2">
      <c r="B3193" s="24"/>
    </row>
    <row r="3194" spans="2:2" x14ac:dyDescent="0.2">
      <c r="B3194" s="24"/>
    </row>
    <row r="3195" spans="2:2" x14ac:dyDescent="0.2">
      <c r="B3195" s="24"/>
    </row>
    <row r="3196" spans="2:2" x14ac:dyDescent="0.2">
      <c r="B3196" s="24"/>
    </row>
    <row r="3197" spans="2:2" x14ac:dyDescent="0.2">
      <c r="B3197" s="24"/>
    </row>
    <row r="3198" spans="2:2" x14ac:dyDescent="0.2">
      <c r="B3198" s="24"/>
    </row>
    <row r="3199" spans="2:2" x14ac:dyDescent="0.2">
      <c r="B3199" s="24"/>
    </row>
    <row r="3200" spans="2:2" x14ac:dyDescent="0.2">
      <c r="B3200" s="24"/>
    </row>
    <row r="3201" spans="2:2" x14ac:dyDescent="0.2">
      <c r="B3201" s="24"/>
    </row>
    <row r="3202" spans="2:2" x14ac:dyDescent="0.2">
      <c r="B3202" s="24"/>
    </row>
    <row r="3203" spans="2:2" x14ac:dyDescent="0.2">
      <c r="B3203" s="24"/>
    </row>
    <row r="3204" spans="2:2" x14ac:dyDescent="0.2">
      <c r="B3204" s="24"/>
    </row>
    <row r="3205" spans="2:2" x14ac:dyDescent="0.2">
      <c r="B3205" s="24"/>
    </row>
    <row r="3206" spans="2:2" x14ac:dyDescent="0.2">
      <c r="B3206" s="24"/>
    </row>
    <row r="3207" spans="2:2" x14ac:dyDescent="0.2">
      <c r="B3207" s="24"/>
    </row>
    <row r="3208" spans="2:2" x14ac:dyDescent="0.2">
      <c r="B3208" s="24"/>
    </row>
    <row r="3209" spans="2:2" x14ac:dyDescent="0.2">
      <c r="B3209" s="24"/>
    </row>
    <row r="3210" spans="2:2" x14ac:dyDescent="0.2">
      <c r="B3210" s="24"/>
    </row>
    <row r="3211" spans="2:2" x14ac:dyDescent="0.2">
      <c r="B3211" s="24"/>
    </row>
    <row r="3212" spans="2:2" x14ac:dyDescent="0.2">
      <c r="B3212" s="24"/>
    </row>
    <row r="3213" spans="2:2" x14ac:dyDescent="0.2">
      <c r="B3213" s="24"/>
    </row>
    <row r="3214" spans="2:2" x14ac:dyDescent="0.2">
      <c r="B3214" s="24"/>
    </row>
    <row r="3215" spans="2:2" x14ac:dyDescent="0.2">
      <c r="B3215" s="24"/>
    </row>
    <row r="3216" spans="2:2" x14ac:dyDescent="0.2">
      <c r="B3216" s="24"/>
    </row>
    <row r="3217" spans="2:2" x14ac:dyDescent="0.2">
      <c r="B3217" s="24"/>
    </row>
    <row r="3218" spans="2:2" x14ac:dyDescent="0.2">
      <c r="B3218" s="24"/>
    </row>
    <row r="3219" spans="2:2" x14ac:dyDescent="0.2">
      <c r="B3219" s="24"/>
    </row>
    <row r="3220" spans="2:2" x14ac:dyDescent="0.2">
      <c r="B3220" s="24"/>
    </row>
    <row r="3221" spans="2:2" x14ac:dyDescent="0.2">
      <c r="B3221" s="24"/>
    </row>
    <row r="3222" spans="2:2" x14ac:dyDescent="0.2">
      <c r="B3222" s="24"/>
    </row>
    <row r="3223" spans="2:2" x14ac:dyDescent="0.2">
      <c r="B3223" s="24"/>
    </row>
    <row r="3224" spans="2:2" x14ac:dyDescent="0.2">
      <c r="B3224" s="24"/>
    </row>
    <row r="3225" spans="2:2" x14ac:dyDescent="0.2">
      <c r="B3225" s="24"/>
    </row>
    <row r="3226" spans="2:2" x14ac:dyDescent="0.2">
      <c r="B3226" s="24"/>
    </row>
    <row r="3227" spans="2:2" x14ac:dyDescent="0.2">
      <c r="B3227" s="24"/>
    </row>
    <row r="3228" spans="2:2" x14ac:dyDescent="0.2">
      <c r="B3228" s="24"/>
    </row>
    <row r="3229" spans="2:2" x14ac:dyDescent="0.2">
      <c r="B3229" s="24"/>
    </row>
    <row r="3230" spans="2:2" x14ac:dyDescent="0.2">
      <c r="B3230" s="24"/>
    </row>
    <row r="3231" spans="2:2" x14ac:dyDescent="0.2">
      <c r="B3231" s="24"/>
    </row>
    <row r="3232" spans="2:2" x14ac:dyDescent="0.2">
      <c r="B3232" s="24"/>
    </row>
    <row r="3233" spans="2:2" x14ac:dyDescent="0.2">
      <c r="B3233" s="24"/>
    </row>
    <row r="3234" spans="2:2" x14ac:dyDescent="0.2">
      <c r="B3234" s="24"/>
    </row>
    <row r="3235" spans="2:2" x14ac:dyDescent="0.2">
      <c r="B3235" s="24"/>
    </row>
    <row r="3236" spans="2:2" x14ac:dyDescent="0.2">
      <c r="B3236" s="24"/>
    </row>
    <row r="3237" spans="2:2" x14ac:dyDescent="0.2">
      <c r="B3237" s="24"/>
    </row>
    <row r="3238" spans="2:2" x14ac:dyDescent="0.2">
      <c r="B3238" s="24"/>
    </row>
    <row r="3239" spans="2:2" x14ac:dyDescent="0.2">
      <c r="B3239" s="24"/>
    </row>
    <row r="3240" spans="2:2" x14ac:dyDescent="0.2">
      <c r="B3240" s="24"/>
    </row>
    <row r="3241" spans="2:2" x14ac:dyDescent="0.2">
      <c r="B3241" s="24"/>
    </row>
    <row r="3242" spans="2:2" x14ac:dyDescent="0.2">
      <c r="B3242" s="24"/>
    </row>
    <row r="3243" spans="2:2" x14ac:dyDescent="0.2">
      <c r="B3243" s="24"/>
    </row>
    <row r="3244" spans="2:2" x14ac:dyDescent="0.2">
      <c r="B3244" s="24"/>
    </row>
    <row r="3245" spans="2:2" x14ac:dyDescent="0.2">
      <c r="B3245" s="24"/>
    </row>
    <row r="3246" spans="2:2" x14ac:dyDescent="0.2">
      <c r="B3246" s="24"/>
    </row>
    <row r="3247" spans="2:2" x14ac:dyDescent="0.2">
      <c r="B3247" s="24"/>
    </row>
    <row r="3248" spans="2:2" x14ac:dyDescent="0.2">
      <c r="B3248" s="24"/>
    </row>
    <row r="3249" spans="2:2" x14ac:dyDescent="0.2">
      <c r="B3249" s="24"/>
    </row>
    <row r="3250" spans="2:2" x14ac:dyDescent="0.2">
      <c r="B3250" s="24"/>
    </row>
    <row r="3251" spans="2:2" x14ac:dyDescent="0.2">
      <c r="B3251" s="24"/>
    </row>
    <row r="3252" spans="2:2" x14ac:dyDescent="0.2">
      <c r="B3252" s="24"/>
    </row>
    <row r="3253" spans="2:2" x14ac:dyDescent="0.2">
      <c r="B3253" s="24"/>
    </row>
    <row r="3254" spans="2:2" x14ac:dyDescent="0.2">
      <c r="B3254" s="24"/>
    </row>
    <row r="3255" spans="2:2" x14ac:dyDescent="0.2">
      <c r="B3255" s="24"/>
    </row>
    <row r="3256" spans="2:2" x14ac:dyDescent="0.2">
      <c r="B3256" s="24"/>
    </row>
    <row r="3257" spans="2:2" x14ac:dyDescent="0.2">
      <c r="B3257" s="24"/>
    </row>
    <row r="3258" spans="2:2" x14ac:dyDescent="0.2">
      <c r="B3258" s="24"/>
    </row>
    <row r="3259" spans="2:2" x14ac:dyDescent="0.2">
      <c r="B3259" s="24"/>
    </row>
    <row r="3260" spans="2:2" x14ac:dyDescent="0.2">
      <c r="B3260" s="24"/>
    </row>
    <row r="3261" spans="2:2" x14ac:dyDescent="0.2">
      <c r="B3261" s="24"/>
    </row>
    <row r="3262" spans="2:2" x14ac:dyDescent="0.2">
      <c r="B3262" s="24"/>
    </row>
    <row r="3263" spans="2:2" x14ac:dyDescent="0.2">
      <c r="B3263" s="24"/>
    </row>
    <row r="3264" spans="2:2" x14ac:dyDescent="0.2">
      <c r="B3264" s="24"/>
    </row>
    <row r="3265" spans="2:2" x14ac:dyDescent="0.2">
      <c r="B3265" s="24"/>
    </row>
    <row r="3266" spans="2:2" x14ac:dyDescent="0.2">
      <c r="B3266" s="24"/>
    </row>
    <row r="3267" spans="2:2" x14ac:dyDescent="0.2">
      <c r="B3267" s="24"/>
    </row>
    <row r="3268" spans="2:2" x14ac:dyDescent="0.2">
      <c r="B3268" s="24"/>
    </row>
    <row r="3269" spans="2:2" x14ac:dyDescent="0.2">
      <c r="B3269" s="24"/>
    </row>
    <row r="3270" spans="2:2" x14ac:dyDescent="0.2">
      <c r="B3270" s="24"/>
    </row>
    <row r="3271" spans="2:2" x14ac:dyDescent="0.2">
      <c r="B3271" s="24"/>
    </row>
    <row r="3272" spans="2:2" x14ac:dyDescent="0.2">
      <c r="B3272" s="24"/>
    </row>
    <row r="3273" spans="2:2" x14ac:dyDescent="0.2">
      <c r="B3273" s="24"/>
    </row>
    <row r="3274" spans="2:2" x14ac:dyDescent="0.2">
      <c r="B3274" s="24"/>
    </row>
    <row r="3275" spans="2:2" x14ac:dyDescent="0.2">
      <c r="B3275" s="24"/>
    </row>
    <row r="3276" spans="2:2" x14ac:dyDescent="0.2">
      <c r="B3276" s="24"/>
    </row>
    <row r="3277" spans="2:2" x14ac:dyDescent="0.2">
      <c r="B3277" s="24"/>
    </row>
    <row r="3278" spans="2:2" x14ac:dyDescent="0.2">
      <c r="B3278" s="24"/>
    </row>
    <row r="3279" spans="2:2" x14ac:dyDescent="0.2">
      <c r="B3279" s="24"/>
    </row>
    <row r="3280" spans="2:2" x14ac:dyDescent="0.2">
      <c r="B3280" s="24"/>
    </row>
    <row r="3281" spans="2:2" x14ac:dyDescent="0.2">
      <c r="B3281" s="24"/>
    </row>
    <row r="3282" spans="2:2" x14ac:dyDescent="0.2">
      <c r="B3282" s="24"/>
    </row>
    <row r="3283" spans="2:2" x14ac:dyDescent="0.2">
      <c r="B3283" s="24"/>
    </row>
    <row r="3284" spans="2:2" x14ac:dyDescent="0.2">
      <c r="B3284" s="24"/>
    </row>
    <row r="3285" spans="2:2" x14ac:dyDescent="0.2">
      <c r="B3285" s="24"/>
    </row>
    <row r="3286" spans="2:2" x14ac:dyDescent="0.2">
      <c r="B3286" s="24"/>
    </row>
    <row r="3287" spans="2:2" x14ac:dyDescent="0.2">
      <c r="B3287" s="24"/>
    </row>
    <row r="3288" spans="2:2" x14ac:dyDescent="0.2">
      <c r="B3288" s="24"/>
    </row>
    <row r="3289" spans="2:2" x14ac:dyDescent="0.2">
      <c r="B3289" s="24"/>
    </row>
    <row r="3290" spans="2:2" x14ac:dyDescent="0.2">
      <c r="B3290" s="24"/>
    </row>
    <row r="3291" spans="2:2" x14ac:dyDescent="0.2">
      <c r="B3291" s="24"/>
    </row>
    <row r="3292" spans="2:2" x14ac:dyDescent="0.2">
      <c r="B3292" s="24"/>
    </row>
    <row r="3293" spans="2:2" x14ac:dyDescent="0.2">
      <c r="B3293" s="24"/>
    </row>
    <row r="3294" spans="2:2" x14ac:dyDescent="0.2">
      <c r="B3294" s="24"/>
    </row>
    <row r="3295" spans="2:2" x14ac:dyDescent="0.2">
      <c r="B3295" s="24"/>
    </row>
    <row r="3296" spans="2:2" x14ac:dyDescent="0.2">
      <c r="B3296" s="24"/>
    </row>
    <row r="3297" spans="2:2" x14ac:dyDescent="0.2">
      <c r="B3297" s="24"/>
    </row>
    <row r="3298" spans="2:2" x14ac:dyDescent="0.2">
      <c r="B3298" s="24"/>
    </row>
    <row r="3299" spans="2:2" x14ac:dyDescent="0.2">
      <c r="B3299" s="24"/>
    </row>
    <row r="3300" spans="2:2" x14ac:dyDescent="0.2">
      <c r="B3300" s="24"/>
    </row>
    <row r="3301" spans="2:2" x14ac:dyDescent="0.2">
      <c r="B3301" s="24"/>
    </row>
    <row r="3302" spans="2:2" x14ac:dyDescent="0.2">
      <c r="B3302" s="24"/>
    </row>
    <row r="3303" spans="2:2" x14ac:dyDescent="0.2">
      <c r="B3303" s="24"/>
    </row>
    <row r="3304" spans="2:2" x14ac:dyDescent="0.2">
      <c r="B3304" s="24"/>
    </row>
    <row r="3305" spans="2:2" x14ac:dyDescent="0.2">
      <c r="B3305" s="24"/>
    </row>
    <row r="3306" spans="2:2" x14ac:dyDescent="0.2">
      <c r="B3306" s="24"/>
    </row>
    <row r="3307" spans="2:2" x14ac:dyDescent="0.2">
      <c r="B3307" s="24"/>
    </row>
    <row r="3308" spans="2:2" x14ac:dyDescent="0.2">
      <c r="B3308" s="24"/>
    </row>
    <row r="3309" spans="2:2" x14ac:dyDescent="0.2">
      <c r="B3309" s="24"/>
    </row>
    <row r="3310" spans="2:2" x14ac:dyDescent="0.2">
      <c r="B3310" s="24"/>
    </row>
    <row r="3311" spans="2:2" x14ac:dyDescent="0.2">
      <c r="B3311" s="24"/>
    </row>
    <row r="3312" spans="2:2" x14ac:dyDescent="0.2">
      <c r="B3312" s="24"/>
    </row>
    <row r="3313" spans="2:2" x14ac:dyDescent="0.2">
      <c r="B3313" s="24"/>
    </row>
    <row r="3314" spans="2:2" x14ac:dyDescent="0.2">
      <c r="B3314" s="24"/>
    </row>
    <row r="3315" spans="2:2" x14ac:dyDescent="0.2">
      <c r="B3315" s="24"/>
    </row>
    <row r="3316" spans="2:2" x14ac:dyDescent="0.2">
      <c r="B3316" s="24"/>
    </row>
    <row r="3317" spans="2:2" x14ac:dyDescent="0.2">
      <c r="B3317" s="24"/>
    </row>
    <row r="3318" spans="2:2" x14ac:dyDescent="0.2">
      <c r="B3318" s="24"/>
    </row>
    <row r="3319" spans="2:2" x14ac:dyDescent="0.2">
      <c r="B3319" s="24"/>
    </row>
    <row r="3320" spans="2:2" x14ac:dyDescent="0.2">
      <c r="B3320" s="24"/>
    </row>
    <row r="3321" spans="2:2" x14ac:dyDescent="0.2">
      <c r="B3321" s="24"/>
    </row>
    <row r="3322" spans="2:2" x14ac:dyDescent="0.2">
      <c r="B3322" s="24"/>
    </row>
    <row r="3323" spans="2:2" x14ac:dyDescent="0.2">
      <c r="B3323" s="24"/>
    </row>
    <row r="3324" spans="2:2" x14ac:dyDescent="0.2">
      <c r="B3324" s="24"/>
    </row>
    <row r="3325" spans="2:2" x14ac:dyDescent="0.2">
      <c r="B3325" s="24"/>
    </row>
    <row r="3326" spans="2:2" x14ac:dyDescent="0.2">
      <c r="B3326" s="24"/>
    </row>
    <row r="3327" spans="2:2" x14ac:dyDescent="0.2">
      <c r="B3327" s="24"/>
    </row>
    <row r="3328" spans="2:2" x14ac:dyDescent="0.2">
      <c r="B3328" s="24"/>
    </row>
    <row r="3329" spans="2:2" x14ac:dyDescent="0.2">
      <c r="B3329" s="24"/>
    </row>
    <row r="3330" spans="2:2" x14ac:dyDescent="0.2">
      <c r="B3330" s="24"/>
    </row>
    <row r="3331" spans="2:2" x14ac:dyDescent="0.2">
      <c r="B3331" s="24"/>
    </row>
    <row r="3332" spans="2:2" x14ac:dyDescent="0.2">
      <c r="B3332" s="24"/>
    </row>
    <row r="3333" spans="2:2" x14ac:dyDescent="0.2">
      <c r="B3333" s="24"/>
    </row>
    <row r="3334" spans="2:2" x14ac:dyDescent="0.2">
      <c r="B3334" s="24"/>
    </row>
    <row r="3335" spans="2:2" x14ac:dyDescent="0.2">
      <c r="B3335" s="24"/>
    </row>
    <row r="3336" spans="2:2" x14ac:dyDescent="0.2">
      <c r="B3336" s="24"/>
    </row>
    <row r="3337" spans="2:2" x14ac:dyDescent="0.2">
      <c r="B3337" s="24"/>
    </row>
    <row r="3338" spans="2:2" x14ac:dyDescent="0.2">
      <c r="B3338" s="24"/>
    </row>
    <row r="3339" spans="2:2" x14ac:dyDescent="0.2">
      <c r="B3339" s="24"/>
    </row>
    <row r="3340" spans="2:2" x14ac:dyDescent="0.2">
      <c r="B3340" s="24"/>
    </row>
    <row r="3341" spans="2:2" x14ac:dyDescent="0.2">
      <c r="B3341" s="24"/>
    </row>
    <row r="3342" spans="2:2" x14ac:dyDescent="0.2">
      <c r="B3342" s="24"/>
    </row>
    <row r="3343" spans="2:2" x14ac:dyDescent="0.2">
      <c r="B3343" s="24"/>
    </row>
    <row r="3344" spans="2:2" x14ac:dyDescent="0.2">
      <c r="B3344" s="24"/>
    </row>
    <row r="3345" spans="2:2" x14ac:dyDescent="0.2">
      <c r="B3345" s="24"/>
    </row>
    <row r="3346" spans="2:2" x14ac:dyDescent="0.2">
      <c r="B3346" s="24"/>
    </row>
    <row r="3347" spans="2:2" x14ac:dyDescent="0.2">
      <c r="B3347" s="24"/>
    </row>
    <row r="3348" spans="2:2" x14ac:dyDescent="0.2">
      <c r="B3348" s="24"/>
    </row>
    <row r="3349" spans="2:2" x14ac:dyDescent="0.2">
      <c r="B3349" s="24"/>
    </row>
    <row r="3350" spans="2:2" x14ac:dyDescent="0.2">
      <c r="B3350" s="24"/>
    </row>
    <row r="3351" spans="2:2" x14ac:dyDescent="0.2">
      <c r="B3351" s="24"/>
    </row>
    <row r="3352" spans="2:2" x14ac:dyDescent="0.2">
      <c r="B3352" s="24"/>
    </row>
    <row r="3353" spans="2:2" x14ac:dyDescent="0.2">
      <c r="B3353" s="24"/>
    </row>
    <row r="3354" spans="2:2" x14ac:dyDescent="0.2">
      <c r="B3354" s="24"/>
    </row>
    <row r="3355" spans="2:2" x14ac:dyDescent="0.2">
      <c r="B3355" s="24"/>
    </row>
    <row r="3356" spans="2:2" x14ac:dyDescent="0.2">
      <c r="B3356" s="24"/>
    </row>
    <row r="3357" spans="2:2" x14ac:dyDescent="0.2">
      <c r="B3357" s="24"/>
    </row>
    <row r="3358" spans="2:2" x14ac:dyDescent="0.2">
      <c r="B3358" s="24"/>
    </row>
    <row r="3359" spans="2:2" x14ac:dyDescent="0.2">
      <c r="B3359" s="24"/>
    </row>
    <row r="3360" spans="2:2" x14ac:dyDescent="0.2">
      <c r="B3360" s="24"/>
    </row>
    <row r="3361" spans="2:2" x14ac:dyDescent="0.2">
      <c r="B3361" s="24"/>
    </row>
    <row r="3362" spans="2:2" x14ac:dyDescent="0.2">
      <c r="B3362" s="24"/>
    </row>
    <row r="3363" spans="2:2" x14ac:dyDescent="0.2">
      <c r="B3363" s="24"/>
    </row>
    <row r="3364" spans="2:2" x14ac:dyDescent="0.2">
      <c r="B3364" s="24"/>
    </row>
    <row r="3365" spans="2:2" x14ac:dyDescent="0.2">
      <c r="B3365" s="24"/>
    </row>
    <row r="3366" spans="2:2" x14ac:dyDescent="0.2">
      <c r="B3366" s="24"/>
    </row>
    <row r="3367" spans="2:2" x14ac:dyDescent="0.2">
      <c r="B3367" s="24"/>
    </row>
    <row r="3368" spans="2:2" x14ac:dyDescent="0.2">
      <c r="B3368" s="24"/>
    </row>
    <row r="3369" spans="2:2" x14ac:dyDescent="0.2">
      <c r="B3369" s="24"/>
    </row>
    <row r="3370" spans="2:2" x14ac:dyDescent="0.2">
      <c r="B3370" s="24"/>
    </row>
    <row r="3371" spans="2:2" x14ac:dyDescent="0.2">
      <c r="B3371" s="24"/>
    </row>
    <row r="3372" spans="2:2" x14ac:dyDescent="0.2">
      <c r="B3372" s="24"/>
    </row>
    <row r="3373" spans="2:2" x14ac:dyDescent="0.2">
      <c r="B3373" s="24"/>
    </row>
    <row r="3374" spans="2:2" x14ac:dyDescent="0.2">
      <c r="B3374" s="24"/>
    </row>
    <row r="3375" spans="2:2" x14ac:dyDescent="0.2">
      <c r="B3375" s="24"/>
    </row>
    <row r="3376" spans="2:2" x14ac:dyDescent="0.2">
      <c r="B3376" s="24"/>
    </row>
    <row r="3377" spans="2:2" x14ac:dyDescent="0.2">
      <c r="B3377" s="24"/>
    </row>
    <row r="3378" spans="2:2" x14ac:dyDescent="0.2">
      <c r="B3378" s="24"/>
    </row>
    <row r="3379" spans="2:2" x14ac:dyDescent="0.2">
      <c r="B3379" s="24"/>
    </row>
    <row r="3380" spans="2:2" x14ac:dyDescent="0.2">
      <c r="B3380" s="24"/>
    </row>
    <row r="3381" spans="2:2" x14ac:dyDescent="0.2">
      <c r="B3381" s="24"/>
    </row>
    <row r="3382" spans="2:2" x14ac:dyDescent="0.2">
      <c r="B3382" s="24"/>
    </row>
    <row r="3383" spans="2:2" x14ac:dyDescent="0.2">
      <c r="B3383" s="24"/>
    </row>
    <row r="3384" spans="2:2" x14ac:dyDescent="0.2">
      <c r="B3384" s="24"/>
    </row>
    <row r="3385" spans="2:2" x14ac:dyDescent="0.2">
      <c r="B3385" s="24"/>
    </row>
    <row r="3386" spans="2:2" x14ac:dyDescent="0.2">
      <c r="B3386" s="24"/>
    </row>
    <row r="3387" spans="2:2" x14ac:dyDescent="0.2">
      <c r="B3387" s="24"/>
    </row>
    <row r="3388" spans="2:2" x14ac:dyDescent="0.2">
      <c r="B3388" s="24"/>
    </row>
    <row r="3389" spans="2:2" x14ac:dyDescent="0.2">
      <c r="B3389" s="24"/>
    </row>
    <row r="3390" spans="2:2" x14ac:dyDescent="0.2">
      <c r="B3390" s="24"/>
    </row>
    <row r="3391" spans="2:2" x14ac:dyDescent="0.2">
      <c r="B3391" s="24"/>
    </row>
    <row r="3392" spans="2:2" x14ac:dyDescent="0.2">
      <c r="B3392" s="24"/>
    </row>
    <row r="3393" spans="2:2" x14ac:dyDescent="0.2">
      <c r="B3393" s="24"/>
    </row>
    <row r="3394" spans="2:2" x14ac:dyDescent="0.2">
      <c r="B3394" s="24"/>
    </row>
    <row r="3395" spans="2:2" x14ac:dyDescent="0.2">
      <c r="B3395" s="24"/>
    </row>
    <row r="3396" spans="2:2" x14ac:dyDescent="0.2">
      <c r="B3396" s="24"/>
    </row>
    <row r="3397" spans="2:2" x14ac:dyDescent="0.2">
      <c r="B3397" s="24"/>
    </row>
    <row r="3398" spans="2:2" x14ac:dyDescent="0.2">
      <c r="B3398" s="24"/>
    </row>
    <row r="3399" spans="2:2" x14ac:dyDescent="0.2">
      <c r="B3399" s="24"/>
    </row>
    <row r="3400" spans="2:2" x14ac:dyDescent="0.2">
      <c r="B3400" s="24"/>
    </row>
    <row r="3401" spans="2:2" x14ac:dyDescent="0.2">
      <c r="B3401" s="24"/>
    </row>
    <row r="3402" spans="2:2" x14ac:dyDescent="0.2">
      <c r="B3402" s="24"/>
    </row>
    <row r="3403" spans="2:2" x14ac:dyDescent="0.2">
      <c r="B3403" s="24"/>
    </row>
    <row r="3404" spans="2:2" x14ac:dyDescent="0.2">
      <c r="B3404" s="24"/>
    </row>
    <row r="3405" spans="2:2" x14ac:dyDescent="0.2">
      <c r="B3405" s="24"/>
    </row>
    <row r="3406" spans="2:2" x14ac:dyDescent="0.2">
      <c r="B3406" s="24"/>
    </row>
    <row r="3407" spans="2:2" x14ac:dyDescent="0.2">
      <c r="B3407" s="24"/>
    </row>
    <row r="3408" spans="2:2" x14ac:dyDescent="0.2">
      <c r="B3408" s="24"/>
    </row>
    <row r="3409" spans="2:2" x14ac:dyDescent="0.2">
      <c r="B3409" s="24"/>
    </row>
    <row r="3410" spans="2:2" x14ac:dyDescent="0.2">
      <c r="B3410" s="24"/>
    </row>
    <row r="3411" spans="2:2" x14ac:dyDescent="0.2">
      <c r="B3411" s="24"/>
    </row>
    <row r="3412" spans="2:2" x14ac:dyDescent="0.2">
      <c r="B3412" s="24"/>
    </row>
    <row r="3413" spans="2:2" x14ac:dyDescent="0.2">
      <c r="B3413" s="24"/>
    </row>
    <row r="3414" spans="2:2" x14ac:dyDescent="0.2">
      <c r="B3414" s="24"/>
    </row>
    <row r="3415" spans="2:2" x14ac:dyDescent="0.2">
      <c r="B3415" s="24"/>
    </row>
    <row r="3416" spans="2:2" x14ac:dyDescent="0.2">
      <c r="B3416" s="24"/>
    </row>
    <row r="3417" spans="2:2" x14ac:dyDescent="0.2">
      <c r="B3417" s="24"/>
    </row>
    <row r="3418" spans="2:2" x14ac:dyDescent="0.2">
      <c r="B3418" s="24"/>
    </row>
    <row r="3419" spans="2:2" x14ac:dyDescent="0.2">
      <c r="B3419" s="24"/>
    </row>
    <row r="3420" spans="2:2" x14ac:dyDescent="0.2">
      <c r="B3420" s="24"/>
    </row>
    <row r="3421" spans="2:2" x14ac:dyDescent="0.2">
      <c r="B3421" s="24"/>
    </row>
    <row r="3422" spans="2:2" x14ac:dyDescent="0.2">
      <c r="B3422" s="24"/>
    </row>
    <row r="3423" spans="2:2" x14ac:dyDescent="0.2">
      <c r="B3423" s="24"/>
    </row>
    <row r="3424" spans="2:2" x14ac:dyDescent="0.2">
      <c r="B3424" s="24"/>
    </row>
    <row r="3425" spans="2:2" x14ac:dyDescent="0.2">
      <c r="B3425" s="24"/>
    </row>
    <row r="3426" spans="2:2" x14ac:dyDescent="0.2">
      <c r="B3426" s="24"/>
    </row>
    <row r="3427" spans="2:2" x14ac:dyDescent="0.2">
      <c r="B3427" s="24"/>
    </row>
    <row r="3428" spans="2:2" x14ac:dyDescent="0.2">
      <c r="B3428" s="24"/>
    </row>
    <row r="3429" spans="2:2" x14ac:dyDescent="0.2">
      <c r="B3429" s="24"/>
    </row>
    <row r="3430" spans="2:2" x14ac:dyDescent="0.2">
      <c r="B3430" s="24"/>
    </row>
    <row r="3431" spans="2:2" x14ac:dyDescent="0.2">
      <c r="B3431" s="24"/>
    </row>
    <row r="3432" spans="2:2" x14ac:dyDescent="0.2">
      <c r="B3432" s="24"/>
    </row>
    <row r="3433" spans="2:2" x14ac:dyDescent="0.2">
      <c r="B3433" s="24"/>
    </row>
    <row r="3434" spans="2:2" x14ac:dyDescent="0.2">
      <c r="B3434" s="24"/>
    </row>
    <row r="3435" spans="2:2" x14ac:dyDescent="0.2">
      <c r="B3435" s="24"/>
    </row>
    <row r="3436" spans="2:2" x14ac:dyDescent="0.2">
      <c r="B3436" s="24"/>
    </row>
    <row r="3437" spans="2:2" x14ac:dyDescent="0.2">
      <c r="B3437" s="24"/>
    </row>
    <row r="3438" spans="2:2" x14ac:dyDescent="0.2">
      <c r="B3438" s="24"/>
    </row>
    <row r="3439" spans="2:2" x14ac:dyDescent="0.2">
      <c r="B3439" s="24"/>
    </row>
    <row r="3440" spans="2:2" x14ac:dyDescent="0.2">
      <c r="B3440" s="24"/>
    </row>
    <row r="3441" spans="2:2" x14ac:dyDescent="0.2">
      <c r="B3441" s="24"/>
    </row>
    <row r="3442" spans="2:2" x14ac:dyDescent="0.2">
      <c r="B3442" s="24"/>
    </row>
    <row r="3443" spans="2:2" x14ac:dyDescent="0.2">
      <c r="B3443" s="24"/>
    </row>
    <row r="3444" spans="2:2" x14ac:dyDescent="0.2">
      <c r="B3444" s="24"/>
    </row>
    <row r="3445" spans="2:2" x14ac:dyDescent="0.2">
      <c r="B3445" s="24"/>
    </row>
    <row r="3446" spans="2:2" x14ac:dyDescent="0.2">
      <c r="B3446" s="24"/>
    </row>
    <row r="3447" spans="2:2" x14ac:dyDescent="0.2">
      <c r="B3447" s="24"/>
    </row>
    <row r="3448" spans="2:2" x14ac:dyDescent="0.2">
      <c r="B3448" s="24"/>
    </row>
    <row r="3449" spans="2:2" x14ac:dyDescent="0.2">
      <c r="B3449" s="24"/>
    </row>
    <row r="3450" spans="2:2" x14ac:dyDescent="0.2">
      <c r="B3450" s="24"/>
    </row>
    <row r="3451" spans="2:2" x14ac:dyDescent="0.2">
      <c r="B3451" s="24"/>
    </row>
    <row r="3452" spans="2:2" x14ac:dyDescent="0.2">
      <c r="B3452" s="24"/>
    </row>
    <row r="3453" spans="2:2" x14ac:dyDescent="0.2">
      <c r="B3453" s="24"/>
    </row>
    <row r="3454" spans="2:2" x14ac:dyDescent="0.2">
      <c r="B3454" s="24"/>
    </row>
    <row r="3455" spans="2:2" x14ac:dyDescent="0.2">
      <c r="B3455" s="24"/>
    </row>
    <row r="3456" spans="2:2" x14ac:dyDescent="0.2">
      <c r="B3456" s="24"/>
    </row>
    <row r="3457" spans="2:2" x14ac:dyDescent="0.2">
      <c r="B3457" s="24"/>
    </row>
    <row r="3458" spans="2:2" x14ac:dyDescent="0.2">
      <c r="B3458" s="24"/>
    </row>
    <row r="3459" spans="2:2" x14ac:dyDescent="0.2">
      <c r="B3459" s="24"/>
    </row>
    <row r="3460" spans="2:2" x14ac:dyDescent="0.2">
      <c r="B3460" s="24"/>
    </row>
    <row r="3461" spans="2:2" x14ac:dyDescent="0.2">
      <c r="B3461" s="24"/>
    </row>
    <row r="3462" spans="2:2" x14ac:dyDescent="0.2">
      <c r="B3462" s="24"/>
    </row>
    <row r="3463" spans="2:2" x14ac:dyDescent="0.2">
      <c r="B3463" s="24"/>
    </row>
    <row r="3464" spans="2:2" x14ac:dyDescent="0.2">
      <c r="B3464" s="24"/>
    </row>
    <row r="3465" spans="2:2" x14ac:dyDescent="0.2">
      <c r="B3465" s="24"/>
    </row>
    <row r="3466" spans="2:2" x14ac:dyDescent="0.2">
      <c r="B3466" s="24"/>
    </row>
    <row r="3467" spans="2:2" x14ac:dyDescent="0.2">
      <c r="B3467" s="24"/>
    </row>
    <row r="3468" spans="2:2" x14ac:dyDescent="0.2">
      <c r="B3468" s="24"/>
    </row>
    <row r="3469" spans="2:2" x14ac:dyDescent="0.2">
      <c r="B3469" s="24"/>
    </row>
    <row r="3470" spans="2:2" x14ac:dyDescent="0.2">
      <c r="B3470" s="24"/>
    </row>
    <row r="3471" spans="2:2" x14ac:dyDescent="0.2">
      <c r="B3471" s="24"/>
    </row>
    <row r="3472" spans="2:2" x14ac:dyDescent="0.2">
      <c r="B3472" s="24"/>
    </row>
    <row r="3473" spans="2:2" x14ac:dyDescent="0.2">
      <c r="B3473" s="24"/>
    </row>
    <row r="3474" spans="2:2" x14ac:dyDescent="0.2">
      <c r="B3474" s="24"/>
    </row>
    <row r="3475" spans="2:2" x14ac:dyDescent="0.2">
      <c r="B3475" s="24"/>
    </row>
    <row r="3476" spans="2:2" x14ac:dyDescent="0.2">
      <c r="B3476" s="24"/>
    </row>
    <row r="3477" spans="2:2" x14ac:dyDescent="0.2">
      <c r="B3477" s="24"/>
    </row>
    <row r="3478" spans="2:2" x14ac:dyDescent="0.2">
      <c r="B3478" s="24"/>
    </row>
    <row r="3479" spans="2:2" x14ac:dyDescent="0.2">
      <c r="B3479" s="24"/>
    </row>
    <row r="3480" spans="2:2" x14ac:dyDescent="0.2">
      <c r="B3480" s="24"/>
    </row>
    <row r="3481" spans="2:2" x14ac:dyDescent="0.2">
      <c r="B3481" s="24"/>
    </row>
    <row r="3482" spans="2:2" x14ac:dyDescent="0.2">
      <c r="B3482" s="24"/>
    </row>
    <row r="3483" spans="2:2" x14ac:dyDescent="0.2">
      <c r="B3483" s="24"/>
    </row>
    <row r="3484" spans="2:2" x14ac:dyDescent="0.2">
      <c r="B3484" s="24"/>
    </row>
    <row r="3485" spans="2:2" x14ac:dyDescent="0.2">
      <c r="B3485" s="24"/>
    </row>
    <row r="3486" spans="2:2" x14ac:dyDescent="0.2">
      <c r="B3486" s="24"/>
    </row>
    <row r="3487" spans="2:2" x14ac:dyDescent="0.2">
      <c r="B3487" s="24"/>
    </row>
    <row r="3488" spans="2:2" x14ac:dyDescent="0.2">
      <c r="B3488" s="24"/>
    </row>
    <row r="3489" spans="2:2" x14ac:dyDescent="0.2">
      <c r="B3489" s="24"/>
    </row>
    <row r="3490" spans="2:2" x14ac:dyDescent="0.2">
      <c r="B3490" s="24"/>
    </row>
    <row r="3491" spans="2:2" x14ac:dyDescent="0.2">
      <c r="B3491" s="24"/>
    </row>
    <row r="3492" spans="2:2" x14ac:dyDescent="0.2">
      <c r="B3492" s="24"/>
    </row>
    <row r="3493" spans="2:2" x14ac:dyDescent="0.2">
      <c r="B3493" s="24"/>
    </row>
    <row r="3494" spans="2:2" x14ac:dyDescent="0.2">
      <c r="B3494" s="24"/>
    </row>
    <row r="3495" spans="2:2" x14ac:dyDescent="0.2">
      <c r="B3495" s="24"/>
    </row>
    <row r="3496" spans="2:2" x14ac:dyDescent="0.2">
      <c r="B3496" s="24"/>
    </row>
    <row r="3497" spans="2:2" x14ac:dyDescent="0.2">
      <c r="B3497" s="24"/>
    </row>
    <row r="3498" spans="2:2" x14ac:dyDescent="0.2">
      <c r="B3498" s="24"/>
    </row>
    <row r="3499" spans="2:2" x14ac:dyDescent="0.2">
      <c r="B3499" s="24"/>
    </row>
    <row r="3500" spans="2:2" x14ac:dyDescent="0.2">
      <c r="B3500" s="24"/>
    </row>
    <row r="3501" spans="2:2" x14ac:dyDescent="0.2">
      <c r="B3501" s="24"/>
    </row>
    <row r="3502" spans="2:2" x14ac:dyDescent="0.2">
      <c r="B3502" s="24"/>
    </row>
    <row r="3503" spans="2:2" x14ac:dyDescent="0.2">
      <c r="B3503" s="24"/>
    </row>
    <row r="3504" spans="2:2" x14ac:dyDescent="0.2">
      <c r="B3504" s="24"/>
    </row>
    <row r="3505" spans="2:2" x14ac:dyDescent="0.2">
      <c r="B3505" s="24"/>
    </row>
    <row r="3506" spans="2:2" x14ac:dyDescent="0.2">
      <c r="B3506" s="24"/>
    </row>
    <row r="3507" spans="2:2" x14ac:dyDescent="0.2">
      <c r="B3507" s="24"/>
    </row>
    <row r="3508" spans="2:2" x14ac:dyDescent="0.2">
      <c r="B3508" s="24"/>
    </row>
    <row r="3509" spans="2:2" x14ac:dyDescent="0.2">
      <c r="B3509" s="24"/>
    </row>
    <row r="3510" spans="2:2" x14ac:dyDescent="0.2">
      <c r="B3510" s="24"/>
    </row>
    <row r="3511" spans="2:2" x14ac:dyDescent="0.2">
      <c r="B3511" s="24"/>
    </row>
    <row r="3512" spans="2:2" x14ac:dyDescent="0.2">
      <c r="B3512" s="24"/>
    </row>
    <row r="3513" spans="2:2" x14ac:dyDescent="0.2">
      <c r="B3513" s="24"/>
    </row>
    <row r="3514" spans="2:2" x14ac:dyDescent="0.2">
      <c r="B3514" s="24"/>
    </row>
    <row r="3515" spans="2:2" x14ac:dyDescent="0.2">
      <c r="B3515" s="24"/>
    </row>
    <row r="3516" spans="2:2" x14ac:dyDescent="0.2">
      <c r="B3516" s="24"/>
    </row>
    <row r="3517" spans="2:2" x14ac:dyDescent="0.2">
      <c r="B3517" s="24"/>
    </row>
    <row r="3518" spans="2:2" x14ac:dyDescent="0.2">
      <c r="B3518" s="24"/>
    </row>
    <row r="3519" spans="2:2" x14ac:dyDescent="0.2">
      <c r="B3519" s="24"/>
    </row>
    <row r="3520" spans="2:2" x14ac:dyDescent="0.2">
      <c r="B3520" s="24"/>
    </row>
    <row r="3521" spans="2:2" x14ac:dyDescent="0.2">
      <c r="B3521" s="24"/>
    </row>
    <row r="3522" spans="2:2" x14ac:dyDescent="0.2">
      <c r="B3522" s="24"/>
    </row>
    <row r="3523" spans="2:2" x14ac:dyDescent="0.2">
      <c r="B3523" s="24"/>
    </row>
    <row r="3524" spans="2:2" x14ac:dyDescent="0.2">
      <c r="B3524" s="24"/>
    </row>
    <row r="3525" spans="2:2" x14ac:dyDescent="0.2">
      <c r="B3525" s="24"/>
    </row>
    <row r="3526" spans="2:2" x14ac:dyDescent="0.2">
      <c r="B3526" s="24"/>
    </row>
    <row r="3527" spans="2:2" x14ac:dyDescent="0.2">
      <c r="B3527" s="24"/>
    </row>
    <row r="3528" spans="2:2" x14ac:dyDescent="0.2">
      <c r="B3528" s="24"/>
    </row>
    <row r="3529" spans="2:2" x14ac:dyDescent="0.2">
      <c r="B3529" s="24"/>
    </row>
    <row r="3530" spans="2:2" x14ac:dyDescent="0.2">
      <c r="B3530" s="24"/>
    </row>
    <row r="3531" spans="2:2" x14ac:dyDescent="0.2">
      <c r="B3531" s="24"/>
    </row>
    <row r="3532" spans="2:2" x14ac:dyDescent="0.2">
      <c r="B3532" s="24"/>
    </row>
    <row r="3533" spans="2:2" x14ac:dyDescent="0.2">
      <c r="B3533" s="24"/>
    </row>
    <row r="3534" spans="2:2" x14ac:dyDescent="0.2">
      <c r="B3534" s="24"/>
    </row>
    <row r="3535" spans="2:2" x14ac:dyDescent="0.2">
      <c r="B3535" s="24"/>
    </row>
    <row r="3536" spans="2:2" x14ac:dyDescent="0.2">
      <c r="B3536" s="24"/>
    </row>
    <row r="3537" spans="2:2" x14ac:dyDescent="0.2">
      <c r="B3537" s="24"/>
    </row>
    <row r="3538" spans="2:2" x14ac:dyDescent="0.2">
      <c r="B3538" s="24"/>
    </row>
    <row r="3539" spans="2:2" x14ac:dyDescent="0.2">
      <c r="B3539" s="24"/>
    </row>
    <row r="3540" spans="2:2" x14ac:dyDescent="0.2">
      <c r="B3540" s="24"/>
    </row>
    <row r="3541" spans="2:2" x14ac:dyDescent="0.2">
      <c r="B3541" s="24"/>
    </row>
    <row r="3542" spans="2:2" x14ac:dyDescent="0.2">
      <c r="B3542" s="24"/>
    </row>
    <row r="3543" spans="2:2" x14ac:dyDescent="0.2">
      <c r="B3543" s="24"/>
    </row>
    <row r="3544" spans="2:2" x14ac:dyDescent="0.2">
      <c r="B3544" s="24"/>
    </row>
    <row r="3545" spans="2:2" x14ac:dyDescent="0.2">
      <c r="B3545" s="24"/>
    </row>
    <row r="3546" spans="2:2" x14ac:dyDescent="0.2">
      <c r="B3546" s="24"/>
    </row>
    <row r="3547" spans="2:2" x14ac:dyDescent="0.2">
      <c r="B3547" s="24"/>
    </row>
    <row r="3548" spans="2:2" x14ac:dyDescent="0.2">
      <c r="B3548" s="24"/>
    </row>
    <row r="3549" spans="2:2" x14ac:dyDescent="0.2">
      <c r="B3549" s="24"/>
    </row>
    <row r="3550" spans="2:2" x14ac:dyDescent="0.2">
      <c r="B3550" s="24"/>
    </row>
    <row r="3551" spans="2:2" x14ac:dyDescent="0.2">
      <c r="B3551" s="24"/>
    </row>
    <row r="3552" spans="2:2" x14ac:dyDescent="0.2">
      <c r="B3552" s="24"/>
    </row>
    <row r="3553" spans="2:2" x14ac:dyDescent="0.2">
      <c r="B3553" s="24"/>
    </row>
    <row r="3554" spans="2:2" x14ac:dyDescent="0.2">
      <c r="B3554" s="24"/>
    </row>
    <row r="3555" spans="2:2" x14ac:dyDescent="0.2">
      <c r="B3555" s="24"/>
    </row>
    <row r="3556" spans="2:2" x14ac:dyDescent="0.2">
      <c r="B3556" s="24"/>
    </row>
    <row r="3557" spans="2:2" x14ac:dyDescent="0.2">
      <c r="B3557" s="24"/>
    </row>
    <row r="3558" spans="2:2" x14ac:dyDescent="0.2">
      <c r="B3558" s="24"/>
    </row>
    <row r="3559" spans="2:2" x14ac:dyDescent="0.2">
      <c r="B3559" s="24"/>
    </row>
    <row r="3560" spans="2:2" x14ac:dyDescent="0.2">
      <c r="B3560" s="24"/>
    </row>
    <row r="3561" spans="2:2" x14ac:dyDescent="0.2">
      <c r="B3561" s="24"/>
    </row>
    <row r="3562" spans="2:2" x14ac:dyDescent="0.2">
      <c r="B3562" s="24"/>
    </row>
    <row r="3563" spans="2:2" x14ac:dyDescent="0.2">
      <c r="B3563" s="24"/>
    </row>
    <row r="3564" spans="2:2" x14ac:dyDescent="0.2">
      <c r="B3564" s="24"/>
    </row>
    <row r="3565" spans="2:2" x14ac:dyDescent="0.2">
      <c r="B3565" s="24"/>
    </row>
    <row r="3566" spans="2:2" x14ac:dyDescent="0.2">
      <c r="B3566" s="24"/>
    </row>
    <row r="3567" spans="2:2" x14ac:dyDescent="0.2">
      <c r="B3567" s="24"/>
    </row>
    <row r="3568" spans="2:2" x14ac:dyDescent="0.2">
      <c r="B3568" s="24"/>
    </row>
    <row r="3569" spans="2:2" x14ac:dyDescent="0.2">
      <c r="B3569" s="24"/>
    </row>
    <row r="3570" spans="2:2" x14ac:dyDescent="0.2">
      <c r="B3570" s="24"/>
    </row>
    <row r="3571" spans="2:2" x14ac:dyDescent="0.2">
      <c r="B3571" s="24"/>
    </row>
    <row r="3572" spans="2:2" x14ac:dyDescent="0.2">
      <c r="B3572" s="24"/>
    </row>
    <row r="3573" spans="2:2" x14ac:dyDescent="0.2">
      <c r="B3573" s="24"/>
    </row>
    <row r="3574" spans="2:2" x14ac:dyDescent="0.2">
      <c r="B3574" s="24"/>
    </row>
    <row r="3575" spans="2:2" x14ac:dyDescent="0.2">
      <c r="B3575" s="24"/>
    </row>
    <row r="3576" spans="2:2" x14ac:dyDescent="0.2">
      <c r="B3576" s="24"/>
    </row>
    <row r="3577" spans="2:2" x14ac:dyDescent="0.2">
      <c r="B3577" s="24"/>
    </row>
    <row r="3578" spans="2:2" x14ac:dyDescent="0.2">
      <c r="B3578" s="24"/>
    </row>
    <row r="3579" spans="2:2" x14ac:dyDescent="0.2">
      <c r="B3579" s="24"/>
    </row>
    <row r="3580" spans="2:2" x14ac:dyDescent="0.2">
      <c r="B3580" s="24"/>
    </row>
    <row r="3581" spans="2:2" x14ac:dyDescent="0.2">
      <c r="B3581" s="24"/>
    </row>
    <row r="3582" spans="2:2" x14ac:dyDescent="0.2">
      <c r="B3582" s="24"/>
    </row>
    <row r="3583" spans="2:2" x14ac:dyDescent="0.2">
      <c r="B3583" s="24"/>
    </row>
    <row r="3584" spans="2:2" x14ac:dyDescent="0.2">
      <c r="B3584" s="24"/>
    </row>
    <row r="3585" spans="2:2" x14ac:dyDescent="0.2">
      <c r="B3585" s="24"/>
    </row>
    <row r="3586" spans="2:2" x14ac:dyDescent="0.2">
      <c r="B3586" s="24"/>
    </row>
    <row r="3587" spans="2:2" x14ac:dyDescent="0.2">
      <c r="B3587" s="24"/>
    </row>
    <row r="3588" spans="2:2" x14ac:dyDescent="0.2">
      <c r="B3588" s="24"/>
    </row>
    <row r="3589" spans="2:2" x14ac:dyDescent="0.2">
      <c r="B3589" s="24"/>
    </row>
    <row r="3590" spans="2:2" x14ac:dyDescent="0.2">
      <c r="B3590" s="24"/>
    </row>
    <row r="3591" spans="2:2" x14ac:dyDescent="0.2">
      <c r="B3591" s="24"/>
    </row>
    <row r="3592" spans="2:2" x14ac:dyDescent="0.2">
      <c r="B3592" s="24"/>
    </row>
    <row r="3593" spans="2:2" x14ac:dyDescent="0.2">
      <c r="B3593" s="24"/>
    </row>
    <row r="3594" spans="2:2" x14ac:dyDescent="0.2">
      <c r="B3594" s="24"/>
    </row>
    <row r="3595" spans="2:2" x14ac:dyDescent="0.2">
      <c r="B3595" s="24"/>
    </row>
    <row r="3596" spans="2:2" x14ac:dyDescent="0.2">
      <c r="B3596" s="24"/>
    </row>
    <row r="3597" spans="2:2" x14ac:dyDescent="0.2">
      <c r="B3597" s="24"/>
    </row>
    <row r="3598" spans="2:2" x14ac:dyDescent="0.2">
      <c r="B3598" s="24"/>
    </row>
    <row r="3599" spans="2:2" x14ac:dyDescent="0.2">
      <c r="B3599" s="24"/>
    </row>
    <row r="3600" spans="2:2" x14ac:dyDescent="0.2">
      <c r="B3600" s="24"/>
    </row>
    <row r="3601" spans="2:2" x14ac:dyDescent="0.2">
      <c r="B3601" s="24"/>
    </row>
    <row r="3602" spans="2:2" x14ac:dyDescent="0.2">
      <c r="B3602" s="24"/>
    </row>
    <row r="3603" spans="2:2" x14ac:dyDescent="0.2">
      <c r="B3603" s="24"/>
    </row>
    <row r="3604" spans="2:2" x14ac:dyDescent="0.2">
      <c r="B3604" s="24"/>
    </row>
    <row r="3605" spans="2:2" x14ac:dyDescent="0.2">
      <c r="B3605" s="24"/>
    </row>
    <row r="3606" spans="2:2" x14ac:dyDescent="0.2">
      <c r="B3606" s="24"/>
    </row>
    <row r="3607" spans="2:2" x14ac:dyDescent="0.2">
      <c r="B3607" s="24"/>
    </row>
    <row r="3608" spans="2:2" x14ac:dyDescent="0.2">
      <c r="B3608" s="24"/>
    </row>
    <row r="3609" spans="2:2" x14ac:dyDescent="0.2">
      <c r="B3609" s="24"/>
    </row>
    <row r="3610" spans="2:2" x14ac:dyDescent="0.2">
      <c r="B3610" s="24"/>
    </row>
    <row r="3611" spans="2:2" x14ac:dyDescent="0.2">
      <c r="B3611" s="24"/>
    </row>
    <row r="3612" spans="2:2" x14ac:dyDescent="0.2">
      <c r="B3612" s="24"/>
    </row>
    <row r="3613" spans="2:2" x14ac:dyDescent="0.2">
      <c r="B3613" s="24"/>
    </row>
    <row r="3614" spans="2:2" x14ac:dyDescent="0.2">
      <c r="B3614" s="24"/>
    </row>
    <row r="3615" spans="2:2" x14ac:dyDescent="0.2">
      <c r="B3615" s="24"/>
    </row>
    <row r="3616" spans="2:2" x14ac:dyDescent="0.2">
      <c r="B3616" s="24"/>
    </row>
    <row r="3617" spans="2:2" x14ac:dyDescent="0.2">
      <c r="B3617" s="24"/>
    </row>
    <row r="3618" spans="2:2" x14ac:dyDescent="0.2">
      <c r="B3618" s="24"/>
    </row>
    <row r="3619" spans="2:2" x14ac:dyDescent="0.2">
      <c r="B3619" s="24"/>
    </row>
    <row r="3620" spans="2:2" x14ac:dyDescent="0.2">
      <c r="B3620" s="24"/>
    </row>
    <row r="3621" spans="2:2" x14ac:dyDescent="0.2">
      <c r="B3621" s="24"/>
    </row>
    <row r="3622" spans="2:2" x14ac:dyDescent="0.2">
      <c r="B3622" s="24"/>
    </row>
    <row r="3623" spans="2:2" x14ac:dyDescent="0.2">
      <c r="B3623" s="24"/>
    </row>
    <row r="3624" spans="2:2" x14ac:dyDescent="0.2">
      <c r="B3624" s="24"/>
    </row>
    <row r="3625" spans="2:2" x14ac:dyDescent="0.2">
      <c r="B3625" s="24"/>
    </row>
    <row r="3626" spans="2:2" x14ac:dyDescent="0.2">
      <c r="B3626" s="24"/>
    </row>
    <row r="3627" spans="2:2" x14ac:dyDescent="0.2">
      <c r="B3627" s="24"/>
    </row>
    <row r="3628" spans="2:2" x14ac:dyDescent="0.2">
      <c r="B3628" s="24"/>
    </row>
    <row r="3629" spans="2:2" x14ac:dyDescent="0.2">
      <c r="B3629" s="24"/>
    </row>
    <row r="3630" spans="2:2" x14ac:dyDescent="0.2">
      <c r="B3630" s="24"/>
    </row>
    <row r="3631" spans="2:2" x14ac:dyDescent="0.2">
      <c r="B3631" s="24"/>
    </row>
    <row r="3632" spans="2:2" x14ac:dyDescent="0.2">
      <c r="B3632" s="24"/>
    </row>
    <row r="3633" spans="2:2" x14ac:dyDescent="0.2">
      <c r="B3633" s="24"/>
    </row>
    <row r="3634" spans="2:2" x14ac:dyDescent="0.2">
      <c r="B3634" s="24"/>
    </row>
    <row r="3635" spans="2:2" x14ac:dyDescent="0.2">
      <c r="B3635" s="24"/>
    </row>
    <row r="3636" spans="2:2" x14ac:dyDescent="0.2">
      <c r="B3636" s="24"/>
    </row>
    <row r="3637" spans="2:2" x14ac:dyDescent="0.2">
      <c r="B3637" s="24"/>
    </row>
    <row r="3638" spans="2:2" x14ac:dyDescent="0.2">
      <c r="B3638" s="24"/>
    </row>
    <row r="3639" spans="2:2" x14ac:dyDescent="0.2">
      <c r="B3639" s="24"/>
    </row>
    <row r="3640" spans="2:2" x14ac:dyDescent="0.2">
      <c r="B3640" s="24"/>
    </row>
    <row r="3641" spans="2:2" x14ac:dyDescent="0.2">
      <c r="B3641" s="24"/>
    </row>
    <row r="3642" spans="2:2" x14ac:dyDescent="0.2">
      <c r="B3642" s="24"/>
    </row>
    <row r="3643" spans="2:2" x14ac:dyDescent="0.2">
      <c r="B3643" s="24"/>
    </row>
    <row r="3644" spans="2:2" x14ac:dyDescent="0.2">
      <c r="B3644" s="24"/>
    </row>
    <row r="3645" spans="2:2" x14ac:dyDescent="0.2">
      <c r="B3645" s="24"/>
    </row>
    <row r="3646" spans="2:2" x14ac:dyDescent="0.2">
      <c r="B3646" s="24"/>
    </row>
    <row r="3647" spans="2:2" x14ac:dyDescent="0.2">
      <c r="B3647" s="24"/>
    </row>
    <row r="3648" spans="2:2" x14ac:dyDescent="0.2">
      <c r="B3648" s="24"/>
    </row>
    <row r="3649" spans="2:2" x14ac:dyDescent="0.2">
      <c r="B3649" s="24"/>
    </row>
    <row r="3650" spans="2:2" x14ac:dyDescent="0.2">
      <c r="B3650" s="24"/>
    </row>
    <row r="3651" spans="2:2" x14ac:dyDescent="0.2">
      <c r="B3651" s="24"/>
    </row>
    <row r="3652" spans="2:2" x14ac:dyDescent="0.2">
      <c r="B3652" s="24"/>
    </row>
    <row r="3653" spans="2:2" x14ac:dyDescent="0.2">
      <c r="B3653" s="24"/>
    </row>
    <row r="3654" spans="2:2" x14ac:dyDescent="0.2">
      <c r="B3654" s="24"/>
    </row>
    <row r="3655" spans="2:2" x14ac:dyDescent="0.2">
      <c r="B3655" s="24"/>
    </row>
    <row r="3656" spans="2:2" x14ac:dyDescent="0.2">
      <c r="B3656" s="24"/>
    </row>
    <row r="3657" spans="2:2" x14ac:dyDescent="0.2">
      <c r="B3657" s="24"/>
    </row>
    <row r="3658" spans="2:2" x14ac:dyDescent="0.2">
      <c r="B3658" s="24"/>
    </row>
    <row r="3659" spans="2:2" x14ac:dyDescent="0.2">
      <c r="B3659" s="24"/>
    </row>
    <row r="3660" spans="2:2" x14ac:dyDescent="0.2">
      <c r="B3660" s="24"/>
    </row>
    <row r="3661" spans="2:2" x14ac:dyDescent="0.2">
      <c r="B3661" s="24"/>
    </row>
    <row r="3662" spans="2:2" x14ac:dyDescent="0.2">
      <c r="B3662" s="24"/>
    </row>
    <row r="3663" spans="2:2" x14ac:dyDescent="0.2">
      <c r="B3663" s="24"/>
    </row>
    <row r="3664" spans="2:2" x14ac:dyDescent="0.2">
      <c r="B3664" s="24"/>
    </row>
    <row r="3665" spans="2:2" x14ac:dyDescent="0.2">
      <c r="B3665" s="24"/>
    </row>
    <row r="3666" spans="2:2" x14ac:dyDescent="0.2">
      <c r="B3666" s="24"/>
    </row>
    <row r="3667" spans="2:2" x14ac:dyDescent="0.2">
      <c r="B3667" s="24"/>
    </row>
    <row r="3668" spans="2:2" x14ac:dyDescent="0.2">
      <c r="B3668" s="24"/>
    </row>
    <row r="3669" spans="2:2" x14ac:dyDescent="0.2">
      <c r="B3669" s="24"/>
    </row>
    <row r="3670" spans="2:2" x14ac:dyDescent="0.2">
      <c r="B3670" s="24"/>
    </row>
    <row r="3671" spans="2:2" x14ac:dyDescent="0.2">
      <c r="B3671" s="24"/>
    </row>
    <row r="3672" spans="2:2" x14ac:dyDescent="0.2">
      <c r="B3672" s="24"/>
    </row>
    <row r="3673" spans="2:2" x14ac:dyDescent="0.2">
      <c r="B3673" s="24"/>
    </row>
    <row r="3674" spans="2:2" x14ac:dyDescent="0.2">
      <c r="B3674" s="24"/>
    </row>
    <row r="3675" spans="2:2" x14ac:dyDescent="0.2">
      <c r="B3675" s="24"/>
    </row>
    <row r="3676" spans="2:2" x14ac:dyDescent="0.2">
      <c r="B3676" s="24"/>
    </row>
    <row r="3677" spans="2:2" x14ac:dyDescent="0.2">
      <c r="B3677" s="24"/>
    </row>
    <row r="3678" spans="2:2" x14ac:dyDescent="0.2">
      <c r="B3678" s="24"/>
    </row>
    <row r="3679" spans="2:2" x14ac:dyDescent="0.2">
      <c r="B3679" s="24"/>
    </row>
    <row r="3680" spans="2:2" x14ac:dyDescent="0.2">
      <c r="B3680" s="24"/>
    </row>
    <row r="3681" spans="2:2" x14ac:dyDescent="0.2">
      <c r="B3681" s="24"/>
    </row>
    <row r="3682" spans="2:2" x14ac:dyDescent="0.2">
      <c r="B3682" s="24"/>
    </row>
    <row r="3683" spans="2:2" x14ac:dyDescent="0.2">
      <c r="B3683" s="24"/>
    </row>
    <row r="3684" spans="2:2" x14ac:dyDescent="0.2">
      <c r="B3684" s="24"/>
    </row>
    <row r="3685" spans="2:2" x14ac:dyDescent="0.2">
      <c r="B3685" s="24"/>
    </row>
    <row r="3686" spans="2:2" x14ac:dyDescent="0.2">
      <c r="B3686" s="24"/>
    </row>
    <row r="3687" spans="2:2" x14ac:dyDescent="0.2">
      <c r="B3687" s="24"/>
    </row>
    <row r="3688" spans="2:2" x14ac:dyDescent="0.2">
      <c r="B3688" s="24"/>
    </row>
    <row r="3689" spans="2:2" x14ac:dyDescent="0.2">
      <c r="B3689" s="24"/>
    </row>
    <row r="3690" spans="2:2" x14ac:dyDescent="0.2">
      <c r="B3690" s="24"/>
    </row>
    <row r="3691" spans="2:2" x14ac:dyDescent="0.2">
      <c r="B3691" s="24"/>
    </row>
    <row r="3692" spans="2:2" x14ac:dyDescent="0.2">
      <c r="B3692" s="24"/>
    </row>
    <row r="3693" spans="2:2" x14ac:dyDescent="0.2">
      <c r="B3693" s="24"/>
    </row>
    <row r="3694" spans="2:2" x14ac:dyDescent="0.2">
      <c r="B3694" s="24"/>
    </row>
    <row r="3695" spans="2:2" x14ac:dyDescent="0.2">
      <c r="B3695" s="24"/>
    </row>
    <row r="3696" spans="2:2" x14ac:dyDescent="0.2">
      <c r="B3696" s="24"/>
    </row>
    <row r="3697" spans="2:2" x14ac:dyDescent="0.2">
      <c r="B3697" s="24"/>
    </row>
    <row r="3698" spans="2:2" x14ac:dyDescent="0.2">
      <c r="B3698" s="24"/>
    </row>
    <row r="3699" spans="2:2" x14ac:dyDescent="0.2">
      <c r="B3699" s="24"/>
    </row>
    <row r="3700" spans="2:2" x14ac:dyDescent="0.2">
      <c r="B3700" s="24"/>
    </row>
    <row r="3701" spans="2:2" x14ac:dyDescent="0.2">
      <c r="B3701" s="24"/>
    </row>
    <row r="3702" spans="2:2" x14ac:dyDescent="0.2">
      <c r="B3702" s="24"/>
    </row>
    <row r="3703" spans="2:2" x14ac:dyDescent="0.2">
      <c r="B3703" s="24"/>
    </row>
    <row r="3704" spans="2:2" x14ac:dyDescent="0.2">
      <c r="B3704" s="24"/>
    </row>
    <row r="3705" spans="2:2" x14ac:dyDescent="0.2">
      <c r="B3705" s="24"/>
    </row>
    <row r="3706" spans="2:2" x14ac:dyDescent="0.2">
      <c r="B3706" s="24"/>
    </row>
    <row r="3707" spans="2:2" x14ac:dyDescent="0.2">
      <c r="B3707" s="24"/>
    </row>
    <row r="3708" spans="2:2" x14ac:dyDescent="0.2">
      <c r="B3708" s="24"/>
    </row>
    <row r="3709" spans="2:2" x14ac:dyDescent="0.2">
      <c r="B3709" s="24"/>
    </row>
    <row r="3710" spans="2:2" x14ac:dyDescent="0.2">
      <c r="B3710" s="24"/>
    </row>
    <row r="3711" spans="2:2" x14ac:dyDescent="0.2">
      <c r="B3711" s="24"/>
    </row>
    <row r="3712" spans="2:2" x14ac:dyDescent="0.2">
      <c r="B3712" s="24"/>
    </row>
    <row r="3713" spans="2:2" x14ac:dyDescent="0.2">
      <c r="B3713" s="24"/>
    </row>
    <row r="3714" spans="2:2" x14ac:dyDescent="0.2">
      <c r="B3714" s="24"/>
    </row>
    <row r="3715" spans="2:2" x14ac:dyDescent="0.2">
      <c r="B3715" s="24"/>
    </row>
    <row r="3716" spans="2:2" x14ac:dyDescent="0.2">
      <c r="B3716" s="24"/>
    </row>
    <row r="3717" spans="2:2" x14ac:dyDescent="0.2">
      <c r="B3717" s="24"/>
    </row>
    <row r="3718" spans="2:2" x14ac:dyDescent="0.2">
      <c r="B3718" s="24"/>
    </row>
    <row r="3719" spans="2:2" x14ac:dyDescent="0.2">
      <c r="B3719" s="24"/>
    </row>
    <row r="3720" spans="2:2" x14ac:dyDescent="0.2">
      <c r="B3720" s="24"/>
    </row>
    <row r="3721" spans="2:2" x14ac:dyDescent="0.2">
      <c r="B3721" s="24"/>
    </row>
    <row r="3722" spans="2:2" x14ac:dyDescent="0.2">
      <c r="B3722" s="24"/>
    </row>
    <row r="3723" spans="2:2" x14ac:dyDescent="0.2">
      <c r="B3723" s="24"/>
    </row>
    <row r="3724" spans="2:2" x14ac:dyDescent="0.2">
      <c r="B3724" s="24"/>
    </row>
    <row r="3725" spans="2:2" x14ac:dyDescent="0.2">
      <c r="B3725" s="24"/>
    </row>
    <row r="3726" spans="2:2" x14ac:dyDescent="0.2">
      <c r="B3726" s="24"/>
    </row>
    <row r="3727" spans="2:2" x14ac:dyDescent="0.2">
      <c r="B3727" s="24"/>
    </row>
    <row r="3728" spans="2:2" x14ac:dyDescent="0.2">
      <c r="B3728" s="24"/>
    </row>
    <row r="3729" spans="2:2" x14ac:dyDescent="0.2">
      <c r="B3729" s="24"/>
    </row>
    <row r="3730" spans="2:2" x14ac:dyDescent="0.2">
      <c r="B3730" s="24"/>
    </row>
    <row r="3731" spans="2:2" x14ac:dyDescent="0.2">
      <c r="B3731" s="24"/>
    </row>
    <row r="3732" spans="2:2" x14ac:dyDescent="0.2">
      <c r="B3732" s="24"/>
    </row>
    <row r="3733" spans="2:2" x14ac:dyDescent="0.2">
      <c r="B3733" s="24"/>
    </row>
    <row r="3734" spans="2:2" x14ac:dyDescent="0.2">
      <c r="B3734" s="24"/>
    </row>
    <row r="3735" spans="2:2" x14ac:dyDescent="0.2">
      <c r="B3735" s="24"/>
    </row>
    <row r="3736" spans="2:2" x14ac:dyDescent="0.2">
      <c r="B3736" s="24"/>
    </row>
    <row r="3737" spans="2:2" x14ac:dyDescent="0.2">
      <c r="B3737" s="24"/>
    </row>
    <row r="3738" spans="2:2" x14ac:dyDescent="0.2">
      <c r="B3738" s="24"/>
    </row>
    <row r="3739" spans="2:2" x14ac:dyDescent="0.2">
      <c r="B3739" s="24"/>
    </row>
    <row r="3740" spans="2:2" x14ac:dyDescent="0.2">
      <c r="B3740" s="24"/>
    </row>
    <row r="3741" spans="2:2" x14ac:dyDescent="0.2">
      <c r="B3741" s="24"/>
    </row>
    <row r="3742" spans="2:2" x14ac:dyDescent="0.2">
      <c r="B3742" s="24"/>
    </row>
    <row r="3743" spans="2:2" x14ac:dyDescent="0.2">
      <c r="B3743" s="24"/>
    </row>
    <row r="3744" spans="2:2" x14ac:dyDescent="0.2">
      <c r="B3744" s="24"/>
    </row>
    <row r="3745" spans="2:2" x14ac:dyDescent="0.2">
      <c r="B3745" s="24"/>
    </row>
    <row r="3746" spans="2:2" x14ac:dyDescent="0.2">
      <c r="B3746" s="24"/>
    </row>
    <row r="3747" spans="2:2" x14ac:dyDescent="0.2">
      <c r="B3747" s="24"/>
    </row>
    <row r="3748" spans="2:2" x14ac:dyDescent="0.2">
      <c r="B3748" s="24"/>
    </row>
    <row r="3749" spans="2:2" x14ac:dyDescent="0.2">
      <c r="B3749" s="24"/>
    </row>
    <row r="3750" spans="2:2" x14ac:dyDescent="0.2">
      <c r="B3750" s="24"/>
    </row>
    <row r="3751" spans="2:2" x14ac:dyDescent="0.2">
      <c r="B3751" s="24"/>
    </row>
    <row r="3752" spans="2:2" x14ac:dyDescent="0.2">
      <c r="B3752" s="24"/>
    </row>
    <row r="3753" spans="2:2" x14ac:dyDescent="0.2">
      <c r="B3753" s="24"/>
    </row>
    <row r="3754" spans="2:2" x14ac:dyDescent="0.2">
      <c r="B3754" s="24"/>
    </row>
    <row r="3755" spans="2:2" x14ac:dyDescent="0.2">
      <c r="B3755" s="24"/>
    </row>
    <row r="3756" spans="2:2" x14ac:dyDescent="0.2">
      <c r="B3756" s="24"/>
    </row>
    <row r="3757" spans="2:2" x14ac:dyDescent="0.2">
      <c r="B3757" s="24"/>
    </row>
    <row r="3758" spans="2:2" x14ac:dyDescent="0.2">
      <c r="B3758" s="24"/>
    </row>
    <row r="3759" spans="2:2" x14ac:dyDescent="0.2">
      <c r="B3759" s="24"/>
    </row>
    <row r="3760" spans="2:2" x14ac:dyDescent="0.2">
      <c r="B3760" s="24"/>
    </row>
    <row r="3761" spans="2:2" x14ac:dyDescent="0.2">
      <c r="B3761" s="24"/>
    </row>
    <row r="3762" spans="2:2" x14ac:dyDescent="0.2">
      <c r="B3762" s="24"/>
    </row>
    <row r="3763" spans="2:2" x14ac:dyDescent="0.2">
      <c r="B3763" s="24"/>
    </row>
    <row r="3764" spans="2:2" x14ac:dyDescent="0.2">
      <c r="B3764" s="24"/>
    </row>
    <row r="3765" spans="2:2" x14ac:dyDescent="0.2">
      <c r="B3765" s="24"/>
    </row>
    <row r="3766" spans="2:2" x14ac:dyDescent="0.2">
      <c r="B3766" s="24"/>
    </row>
    <row r="3767" spans="2:2" x14ac:dyDescent="0.2">
      <c r="B3767" s="24"/>
    </row>
    <row r="3768" spans="2:2" x14ac:dyDescent="0.2">
      <c r="B3768" s="24"/>
    </row>
    <row r="3769" spans="2:2" x14ac:dyDescent="0.2">
      <c r="B3769" s="24"/>
    </row>
    <row r="3770" spans="2:2" x14ac:dyDescent="0.2">
      <c r="B3770" s="24"/>
    </row>
    <row r="3771" spans="2:2" x14ac:dyDescent="0.2">
      <c r="B3771" s="24"/>
    </row>
    <row r="3772" spans="2:2" x14ac:dyDescent="0.2">
      <c r="B3772" s="24"/>
    </row>
    <row r="3773" spans="2:2" x14ac:dyDescent="0.2">
      <c r="B3773" s="24"/>
    </row>
    <row r="3774" spans="2:2" x14ac:dyDescent="0.2">
      <c r="B3774" s="24"/>
    </row>
    <row r="3775" spans="2:2" x14ac:dyDescent="0.2">
      <c r="B3775" s="24"/>
    </row>
    <row r="3776" spans="2:2" x14ac:dyDescent="0.2">
      <c r="B3776" s="24"/>
    </row>
    <row r="3777" spans="2:2" x14ac:dyDescent="0.2">
      <c r="B3777" s="24"/>
    </row>
    <row r="3778" spans="2:2" x14ac:dyDescent="0.2">
      <c r="B3778" s="24"/>
    </row>
    <row r="3779" spans="2:2" x14ac:dyDescent="0.2">
      <c r="B3779" s="24"/>
    </row>
    <row r="3780" spans="2:2" x14ac:dyDescent="0.2">
      <c r="B3780" s="24"/>
    </row>
    <row r="3781" spans="2:2" x14ac:dyDescent="0.2">
      <c r="B3781" s="24"/>
    </row>
    <row r="3782" spans="2:2" x14ac:dyDescent="0.2">
      <c r="B3782" s="24"/>
    </row>
    <row r="3783" spans="2:2" x14ac:dyDescent="0.2">
      <c r="B3783" s="24"/>
    </row>
    <row r="3784" spans="2:2" x14ac:dyDescent="0.2">
      <c r="B3784" s="24"/>
    </row>
    <row r="3785" spans="2:2" x14ac:dyDescent="0.2">
      <c r="B3785" s="24"/>
    </row>
    <row r="3786" spans="2:2" x14ac:dyDescent="0.2">
      <c r="B3786" s="24"/>
    </row>
    <row r="3787" spans="2:2" x14ac:dyDescent="0.2">
      <c r="B3787" s="24"/>
    </row>
    <row r="3788" spans="2:2" x14ac:dyDescent="0.2">
      <c r="B3788" s="24"/>
    </row>
    <row r="3789" spans="2:2" x14ac:dyDescent="0.2">
      <c r="B3789" s="24"/>
    </row>
    <row r="3790" spans="2:2" x14ac:dyDescent="0.2">
      <c r="B3790" s="24"/>
    </row>
    <row r="3791" spans="2:2" x14ac:dyDescent="0.2">
      <c r="B3791" s="24"/>
    </row>
    <row r="3792" spans="2:2" x14ac:dyDescent="0.2">
      <c r="B3792" s="24"/>
    </row>
    <row r="3793" spans="2:2" x14ac:dyDescent="0.2">
      <c r="B3793" s="24"/>
    </row>
    <row r="3794" spans="2:2" x14ac:dyDescent="0.2">
      <c r="B3794" s="24"/>
    </row>
    <row r="3795" spans="2:2" x14ac:dyDescent="0.2">
      <c r="B3795" s="24"/>
    </row>
    <row r="3796" spans="2:2" x14ac:dyDescent="0.2">
      <c r="B3796" s="24"/>
    </row>
    <row r="3797" spans="2:2" x14ac:dyDescent="0.2">
      <c r="B3797" s="24"/>
    </row>
    <row r="3798" spans="2:2" x14ac:dyDescent="0.2">
      <c r="B3798" s="24"/>
    </row>
    <row r="3799" spans="2:2" x14ac:dyDescent="0.2">
      <c r="B3799" s="24"/>
    </row>
    <row r="3800" spans="2:2" x14ac:dyDescent="0.2">
      <c r="B3800" s="24"/>
    </row>
    <row r="3801" spans="2:2" x14ac:dyDescent="0.2">
      <c r="B3801" s="24"/>
    </row>
    <row r="3802" spans="2:2" x14ac:dyDescent="0.2">
      <c r="B3802" s="24"/>
    </row>
    <row r="3803" spans="2:2" x14ac:dyDescent="0.2">
      <c r="B3803" s="24"/>
    </row>
    <row r="3804" spans="2:2" x14ac:dyDescent="0.2">
      <c r="B3804" s="24"/>
    </row>
    <row r="3805" spans="2:2" x14ac:dyDescent="0.2">
      <c r="B3805" s="24"/>
    </row>
    <row r="3806" spans="2:2" x14ac:dyDescent="0.2">
      <c r="B3806" s="24"/>
    </row>
    <row r="3807" spans="2:2" x14ac:dyDescent="0.2">
      <c r="B3807" s="24"/>
    </row>
    <row r="3808" spans="2:2" x14ac:dyDescent="0.2">
      <c r="B3808" s="24"/>
    </row>
    <row r="3809" spans="2:2" x14ac:dyDescent="0.2">
      <c r="B3809" s="24"/>
    </row>
    <row r="3810" spans="2:2" x14ac:dyDescent="0.2">
      <c r="B3810" s="24"/>
    </row>
    <row r="3811" spans="2:2" x14ac:dyDescent="0.2">
      <c r="B3811" s="24"/>
    </row>
    <row r="3812" spans="2:2" x14ac:dyDescent="0.2">
      <c r="B3812" s="24"/>
    </row>
    <row r="3813" spans="2:2" x14ac:dyDescent="0.2">
      <c r="B3813" s="24"/>
    </row>
    <row r="3814" spans="2:2" x14ac:dyDescent="0.2">
      <c r="B3814" s="24"/>
    </row>
    <row r="3815" spans="2:2" x14ac:dyDescent="0.2">
      <c r="B3815" s="24"/>
    </row>
    <row r="3816" spans="2:2" x14ac:dyDescent="0.2">
      <c r="B3816" s="24"/>
    </row>
    <row r="3817" spans="2:2" x14ac:dyDescent="0.2">
      <c r="B3817" s="24"/>
    </row>
    <row r="3818" spans="2:2" x14ac:dyDescent="0.2">
      <c r="B3818" s="24"/>
    </row>
    <row r="3819" spans="2:2" x14ac:dyDescent="0.2">
      <c r="B3819" s="24"/>
    </row>
    <row r="3820" spans="2:2" x14ac:dyDescent="0.2">
      <c r="B3820" s="24"/>
    </row>
    <row r="3821" spans="2:2" x14ac:dyDescent="0.2">
      <c r="B3821" s="24"/>
    </row>
    <row r="3822" spans="2:2" x14ac:dyDescent="0.2">
      <c r="B3822" s="24"/>
    </row>
    <row r="3823" spans="2:2" x14ac:dyDescent="0.2">
      <c r="B3823" s="24"/>
    </row>
    <row r="3824" spans="2:2" x14ac:dyDescent="0.2">
      <c r="B3824" s="24"/>
    </row>
    <row r="3825" spans="2:2" x14ac:dyDescent="0.2">
      <c r="B3825" s="24"/>
    </row>
    <row r="3826" spans="2:2" x14ac:dyDescent="0.2">
      <c r="B3826" s="24"/>
    </row>
    <row r="3827" spans="2:2" x14ac:dyDescent="0.2">
      <c r="B3827" s="24"/>
    </row>
    <row r="3828" spans="2:2" x14ac:dyDescent="0.2">
      <c r="B3828" s="24"/>
    </row>
    <row r="3829" spans="2:2" x14ac:dyDescent="0.2">
      <c r="B3829" s="24"/>
    </row>
    <row r="3830" spans="2:2" x14ac:dyDescent="0.2">
      <c r="B3830" s="24"/>
    </row>
    <row r="3831" spans="2:2" x14ac:dyDescent="0.2">
      <c r="B3831" s="24"/>
    </row>
    <row r="3832" spans="2:2" x14ac:dyDescent="0.2">
      <c r="B3832" s="24"/>
    </row>
    <row r="3833" spans="2:2" x14ac:dyDescent="0.2">
      <c r="B3833" s="24"/>
    </row>
    <row r="3834" spans="2:2" x14ac:dyDescent="0.2">
      <c r="B3834" s="24"/>
    </row>
    <row r="3835" spans="2:2" x14ac:dyDescent="0.2">
      <c r="B3835" s="24"/>
    </row>
    <row r="3836" spans="2:2" x14ac:dyDescent="0.2">
      <c r="B3836" s="24"/>
    </row>
    <row r="3837" spans="2:2" x14ac:dyDescent="0.2">
      <c r="B3837" s="24"/>
    </row>
    <row r="3838" spans="2:2" x14ac:dyDescent="0.2">
      <c r="B3838" s="24"/>
    </row>
    <row r="3839" spans="2:2" x14ac:dyDescent="0.2">
      <c r="B3839" s="24"/>
    </row>
    <row r="3840" spans="2:2" x14ac:dyDescent="0.2">
      <c r="B3840" s="24"/>
    </row>
    <row r="3841" spans="2:2" x14ac:dyDescent="0.2">
      <c r="B3841" s="24"/>
    </row>
    <row r="3842" spans="2:2" x14ac:dyDescent="0.2">
      <c r="B3842" s="24"/>
    </row>
    <row r="3843" spans="2:2" x14ac:dyDescent="0.2">
      <c r="B3843" s="24"/>
    </row>
    <row r="3844" spans="2:2" x14ac:dyDescent="0.2">
      <c r="B3844" s="24"/>
    </row>
    <row r="3845" spans="2:2" x14ac:dyDescent="0.2">
      <c r="B3845" s="24"/>
    </row>
    <row r="3846" spans="2:2" x14ac:dyDescent="0.2">
      <c r="B3846" s="24"/>
    </row>
    <row r="3847" spans="2:2" x14ac:dyDescent="0.2">
      <c r="B3847" s="24"/>
    </row>
    <row r="3848" spans="2:2" x14ac:dyDescent="0.2">
      <c r="B3848" s="24"/>
    </row>
    <row r="3849" spans="2:2" x14ac:dyDescent="0.2">
      <c r="B3849" s="24"/>
    </row>
    <row r="3850" spans="2:2" x14ac:dyDescent="0.2">
      <c r="B3850" s="24"/>
    </row>
    <row r="3851" spans="2:2" x14ac:dyDescent="0.2">
      <c r="B3851" s="24"/>
    </row>
    <row r="3852" spans="2:2" x14ac:dyDescent="0.2">
      <c r="B3852" s="24"/>
    </row>
    <row r="3853" spans="2:2" x14ac:dyDescent="0.2">
      <c r="B3853" s="24"/>
    </row>
    <row r="3854" spans="2:2" x14ac:dyDescent="0.2">
      <c r="B3854" s="24"/>
    </row>
    <row r="3855" spans="2:2" x14ac:dyDescent="0.2">
      <c r="B3855" s="24"/>
    </row>
    <row r="3856" spans="2:2" x14ac:dyDescent="0.2">
      <c r="B3856" s="24"/>
    </row>
    <row r="3857" spans="2:2" x14ac:dyDescent="0.2">
      <c r="B3857" s="24"/>
    </row>
    <row r="3858" spans="2:2" x14ac:dyDescent="0.2">
      <c r="B3858" s="24"/>
    </row>
    <row r="3859" spans="2:2" x14ac:dyDescent="0.2">
      <c r="B3859" s="24"/>
    </row>
    <row r="3860" spans="2:2" x14ac:dyDescent="0.2">
      <c r="B3860" s="24"/>
    </row>
    <row r="3861" spans="2:2" x14ac:dyDescent="0.2">
      <c r="B3861" s="24"/>
    </row>
    <row r="3862" spans="2:2" x14ac:dyDescent="0.2">
      <c r="B3862" s="24"/>
    </row>
    <row r="3863" spans="2:2" x14ac:dyDescent="0.2">
      <c r="B3863" s="24"/>
    </row>
    <row r="3864" spans="2:2" x14ac:dyDescent="0.2">
      <c r="B3864" s="24"/>
    </row>
    <row r="3865" spans="2:2" x14ac:dyDescent="0.2">
      <c r="B3865" s="24"/>
    </row>
    <row r="3866" spans="2:2" x14ac:dyDescent="0.2">
      <c r="B3866" s="24"/>
    </row>
    <row r="3867" spans="2:2" x14ac:dyDescent="0.2">
      <c r="B3867" s="24"/>
    </row>
    <row r="3868" spans="2:2" x14ac:dyDescent="0.2">
      <c r="B3868" s="24"/>
    </row>
    <row r="3869" spans="2:2" x14ac:dyDescent="0.2">
      <c r="B3869" s="24"/>
    </row>
    <row r="3870" spans="2:2" x14ac:dyDescent="0.2">
      <c r="B3870" s="24"/>
    </row>
    <row r="3871" spans="2:2" x14ac:dyDescent="0.2">
      <c r="B3871" s="24"/>
    </row>
    <row r="3872" spans="2:2" x14ac:dyDescent="0.2">
      <c r="B3872" s="24"/>
    </row>
    <row r="3873" spans="2:2" x14ac:dyDescent="0.2">
      <c r="B3873" s="24"/>
    </row>
    <row r="3874" spans="2:2" x14ac:dyDescent="0.2">
      <c r="B3874" s="24"/>
    </row>
    <row r="3875" spans="2:2" x14ac:dyDescent="0.2">
      <c r="B3875" s="24"/>
    </row>
    <row r="3876" spans="2:2" x14ac:dyDescent="0.2">
      <c r="B3876" s="24"/>
    </row>
    <row r="3877" spans="2:2" x14ac:dyDescent="0.2">
      <c r="B3877" s="24"/>
    </row>
    <row r="3878" spans="2:2" x14ac:dyDescent="0.2">
      <c r="B3878" s="24"/>
    </row>
    <row r="3879" spans="2:2" x14ac:dyDescent="0.2">
      <c r="B3879" s="24"/>
    </row>
    <row r="3880" spans="2:2" x14ac:dyDescent="0.2">
      <c r="B3880" s="24"/>
    </row>
    <row r="3881" spans="2:2" x14ac:dyDescent="0.2">
      <c r="B3881" s="24"/>
    </row>
    <row r="3882" spans="2:2" x14ac:dyDescent="0.2">
      <c r="B3882" s="24"/>
    </row>
    <row r="3883" spans="2:2" x14ac:dyDescent="0.2">
      <c r="B3883" s="24"/>
    </row>
    <row r="3884" spans="2:2" x14ac:dyDescent="0.2">
      <c r="B3884" s="24"/>
    </row>
    <row r="3885" spans="2:2" x14ac:dyDescent="0.2">
      <c r="B3885" s="24"/>
    </row>
    <row r="3886" spans="2:2" x14ac:dyDescent="0.2">
      <c r="B3886" s="24"/>
    </row>
    <row r="3887" spans="2:2" x14ac:dyDescent="0.2">
      <c r="B3887" s="24"/>
    </row>
    <row r="3888" spans="2:2" x14ac:dyDescent="0.2">
      <c r="B3888" s="24"/>
    </row>
    <row r="3889" spans="2:2" x14ac:dyDescent="0.2">
      <c r="B3889" s="24"/>
    </row>
    <row r="3890" spans="2:2" x14ac:dyDescent="0.2">
      <c r="B3890" s="24"/>
    </row>
    <row r="3891" spans="2:2" x14ac:dyDescent="0.2">
      <c r="B3891" s="24"/>
    </row>
    <row r="3892" spans="2:2" x14ac:dyDescent="0.2">
      <c r="B3892" s="24"/>
    </row>
    <row r="3893" spans="2:2" x14ac:dyDescent="0.2">
      <c r="B3893" s="24"/>
    </row>
    <row r="3894" spans="2:2" x14ac:dyDescent="0.2">
      <c r="B3894" s="24"/>
    </row>
    <row r="3895" spans="2:2" x14ac:dyDescent="0.2">
      <c r="B3895" s="24"/>
    </row>
    <row r="3896" spans="2:2" x14ac:dyDescent="0.2">
      <c r="B3896" s="24"/>
    </row>
    <row r="3897" spans="2:2" x14ac:dyDescent="0.2">
      <c r="B3897" s="24"/>
    </row>
    <row r="3898" spans="2:2" x14ac:dyDescent="0.2">
      <c r="B3898" s="24"/>
    </row>
    <row r="3899" spans="2:2" x14ac:dyDescent="0.2">
      <c r="B3899" s="24"/>
    </row>
    <row r="3900" spans="2:2" x14ac:dyDescent="0.2">
      <c r="B3900" s="24"/>
    </row>
    <row r="3901" spans="2:2" x14ac:dyDescent="0.2">
      <c r="B3901" s="24"/>
    </row>
    <row r="3902" spans="2:2" x14ac:dyDescent="0.2">
      <c r="B3902" s="24"/>
    </row>
    <row r="3903" spans="2:2" x14ac:dyDescent="0.2">
      <c r="B3903" s="24"/>
    </row>
    <row r="3904" spans="2:2" x14ac:dyDescent="0.2">
      <c r="B3904" s="24"/>
    </row>
    <row r="3905" spans="2:2" x14ac:dyDescent="0.2">
      <c r="B3905" s="24"/>
    </row>
    <row r="3906" spans="2:2" x14ac:dyDescent="0.2">
      <c r="B3906" s="24"/>
    </row>
    <row r="3907" spans="2:2" x14ac:dyDescent="0.2">
      <c r="B3907" s="24"/>
    </row>
    <row r="3908" spans="2:2" x14ac:dyDescent="0.2">
      <c r="B3908" s="24"/>
    </row>
    <row r="3909" spans="2:2" x14ac:dyDescent="0.2">
      <c r="B3909" s="24"/>
    </row>
    <row r="3910" spans="2:2" x14ac:dyDescent="0.2">
      <c r="B3910" s="24"/>
    </row>
    <row r="3911" spans="2:2" x14ac:dyDescent="0.2">
      <c r="B3911" s="24"/>
    </row>
    <row r="3912" spans="2:2" x14ac:dyDescent="0.2">
      <c r="B3912" s="24"/>
    </row>
    <row r="3913" spans="2:2" x14ac:dyDescent="0.2">
      <c r="B3913" s="24"/>
    </row>
    <row r="3914" spans="2:2" x14ac:dyDescent="0.2">
      <c r="B3914" s="24"/>
    </row>
    <row r="3915" spans="2:2" x14ac:dyDescent="0.2">
      <c r="B3915" s="24"/>
    </row>
    <row r="3916" spans="2:2" x14ac:dyDescent="0.2">
      <c r="B3916" s="24"/>
    </row>
    <row r="3917" spans="2:2" x14ac:dyDescent="0.2">
      <c r="B3917" s="24"/>
    </row>
    <row r="3918" spans="2:2" x14ac:dyDescent="0.2">
      <c r="B3918" s="24"/>
    </row>
    <row r="3919" spans="2:2" x14ac:dyDescent="0.2">
      <c r="B3919" s="24"/>
    </row>
    <row r="3920" spans="2:2" x14ac:dyDescent="0.2">
      <c r="B3920" s="24"/>
    </row>
    <row r="3921" spans="2:2" x14ac:dyDescent="0.2">
      <c r="B3921" s="24"/>
    </row>
    <row r="3922" spans="2:2" x14ac:dyDescent="0.2">
      <c r="B3922" s="24"/>
    </row>
    <row r="3923" spans="2:2" x14ac:dyDescent="0.2">
      <c r="B3923" s="24"/>
    </row>
    <row r="3924" spans="2:2" x14ac:dyDescent="0.2">
      <c r="B3924" s="24"/>
    </row>
    <row r="3925" spans="2:2" x14ac:dyDescent="0.2">
      <c r="B3925" s="24"/>
    </row>
    <row r="3926" spans="2:2" x14ac:dyDescent="0.2">
      <c r="B3926" s="24"/>
    </row>
    <row r="3927" spans="2:2" x14ac:dyDescent="0.2">
      <c r="B3927" s="24"/>
    </row>
    <row r="3928" spans="2:2" x14ac:dyDescent="0.2">
      <c r="B3928" s="24"/>
    </row>
    <row r="3929" spans="2:2" x14ac:dyDescent="0.2">
      <c r="B3929" s="24"/>
    </row>
    <row r="3930" spans="2:2" x14ac:dyDescent="0.2">
      <c r="B3930" s="24"/>
    </row>
    <row r="3931" spans="2:2" x14ac:dyDescent="0.2">
      <c r="B3931" s="24"/>
    </row>
    <row r="3932" spans="2:2" x14ac:dyDescent="0.2">
      <c r="B3932" s="24"/>
    </row>
    <row r="3933" spans="2:2" x14ac:dyDescent="0.2">
      <c r="B3933" s="24"/>
    </row>
    <row r="3934" spans="2:2" x14ac:dyDescent="0.2">
      <c r="B3934" s="24"/>
    </row>
    <row r="3935" spans="2:2" x14ac:dyDescent="0.2">
      <c r="B3935" s="24"/>
    </row>
    <row r="3936" spans="2:2" x14ac:dyDescent="0.2">
      <c r="B3936" s="24"/>
    </row>
    <row r="3937" spans="2:2" x14ac:dyDescent="0.2">
      <c r="B3937" s="24"/>
    </row>
    <row r="3938" spans="2:2" x14ac:dyDescent="0.2">
      <c r="B3938" s="24"/>
    </row>
    <row r="3939" spans="2:2" x14ac:dyDescent="0.2">
      <c r="B3939" s="24"/>
    </row>
    <row r="3940" spans="2:2" x14ac:dyDescent="0.2">
      <c r="B3940" s="24"/>
    </row>
    <row r="3941" spans="2:2" x14ac:dyDescent="0.2">
      <c r="B3941" s="24"/>
    </row>
    <row r="3942" spans="2:2" x14ac:dyDescent="0.2">
      <c r="B3942" s="24"/>
    </row>
    <row r="3943" spans="2:2" x14ac:dyDescent="0.2">
      <c r="B3943" s="24"/>
    </row>
    <row r="3944" spans="2:2" x14ac:dyDescent="0.2">
      <c r="B3944" s="24"/>
    </row>
    <row r="3945" spans="2:2" x14ac:dyDescent="0.2">
      <c r="B3945" s="24"/>
    </row>
    <row r="3946" spans="2:2" x14ac:dyDescent="0.2">
      <c r="B3946" s="24"/>
    </row>
    <row r="3947" spans="2:2" x14ac:dyDescent="0.2">
      <c r="B3947" s="24"/>
    </row>
    <row r="3948" spans="2:2" x14ac:dyDescent="0.2">
      <c r="B3948" s="24"/>
    </row>
    <row r="3949" spans="2:2" x14ac:dyDescent="0.2">
      <c r="B3949" s="24"/>
    </row>
    <row r="3950" spans="2:2" x14ac:dyDescent="0.2">
      <c r="B3950" s="24"/>
    </row>
    <row r="3951" spans="2:2" x14ac:dyDescent="0.2">
      <c r="B3951" s="24"/>
    </row>
    <row r="3952" spans="2:2" x14ac:dyDescent="0.2">
      <c r="B3952" s="24"/>
    </row>
    <row r="3953" spans="2:2" x14ac:dyDescent="0.2">
      <c r="B3953" s="24"/>
    </row>
    <row r="3954" spans="2:2" x14ac:dyDescent="0.2">
      <c r="B3954" s="24"/>
    </row>
    <row r="3955" spans="2:2" x14ac:dyDescent="0.2">
      <c r="B3955" s="24"/>
    </row>
    <row r="3956" spans="2:2" x14ac:dyDescent="0.2">
      <c r="B3956" s="24"/>
    </row>
    <row r="3957" spans="2:2" x14ac:dyDescent="0.2">
      <c r="B3957" s="24"/>
    </row>
    <row r="3958" spans="2:2" x14ac:dyDescent="0.2">
      <c r="B3958" s="24"/>
    </row>
    <row r="3959" spans="2:2" x14ac:dyDescent="0.2">
      <c r="B3959" s="24"/>
    </row>
    <row r="3960" spans="2:2" x14ac:dyDescent="0.2">
      <c r="B3960" s="24"/>
    </row>
    <row r="3961" spans="2:2" x14ac:dyDescent="0.2">
      <c r="B3961" s="24"/>
    </row>
    <row r="3962" spans="2:2" x14ac:dyDescent="0.2">
      <c r="B3962" s="24"/>
    </row>
    <row r="3963" spans="2:2" x14ac:dyDescent="0.2">
      <c r="B3963" s="24"/>
    </row>
    <row r="3964" spans="2:2" x14ac:dyDescent="0.2">
      <c r="B3964" s="24"/>
    </row>
    <row r="3965" spans="2:2" x14ac:dyDescent="0.2">
      <c r="B3965" s="24"/>
    </row>
    <row r="3966" spans="2:2" x14ac:dyDescent="0.2">
      <c r="B3966" s="24"/>
    </row>
    <row r="3967" spans="2:2" x14ac:dyDescent="0.2">
      <c r="B3967" s="24"/>
    </row>
    <row r="3968" spans="2:2" x14ac:dyDescent="0.2">
      <c r="B3968" s="24"/>
    </row>
    <row r="3969" spans="2:2" x14ac:dyDescent="0.2">
      <c r="B3969" s="24"/>
    </row>
    <row r="3970" spans="2:2" x14ac:dyDescent="0.2">
      <c r="B3970" s="24"/>
    </row>
    <row r="3971" spans="2:2" x14ac:dyDescent="0.2">
      <c r="B3971" s="24"/>
    </row>
    <row r="3972" spans="2:2" x14ac:dyDescent="0.2">
      <c r="B3972" s="24"/>
    </row>
    <row r="3973" spans="2:2" x14ac:dyDescent="0.2">
      <c r="B3973" s="24"/>
    </row>
    <row r="3974" spans="2:2" x14ac:dyDescent="0.2">
      <c r="B3974" s="24"/>
    </row>
    <row r="3975" spans="2:2" x14ac:dyDescent="0.2">
      <c r="B3975" s="24"/>
    </row>
    <row r="3976" spans="2:2" x14ac:dyDescent="0.2">
      <c r="B3976" s="24"/>
    </row>
    <row r="3977" spans="2:2" x14ac:dyDescent="0.2">
      <c r="B3977" s="24"/>
    </row>
    <row r="3978" spans="2:2" x14ac:dyDescent="0.2">
      <c r="B3978" s="24"/>
    </row>
    <row r="3979" spans="2:2" x14ac:dyDescent="0.2">
      <c r="B3979" s="24"/>
    </row>
    <row r="3980" spans="2:2" x14ac:dyDescent="0.2">
      <c r="B3980" s="24"/>
    </row>
    <row r="3981" spans="2:2" x14ac:dyDescent="0.2">
      <c r="B3981" s="24"/>
    </row>
    <row r="3982" spans="2:2" x14ac:dyDescent="0.2">
      <c r="B3982" s="24"/>
    </row>
    <row r="3983" spans="2:2" x14ac:dyDescent="0.2">
      <c r="B3983" s="24"/>
    </row>
    <row r="3984" spans="2:2" x14ac:dyDescent="0.2">
      <c r="B3984" s="24"/>
    </row>
    <row r="3985" spans="2:2" x14ac:dyDescent="0.2">
      <c r="B3985" s="24"/>
    </row>
    <row r="3986" spans="2:2" x14ac:dyDescent="0.2">
      <c r="B3986" s="24"/>
    </row>
    <row r="3987" spans="2:2" x14ac:dyDescent="0.2">
      <c r="B3987" s="24"/>
    </row>
    <row r="3988" spans="2:2" x14ac:dyDescent="0.2">
      <c r="B3988" s="24"/>
    </row>
    <row r="3989" spans="2:2" x14ac:dyDescent="0.2">
      <c r="B3989" s="24"/>
    </row>
    <row r="3990" spans="2:2" x14ac:dyDescent="0.2">
      <c r="B3990" s="24"/>
    </row>
    <row r="3991" spans="2:2" x14ac:dyDescent="0.2">
      <c r="B3991" s="24"/>
    </row>
    <row r="3992" spans="2:2" x14ac:dyDescent="0.2">
      <c r="B3992" s="24"/>
    </row>
    <row r="3993" spans="2:2" x14ac:dyDescent="0.2">
      <c r="B3993" s="24"/>
    </row>
    <row r="3994" spans="2:2" x14ac:dyDescent="0.2">
      <c r="B3994" s="24"/>
    </row>
    <row r="3995" spans="2:2" x14ac:dyDescent="0.2">
      <c r="B3995" s="24"/>
    </row>
    <row r="3996" spans="2:2" x14ac:dyDescent="0.2">
      <c r="B3996" s="24"/>
    </row>
    <row r="3997" spans="2:2" x14ac:dyDescent="0.2">
      <c r="B3997" s="24"/>
    </row>
    <row r="3998" spans="2:2" x14ac:dyDescent="0.2">
      <c r="B3998" s="24"/>
    </row>
    <row r="3999" spans="2:2" x14ac:dyDescent="0.2">
      <c r="B3999" s="24"/>
    </row>
    <row r="4000" spans="2:2" x14ac:dyDescent="0.2">
      <c r="B4000" s="24"/>
    </row>
    <row r="4001" spans="2:2" x14ac:dyDescent="0.2">
      <c r="B4001" s="24"/>
    </row>
    <row r="4002" spans="2:2" x14ac:dyDescent="0.2">
      <c r="B4002" s="24"/>
    </row>
    <row r="4003" spans="2:2" x14ac:dyDescent="0.2">
      <c r="B4003" s="24"/>
    </row>
    <row r="4004" spans="2:2" x14ac:dyDescent="0.2">
      <c r="B4004" s="24"/>
    </row>
    <row r="4005" spans="2:2" x14ac:dyDescent="0.2">
      <c r="B4005" s="24"/>
    </row>
    <row r="4006" spans="2:2" x14ac:dyDescent="0.2">
      <c r="B4006" s="24"/>
    </row>
    <row r="4007" spans="2:2" x14ac:dyDescent="0.2">
      <c r="B4007" s="24"/>
    </row>
    <row r="4008" spans="2:2" x14ac:dyDescent="0.2">
      <c r="B4008" s="24"/>
    </row>
    <row r="4009" spans="2:2" x14ac:dyDescent="0.2">
      <c r="B4009" s="24"/>
    </row>
    <row r="4010" spans="2:2" x14ac:dyDescent="0.2">
      <c r="B4010" s="24"/>
    </row>
    <row r="4011" spans="2:2" x14ac:dyDescent="0.2">
      <c r="B4011" s="24"/>
    </row>
    <row r="4012" spans="2:2" x14ac:dyDescent="0.2">
      <c r="B4012" s="24"/>
    </row>
    <row r="4013" spans="2:2" x14ac:dyDescent="0.2">
      <c r="B4013" s="24"/>
    </row>
    <row r="4014" spans="2:2" x14ac:dyDescent="0.2">
      <c r="B4014" s="24"/>
    </row>
    <row r="4015" spans="2:2" x14ac:dyDescent="0.2">
      <c r="B4015" s="24"/>
    </row>
    <row r="4016" spans="2:2" x14ac:dyDescent="0.2">
      <c r="B4016" s="24"/>
    </row>
    <row r="4017" spans="2:2" x14ac:dyDescent="0.2">
      <c r="B4017" s="24"/>
    </row>
    <row r="4018" spans="2:2" x14ac:dyDescent="0.2">
      <c r="B4018" s="24"/>
    </row>
    <row r="4019" spans="2:2" x14ac:dyDescent="0.2">
      <c r="B4019" s="24"/>
    </row>
    <row r="4020" spans="2:2" x14ac:dyDescent="0.2">
      <c r="B4020" s="24"/>
    </row>
    <row r="4021" spans="2:2" x14ac:dyDescent="0.2">
      <c r="B4021" s="24"/>
    </row>
    <row r="4022" spans="2:2" x14ac:dyDescent="0.2">
      <c r="B4022" s="24"/>
    </row>
    <row r="4023" spans="2:2" x14ac:dyDescent="0.2">
      <c r="B4023" s="24"/>
    </row>
    <row r="4024" spans="2:2" x14ac:dyDescent="0.2">
      <c r="B4024" s="24"/>
    </row>
    <row r="4025" spans="2:2" x14ac:dyDescent="0.2">
      <c r="B4025" s="24"/>
    </row>
    <row r="4026" spans="2:2" x14ac:dyDescent="0.2">
      <c r="B4026" s="24"/>
    </row>
    <row r="4027" spans="2:2" x14ac:dyDescent="0.2">
      <c r="B4027" s="24"/>
    </row>
    <row r="4028" spans="2:2" x14ac:dyDescent="0.2">
      <c r="B4028" s="24"/>
    </row>
    <row r="4029" spans="2:2" x14ac:dyDescent="0.2">
      <c r="B4029" s="24"/>
    </row>
    <row r="4030" spans="2:2" x14ac:dyDescent="0.2">
      <c r="B4030" s="24"/>
    </row>
    <row r="4031" spans="2:2" x14ac:dyDescent="0.2">
      <c r="B4031" s="24"/>
    </row>
    <row r="4032" spans="2:2" x14ac:dyDescent="0.2">
      <c r="B4032" s="24"/>
    </row>
    <row r="4033" spans="2:2" x14ac:dyDescent="0.2">
      <c r="B4033" s="24"/>
    </row>
    <row r="4034" spans="2:2" x14ac:dyDescent="0.2">
      <c r="B4034" s="24"/>
    </row>
    <row r="4035" spans="2:2" x14ac:dyDescent="0.2">
      <c r="B4035" s="24"/>
    </row>
    <row r="4036" spans="2:2" x14ac:dyDescent="0.2">
      <c r="B4036" s="24"/>
    </row>
    <row r="4037" spans="2:2" x14ac:dyDescent="0.2">
      <c r="B4037" s="24"/>
    </row>
    <row r="4038" spans="2:2" x14ac:dyDescent="0.2">
      <c r="B4038" s="24"/>
    </row>
    <row r="4039" spans="2:2" x14ac:dyDescent="0.2">
      <c r="B4039" s="24"/>
    </row>
    <row r="4040" spans="2:2" x14ac:dyDescent="0.2">
      <c r="B4040" s="24"/>
    </row>
    <row r="4041" spans="2:2" x14ac:dyDescent="0.2">
      <c r="B4041" s="24"/>
    </row>
    <row r="4042" spans="2:2" x14ac:dyDescent="0.2">
      <c r="B4042" s="24"/>
    </row>
    <row r="4043" spans="2:2" x14ac:dyDescent="0.2">
      <c r="B4043" s="24"/>
    </row>
    <row r="4044" spans="2:2" x14ac:dyDescent="0.2">
      <c r="B4044" s="24"/>
    </row>
    <row r="4045" spans="2:2" x14ac:dyDescent="0.2">
      <c r="B4045" s="24"/>
    </row>
    <row r="4046" spans="2:2" x14ac:dyDescent="0.2">
      <c r="B4046" s="24"/>
    </row>
    <row r="4047" spans="2:2" x14ac:dyDescent="0.2">
      <c r="B4047" s="24"/>
    </row>
    <row r="4048" spans="2:2" x14ac:dyDescent="0.2">
      <c r="B4048" s="24"/>
    </row>
    <row r="4049" spans="2:2" x14ac:dyDescent="0.2">
      <c r="B4049" s="24"/>
    </row>
    <row r="4050" spans="2:2" x14ac:dyDescent="0.2">
      <c r="B4050" s="24"/>
    </row>
    <row r="4051" spans="2:2" x14ac:dyDescent="0.2">
      <c r="B4051" s="24"/>
    </row>
    <row r="4052" spans="2:2" x14ac:dyDescent="0.2">
      <c r="B4052" s="24"/>
    </row>
    <row r="4053" spans="2:2" x14ac:dyDescent="0.2">
      <c r="B4053" s="24"/>
    </row>
    <row r="4054" spans="2:2" x14ac:dyDescent="0.2">
      <c r="B4054" s="24"/>
    </row>
    <row r="4055" spans="2:2" x14ac:dyDescent="0.2">
      <c r="B4055" s="24"/>
    </row>
    <row r="4056" spans="2:2" x14ac:dyDescent="0.2">
      <c r="B4056" s="24"/>
    </row>
    <row r="4057" spans="2:2" x14ac:dyDescent="0.2">
      <c r="B4057" s="24"/>
    </row>
    <row r="4058" spans="2:2" x14ac:dyDescent="0.2">
      <c r="B4058" s="24"/>
    </row>
    <row r="4059" spans="2:2" x14ac:dyDescent="0.2">
      <c r="B4059" s="24"/>
    </row>
    <row r="4060" spans="2:2" x14ac:dyDescent="0.2">
      <c r="B4060" s="24"/>
    </row>
    <row r="4061" spans="2:2" x14ac:dyDescent="0.2">
      <c r="B4061" s="24"/>
    </row>
    <row r="4062" spans="2:2" x14ac:dyDescent="0.2">
      <c r="B4062" s="24"/>
    </row>
    <row r="4063" spans="2:2" x14ac:dyDescent="0.2">
      <c r="B4063" s="24"/>
    </row>
    <row r="4064" spans="2:2" x14ac:dyDescent="0.2">
      <c r="B4064" s="24"/>
    </row>
    <row r="4065" spans="2:2" x14ac:dyDescent="0.2">
      <c r="B4065" s="24"/>
    </row>
    <row r="4066" spans="2:2" x14ac:dyDescent="0.2">
      <c r="B4066" s="24"/>
    </row>
    <row r="4067" spans="2:2" x14ac:dyDescent="0.2">
      <c r="B4067" s="24"/>
    </row>
    <row r="4068" spans="2:2" x14ac:dyDescent="0.2">
      <c r="B4068" s="24"/>
    </row>
    <row r="4069" spans="2:2" x14ac:dyDescent="0.2">
      <c r="B4069" s="24"/>
    </row>
    <row r="4070" spans="2:2" x14ac:dyDescent="0.2">
      <c r="B4070" s="24"/>
    </row>
    <row r="4071" spans="2:2" x14ac:dyDescent="0.2">
      <c r="B4071" s="24"/>
    </row>
    <row r="4072" spans="2:2" x14ac:dyDescent="0.2">
      <c r="B4072" s="24"/>
    </row>
    <row r="4073" spans="2:2" x14ac:dyDescent="0.2">
      <c r="B4073" s="24"/>
    </row>
    <row r="4074" spans="2:2" x14ac:dyDescent="0.2">
      <c r="B4074" s="24"/>
    </row>
    <row r="4075" spans="2:2" x14ac:dyDescent="0.2">
      <c r="B4075" s="24"/>
    </row>
    <row r="4076" spans="2:2" x14ac:dyDescent="0.2">
      <c r="B4076" s="24"/>
    </row>
    <row r="4077" spans="2:2" x14ac:dyDescent="0.2">
      <c r="B4077" s="24"/>
    </row>
    <row r="4078" spans="2:2" x14ac:dyDescent="0.2">
      <c r="B4078" s="24"/>
    </row>
    <row r="4079" spans="2:2" x14ac:dyDescent="0.2">
      <c r="B4079" s="24"/>
    </row>
    <row r="4080" spans="2:2" x14ac:dyDescent="0.2">
      <c r="B4080" s="24"/>
    </row>
    <row r="4081" spans="2:2" x14ac:dyDescent="0.2">
      <c r="B4081" s="24"/>
    </row>
    <row r="4082" spans="2:2" x14ac:dyDescent="0.2">
      <c r="B4082" s="24"/>
    </row>
    <row r="4083" spans="2:2" x14ac:dyDescent="0.2">
      <c r="B4083" s="24"/>
    </row>
    <row r="4084" spans="2:2" x14ac:dyDescent="0.2">
      <c r="B4084" s="24"/>
    </row>
    <row r="4085" spans="2:2" x14ac:dyDescent="0.2">
      <c r="B4085" s="24"/>
    </row>
    <row r="4086" spans="2:2" x14ac:dyDescent="0.2">
      <c r="B4086" s="24"/>
    </row>
    <row r="4087" spans="2:2" x14ac:dyDescent="0.2">
      <c r="B4087" s="24"/>
    </row>
    <row r="4088" spans="2:2" x14ac:dyDescent="0.2">
      <c r="B4088" s="24"/>
    </row>
    <row r="4089" spans="2:2" x14ac:dyDescent="0.2">
      <c r="B4089" s="24"/>
    </row>
    <row r="4090" spans="2:2" x14ac:dyDescent="0.2">
      <c r="B4090" s="24"/>
    </row>
    <row r="4091" spans="2:2" x14ac:dyDescent="0.2">
      <c r="B4091" s="24"/>
    </row>
    <row r="4092" spans="2:2" x14ac:dyDescent="0.2">
      <c r="B4092" s="24"/>
    </row>
    <row r="4093" spans="2:2" x14ac:dyDescent="0.2">
      <c r="B4093" s="24"/>
    </row>
    <row r="4094" spans="2:2" x14ac:dyDescent="0.2">
      <c r="B4094" s="24"/>
    </row>
    <row r="4095" spans="2:2" x14ac:dyDescent="0.2">
      <c r="B4095" s="24"/>
    </row>
    <row r="4096" spans="2:2" x14ac:dyDescent="0.2">
      <c r="B4096" s="24"/>
    </row>
    <row r="4097" spans="2:2" x14ac:dyDescent="0.2">
      <c r="B4097" s="24"/>
    </row>
    <row r="4098" spans="2:2" x14ac:dyDescent="0.2">
      <c r="B4098" s="24"/>
    </row>
    <row r="4099" spans="2:2" x14ac:dyDescent="0.2">
      <c r="B4099" s="24"/>
    </row>
    <row r="4100" spans="2:2" x14ac:dyDescent="0.2">
      <c r="B4100" s="24"/>
    </row>
    <row r="4101" spans="2:2" x14ac:dyDescent="0.2">
      <c r="B4101" s="24"/>
    </row>
    <row r="4102" spans="2:2" x14ac:dyDescent="0.2">
      <c r="B4102" s="24"/>
    </row>
    <row r="4103" spans="2:2" x14ac:dyDescent="0.2">
      <c r="B4103" s="24"/>
    </row>
    <row r="4104" spans="2:2" x14ac:dyDescent="0.2">
      <c r="B4104" s="24"/>
    </row>
    <row r="4105" spans="2:2" x14ac:dyDescent="0.2">
      <c r="B4105" s="24"/>
    </row>
    <row r="4106" spans="2:2" x14ac:dyDescent="0.2">
      <c r="B4106" s="24"/>
    </row>
    <row r="4107" spans="2:2" x14ac:dyDescent="0.2">
      <c r="B4107" s="24"/>
    </row>
    <row r="4108" spans="2:2" x14ac:dyDescent="0.2">
      <c r="B4108" s="24"/>
    </row>
    <row r="4109" spans="2:2" x14ac:dyDescent="0.2">
      <c r="B4109" s="24"/>
    </row>
    <row r="4110" spans="2:2" x14ac:dyDescent="0.2">
      <c r="B4110" s="24"/>
    </row>
    <row r="4111" spans="2:2" x14ac:dyDescent="0.2">
      <c r="B4111" s="24"/>
    </row>
    <row r="4112" spans="2:2" x14ac:dyDescent="0.2">
      <c r="B4112" s="24"/>
    </row>
    <row r="4113" spans="2:2" x14ac:dyDescent="0.2">
      <c r="B4113" s="24"/>
    </row>
    <row r="4114" spans="2:2" x14ac:dyDescent="0.2">
      <c r="B4114" s="24"/>
    </row>
    <row r="4115" spans="2:2" x14ac:dyDescent="0.2">
      <c r="B4115" s="24"/>
    </row>
    <row r="4116" spans="2:2" x14ac:dyDescent="0.2">
      <c r="B4116" s="24"/>
    </row>
    <row r="4117" spans="2:2" x14ac:dyDescent="0.2">
      <c r="B4117" s="24"/>
    </row>
    <row r="4118" spans="2:2" x14ac:dyDescent="0.2">
      <c r="B4118" s="24"/>
    </row>
    <row r="4119" spans="2:2" x14ac:dyDescent="0.2">
      <c r="B4119" s="24"/>
    </row>
    <row r="4120" spans="2:2" x14ac:dyDescent="0.2">
      <c r="B4120" s="24"/>
    </row>
    <row r="4121" spans="2:2" x14ac:dyDescent="0.2">
      <c r="B4121" s="24"/>
    </row>
    <row r="4122" spans="2:2" x14ac:dyDescent="0.2">
      <c r="B4122" s="24"/>
    </row>
    <row r="4123" spans="2:2" x14ac:dyDescent="0.2">
      <c r="B4123" s="24"/>
    </row>
    <row r="4124" spans="2:2" x14ac:dyDescent="0.2">
      <c r="B4124" s="24"/>
    </row>
    <row r="4125" spans="2:2" x14ac:dyDescent="0.2">
      <c r="B4125" s="24"/>
    </row>
    <row r="4126" spans="2:2" x14ac:dyDescent="0.2">
      <c r="B4126" s="24"/>
    </row>
    <row r="4127" spans="2:2" x14ac:dyDescent="0.2">
      <c r="B4127" s="24"/>
    </row>
    <row r="4128" spans="2:2" x14ac:dyDescent="0.2">
      <c r="B4128" s="24"/>
    </row>
    <row r="4129" spans="2:2" x14ac:dyDescent="0.2">
      <c r="B4129" s="24"/>
    </row>
    <row r="4130" spans="2:2" x14ac:dyDescent="0.2">
      <c r="B4130" s="24"/>
    </row>
    <row r="4131" spans="2:2" x14ac:dyDescent="0.2">
      <c r="B4131" s="24"/>
    </row>
    <row r="4132" spans="2:2" x14ac:dyDescent="0.2">
      <c r="B4132" s="24"/>
    </row>
    <row r="4133" spans="2:2" x14ac:dyDescent="0.2">
      <c r="B4133" s="24"/>
    </row>
    <row r="4134" spans="2:2" x14ac:dyDescent="0.2">
      <c r="B4134" s="24"/>
    </row>
    <row r="4135" spans="2:2" x14ac:dyDescent="0.2">
      <c r="B4135" s="24"/>
    </row>
    <row r="4136" spans="2:2" x14ac:dyDescent="0.2">
      <c r="B4136" s="24"/>
    </row>
    <row r="4137" spans="2:2" x14ac:dyDescent="0.2">
      <c r="B4137" s="24"/>
    </row>
    <row r="4138" spans="2:2" x14ac:dyDescent="0.2">
      <c r="B4138" s="24"/>
    </row>
    <row r="4139" spans="2:2" x14ac:dyDescent="0.2">
      <c r="B4139" s="24"/>
    </row>
    <row r="4140" spans="2:2" x14ac:dyDescent="0.2">
      <c r="B4140" s="24"/>
    </row>
    <row r="4141" spans="2:2" x14ac:dyDescent="0.2">
      <c r="B4141" s="24"/>
    </row>
    <row r="4142" spans="2:2" x14ac:dyDescent="0.2">
      <c r="B4142" s="24"/>
    </row>
    <row r="4143" spans="2:2" x14ac:dyDescent="0.2">
      <c r="B4143" s="24"/>
    </row>
    <row r="4144" spans="2:2" x14ac:dyDescent="0.2">
      <c r="B4144" s="24"/>
    </row>
    <row r="4145" spans="2:2" x14ac:dyDescent="0.2">
      <c r="B4145" s="24"/>
    </row>
    <row r="4146" spans="2:2" x14ac:dyDescent="0.2">
      <c r="B4146" s="24"/>
    </row>
    <row r="4147" spans="2:2" x14ac:dyDescent="0.2">
      <c r="B4147" s="24"/>
    </row>
    <row r="4148" spans="2:2" x14ac:dyDescent="0.2">
      <c r="B4148" s="24"/>
    </row>
    <row r="4149" spans="2:2" x14ac:dyDescent="0.2">
      <c r="B4149" s="24"/>
    </row>
    <row r="4150" spans="2:2" x14ac:dyDescent="0.2">
      <c r="B4150" s="24"/>
    </row>
    <row r="4151" spans="2:2" x14ac:dyDescent="0.2">
      <c r="B4151" s="24"/>
    </row>
    <row r="4152" spans="2:2" x14ac:dyDescent="0.2">
      <c r="B4152" s="24"/>
    </row>
    <row r="4153" spans="2:2" x14ac:dyDescent="0.2">
      <c r="B4153" s="24"/>
    </row>
    <row r="4154" spans="2:2" x14ac:dyDescent="0.2">
      <c r="B4154" s="24"/>
    </row>
    <row r="4155" spans="2:2" x14ac:dyDescent="0.2">
      <c r="B4155" s="24"/>
    </row>
    <row r="4156" spans="2:2" x14ac:dyDescent="0.2">
      <c r="B4156" s="24"/>
    </row>
    <row r="4157" spans="2:2" x14ac:dyDescent="0.2">
      <c r="B4157" s="24"/>
    </row>
    <row r="4158" spans="2:2" x14ac:dyDescent="0.2">
      <c r="B4158" s="24"/>
    </row>
    <row r="4159" spans="2:2" x14ac:dyDescent="0.2">
      <c r="B4159" s="24"/>
    </row>
    <row r="4160" spans="2:2" x14ac:dyDescent="0.2">
      <c r="B4160" s="24"/>
    </row>
    <row r="4161" spans="2:2" x14ac:dyDescent="0.2">
      <c r="B4161" s="24"/>
    </row>
    <row r="4162" spans="2:2" x14ac:dyDescent="0.2">
      <c r="B4162" s="24"/>
    </row>
    <row r="4163" spans="2:2" x14ac:dyDescent="0.2">
      <c r="B4163" s="24"/>
    </row>
    <row r="4164" spans="2:2" x14ac:dyDescent="0.2">
      <c r="B4164" s="24"/>
    </row>
    <row r="4165" spans="2:2" x14ac:dyDescent="0.2">
      <c r="B4165" s="24"/>
    </row>
    <row r="4166" spans="2:2" x14ac:dyDescent="0.2">
      <c r="B4166" s="24"/>
    </row>
    <row r="4167" spans="2:2" x14ac:dyDescent="0.2">
      <c r="B4167" s="24"/>
    </row>
    <row r="4168" spans="2:2" x14ac:dyDescent="0.2">
      <c r="B4168" s="24"/>
    </row>
    <row r="4169" spans="2:2" x14ac:dyDescent="0.2">
      <c r="B4169" s="24"/>
    </row>
    <row r="4170" spans="2:2" x14ac:dyDescent="0.2">
      <c r="B4170" s="24"/>
    </row>
    <row r="4171" spans="2:2" x14ac:dyDescent="0.2">
      <c r="B4171" s="24"/>
    </row>
    <row r="4172" spans="2:2" x14ac:dyDescent="0.2">
      <c r="B4172" s="24"/>
    </row>
    <row r="4173" spans="2:2" x14ac:dyDescent="0.2">
      <c r="B4173" s="24"/>
    </row>
    <row r="4174" spans="2:2" x14ac:dyDescent="0.2">
      <c r="B4174" s="24"/>
    </row>
    <row r="4175" spans="2:2" x14ac:dyDescent="0.2">
      <c r="B4175" s="24"/>
    </row>
    <row r="4176" spans="2:2" x14ac:dyDescent="0.2">
      <c r="B4176" s="24"/>
    </row>
    <row r="4177" spans="2:2" x14ac:dyDescent="0.2">
      <c r="B4177" s="24"/>
    </row>
    <row r="4178" spans="2:2" x14ac:dyDescent="0.2">
      <c r="B4178" s="24"/>
    </row>
    <row r="4179" spans="2:2" x14ac:dyDescent="0.2">
      <c r="B4179" s="24"/>
    </row>
    <row r="4180" spans="2:2" x14ac:dyDescent="0.2">
      <c r="B4180" s="24"/>
    </row>
    <row r="4181" spans="2:2" x14ac:dyDescent="0.2">
      <c r="B4181" s="24"/>
    </row>
    <row r="4182" spans="2:2" x14ac:dyDescent="0.2">
      <c r="B4182" s="24"/>
    </row>
    <row r="4183" spans="2:2" x14ac:dyDescent="0.2">
      <c r="B4183" s="24"/>
    </row>
    <row r="4184" spans="2:2" x14ac:dyDescent="0.2">
      <c r="B4184" s="24"/>
    </row>
    <row r="4185" spans="2:2" x14ac:dyDescent="0.2">
      <c r="B4185" s="24"/>
    </row>
    <row r="4186" spans="2:2" x14ac:dyDescent="0.2">
      <c r="B4186" s="24"/>
    </row>
    <row r="4187" spans="2:2" x14ac:dyDescent="0.2">
      <c r="B4187" s="24"/>
    </row>
    <row r="4188" spans="2:2" x14ac:dyDescent="0.2">
      <c r="B4188" s="24"/>
    </row>
    <row r="4189" spans="2:2" x14ac:dyDescent="0.2">
      <c r="B4189" s="24"/>
    </row>
    <row r="4190" spans="2:2" x14ac:dyDescent="0.2">
      <c r="B4190" s="24"/>
    </row>
    <row r="4191" spans="2:2" x14ac:dyDescent="0.2">
      <c r="B4191" s="24"/>
    </row>
    <row r="4192" spans="2:2" x14ac:dyDescent="0.2">
      <c r="B4192" s="24"/>
    </row>
    <row r="4193" spans="2:2" x14ac:dyDescent="0.2">
      <c r="B4193" s="24"/>
    </row>
    <row r="4194" spans="2:2" x14ac:dyDescent="0.2">
      <c r="B4194" s="24"/>
    </row>
    <row r="4195" spans="2:2" x14ac:dyDescent="0.2">
      <c r="B4195" s="24"/>
    </row>
    <row r="4196" spans="2:2" x14ac:dyDescent="0.2">
      <c r="B4196" s="24"/>
    </row>
    <row r="4197" spans="2:2" x14ac:dyDescent="0.2">
      <c r="B4197" s="24"/>
    </row>
    <row r="4198" spans="2:2" x14ac:dyDescent="0.2">
      <c r="B4198" s="24"/>
    </row>
    <row r="4199" spans="2:2" x14ac:dyDescent="0.2">
      <c r="B4199" s="24"/>
    </row>
    <row r="4200" spans="2:2" x14ac:dyDescent="0.2">
      <c r="B4200" s="24"/>
    </row>
    <row r="4201" spans="2:2" x14ac:dyDescent="0.2">
      <c r="B4201" s="24"/>
    </row>
    <row r="4202" spans="2:2" x14ac:dyDescent="0.2">
      <c r="B4202" s="24"/>
    </row>
    <row r="4203" spans="2:2" x14ac:dyDescent="0.2">
      <c r="B4203" s="24"/>
    </row>
    <row r="4204" spans="2:2" x14ac:dyDescent="0.2">
      <c r="B4204" s="24"/>
    </row>
    <row r="4205" spans="2:2" x14ac:dyDescent="0.2">
      <c r="B4205" s="24"/>
    </row>
    <row r="4206" spans="2:2" x14ac:dyDescent="0.2">
      <c r="B4206" s="24"/>
    </row>
    <row r="4207" spans="2:2" x14ac:dyDescent="0.2">
      <c r="B4207" s="24"/>
    </row>
    <row r="4208" spans="2:2" x14ac:dyDescent="0.2">
      <c r="B4208" s="24"/>
    </row>
    <row r="4209" spans="2:2" x14ac:dyDescent="0.2">
      <c r="B4209" s="24"/>
    </row>
    <row r="4210" spans="2:2" x14ac:dyDescent="0.2">
      <c r="B4210" s="24"/>
    </row>
    <row r="4211" spans="2:2" x14ac:dyDescent="0.2">
      <c r="B4211" s="24"/>
    </row>
    <row r="4212" spans="2:2" x14ac:dyDescent="0.2">
      <c r="B4212" s="24"/>
    </row>
    <row r="4213" spans="2:2" x14ac:dyDescent="0.2">
      <c r="B4213" s="24"/>
    </row>
    <row r="4214" spans="2:2" x14ac:dyDescent="0.2">
      <c r="B4214" s="24"/>
    </row>
    <row r="4215" spans="2:2" x14ac:dyDescent="0.2">
      <c r="B4215" s="24"/>
    </row>
    <row r="4216" spans="2:2" x14ac:dyDescent="0.2">
      <c r="B4216" s="24"/>
    </row>
    <row r="4217" spans="2:2" x14ac:dyDescent="0.2">
      <c r="B4217" s="24"/>
    </row>
    <row r="4218" spans="2:2" x14ac:dyDescent="0.2">
      <c r="B4218" s="24"/>
    </row>
    <row r="4219" spans="2:2" x14ac:dyDescent="0.2">
      <c r="B4219" s="24"/>
    </row>
    <row r="4220" spans="2:2" x14ac:dyDescent="0.2">
      <c r="B4220" s="24"/>
    </row>
    <row r="4221" spans="2:2" x14ac:dyDescent="0.2">
      <c r="B4221" s="24"/>
    </row>
    <row r="4222" spans="2:2" x14ac:dyDescent="0.2">
      <c r="B4222" s="24"/>
    </row>
    <row r="4223" spans="2:2" x14ac:dyDescent="0.2">
      <c r="B4223" s="24"/>
    </row>
    <row r="4224" spans="2:2" x14ac:dyDescent="0.2">
      <c r="B4224" s="24"/>
    </row>
    <row r="4225" spans="2:2" x14ac:dyDescent="0.2">
      <c r="B4225" s="24"/>
    </row>
    <row r="4226" spans="2:2" x14ac:dyDescent="0.2">
      <c r="B4226" s="24"/>
    </row>
    <row r="4227" spans="2:2" x14ac:dyDescent="0.2">
      <c r="B4227" s="24"/>
    </row>
    <row r="4228" spans="2:2" x14ac:dyDescent="0.2">
      <c r="B4228" s="24"/>
    </row>
    <row r="4229" spans="2:2" x14ac:dyDescent="0.2">
      <c r="B4229" s="24"/>
    </row>
    <row r="4230" spans="2:2" x14ac:dyDescent="0.2">
      <c r="B4230" s="24"/>
    </row>
    <row r="4231" spans="2:2" x14ac:dyDescent="0.2">
      <c r="B4231" s="24"/>
    </row>
    <row r="4232" spans="2:2" x14ac:dyDescent="0.2">
      <c r="B4232" s="24"/>
    </row>
    <row r="4233" spans="2:2" x14ac:dyDescent="0.2">
      <c r="B4233" s="24"/>
    </row>
    <row r="4234" spans="2:2" x14ac:dyDescent="0.2">
      <c r="B4234" s="24"/>
    </row>
    <row r="4235" spans="2:2" x14ac:dyDescent="0.2">
      <c r="B4235" s="24"/>
    </row>
    <row r="4236" spans="2:2" x14ac:dyDescent="0.2">
      <c r="B4236" s="24"/>
    </row>
    <row r="4237" spans="2:2" x14ac:dyDescent="0.2">
      <c r="B4237" s="24"/>
    </row>
    <row r="4238" spans="2:2" x14ac:dyDescent="0.2">
      <c r="B4238" s="24"/>
    </row>
    <row r="4239" spans="2:2" x14ac:dyDescent="0.2">
      <c r="B4239" s="24"/>
    </row>
    <row r="4240" spans="2:2" x14ac:dyDescent="0.2">
      <c r="B4240" s="24"/>
    </row>
    <row r="4241" spans="2:2" x14ac:dyDescent="0.2">
      <c r="B4241" s="24"/>
    </row>
    <row r="4242" spans="2:2" x14ac:dyDescent="0.2">
      <c r="B4242" s="24"/>
    </row>
    <row r="4243" spans="2:2" x14ac:dyDescent="0.2">
      <c r="B4243" s="24"/>
    </row>
    <row r="4244" spans="2:2" x14ac:dyDescent="0.2">
      <c r="B4244" s="24"/>
    </row>
    <row r="4245" spans="2:2" x14ac:dyDescent="0.2">
      <c r="B4245" s="24"/>
    </row>
    <row r="4246" spans="2:2" x14ac:dyDescent="0.2">
      <c r="B4246" s="24"/>
    </row>
    <row r="4247" spans="2:2" x14ac:dyDescent="0.2">
      <c r="B4247" s="24"/>
    </row>
    <row r="4248" spans="2:2" x14ac:dyDescent="0.2">
      <c r="B4248" s="24"/>
    </row>
    <row r="4249" spans="2:2" x14ac:dyDescent="0.2">
      <c r="B4249" s="24"/>
    </row>
    <row r="4250" spans="2:2" x14ac:dyDescent="0.2">
      <c r="B4250" s="24"/>
    </row>
    <row r="4251" spans="2:2" x14ac:dyDescent="0.2">
      <c r="B4251" s="24"/>
    </row>
    <row r="4252" spans="2:2" x14ac:dyDescent="0.2">
      <c r="B4252" s="24"/>
    </row>
    <row r="4253" spans="2:2" x14ac:dyDescent="0.2">
      <c r="B4253" s="24"/>
    </row>
    <row r="4254" spans="2:2" x14ac:dyDescent="0.2">
      <c r="B4254" s="24"/>
    </row>
    <row r="4255" spans="2:2" x14ac:dyDescent="0.2">
      <c r="B4255" s="24"/>
    </row>
    <row r="4256" spans="2:2" x14ac:dyDescent="0.2">
      <c r="B4256" s="24"/>
    </row>
    <row r="4257" spans="2:2" x14ac:dyDescent="0.2">
      <c r="B4257" s="24"/>
    </row>
    <row r="4258" spans="2:2" x14ac:dyDescent="0.2">
      <c r="B4258" s="24"/>
    </row>
    <row r="4259" spans="2:2" x14ac:dyDescent="0.2">
      <c r="B4259" s="24"/>
    </row>
    <row r="4260" spans="2:2" x14ac:dyDescent="0.2">
      <c r="B4260" s="24"/>
    </row>
    <row r="4261" spans="2:2" x14ac:dyDescent="0.2">
      <c r="B4261" s="24"/>
    </row>
    <row r="4262" spans="2:2" x14ac:dyDescent="0.2">
      <c r="B4262" s="24"/>
    </row>
    <row r="4263" spans="2:2" x14ac:dyDescent="0.2">
      <c r="B4263" s="24"/>
    </row>
    <row r="4264" spans="2:2" x14ac:dyDescent="0.2">
      <c r="B4264" s="24"/>
    </row>
    <row r="4265" spans="2:2" x14ac:dyDescent="0.2">
      <c r="B4265" s="24"/>
    </row>
    <row r="4266" spans="2:2" x14ac:dyDescent="0.2">
      <c r="B4266" s="24"/>
    </row>
    <row r="4267" spans="2:2" x14ac:dyDescent="0.2">
      <c r="B4267" s="24"/>
    </row>
    <row r="4268" spans="2:2" x14ac:dyDescent="0.2">
      <c r="B4268" s="24"/>
    </row>
    <row r="4269" spans="2:2" x14ac:dyDescent="0.2">
      <c r="B4269" s="24"/>
    </row>
    <row r="4270" spans="2:2" x14ac:dyDescent="0.2">
      <c r="B4270" s="24"/>
    </row>
    <row r="4271" spans="2:2" x14ac:dyDescent="0.2">
      <c r="B4271" s="24"/>
    </row>
    <row r="4272" spans="2:2" x14ac:dyDescent="0.2">
      <c r="B4272" s="24"/>
    </row>
    <row r="4273" spans="2:2" x14ac:dyDescent="0.2">
      <c r="B4273" s="24"/>
    </row>
    <row r="4274" spans="2:2" x14ac:dyDescent="0.2">
      <c r="B4274" s="24"/>
    </row>
    <row r="4275" spans="2:2" x14ac:dyDescent="0.2">
      <c r="B4275" s="24"/>
    </row>
    <row r="4276" spans="2:2" x14ac:dyDescent="0.2">
      <c r="B4276" s="24"/>
    </row>
    <row r="4277" spans="2:2" x14ac:dyDescent="0.2">
      <c r="B4277" s="24"/>
    </row>
    <row r="4278" spans="2:2" x14ac:dyDescent="0.2">
      <c r="B4278" s="24"/>
    </row>
    <row r="4279" spans="2:2" x14ac:dyDescent="0.2">
      <c r="B4279" s="24"/>
    </row>
    <row r="4280" spans="2:2" x14ac:dyDescent="0.2">
      <c r="B4280" s="24"/>
    </row>
    <row r="4281" spans="2:2" x14ac:dyDescent="0.2">
      <c r="B4281" s="24"/>
    </row>
    <row r="4282" spans="2:2" x14ac:dyDescent="0.2">
      <c r="B4282" s="24"/>
    </row>
    <row r="4283" spans="2:2" x14ac:dyDescent="0.2">
      <c r="B4283" s="24"/>
    </row>
    <row r="4284" spans="2:2" x14ac:dyDescent="0.2">
      <c r="B4284" s="24"/>
    </row>
    <row r="4285" spans="2:2" x14ac:dyDescent="0.2">
      <c r="B4285" s="24"/>
    </row>
    <row r="4286" spans="2:2" x14ac:dyDescent="0.2">
      <c r="B4286" s="24"/>
    </row>
    <row r="4287" spans="2:2" x14ac:dyDescent="0.2">
      <c r="B4287" s="24"/>
    </row>
    <row r="4288" spans="2:2" x14ac:dyDescent="0.2">
      <c r="B4288" s="24"/>
    </row>
    <row r="4289" spans="2:2" x14ac:dyDescent="0.2">
      <c r="B4289" s="24"/>
    </row>
    <row r="4290" spans="2:2" x14ac:dyDescent="0.2">
      <c r="B4290" s="24"/>
    </row>
    <row r="4291" spans="2:2" x14ac:dyDescent="0.2">
      <c r="B4291" s="24"/>
    </row>
    <row r="4292" spans="2:2" x14ac:dyDescent="0.2">
      <c r="B4292" s="24"/>
    </row>
    <row r="4293" spans="2:2" x14ac:dyDescent="0.2">
      <c r="B4293" s="24"/>
    </row>
    <row r="4294" spans="2:2" x14ac:dyDescent="0.2">
      <c r="B4294" s="24"/>
    </row>
    <row r="4295" spans="2:2" x14ac:dyDescent="0.2">
      <c r="B4295" s="24"/>
    </row>
    <row r="4296" spans="2:2" x14ac:dyDescent="0.2">
      <c r="B4296" s="24"/>
    </row>
    <row r="4297" spans="2:2" x14ac:dyDescent="0.2">
      <c r="B4297" s="24"/>
    </row>
    <row r="4298" spans="2:2" x14ac:dyDescent="0.2">
      <c r="B4298" s="24"/>
    </row>
    <row r="4299" spans="2:2" x14ac:dyDescent="0.2">
      <c r="B4299" s="24"/>
    </row>
    <row r="4300" spans="2:2" x14ac:dyDescent="0.2">
      <c r="B4300" s="24"/>
    </row>
    <row r="4301" spans="2:2" x14ac:dyDescent="0.2">
      <c r="B4301" s="24"/>
    </row>
    <row r="4302" spans="2:2" x14ac:dyDescent="0.2">
      <c r="B4302" s="24"/>
    </row>
    <row r="4303" spans="2:2" x14ac:dyDescent="0.2">
      <c r="B4303" s="24"/>
    </row>
    <row r="4304" spans="2:2" x14ac:dyDescent="0.2">
      <c r="B4304" s="24"/>
    </row>
    <row r="4305" spans="2:2" x14ac:dyDescent="0.2">
      <c r="B4305" s="24"/>
    </row>
    <row r="4306" spans="2:2" x14ac:dyDescent="0.2">
      <c r="B4306" s="24"/>
    </row>
    <row r="4307" spans="2:2" x14ac:dyDescent="0.2">
      <c r="B4307" s="24"/>
    </row>
    <row r="4308" spans="2:2" x14ac:dyDescent="0.2">
      <c r="B4308" s="24"/>
    </row>
    <row r="4309" spans="2:2" x14ac:dyDescent="0.2">
      <c r="B4309" s="24"/>
    </row>
    <row r="4310" spans="2:2" x14ac:dyDescent="0.2">
      <c r="B4310" s="24"/>
    </row>
    <row r="4311" spans="2:2" x14ac:dyDescent="0.2">
      <c r="B4311" s="24"/>
    </row>
    <row r="4312" spans="2:2" x14ac:dyDescent="0.2">
      <c r="B4312" s="24"/>
    </row>
    <row r="4313" spans="2:2" x14ac:dyDescent="0.2">
      <c r="B4313" s="24"/>
    </row>
    <row r="4314" spans="2:2" x14ac:dyDescent="0.2">
      <c r="B4314" s="24"/>
    </row>
    <row r="4315" spans="2:2" x14ac:dyDescent="0.2">
      <c r="B4315" s="24"/>
    </row>
    <row r="4316" spans="2:2" x14ac:dyDescent="0.2">
      <c r="B4316" s="24"/>
    </row>
    <row r="4317" spans="2:2" x14ac:dyDescent="0.2">
      <c r="B4317" s="24"/>
    </row>
    <row r="4318" spans="2:2" x14ac:dyDescent="0.2">
      <c r="B4318" s="24"/>
    </row>
    <row r="4319" spans="2:2" x14ac:dyDescent="0.2">
      <c r="B4319" s="24"/>
    </row>
    <row r="4320" spans="2:2" x14ac:dyDescent="0.2">
      <c r="B4320" s="24"/>
    </row>
    <row r="4321" spans="2:2" x14ac:dyDescent="0.2">
      <c r="B4321" s="24"/>
    </row>
    <row r="4322" spans="2:2" x14ac:dyDescent="0.2">
      <c r="B4322" s="24"/>
    </row>
    <row r="4323" spans="2:2" x14ac:dyDescent="0.2">
      <c r="B4323" s="24"/>
    </row>
    <row r="4324" spans="2:2" x14ac:dyDescent="0.2">
      <c r="B4324" s="24"/>
    </row>
    <row r="4325" spans="2:2" x14ac:dyDescent="0.2">
      <c r="B4325" s="24"/>
    </row>
    <row r="4326" spans="2:2" x14ac:dyDescent="0.2">
      <c r="B4326" s="24"/>
    </row>
    <row r="4327" spans="2:2" x14ac:dyDescent="0.2">
      <c r="B4327" s="24"/>
    </row>
    <row r="4328" spans="2:2" x14ac:dyDescent="0.2">
      <c r="B4328" s="24"/>
    </row>
    <row r="4329" spans="2:2" x14ac:dyDescent="0.2">
      <c r="B4329" s="24"/>
    </row>
    <row r="4330" spans="2:2" x14ac:dyDescent="0.2">
      <c r="B4330" s="24"/>
    </row>
    <row r="4331" spans="2:2" x14ac:dyDescent="0.2">
      <c r="B4331" s="24"/>
    </row>
    <row r="4332" spans="2:2" x14ac:dyDescent="0.2">
      <c r="B4332" s="24"/>
    </row>
    <row r="4333" spans="2:2" x14ac:dyDescent="0.2">
      <c r="B4333" s="24"/>
    </row>
    <row r="4334" spans="2:2" x14ac:dyDescent="0.2">
      <c r="B4334" s="24"/>
    </row>
    <row r="4335" spans="2:2" x14ac:dyDescent="0.2">
      <c r="B4335" s="24"/>
    </row>
    <row r="4336" spans="2:2" x14ac:dyDescent="0.2">
      <c r="B4336" s="24"/>
    </row>
    <row r="4337" spans="2:2" x14ac:dyDescent="0.2">
      <c r="B4337" s="24"/>
    </row>
    <row r="4338" spans="2:2" x14ac:dyDescent="0.2">
      <c r="B4338" s="24"/>
    </row>
    <row r="4339" spans="2:2" x14ac:dyDescent="0.2">
      <c r="B4339" s="24"/>
    </row>
    <row r="4340" spans="2:2" x14ac:dyDescent="0.2">
      <c r="B4340" s="24"/>
    </row>
    <row r="4341" spans="2:2" x14ac:dyDescent="0.2">
      <c r="B4341" s="24"/>
    </row>
    <row r="4342" spans="2:2" x14ac:dyDescent="0.2">
      <c r="B4342" s="24"/>
    </row>
    <row r="4343" spans="2:2" x14ac:dyDescent="0.2">
      <c r="B4343" s="24"/>
    </row>
    <row r="4344" spans="2:2" x14ac:dyDescent="0.2">
      <c r="B4344" s="24"/>
    </row>
    <row r="4345" spans="2:2" x14ac:dyDescent="0.2">
      <c r="B4345" s="24"/>
    </row>
    <row r="4346" spans="2:2" x14ac:dyDescent="0.2">
      <c r="B4346" s="24"/>
    </row>
    <row r="4347" spans="2:2" x14ac:dyDescent="0.2">
      <c r="B4347" s="24"/>
    </row>
    <row r="4348" spans="2:2" x14ac:dyDescent="0.2">
      <c r="B4348" s="24"/>
    </row>
    <row r="4349" spans="2:2" x14ac:dyDescent="0.2">
      <c r="B4349" s="24"/>
    </row>
    <row r="4350" spans="2:2" x14ac:dyDescent="0.2">
      <c r="B4350" s="24"/>
    </row>
    <row r="4351" spans="2:2" x14ac:dyDescent="0.2">
      <c r="B4351" s="24"/>
    </row>
    <row r="4352" spans="2:2" x14ac:dyDescent="0.2">
      <c r="B4352" s="24"/>
    </row>
    <row r="4353" spans="2:2" x14ac:dyDescent="0.2">
      <c r="B4353" s="24"/>
    </row>
    <row r="4354" spans="2:2" x14ac:dyDescent="0.2">
      <c r="B4354" s="24"/>
    </row>
    <row r="4355" spans="2:2" x14ac:dyDescent="0.2">
      <c r="B4355" s="24"/>
    </row>
    <row r="4356" spans="2:2" x14ac:dyDescent="0.2">
      <c r="B4356" s="24"/>
    </row>
    <row r="4357" spans="2:2" x14ac:dyDescent="0.2">
      <c r="B4357" s="24"/>
    </row>
    <row r="4358" spans="2:2" x14ac:dyDescent="0.2">
      <c r="B4358" s="24"/>
    </row>
    <row r="4359" spans="2:2" x14ac:dyDescent="0.2">
      <c r="B4359" s="24"/>
    </row>
    <row r="4360" spans="2:2" x14ac:dyDescent="0.2">
      <c r="B4360" s="24"/>
    </row>
    <row r="4361" spans="2:2" x14ac:dyDescent="0.2">
      <c r="B4361" s="24"/>
    </row>
    <row r="4362" spans="2:2" x14ac:dyDescent="0.2">
      <c r="B4362" s="24"/>
    </row>
    <row r="4363" spans="2:2" x14ac:dyDescent="0.2">
      <c r="B4363" s="24"/>
    </row>
    <row r="4364" spans="2:2" x14ac:dyDescent="0.2">
      <c r="B4364" s="24"/>
    </row>
    <row r="4365" spans="2:2" x14ac:dyDescent="0.2">
      <c r="B4365" s="24"/>
    </row>
    <row r="4366" spans="2:2" x14ac:dyDescent="0.2">
      <c r="B4366" s="24"/>
    </row>
    <row r="4367" spans="2:2" x14ac:dyDescent="0.2">
      <c r="B4367" s="24"/>
    </row>
    <row r="4368" spans="2:2" x14ac:dyDescent="0.2">
      <c r="B4368" s="24"/>
    </row>
    <row r="4369" spans="2:2" x14ac:dyDescent="0.2">
      <c r="B4369" s="24"/>
    </row>
    <row r="4370" spans="2:2" x14ac:dyDescent="0.2">
      <c r="B4370" s="24"/>
    </row>
    <row r="4371" spans="2:2" x14ac:dyDescent="0.2">
      <c r="B4371" s="24"/>
    </row>
    <row r="4372" spans="2:2" x14ac:dyDescent="0.2">
      <c r="B4372" s="24"/>
    </row>
    <row r="4373" spans="2:2" x14ac:dyDescent="0.2">
      <c r="B4373" s="24"/>
    </row>
    <row r="4374" spans="2:2" x14ac:dyDescent="0.2">
      <c r="B4374" s="24"/>
    </row>
    <row r="4375" spans="2:2" x14ac:dyDescent="0.2">
      <c r="B4375" s="24"/>
    </row>
    <row r="4376" spans="2:2" x14ac:dyDescent="0.2">
      <c r="B4376" s="24"/>
    </row>
    <row r="4377" spans="2:2" x14ac:dyDescent="0.2">
      <c r="B4377" s="24"/>
    </row>
    <row r="4378" spans="2:2" x14ac:dyDescent="0.2">
      <c r="B4378" s="24"/>
    </row>
    <row r="4379" spans="2:2" x14ac:dyDescent="0.2">
      <c r="B4379" s="24"/>
    </row>
    <row r="4380" spans="2:2" x14ac:dyDescent="0.2">
      <c r="B4380" s="24"/>
    </row>
    <row r="4381" spans="2:2" x14ac:dyDescent="0.2">
      <c r="B4381" s="24"/>
    </row>
    <row r="4382" spans="2:2" x14ac:dyDescent="0.2">
      <c r="B4382" s="24"/>
    </row>
    <row r="4383" spans="2:2" x14ac:dyDescent="0.2">
      <c r="B4383" s="24"/>
    </row>
    <row r="4384" spans="2:2" x14ac:dyDescent="0.2">
      <c r="B4384" s="24"/>
    </row>
    <row r="4385" spans="2:2" x14ac:dyDescent="0.2">
      <c r="B4385" s="24"/>
    </row>
    <row r="4386" spans="2:2" x14ac:dyDescent="0.2">
      <c r="B4386" s="24"/>
    </row>
    <row r="4387" spans="2:2" x14ac:dyDescent="0.2">
      <c r="B4387" s="24"/>
    </row>
    <row r="4388" spans="2:2" x14ac:dyDescent="0.2">
      <c r="B4388" s="24"/>
    </row>
    <row r="4389" spans="2:2" x14ac:dyDescent="0.2">
      <c r="B4389" s="24"/>
    </row>
    <row r="4390" spans="2:2" x14ac:dyDescent="0.2">
      <c r="B4390" s="24"/>
    </row>
    <row r="4391" spans="2:2" x14ac:dyDescent="0.2">
      <c r="B4391" s="24"/>
    </row>
    <row r="4392" spans="2:2" x14ac:dyDescent="0.2">
      <c r="B4392" s="24"/>
    </row>
    <row r="4393" spans="2:2" x14ac:dyDescent="0.2">
      <c r="B4393" s="24"/>
    </row>
    <row r="4394" spans="2:2" x14ac:dyDescent="0.2">
      <c r="B4394" s="24"/>
    </row>
    <row r="4395" spans="2:2" x14ac:dyDescent="0.2">
      <c r="B4395" s="24"/>
    </row>
    <row r="4396" spans="2:2" x14ac:dyDescent="0.2">
      <c r="B4396" s="24"/>
    </row>
    <row r="4397" spans="2:2" x14ac:dyDescent="0.2">
      <c r="B4397" s="24"/>
    </row>
    <row r="4398" spans="2:2" x14ac:dyDescent="0.2">
      <c r="B4398" s="24"/>
    </row>
    <row r="4399" spans="2:2" x14ac:dyDescent="0.2">
      <c r="B4399" s="24"/>
    </row>
    <row r="4400" spans="2:2" x14ac:dyDescent="0.2">
      <c r="B4400" s="24"/>
    </row>
    <row r="4401" spans="2:2" x14ac:dyDescent="0.2">
      <c r="B4401" s="24"/>
    </row>
    <row r="4402" spans="2:2" x14ac:dyDescent="0.2">
      <c r="B4402" s="24"/>
    </row>
    <row r="4403" spans="2:2" x14ac:dyDescent="0.2">
      <c r="B4403" s="24"/>
    </row>
    <row r="4404" spans="2:2" x14ac:dyDescent="0.2">
      <c r="B4404" s="24"/>
    </row>
    <row r="4405" spans="2:2" x14ac:dyDescent="0.2">
      <c r="B4405" s="24"/>
    </row>
    <row r="4406" spans="2:2" x14ac:dyDescent="0.2">
      <c r="B4406" s="24"/>
    </row>
    <row r="4407" spans="2:2" x14ac:dyDescent="0.2">
      <c r="B4407" s="24"/>
    </row>
    <row r="4408" spans="2:2" x14ac:dyDescent="0.2">
      <c r="B4408" s="24"/>
    </row>
    <row r="4409" spans="2:2" x14ac:dyDescent="0.2">
      <c r="B4409" s="24"/>
    </row>
    <row r="4410" spans="2:2" x14ac:dyDescent="0.2">
      <c r="B4410" s="24"/>
    </row>
    <row r="4411" spans="2:2" x14ac:dyDescent="0.2">
      <c r="B4411" s="24"/>
    </row>
    <row r="4412" spans="2:2" x14ac:dyDescent="0.2">
      <c r="B4412" s="24"/>
    </row>
    <row r="4413" spans="2:2" x14ac:dyDescent="0.2">
      <c r="B4413" s="24"/>
    </row>
    <row r="4414" spans="2:2" x14ac:dyDescent="0.2">
      <c r="B4414" s="24"/>
    </row>
    <row r="4415" spans="2:2" x14ac:dyDescent="0.2">
      <c r="B4415" s="24"/>
    </row>
    <row r="4416" spans="2:2" x14ac:dyDescent="0.2">
      <c r="B4416" s="24"/>
    </row>
    <row r="4417" spans="2:2" x14ac:dyDescent="0.2">
      <c r="B4417" s="24"/>
    </row>
    <row r="4418" spans="2:2" x14ac:dyDescent="0.2">
      <c r="B4418" s="24"/>
    </row>
    <row r="4419" spans="2:2" x14ac:dyDescent="0.2">
      <c r="B4419" s="24"/>
    </row>
    <row r="4420" spans="2:2" x14ac:dyDescent="0.2">
      <c r="B4420" s="24"/>
    </row>
    <row r="4421" spans="2:2" x14ac:dyDescent="0.2">
      <c r="B4421" s="24"/>
    </row>
    <row r="4422" spans="2:2" x14ac:dyDescent="0.2">
      <c r="B4422" s="24"/>
    </row>
    <row r="4423" spans="2:2" x14ac:dyDescent="0.2">
      <c r="B4423" s="24"/>
    </row>
    <row r="4424" spans="2:2" x14ac:dyDescent="0.2">
      <c r="B4424" s="24"/>
    </row>
    <row r="4425" spans="2:2" x14ac:dyDescent="0.2">
      <c r="B4425" s="24"/>
    </row>
    <row r="4426" spans="2:2" x14ac:dyDescent="0.2">
      <c r="B4426" s="24"/>
    </row>
    <row r="4427" spans="2:2" x14ac:dyDescent="0.2">
      <c r="B4427" s="24"/>
    </row>
    <row r="4428" spans="2:2" x14ac:dyDescent="0.2">
      <c r="B4428" s="24"/>
    </row>
    <row r="4429" spans="2:2" x14ac:dyDescent="0.2">
      <c r="B4429" s="24"/>
    </row>
    <row r="4430" spans="2:2" x14ac:dyDescent="0.2">
      <c r="B4430" s="24"/>
    </row>
    <row r="4431" spans="2:2" x14ac:dyDescent="0.2">
      <c r="B4431" s="24"/>
    </row>
    <row r="4432" spans="2:2" x14ac:dyDescent="0.2">
      <c r="B4432" s="24"/>
    </row>
    <row r="4433" spans="2:2" x14ac:dyDescent="0.2">
      <c r="B4433" s="24"/>
    </row>
    <row r="4434" spans="2:2" x14ac:dyDescent="0.2">
      <c r="B4434" s="24"/>
    </row>
    <row r="4435" spans="2:2" x14ac:dyDescent="0.2">
      <c r="B4435" s="24"/>
    </row>
    <row r="4436" spans="2:2" x14ac:dyDescent="0.2">
      <c r="B4436" s="24"/>
    </row>
    <row r="4437" spans="2:2" x14ac:dyDescent="0.2">
      <c r="B4437" s="24"/>
    </row>
    <row r="4438" spans="2:2" x14ac:dyDescent="0.2">
      <c r="B4438" s="24"/>
    </row>
    <row r="4439" spans="2:2" x14ac:dyDescent="0.2">
      <c r="B4439" s="24"/>
    </row>
    <row r="4440" spans="2:2" x14ac:dyDescent="0.2">
      <c r="B4440" s="24"/>
    </row>
    <row r="4441" spans="2:2" x14ac:dyDescent="0.2">
      <c r="B4441" s="24"/>
    </row>
    <row r="4442" spans="2:2" x14ac:dyDescent="0.2">
      <c r="B4442" s="24"/>
    </row>
    <row r="4443" spans="2:2" x14ac:dyDescent="0.2">
      <c r="B4443" s="24"/>
    </row>
    <row r="4444" spans="2:2" x14ac:dyDescent="0.2">
      <c r="B4444" s="24"/>
    </row>
    <row r="4445" spans="2:2" x14ac:dyDescent="0.2">
      <c r="B4445" s="24"/>
    </row>
    <row r="4446" spans="2:2" x14ac:dyDescent="0.2">
      <c r="B4446" s="24"/>
    </row>
    <row r="4447" spans="2:2" x14ac:dyDescent="0.2">
      <c r="B4447" s="24"/>
    </row>
    <row r="4448" spans="2:2" x14ac:dyDescent="0.2">
      <c r="B4448" s="24"/>
    </row>
    <row r="4449" spans="2:2" x14ac:dyDescent="0.2">
      <c r="B4449" s="24"/>
    </row>
    <row r="4450" spans="2:2" x14ac:dyDescent="0.2">
      <c r="B4450" s="24"/>
    </row>
    <row r="4451" spans="2:2" x14ac:dyDescent="0.2">
      <c r="B4451" s="24"/>
    </row>
    <row r="4452" spans="2:2" x14ac:dyDescent="0.2">
      <c r="B4452" s="24"/>
    </row>
    <row r="4453" spans="2:2" x14ac:dyDescent="0.2">
      <c r="B4453" s="24"/>
    </row>
    <row r="4454" spans="2:2" x14ac:dyDescent="0.2">
      <c r="B4454" s="24"/>
    </row>
    <row r="4455" spans="2:2" x14ac:dyDescent="0.2">
      <c r="B4455" s="24"/>
    </row>
    <row r="4456" spans="2:2" x14ac:dyDescent="0.2">
      <c r="B4456" s="24"/>
    </row>
    <row r="4457" spans="2:2" x14ac:dyDescent="0.2">
      <c r="B4457" s="24"/>
    </row>
    <row r="4458" spans="2:2" x14ac:dyDescent="0.2">
      <c r="B4458" s="24"/>
    </row>
    <row r="4459" spans="2:2" x14ac:dyDescent="0.2">
      <c r="B4459" s="24"/>
    </row>
    <row r="4460" spans="2:2" x14ac:dyDescent="0.2">
      <c r="B4460" s="24"/>
    </row>
    <row r="4461" spans="2:2" x14ac:dyDescent="0.2">
      <c r="B4461" s="24"/>
    </row>
    <row r="4462" spans="2:2" x14ac:dyDescent="0.2">
      <c r="B4462" s="24"/>
    </row>
    <row r="4463" spans="2:2" x14ac:dyDescent="0.2">
      <c r="B4463" s="24"/>
    </row>
    <row r="4464" spans="2:2" x14ac:dyDescent="0.2">
      <c r="B4464" s="24"/>
    </row>
    <row r="4465" spans="2:2" x14ac:dyDescent="0.2">
      <c r="B4465" s="24"/>
    </row>
    <row r="4466" spans="2:2" x14ac:dyDescent="0.2">
      <c r="B4466" s="24"/>
    </row>
    <row r="4467" spans="2:2" x14ac:dyDescent="0.2">
      <c r="B4467" s="24"/>
    </row>
    <row r="4468" spans="2:2" x14ac:dyDescent="0.2">
      <c r="B4468" s="24"/>
    </row>
    <row r="4469" spans="2:2" x14ac:dyDescent="0.2">
      <c r="B4469" s="24"/>
    </row>
    <row r="4470" spans="2:2" x14ac:dyDescent="0.2">
      <c r="B4470" s="24"/>
    </row>
    <row r="4471" spans="2:2" x14ac:dyDescent="0.2">
      <c r="B4471" s="24"/>
    </row>
    <row r="4472" spans="2:2" x14ac:dyDescent="0.2">
      <c r="B4472" s="24"/>
    </row>
    <row r="4473" spans="2:2" x14ac:dyDescent="0.2">
      <c r="B4473" s="24"/>
    </row>
    <row r="4474" spans="2:2" x14ac:dyDescent="0.2">
      <c r="B4474" s="24"/>
    </row>
    <row r="4475" spans="2:2" x14ac:dyDescent="0.2">
      <c r="B4475" s="24"/>
    </row>
    <row r="4476" spans="2:2" x14ac:dyDescent="0.2">
      <c r="B4476" s="24"/>
    </row>
    <row r="4477" spans="2:2" x14ac:dyDescent="0.2">
      <c r="B4477" s="24"/>
    </row>
    <row r="4478" spans="2:2" x14ac:dyDescent="0.2">
      <c r="B4478" s="24"/>
    </row>
    <row r="4479" spans="2:2" x14ac:dyDescent="0.2">
      <c r="B4479" s="24"/>
    </row>
    <row r="4480" spans="2:2" x14ac:dyDescent="0.2">
      <c r="B4480" s="24"/>
    </row>
    <row r="4481" spans="2:2" x14ac:dyDescent="0.2">
      <c r="B4481" s="24"/>
    </row>
    <row r="4482" spans="2:2" x14ac:dyDescent="0.2">
      <c r="B4482" s="24"/>
    </row>
    <row r="4483" spans="2:2" x14ac:dyDescent="0.2">
      <c r="B4483" s="24"/>
    </row>
    <row r="4484" spans="2:2" x14ac:dyDescent="0.2">
      <c r="B4484" s="24"/>
    </row>
    <row r="4485" spans="2:2" x14ac:dyDescent="0.2">
      <c r="B4485" s="24"/>
    </row>
    <row r="4486" spans="2:2" x14ac:dyDescent="0.2">
      <c r="B4486" s="24"/>
    </row>
    <row r="4487" spans="2:2" x14ac:dyDescent="0.2">
      <c r="B4487" s="24"/>
    </row>
    <row r="4488" spans="2:2" x14ac:dyDescent="0.2">
      <c r="B4488" s="24"/>
    </row>
    <row r="4489" spans="2:2" x14ac:dyDescent="0.2">
      <c r="B4489" s="24"/>
    </row>
    <row r="4490" spans="2:2" x14ac:dyDescent="0.2">
      <c r="B4490" s="24"/>
    </row>
    <row r="4491" spans="2:2" x14ac:dyDescent="0.2">
      <c r="B4491" s="24"/>
    </row>
    <row r="4492" spans="2:2" x14ac:dyDescent="0.2">
      <c r="B4492" s="24"/>
    </row>
    <row r="4493" spans="2:2" x14ac:dyDescent="0.2">
      <c r="B4493" s="24"/>
    </row>
    <row r="4494" spans="2:2" x14ac:dyDescent="0.2">
      <c r="B4494" s="24"/>
    </row>
    <row r="4495" spans="2:2" x14ac:dyDescent="0.2">
      <c r="B4495" s="24"/>
    </row>
    <row r="4496" spans="2:2" x14ac:dyDescent="0.2">
      <c r="B4496" s="24"/>
    </row>
    <row r="4497" spans="2:2" x14ac:dyDescent="0.2">
      <c r="B4497" s="24"/>
    </row>
    <row r="4498" spans="2:2" x14ac:dyDescent="0.2">
      <c r="B4498" s="24"/>
    </row>
    <row r="4499" spans="2:2" x14ac:dyDescent="0.2">
      <c r="B4499" s="24"/>
    </row>
    <row r="4500" spans="2:2" x14ac:dyDescent="0.2">
      <c r="B4500" s="24"/>
    </row>
    <row r="4501" spans="2:2" x14ac:dyDescent="0.2">
      <c r="B4501" s="24"/>
    </row>
    <row r="4502" spans="2:2" x14ac:dyDescent="0.2">
      <c r="B4502" s="24"/>
    </row>
    <row r="4503" spans="2:2" x14ac:dyDescent="0.2">
      <c r="B4503" s="24"/>
    </row>
    <row r="4504" spans="2:2" x14ac:dyDescent="0.2">
      <c r="B4504" s="24"/>
    </row>
    <row r="4505" spans="2:2" x14ac:dyDescent="0.2">
      <c r="B4505" s="24"/>
    </row>
    <row r="4506" spans="2:2" x14ac:dyDescent="0.2">
      <c r="B4506" s="24"/>
    </row>
    <row r="4507" spans="2:2" x14ac:dyDescent="0.2">
      <c r="B4507" s="24"/>
    </row>
    <row r="4508" spans="2:2" x14ac:dyDescent="0.2">
      <c r="B4508" s="24"/>
    </row>
    <row r="4509" spans="2:2" x14ac:dyDescent="0.2">
      <c r="B4509" s="24"/>
    </row>
    <row r="4510" spans="2:2" x14ac:dyDescent="0.2">
      <c r="B4510" s="24"/>
    </row>
    <row r="4511" spans="2:2" x14ac:dyDescent="0.2">
      <c r="B4511" s="24"/>
    </row>
    <row r="4512" spans="2:2" x14ac:dyDescent="0.2">
      <c r="B4512" s="24"/>
    </row>
    <row r="4513" spans="2:2" x14ac:dyDescent="0.2">
      <c r="B4513" s="24"/>
    </row>
    <row r="4514" spans="2:2" x14ac:dyDescent="0.2">
      <c r="B4514" s="24"/>
    </row>
    <row r="4515" spans="2:2" x14ac:dyDescent="0.2">
      <c r="B4515" s="24"/>
    </row>
    <row r="4516" spans="2:2" x14ac:dyDescent="0.2">
      <c r="B4516" s="24"/>
    </row>
    <row r="4517" spans="2:2" x14ac:dyDescent="0.2">
      <c r="B4517" s="24"/>
    </row>
    <row r="4518" spans="2:2" x14ac:dyDescent="0.2">
      <c r="B4518" s="24"/>
    </row>
    <row r="4519" spans="2:2" x14ac:dyDescent="0.2">
      <c r="B4519" s="24"/>
    </row>
    <row r="4520" spans="2:2" x14ac:dyDescent="0.2">
      <c r="B4520" s="24"/>
    </row>
    <row r="4521" spans="2:2" x14ac:dyDescent="0.2">
      <c r="B4521" s="24"/>
    </row>
    <row r="4522" spans="2:2" x14ac:dyDescent="0.2">
      <c r="B4522" s="24"/>
    </row>
    <row r="4523" spans="2:2" x14ac:dyDescent="0.2">
      <c r="B4523" s="24"/>
    </row>
    <row r="4524" spans="2:2" x14ac:dyDescent="0.2">
      <c r="B4524" s="24"/>
    </row>
    <row r="4525" spans="2:2" x14ac:dyDescent="0.2">
      <c r="B4525" s="24"/>
    </row>
    <row r="4526" spans="2:2" x14ac:dyDescent="0.2">
      <c r="B4526" s="24"/>
    </row>
    <row r="4527" spans="2:2" x14ac:dyDescent="0.2">
      <c r="B4527" s="24"/>
    </row>
    <row r="4528" spans="2:2" x14ac:dyDescent="0.2">
      <c r="B4528" s="24"/>
    </row>
    <row r="4529" spans="2:2" x14ac:dyDescent="0.2">
      <c r="B4529" s="24"/>
    </row>
    <row r="4530" spans="2:2" x14ac:dyDescent="0.2">
      <c r="B4530" s="24"/>
    </row>
    <row r="4531" spans="2:2" x14ac:dyDescent="0.2">
      <c r="B4531" s="24"/>
    </row>
    <row r="4532" spans="2:2" x14ac:dyDescent="0.2">
      <c r="B4532" s="24"/>
    </row>
    <row r="4533" spans="2:2" x14ac:dyDescent="0.2">
      <c r="B4533" s="24"/>
    </row>
    <row r="4534" spans="2:2" x14ac:dyDescent="0.2">
      <c r="B4534" s="24"/>
    </row>
    <row r="4535" spans="2:2" x14ac:dyDescent="0.2">
      <c r="B4535" s="24"/>
    </row>
    <row r="4536" spans="2:2" x14ac:dyDescent="0.2">
      <c r="B4536" s="24"/>
    </row>
    <row r="4537" spans="2:2" x14ac:dyDescent="0.2">
      <c r="B4537" s="24"/>
    </row>
    <row r="4538" spans="2:2" x14ac:dyDescent="0.2">
      <c r="B4538" s="24"/>
    </row>
    <row r="4539" spans="2:2" x14ac:dyDescent="0.2">
      <c r="B4539" s="24"/>
    </row>
    <row r="4540" spans="2:2" x14ac:dyDescent="0.2">
      <c r="B4540" s="24"/>
    </row>
    <row r="4541" spans="2:2" x14ac:dyDescent="0.2">
      <c r="B4541" s="24"/>
    </row>
    <row r="4542" spans="2:2" x14ac:dyDescent="0.2">
      <c r="B4542" s="24"/>
    </row>
    <row r="4543" spans="2:2" x14ac:dyDescent="0.2">
      <c r="B4543" s="24"/>
    </row>
    <row r="4544" spans="2:2" x14ac:dyDescent="0.2">
      <c r="B4544" s="24"/>
    </row>
    <row r="4545" spans="2:2" x14ac:dyDescent="0.2">
      <c r="B4545" s="24"/>
    </row>
    <row r="4546" spans="2:2" x14ac:dyDescent="0.2">
      <c r="B4546" s="24"/>
    </row>
    <row r="4547" spans="2:2" x14ac:dyDescent="0.2">
      <c r="B4547" s="24"/>
    </row>
    <row r="4548" spans="2:2" x14ac:dyDescent="0.2">
      <c r="B4548" s="24"/>
    </row>
    <row r="4549" spans="2:2" x14ac:dyDescent="0.2">
      <c r="B4549" s="24"/>
    </row>
    <row r="4550" spans="2:2" x14ac:dyDescent="0.2">
      <c r="B4550" s="24"/>
    </row>
    <row r="4551" spans="2:2" x14ac:dyDescent="0.2">
      <c r="B4551" s="24"/>
    </row>
    <row r="4552" spans="2:2" x14ac:dyDescent="0.2">
      <c r="B4552" s="24"/>
    </row>
    <row r="4553" spans="2:2" x14ac:dyDescent="0.2">
      <c r="B4553" s="24"/>
    </row>
    <row r="4554" spans="2:2" x14ac:dyDescent="0.2">
      <c r="B4554" s="24"/>
    </row>
    <row r="4555" spans="2:2" x14ac:dyDescent="0.2">
      <c r="B4555" s="24"/>
    </row>
    <row r="4556" spans="2:2" x14ac:dyDescent="0.2">
      <c r="B4556" s="24"/>
    </row>
    <row r="4557" spans="2:2" x14ac:dyDescent="0.2">
      <c r="B4557" s="24"/>
    </row>
    <row r="4558" spans="2:2" x14ac:dyDescent="0.2">
      <c r="B4558" s="24"/>
    </row>
    <row r="4559" spans="2:2" x14ac:dyDescent="0.2">
      <c r="B4559" s="24"/>
    </row>
    <row r="4560" spans="2:2" x14ac:dyDescent="0.2">
      <c r="B4560" s="24"/>
    </row>
    <row r="4561" spans="2:2" x14ac:dyDescent="0.2">
      <c r="B4561" s="24"/>
    </row>
    <row r="4562" spans="2:2" x14ac:dyDescent="0.2">
      <c r="B4562" s="24"/>
    </row>
    <row r="4563" spans="2:2" x14ac:dyDescent="0.2">
      <c r="B4563" s="24"/>
    </row>
    <row r="4564" spans="2:2" x14ac:dyDescent="0.2">
      <c r="B4564" s="24"/>
    </row>
    <row r="4565" spans="2:2" x14ac:dyDescent="0.2">
      <c r="B4565" s="24"/>
    </row>
    <row r="4566" spans="2:2" x14ac:dyDescent="0.2">
      <c r="B4566" s="24"/>
    </row>
    <row r="4567" spans="2:2" x14ac:dyDescent="0.2">
      <c r="B4567" s="24"/>
    </row>
    <row r="4568" spans="2:2" x14ac:dyDescent="0.2">
      <c r="B4568" s="24"/>
    </row>
    <row r="4569" spans="2:2" x14ac:dyDescent="0.2">
      <c r="B4569" s="24"/>
    </row>
    <row r="4570" spans="2:2" x14ac:dyDescent="0.2">
      <c r="B4570" s="24"/>
    </row>
    <row r="4571" spans="2:2" x14ac:dyDescent="0.2">
      <c r="B4571" s="24"/>
    </row>
    <row r="4572" spans="2:2" x14ac:dyDescent="0.2">
      <c r="B4572" s="24"/>
    </row>
    <row r="4573" spans="2:2" x14ac:dyDescent="0.2">
      <c r="B4573" s="24"/>
    </row>
    <row r="4574" spans="2:2" x14ac:dyDescent="0.2">
      <c r="B4574" s="24"/>
    </row>
    <row r="4575" spans="2:2" x14ac:dyDescent="0.2">
      <c r="B4575" s="24"/>
    </row>
    <row r="4576" spans="2:2" x14ac:dyDescent="0.2">
      <c r="B4576" s="24"/>
    </row>
    <row r="4577" spans="2:2" x14ac:dyDescent="0.2">
      <c r="B4577" s="24"/>
    </row>
    <row r="4578" spans="2:2" x14ac:dyDescent="0.2">
      <c r="B4578" s="24"/>
    </row>
    <row r="4579" spans="2:2" x14ac:dyDescent="0.2">
      <c r="B4579" s="24"/>
    </row>
    <row r="4580" spans="2:2" x14ac:dyDescent="0.2">
      <c r="B4580" s="24"/>
    </row>
    <row r="4581" spans="2:2" x14ac:dyDescent="0.2">
      <c r="B4581" s="24"/>
    </row>
    <row r="4582" spans="2:2" x14ac:dyDescent="0.2">
      <c r="B4582" s="24"/>
    </row>
    <row r="4583" spans="2:2" x14ac:dyDescent="0.2">
      <c r="B4583" s="24"/>
    </row>
    <row r="4584" spans="2:2" x14ac:dyDescent="0.2">
      <c r="B4584" s="24"/>
    </row>
    <row r="4585" spans="2:2" x14ac:dyDescent="0.2">
      <c r="B4585" s="24"/>
    </row>
    <row r="4586" spans="2:2" x14ac:dyDescent="0.2">
      <c r="B4586" s="24"/>
    </row>
    <row r="4587" spans="2:2" x14ac:dyDescent="0.2">
      <c r="B4587" s="24"/>
    </row>
    <row r="4588" spans="2:2" x14ac:dyDescent="0.2">
      <c r="B4588" s="24"/>
    </row>
    <row r="4589" spans="2:2" x14ac:dyDescent="0.2">
      <c r="B4589" s="24"/>
    </row>
    <row r="4590" spans="2:2" x14ac:dyDescent="0.2">
      <c r="B4590" s="24"/>
    </row>
    <row r="4591" spans="2:2" x14ac:dyDescent="0.2">
      <c r="B4591" s="24"/>
    </row>
    <row r="4592" spans="2:2" x14ac:dyDescent="0.2">
      <c r="B4592" s="24"/>
    </row>
    <row r="4593" spans="2:2" x14ac:dyDescent="0.2">
      <c r="B4593" s="24"/>
    </row>
    <row r="4594" spans="2:2" x14ac:dyDescent="0.2">
      <c r="B4594" s="24"/>
    </row>
    <row r="4595" spans="2:2" x14ac:dyDescent="0.2">
      <c r="B4595" s="24"/>
    </row>
    <row r="4596" spans="2:2" x14ac:dyDescent="0.2">
      <c r="B4596" s="24"/>
    </row>
    <row r="4597" spans="2:2" x14ac:dyDescent="0.2">
      <c r="B4597" s="24"/>
    </row>
    <row r="4598" spans="2:2" x14ac:dyDescent="0.2">
      <c r="B4598" s="24"/>
    </row>
    <row r="4599" spans="2:2" x14ac:dyDescent="0.2">
      <c r="B4599" s="24"/>
    </row>
    <row r="4600" spans="2:2" x14ac:dyDescent="0.2">
      <c r="B4600" s="24"/>
    </row>
    <row r="4601" spans="2:2" x14ac:dyDescent="0.2">
      <c r="B4601" s="24"/>
    </row>
    <row r="4602" spans="2:2" x14ac:dyDescent="0.2">
      <c r="B4602" s="24"/>
    </row>
    <row r="4603" spans="2:2" x14ac:dyDescent="0.2">
      <c r="B4603" s="24"/>
    </row>
    <row r="4604" spans="2:2" x14ac:dyDescent="0.2">
      <c r="B4604" s="24"/>
    </row>
    <row r="4605" spans="2:2" x14ac:dyDescent="0.2">
      <c r="B4605" s="24"/>
    </row>
    <row r="4606" spans="2:2" x14ac:dyDescent="0.2">
      <c r="B4606" s="24"/>
    </row>
    <row r="4607" spans="2:2" x14ac:dyDescent="0.2">
      <c r="B4607" s="24"/>
    </row>
    <row r="4608" spans="2:2" x14ac:dyDescent="0.2">
      <c r="B4608" s="24"/>
    </row>
    <row r="4609" spans="2:2" x14ac:dyDescent="0.2">
      <c r="B4609" s="24"/>
    </row>
    <row r="4610" spans="2:2" x14ac:dyDescent="0.2">
      <c r="B4610" s="24"/>
    </row>
    <row r="4611" spans="2:2" x14ac:dyDescent="0.2">
      <c r="B4611" s="24"/>
    </row>
    <row r="4612" spans="2:2" x14ac:dyDescent="0.2">
      <c r="B4612" s="24"/>
    </row>
    <row r="4613" spans="2:2" x14ac:dyDescent="0.2">
      <c r="B4613" s="24"/>
    </row>
    <row r="4614" spans="2:2" x14ac:dyDescent="0.2">
      <c r="B4614" s="24"/>
    </row>
    <row r="4615" spans="2:2" x14ac:dyDescent="0.2">
      <c r="B4615" s="24"/>
    </row>
    <row r="4616" spans="2:2" x14ac:dyDescent="0.2">
      <c r="B4616" s="24"/>
    </row>
    <row r="4617" spans="2:2" x14ac:dyDescent="0.2">
      <c r="B4617" s="24"/>
    </row>
    <row r="4618" spans="2:2" x14ac:dyDescent="0.2">
      <c r="B4618" s="24"/>
    </row>
    <row r="4619" spans="2:2" x14ac:dyDescent="0.2">
      <c r="B4619" s="24"/>
    </row>
    <row r="4620" spans="2:2" x14ac:dyDescent="0.2">
      <c r="B4620" s="24"/>
    </row>
    <row r="4621" spans="2:2" x14ac:dyDescent="0.2">
      <c r="B4621" s="24"/>
    </row>
    <row r="4622" spans="2:2" x14ac:dyDescent="0.2">
      <c r="B4622" s="24"/>
    </row>
    <row r="4623" spans="2:2" x14ac:dyDescent="0.2">
      <c r="B4623" s="24"/>
    </row>
    <row r="4624" spans="2:2" x14ac:dyDescent="0.2">
      <c r="B4624" s="24"/>
    </row>
    <row r="4625" spans="2:2" x14ac:dyDescent="0.2">
      <c r="B4625" s="24"/>
    </row>
    <row r="4626" spans="2:2" x14ac:dyDescent="0.2">
      <c r="B4626" s="24"/>
    </row>
    <row r="4627" spans="2:2" x14ac:dyDescent="0.2">
      <c r="B4627" s="24"/>
    </row>
    <row r="4628" spans="2:2" x14ac:dyDescent="0.2">
      <c r="B4628" s="24"/>
    </row>
    <row r="4629" spans="2:2" x14ac:dyDescent="0.2">
      <c r="B4629" s="24"/>
    </row>
    <row r="4630" spans="2:2" x14ac:dyDescent="0.2">
      <c r="B4630" s="24"/>
    </row>
    <row r="4631" spans="2:2" x14ac:dyDescent="0.2">
      <c r="B4631" s="24"/>
    </row>
    <row r="4632" spans="2:2" x14ac:dyDescent="0.2">
      <c r="B4632" s="24"/>
    </row>
    <row r="4633" spans="2:2" x14ac:dyDescent="0.2">
      <c r="B4633" s="24"/>
    </row>
    <row r="4634" spans="2:2" x14ac:dyDescent="0.2">
      <c r="B4634" s="24"/>
    </row>
    <row r="4635" spans="2:2" x14ac:dyDescent="0.2">
      <c r="B4635" s="24"/>
    </row>
    <row r="4636" spans="2:2" x14ac:dyDescent="0.2">
      <c r="B4636" s="24"/>
    </row>
    <row r="4637" spans="2:2" x14ac:dyDescent="0.2">
      <c r="B4637" s="24"/>
    </row>
    <row r="4638" spans="2:2" x14ac:dyDescent="0.2">
      <c r="B4638" s="24"/>
    </row>
    <row r="4639" spans="2:2" x14ac:dyDescent="0.2">
      <c r="B4639" s="24"/>
    </row>
    <row r="4640" spans="2:2" x14ac:dyDescent="0.2">
      <c r="B4640" s="24"/>
    </row>
    <row r="4641" spans="2:2" x14ac:dyDescent="0.2">
      <c r="B4641" s="24"/>
    </row>
    <row r="4642" spans="2:2" x14ac:dyDescent="0.2">
      <c r="B4642" s="24"/>
    </row>
    <row r="4643" spans="2:2" x14ac:dyDescent="0.2">
      <c r="B4643" s="24"/>
    </row>
    <row r="4644" spans="2:2" x14ac:dyDescent="0.2">
      <c r="B4644" s="24"/>
    </row>
    <row r="4645" spans="2:2" x14ac:dyDescent="0.2">
      <c r="B4645" s="24"/>
    </row>
    <row r="4646" spans="2:2" x14ac:dyDescent="0.2">
      <c r="B4646" s="24"/>
    </row>
    <row r="4647" spans="2:2" x14ac:dyDescent="0.2">
      <c r="B4647" s="24"/>
    </row>
    <row r="4648" spans="2:2" x14ac:dyDescent="0.2">
      <c r="B4648" s="24"/>
    </row>
    <row r="4649" spans="2:2" x14ac:dyDescent="0.2">
      <c r="B4649" s="24"/>
    </row>
    <row r="4650" spans="2:2" x14ac:dyDescent="0.2">
      <c r="B4650" s="24"/>
    </row>
    <row r="4651" spans="2:2" x14ac:dyDescent="0.2">
      <c r="B4651" s="24"/>
    </row>
    <row r="4652" spans="2:2" x14ac:dyDescent="0.2">
      <c r="B4652" s="24"/>
    </row>
    <row r="4653" spans="2:2" x14ac:dyDescent="0.2">
      <c r="B4653" s="24"/>
    </row>
    <row r="4654" spans="2:2" x14ac:dyDescent="0.2">
      <c r="B4654" s="24"/>
    </row>
    <row r="4655" spans="2:2" x14ac:dyDescent="0.2">
      <c r="B4655" s="24"/>
    </row>
    <row r="4656" spans="2:2" x14ac:dyDescent="0.2">
      <c r="B4656" s="24"/>
    </row>
    <row r="4657" spans="2:2" x14ac:dyDescent="0.2">
      <c r="B4657" s="24"/>
    </row>
    <row r="4658" spans="2:2" x14ac:dyDescent="0.2">
      <c r="B4658" s="24"/>
    </row>
    <row r="4659" spans="2:2" x14ac:dyDescent="0.2">
      <c r="B4659" s="24"/>
    </row>
    <row r="4660" spans="2:2" x14ac:dyDescent="0.2">
      <c r="B4660" s="24"/>
    </row>
    <row r="4661" spans="2:2" x14ac:dyDescent="0.2">
      <c r="B4661" s="24"/>
    </row>
    <row r="4662" spans="2:2" x14ac:dyDescent="0.2">
      <c r="B4662" s="24"/>
    </row>
    <row r="4663" spans="2:2" x14ac:dyDescent="0.2">
      <c r="B4663" s="24"/>
    </row>
    <row r="4664" spans="2:2" x14ac:dyDescent="0.2">
      <c r="B4664" s="24"/>
    </row>
    <row r="4665" spans="2:2" x14ac:dyDescent="0.2">
      <c r="B4665" s="24"/>
    </row>
    <row r="4666" spans="2:2" x14ac:dyDescent="0.2">
      <c r="B4666" s="24"/>
    </row>
    <row r="4667" spans="2:2" x14ac:dyDescent="0.2">
      <c r="B4667" s="24"/>
    </row>
    <row r="4668" spans="2:2" x14ac:dyDescent="0.2">
      <c r="B4668" s="24"/>
    </row>
    <row r="4669" spans="2:2" x14ac:dyDescent="0.2">
      <c r="B4669" s="24"/>
    </row>
    <row r="4670" spans="2:2" x14ac:dyDescent="0.2">
      <c r="B4670" s="24"/>
    </row>
    <row r="4671" spans="2:2" x14ac:dyDescent="0.2">
      <c r="B4671" s="24"/>
    </row>
    <row r="4672" spans="2:2" x14ac:dyDescent="0.2">
      <c r="B4672" s="24"/>
    </row>
    <row r="4673" spans="2:2" x14ac:dyDescent="0.2">
      <c r="B4673" s="24"/>
    </row>
    <row r="4674" spans="2:2" x14ac:dyDescent="0.2">
      <c r="B4674" s="24"/>
    </row>
    <row r="4675" spans="2:2" x14ac:dyDescent="0.2">
      <c r="B4675" s="24"/>
    </row>
    <row r="4676" spans="2:2" x14ac:dyDescent="0.2">
      <c r="B4676" s="24"/>
    </row>
    <row r="4677" spans="2:2" x14ac:dyDescent="0.2">
      <c r="B4677" s="24"/>
    </row>
    <row r="4678" spans="2:2" x14ac:dyDescent="0.2">
      <c r="B4678" s="24"/>
    </row>
    <row r="4679" spans="2:2" x14ac:dyDescent="0.2">
      <c r="B4679" s="24"/>
    </row>
    <row r="4680" spans="2:2" x14ac:dyDescent="0.2">
      <c r="B4680" s="24"/>
    </row>
    <row r="4681" spans="2:2" x14ac:dyDescent="0.2">
      <c r="B4681" s="24"/>
    </row>
    <row r="4682" spans="2:2" x14ac:dyDescent="0.2">
      <c r="B4682" s="24"/>
    </row>
    <row r="4683" spans="2:2" x14ac:dyDescent="0.2">
      <c r="B4683" s="24"/>
    </row>
    <row r="4684" spans="2:2" x14ac:dyDescent="0.2">
      <c r="B4684" s="24"/>
    </row>
    <row r="4685" spans="2:2" x14ac:dyDescent="0.2">
      <c r="B4685" s="24"/>
    </row>
    <row r="4686" spans="2:2" x14ac:dyDescent="0.2">
      <c r="B4686" s="24"/>
    </row>
    <row r="4687" spans="2:2" x14ac:dyDescent="0.2">
      <c r="B4687" s="24"/>
    </row>
    <row r="4688" spans="2:2" x14ac:dyDescent="0.2">
      <c r="B4688" s="24"/>
    </row>
    <row r="4689" spans="2:2" x14ac:dyDescent="0.2">
      <c r="B4689" s="24"/>
    </row>
    <row r="4690" spans="2:2" x14ac:dyDescent="0.2">
      <c r="B4690" s="24"/>
    </row>
    <row r="4691" spans="2:2" x14ac:dyDescent="0.2">
      <c r="B4691" s="24"/>
    </row>
    <row r="4692" spans="2:2" x14ac:dyDescent="0.2">
      <c r="B4692" s="24"/>
    </row>
    <row r="4693" spans="2:2" x14ac:dyDescent="0.2">
      <c r="B4693" s="24"/>
    </row>
    <row r="4694" spans="2:2" x14ac:dyDescent="0.2">
      <c r="B4694" s="24"/>
    </row>
    <row r="4695" spans="2:2" x14ac:dyDescent="0.2">
      <c r="B4695" s="24"/>
    </row>
    <row r="4696" spans="2:2" x14ac:dyDescent="0.2">
      <c r="B4696" s="24"/>
    </row>
    <row r="4697" spans="2:2" x14ac:dyDescent="0.2">
      <c r="B4697" s="24"/>
    </row>
    <row r="4698" spans="2:2" x14ac:dyDescent="0.2">
      <c r="B4698" s="24"/>
    </row>
    <row r="4699" spans="2:2" x14ac:dyDescent="0.2">
      <c r="B4699" s="24"/>
    </row>
    <row r="4700" spans="2:2" x14ac:dyDescent="0.2">
      <c r="B4700" s="24"/>
    </row>
    <row r="4701" spans="2:2" x14ac:dyDescent="0.2">
      <c r="B4701" s="24"/>
    </row>
    <row r="4702" spans="2:2" x14ac:dyDescent="0.2">
      <c r="B4702" s="24"/>
    </row>
    <row r="4703" spans="2:2" x14ac:dyDescent="0.2">
      <c r="B4703" s="24"/>
    </row>
    <row r="4704" spans="2:2" x14ac:dyDescent="0.2">
      <c r="B4704" s="24"/>
    </row>
    <row r="4705" spans="2:2" x14ac:dyDescent="0.2">
      <c r="B4705" s="24"/>
    </row>
    <row r="4706" spans="2:2" x14ac:dyDescent="0.2">
      <c r="B4706" s="24"/>
    </row>
    <row r="4707" spans="2:2" x14ac:dyDescent="0.2">
      <c r="B4707" s="24"/>
    </row>
    <row r="4708" spans="2:2" x14ac:dyDescent="0.2">
      <c r="B4708" s="24"/>
    </row>
    <row r="4709" spans="2:2" x14ac:dyDescent="0.2">
      <c r="B4709" s="24"/>
    </row>
    <row r="4710" spans="2:2" x14ac:dyDescent="0.2">
      <c r="B4710" s="24"/>
    </row>
    <row r="4711" spans="2:2" x14ac:dyDescent="0.2">
      <c r="B4711" s="24"/>
    </row>
    <row r="4712" spans="2:2" x14ac:dyDescent="0.2">
      <c r="B4712" s="24"/>
    </row>
    <row r="4713" spans="2:2" x14ac:dyDescent="0.2">
      <c r="B4713" s="24"/>
    </row>
    <row r="4714" spans="2:2" x14ac:dyDescent="0.2">
      <c r="B4714" s="24"/>
    </row>
    <row r="4715" spans="2:2" x14ac:dyDescent="0.2">
      <c r="B4715" s="24"/>
    </row>
    <row r="4716" spans="2:2" x14ac:dyDescent="0.2">
      <c r="B4716" s="24"/>
    </row>
    <row r="4717" spans="2:2" x14ac:dyDescent="0.2">
      <c r="B4717" s="24"/>
    </row>
    <row r="4718" spans="2:2" x14ac:dyDescent="0.2">
      <c r="B4718" s="24"/>
    </row>
    <row r="4719" spans="2:2" x14ac:dyDescent="0.2">
      <c r="B4719" s="24"/>
    </row>
    <row r="4720" spans="2:2" x14ac:dyDescent="0.2">
      <c r="B4720" s="24"/>
    </row>
    <row r="4721" spans="2:2" x14ac:dyDescent="0.2">
      <c r="B4721" s="24"/>
    </row>
    <row r="4722" spans="2:2" x14ac:dyDescent="0.2">
      <c r="B4722" s="24"/>
    </row>
    <row r="4723" spans="2:2" x14ac:dyDescent="0.2">
      <c r="B4723" s="24"/>
    </row>
    <row r="4724" spans="2:2" x14ac:dyDescent="0.2">
      <c r="B4724" s="24"/>
    </row>
    <row r="4725" spans="2:2" x14ac:dyDescent="0.2">
      <c r="B4725" s="24"/>
    </row>
    <row r="4726" spans="2:2" x14ac:dyDescent="0.2">
      <c r="B4726" s="24"/>
    </row>
    <row r="4727" spans="2:2" x14ac:dyDescent="0.2">
      <c r="B4727" s="24"/>
    </row>
    <row r="4728" spans="2:2" x14ac:dyDescent="0.2">
      <c r="B4728" s="24"/>
    </row>
    <row r="4729" spans="2:2" x14ac:dyDescent="0.2">
      <c r="B4729" s="24"/>
    </row>
    <row r="4730" spans="2:2" x14ac:dyDescent="0.2">
      <c r="B4730" s="24"/>
    </row>
    <row r="4731" spans="2:2" x14ac:dyDescent="0.2">
      <c r="B4731" s="24"/>
    </row>
    <row r="4732" spans="2:2" x14ac:dyDescent="0.2">
      <c r="B4732" s="24"/>
    </row>
    <row r="4733" spans="2:2" x14ac:dyDescent="0.2">
      <c r="B4733" s="24"/>
    </row>
    <row r="4734" spans="2:2" x14ac:dyDescent="0.2">
      <c r="B4734" s="24"/>
    </row>
    <row r="4735" spans="2:2" x14ac:dyDescent="0.2">
      <c r="B4735" s="24"/>
    </row>
    <row r="4736" spans="2:2" x14ac:dyDescent="0.2">
      <c r="B4736" s="24"/>
    </row>
    <row r="4737" spans="2:2" x14ac:dyDescent="0.2">
      <c r="B4737" s="24"/>
    </row>
    <row r="4738" spans="2:2" x14ac:dyDescent="0.2">
      <c r="B4738" s="24"/>
    </row>
    <row r="4739" spans="2:2" x14ac:dyDescent="0.2">
      <c r="B4739" s="24"/>
    </row>
    <row r="4740" spans="2:2" x14ac:dyDescent="0.2">
      <c r="B4740" s="24"/>
    </row>
    <row r="4741" spans="2:2" x14ac:dyDescent="0.2">
      <c r="B4741" s="24"/>
    </row>
    <row r="4742" spans="2:2" x14ac:dyDescent="0.2">
      <c r="B4742" s="24"/>
    </row>
    <row r="4743" spans="2:2" x14ac:dyDescent="0.2">
      <c r="B4743" s="24"/>
    </row>
    <row r="4744" spans="2:2" x14ac:dyDescent="0.2">
      <c r="B4744" s="24"/>
    </row>
    <row r="4745" spans="2:2" x14ac:dyDescent="0.2">
      <c r="B4745" s="24"/>
    </row>
    <row r="4746" spans="2:2" x14ac:dyDescent="0.2">
      <c r="B4746" s="24"/>
    </row>
    <row r="4747" spans="2:2" x14ac:dyDescent="0.2">
      <c r="B4747" s="24"/>
    </row>
    <row r="4748" spans="2:2" x14ac:dyDescent="0.2">
      <c r="B4748" s="24"/>
    </row>
    <row r="4749" spans="2:2" x14ac:dyDescent="0.2">
      <c r="B4749" s="24"/>
    </row>
    <row r="4750" spans="2:2" x14ac:dyDescent="0.2">
      <c r="B4750" s="24"/>
    </row>
    <row r="4751" spans="2:2" x14ac:dyDescent="0.2">
      <c r="B4751" s="24"/>
    </row>
    <row r="4752" spans="2:2" x14ac:dyDescent="0.2">
      <c r="B4752" s="24"/>
    </row>
    <row r="4753" spans="2:2" x14ac:dyDescent="0.2">
      <c r="B4753" s="24"/>
    </row>
    <row r="4754" spans="2:2" x14ac:dyDescent="0.2">
      <c r="B4754" s="24"/>
    </row>
    <row r="4755" spans="2:2" x14ac:dyDescent="0.2">
      <c r="B4755" s="24"/>
    </row>
    <row r="4756" spans="2:2" x14ac:dyDescent="0.2">
      <c r="B4756" s="24"/>
    </row>
    <row r="4757" spans="2:2" x14ac:dyDescent="0.2">
      <c r="B4757" s="24"/>
    </row>
    <row r="4758" spans="2:2" x14ac:dyDescent="0.2">
      <c r="B4758" s="24"/>
    </row>
    <row r="4759" spans="2:2" x14ac:dyDescent="0.2">
      <c r="B4759" s="24"/>
    </row>
    <row r="4760" spans="2:2" x14ac:dyDescent="0.2">
      <c r="B4760" s="24"/>
    </row>
    <row r="4761" spans="2:2" x14ac:dyDescent="0.2">
      <c r="B4761" s="24"/>
    </row>
    <row r="4762" spans="2:2" x14ac:dyDescent="0.2">
      <c r="B4762" s="24"/>
    </row>
    <row r="4763" spans="2:2" x14ac:dyDescent="0.2">
      <c r="B4763" s="24"/>
    </row>
    <row r="4764" spans="2:2" x14ac:dyDescent="0.2">
      <c r="B4764" s="24"/>
    </row>
    <row r="4765" spans="2:2" x14ac:dyDescent="0.2">
      <c r="B4765" s="24"/>
    </row>
    <row r="4766" spans="2:2" x14ac:dyDescent="0.2">
      <c r="B4766" s="24"/>
    </row>
    <row r="4767" spans="2:2" x14ac:dyDescent="0.2">
      <c r="B4767" s="24"/>
    </row>
    <row r="4768" spans="2:2" x14ac:dyDescent="0.2">
      <c r="B4768" s="24"/>
    </row>
    <row r="4769" spans="2:2" x14ac:dyDescent="0.2">
      <c r="B4769" s="24"/>
    </row>
    <row r="4770" spans="2:2" x14ac:dyDescent="0.2">
      <c r="B4770" s="24"/>
    </row>
    <row r="4771" spans="2:2" x14ac:dyDescent="0.2">
      <c r="B4771" s="24"/>
    </row>
    <row r="4772" spans="2:2" x14ac:dyDescent="0.2">
      <c r="B4772" s="24"/>
    </row>
    <row r="4773" spans="2:2" x14ac:dyDescent="0.2">
      <c r="B4773" s="24"/>
    </row>
    <row r="4774" spans="2:2" x14ac:dyDescent="0.2">
      <c r="B4774" s="24"/>
    </row>
    <row r="4775" spans="2:2" x14ac:dyDescent="0.2">
      <c r="B4775" s="24"/>
    </row>
    <row r="4776" spans="2:2" x14ac:dyDescent="0.2">
      <c r="B4776" s="24"/>
    </row>
    <row r="4777" spans="2:2" x14ac:dyDescent="0.2">
      <c r="B4777" s="24"/>
    </row>
    <row r="4778" spans="2:2" x14ac:dyDescent="0.2">
      <c r="B4778" s="24"/>
    </row>
    <row r="4779" spans="2:2" x14ac:dyDescent="0.2">
      <c r="B4779" s="24"/>
    </row>
    <row r="4780" spans="2:2" x14ac:dyDescent="0.2">
      <c r="B4780" s="24"/>
    </row>
    <row r="4781" spans="2:2" x14ac:dyDescent="0.2">
      <c r="B4781" s="24"/>
    </row>
    <row r="4782" spans="2:2" x14ac:dyDescent="0.2">
      <c r="B4782" s="24"/>
    </row>
    <row r="4783" spans="2:2" x14ac:dyDescent="0.2">
      <c r="B4783" s="24"/>
    </row>
    <row r="4784" spans="2:2" x14ac:dyDescent="0.2">
      <c r="B4784" s="24"/>
    </row>
    <row r="4785" spans="2:2" x14ac:dyDescent="0.2">
      <c r="B4785" s="24"/>
    </row>
    <row r="4786" spans="2:2" x14ac:dyDescent="0.2">
      <c r="B4786" s="24"/>
    </row>
    <row r="4787" spans="2:2" x14ac:dyDescent="0.2">
      <c r="B4787" s="24"/>
    </row>
    <row r="4788" spans="2:2" x14ac:dyDescent="0.2">
      <c r="B4788" s="24"/>
    </row>
    <row r="4789" spans="2:2" x14ac:dyDescent="0.2">
      <c r="B4789" s="24"/>
    </row>
    <row r="4790" spans="2:2" x14ac:dyDescent="0.2">
      <c r="B4790" s="24"/>
    </row>
    <row r="4791" spans="2:2" x14ac:dyDescent="0.2">
      <c r="B4791" s="24"/>
    </row>
    <row r="4792" spans="2:2" x14ac:dyDescent="0.2">
      <c r="B4792" s="24"/>
    </row>
    <row r="4793" spans="2:2" x14ac:dyDescent="0.2">
      <c r="B4793" s="24"/>
    </row>
    <row r="4794" spans="2:2" x14ac:dyDescent="0.2">
      <c r="B4794" s="24"/>
    </row>
    <row r="4795" spans="2:2" x14ac:dyDescent="0.2">
      <c r="B4795" s="24"/>
    </row>
    <row r="4796" spans="2:2" x14ac:dyDescent="0.2">
      <c r="B4796" s="24"/>
    </row>
    <row r="4797" spans="2:2" x14ac:dyDescent="0.2">
      <c r="B4797" s="24"/>
    </row>
    <row r="4798" spans="2:2" x14ac:dyDescent="0.2">
      <c r="B4798" s="24"/>
    </row>
    <row r="4799" spans="2:2" x14ac:dyDescent="0.2">
      <c r="B4799" s="24"/>
    </row>
    <row r="4800" spans="2:2" x14ac:dyDescent="0.2">
      <c r="B4800" s="24"/>
    </row>
    <row r="4801" spans="2:2" x14ac:dyDescent="0.2">
      <c r="B4801" s="24"/>
    </row>
    <row r="4802" spans="2:2" x14ac:dyDescent="0.2">
      <c r="B4802" s="24"/>
    </row>
    <row r="4803" spans="2:2" x14ac:dyDescent="0.2">
      <c r="B4803" s="24"/>
    </row>
    <row r="4804" spans="2:2" x14ac:dyDescent="0.2">
      <c r="B4804" s="24"/>
    </row>
    <row r="4805" spans="2:2" x14ac:dyDescent="0.2">
      <c r="B4805" s="24"/>
    </row>
    <row r="4806" spans="2:2" x14ac:dyDescent="0.2">
      <c r="B4806" s="24"/>
    </row>
    <row r="4807" spans="2:2" x14ac:dyDescent="0.2">
      <c r="B4807" s="24"/>
    </row>
    <row r="4808" spans="2:2" x14ac:dyDescent="0.2">
      <c r="B4808" s="24"/>
    </row>
    <row r="4809" spans="2:2" x14ac:dyDescent="0.2">
      <c r="B4809" s="24"/>
    </row>
    <row r="4810" spans="2:2" x14ac:dyDescent="0.2">
      <c r="B4810" s="24"/>
    </row>
    <row r="4811" spans="2:2" x14ac:dyDescent="0.2">
      <c r="B4811" s="24"/>
    </row>
    <row r="4812" spans="2:2" x14ac:dyDescent="0.2">
      <c r="B4812" s="24"/>
    </row>
    <row r="4813" spans="2:2" x14ac:dyDescent="0.2">
      <c r="B4813" s="24"/>
    </row>
    <row r="4814" spans="2:2" x14ac:dyDescent="0.2">
      <c r="B4814" s="24"/>
    </row>
    <row r="4815" spans="2:2" x14ac:dyDescent="0.2">
      <c r="B4815" s="24"/>
    </row>
    <row r="4816" spans="2:2" x14ac:dyDescent="0.2">
      <c r="B4816" s="24"/>
    </row>
    <row r="4817" spans="2:2" x14ac:dyDescent="0.2">
      <c r="B4817" s="24"/>
    </row>
    <row r="4818" spans="2:2" x14ac:dyDescent="0.2">
      <c r="B4818" s="24"/>
    </row>
    <row r="4819" spans="2:2" x14ac:dyDescent="0.2">
      <c r="B4819" s="24"/>
    </row>
    <row r="4820" spans="2:2" x14ac:dyDescent="0.2">
      <c r="B4820" s="24"/>
    </row>
    <row r="4821" spans="2:2" x14ac:dyDescent="0.2">
      <c r="B4821" s="24"/>
    </row>
    <row r="4822" spans="2:2" x14ac:dyDescent="0.2">
      <c r="B4822" s="24"/>
    </row>
    <row r="4823" spans="2:2" x14ac:dyDescent="0.2">
      <c r="B4823" s="24"/>
    </row>
    <row r="4824" spans="2:2" x14ac:dyDescent="0.2">
      <c r="B4824" s="24"/>
    </row>
    <row r="4825" spans="2:2" x14ac:dyDescent="0.2">
      <c r="B4825" s="24"/>
    </row>
    <row r="4826" spans="2:2" x14ac:dyDescent="0.2">
      <c r="B4826" s="24"/>
    </row>
    <row r="4827" spans="2:2" x14ac:dyDescent="0.2">
      <c r="B4827" s="24"/>
    </row>
    <row r="4828" spans="2:2" x14ac:dyDescent="0.2">
      <c r="B4828" s="24"/>
    </row>
    <row r="4829" spans="2:2" x14ac:dyDescent="0.2">
      <c r="B4829" s="24"/>
    </row>
    <row r="4830" spans="2:2" x14ac:dyDescent="0.2">
      <c r="B4830" s="24"/>
    </row>
    <row r="4831" spans="2:2" x14ac:dyDescent="0.2">
      <c r="B4831" s="24"/>
    </row>
    <row r="4832" spans="2:2" x14ac:dyDescent="0.2">
      <c r="B4832" s="24"/>
    </row>
    <row r="4833" spans="2:2" x14ac:dyDescent="0.2">
      <c r="B4833" s="24"/>
    </row>
    <row r="4834" spans="2:2" x14ac:dyDescent="0.2">
      <c r="B4834" s="24"/>
    </row>
    <row r="4835" spans="2:2" x14ac:dyDescent="0.2">
      <c r="B4835" s="24"/>
    </row>
    <row r="4836" spans="2:2" x14ac:dyDescent="0.2">
      <c r="B4836" s="24"/>
    </row>
    <row r="4837" spans="2:2" x14ac:dyDescent="0.2">
      <c r="B4837" s="24"/>
    </row>
    <row r="4838" spans="2:2" x14ac:dyDescent="0.2">
      <c r="B4838" s="24"/>
    </row>
    <row r="4839" spans="2:2" x14ac:dyDescent="0.2">
      <c r="B4839" s="24"/>
    </row>
    <row r="4840" spans="2:2" x14ac:dyDescent="0.2">
      <c r="B4840" s="24"/>
    </row>
    <row r="4841" spans="2:2" x14ac:dyDescent="0.2">
      <c r="B4841" s="24"/>
    </row>
    <row r="4842" spans="2:2" x14ac:dyDescent="0.2">
      <c r="B4842" s="24"/>
    </row>
    <row r="4843" spans="2:2" x14ac:dyDescent="0.2">
      <c r="B4843" s="24"/>
    </row>
    <row r="4844" spans="2:2" x14ac:dyDescent="0.2">
      <c r="B4844" s="24"/>
    </row>
    <row r="4845" spans="2:2" x14ac:dyDescent="0.2">
      <c r="B4845" s="24"/>
    </row>
    <row r="4846" spans="2:2" x14ac:dyDescent="0.2">
      <c r="B4846" s="24"/>
    </row>
    <row r="4847" spans="2:2" x14ac:dyDescent="0.2">
      <c r="B4847" s="24"/>
    </row>
    <row r="4848" spans="2:2" x14ac:dyDescent="0.2">
      <c r="B4848" s="24"/>
    </row>
    <row r="4849" spans="2:2" x14ac:dyDescent="0.2">
      <c r="B4849" s="24"/>
    </row>
    <row r="4850" spans="2:2" x14ac:dyDescent="0.2">
      <c r="B4850" s="24"/>
    </row>
    <row r="4851" spans="2:2" x14ac:dyDescent="0.2">
      <c r="B4851" s="24"/>
    </row>
    <row r="4852" spans="2:2" x14ac:dyDescent="0.2">
      <c r="B4852" s="24"/>
    </row>
    <row r="4853" spans="2:2" x14ac:dyDescent="0.2">
      <c r="B4853" s="24"/>
    </row>
    <row r="4854" spans="2:2" x14ac:dyDescent="0.2">
      <c r="B4854" s="24"/>
    </row>
    <row r="4855" spans="2:2" x14ac:dyDescent="0.2">
      <c r="B4855" s="24"/>
    </row>
    <row r="4856" spans="2:2" x14ac:dyDescent="0.2">
      <c r="B4856" s="24"/>
    </row>
    <row r="4857" spans="2:2" x14ac:dyDescent="0.2">
      <c r="B4857" s="24"/>
    </row>
    <row r="4858" spans="2:2" x14ac:dyDescent="0.2">
      <c r="B4858" s="24"/>
    </row>
    <row r="4859" spans="2:2" x14ac:dyDescent="0.2">
      <c r="B4859" s="24"/>
    </row>
    <row r="4860" spans="2:2" x14ac:dyDescent="0.2">
      <c r="B4860" s="24"/>
    </row>
    <row r="4861" spans="2:2" x14ac:dyDescent="0.2">
      <c r="B4861" s="24"/>
    </row>
    <row r="4862" spans="2:2" x14ac:dyDescent="0.2">
      <c r="B4862" s="24"/>
    </row>
    <row r="4863" spans="2:2" x14ac:dyDescent="0.2">
      <c r="B4863" s="24"/>
    </row>
    <row r="4864" spans="2:2" x14ac:dyDescent="0.2">
      <c r="B4864" s="24"/>
    </row>
    <row r="4865" spans="2:2" x14ac:dyDescent="0.2">
      <c r="B4865" s="24"/>
    </row>
    <row r="4866" spans="2:2" x14ac:dyDescent="0.2">
      <c r="B4866" s="24"/>
    </row>
    <row r="4867" spans="2:2" x14ac:dyDescent="0.2">
      <c r="B4867" s="24"/>
    </row>
    <row r="4868" spans="2:2" x14ac:dyDescent="0.2">
      <c r="B4868" s="24"/>
    </row>
    <row r="4869" spans="2:2" x14ac:dyDescent="0.2">
      <c r="B4869" s="24"/>
    </row>
    <row r="4870" spans="2:2" x14ac:dyDescent="0.2">
      <c r="B4870" s="24"/>
    </row>
    <row r="4871" spans="2:2" x14ac:dyDescent="0.2">
      <c r="B4871" s="24"/>
    </row>
    <row r="4872" spans="2:2" x14ac:dyDescent="0.2">
      <c r="B4872" s="24"/>
    </row>
    <row r="4873" spans="2:2" x14ac:dyDescent="0.2">
      <c r="B4873" s="24"/>
    </row>
    <row r="4874" spans="2:2" x14ac:dyDescent="0.2">
      <c r="B4874" s="24"/>
    </row>
    <row r="4875" spans="2:2" x14ac:dyDescent="0.2">
      <c r="B4875" s="24"/>
    </row>
    <row r="4876" spans="2:2" x14ac:dyDescent="0.2">
      <c r="B4876" s="24"/>
    </row>
    <row r="4877" spans="2:2" x14ac:dyDescent="0.2">
      <c r="B4877" s="24"/>
    </row>
    <row r="4878" spans="2:2" x14ac:dyDescent="0.2">
      <c r="B4878" s="24"/>
    </row>
    <row r="4879" spans="2:2" x14ac:dyDescent="0.2">
      <c r="B4879" s="24"/>
    </row>
    <row r="4880" spans="2:2" x14ac:dyDescent="0.2">
      <c r="B4880" s="24"/>
    </row>
    <row r="4881" spans="2:2" x14ac:dyDescent="0.2">
      <c r="B4881" s="24"/>
    </row>
    <row r="4882" spans="2:2" x14ac:dyDescent="0.2">
      <c r="B4882" s="24"/>
    </row>
    <row r="4883" spans="2:2" x14ac:dyDescent="0.2">
      <c r="B4883" s="24"/>
    </row>
    <row r="4884" spans="2:2" x14ac:dyDescent="0.2">
      <c r="B4884" s="24"/>
    </row>
    <row r="4885" spans="2:2" x14ac:dyDescent="0.2">
      <c r="B4885" s="24"/>
    </row>
    <row r="4886" spans="2:2" x14ac:dyDescent="0.2">
      <c r="B4886" s="24"/>
    </row>
    <row r="4887" spans="2:2" x14ac:dyDescent="0.2">
      <c r="B4887" s="24"/>
    </row>
    <row r="4888" spans="2:2" x14ac:dyDescent="0.2">
      <c r="B4888" s="24"/>
    </row>
    <row r="4889" spans="2:2" x14ac:dyDescent="0.2">
      <c r="B4889" s="24"/>
    </row>
    <row r="4890" spans="2:2" x14ac:dyDescent="0.2">
      <c r="B4890" s="24"/>
    </row>
    <row r="4891" spans="2:2" x14ac:dyDescent="0.2">
      <c r="B4891" s="24"/>
    </row>
    <row r="4892" spans="2:2" x14ac:dyDescent="0.2">
      <c r="B4892" s="24"/>
    </row>
    <row r="4893" spans="2:2" x14ac:dyDescent="0.2">
      <c r="B4893" s="24"/>
    </row>
    <row r="4894" spans="2:2" x14ac:dyDescent="0.2">
      <c r="B4894" s="24"/>
    </row>
    <row r="4895" spans="2:2" x14ac:dyDescent="0.2">
      <c r="B4895" s="24"/>
    </row>
    <row r="4896" spans="2:2" x14ac:dyDescent="0.2">
      <c r="B4896" s="24"/>
    </row>
    <row r="4897" spans="2:2" x14ac:dyDescent="0.2">
      <c r="B4897" s="24"/>
    </row>
    <row r="4898" spans="2:2" x14ac:dyDescent="0.2">
      <c r="B4898" s="24"/>
    </row>
    <row r="4899" spans="2:2" x14ac:dyDescent="0.2">
      <c r="B4899" s="24"/>
    </row>
    <row r="4900" spans="2:2" x14ac:dyDescent="0.2">
      <c r="B4900" s="24"/>
    </row>
    <row r="4901" spans="2:2" x14ac:dyDescent="0.2">
      <c r="B4901" s="24"/>
    </row>
    <row r="4902" spans="2:2" x14ac:dyDescent="0.2">
      <c r="B4902" s="24"/>
    </row>
    <row r="4903" spans="2:2" x14ac:dyDescent="0.2">
      <c r="B4903" s="24"/>
    </row>
    <row r="4904" spans="2:2" x14ac:dyDescent="0.2">
      <c r="B4904" s="24"/>
    </row>
    <row r="4905" spans="2:2" x14ac:dyDescent="0.2">
      <c r="B4905" s="24"/>
    </row>
    <row r="4906" spans="2:2" x14ac:dyDescent="0.2">
      <c r="B4906" s="24"/>
    </row>
    <row r="4907" spans="2:2" x14ac:dyDescent="0.2">
      <c r="B4907" s="24"/>
    </row>
    <row r="4908" spans="2:2" x14ac:dyDescent="0.2">
      <c r="B4908" s="24"/>
    </row>
    <row r="4909" spans="2:2" x14ac:dyDescent="0.2">
      <c r="B4909" s="24"/>
    </row>
    <row r="4910" spans="2:2" x14ac:dyDescent="0.2">
      <c r="B4910" s="24"/>
    </row>
    <row r="4911" spans="2:2" x14ac:dyDescent="0.2">
      <c r="B4911" s="24"/>
    </row>
    <row r="4912" spans="2:2" x14ac:dyDescent="0.2">
      <c r="B4912" s="24"/>
    </row>
    <row r="4913" spans="2:2" x14ac:dyDescent="0.2">
      <c r="B4913" s="24"/>
    </row>
    <row r="4914" spans="2:2" x14ac:dyDescent="0.2">
      <c r="B4914" s="24"/>
    </row>
    <row r="4915" spans="2:2" x14ac:dyDescent="0.2">
      <c r="B4915" s="24"/>
    </row>
    <row r="4916" spans="2:2" x14ac:dyDescent="0.2">
      <c r="B4916" s="24"/>
    </row>
    <row r="4917" spans="2:2" x14ac:dyDescent="0.2">
      <c r="B4917" s="24"/>
    </row>
    <row r="4918" spans="2:2" x14ac:dyDescent="0.2">
      <c r="B4918" s="24"/>
    </row>
    <row r="4919" spans="2:2" x14ac:dyDescent="0.2">
      <c r="B4919" s="24"/>
    </row>
    <row r="4920" spans="2:2" x14ac:dyDescent="0.2">
      <c r="B4920" s="24"/>
    </row>
    <row r="4921" spans="2:2" x14ac:dyDescent="0.2">
      <c r="B4921" s="24"/>
    </row>
    <row r="4922" spans="2:2" x14ac:dyDescent="0.2">
      <c r="B4922" s="24"/>
    </row>
    <row r="4923" spans="2:2" x14ac:dyDescent="0.2">
      <c r="B4923" s="24"/>
    </row>
    <row r="4924" spans="2:2" x14ac:dyDescent="0.2">
      <c r="B4924" s="24"/>
    </row>
    <row r="4925" spans="2:2" x14ac:dyDescent="0.2">
      <c r="B4925" s="24"/>
    </row>
    <row r="4926" spans="2:2" x14ac:dyDescent="0.2">
      <c r="B4926" s="24"/>
    </row>
    <row r="4927" spans="2:2" x14ac:dyDescent="0.2">
      <c r="B4927" s="24"/>
    </row>
    <row r="4928" spans="2:2" x14ac:dyDescent="0.2">
      <c r="B4928" s="24"/>
    </row>
    <row r="4929" spans="2:2" x14ac:dyDescent="0.2">
      <c r="B4929" s="24"/>
    </row>
    <row r="4930" spans="2:2" x14ac:dyDescent="0.2">
      <c r="B4930" s="24"/>
    </row>
    <row r="4931" spans="2:2" x14ac:dyDescent="0.2">
      <c r="B4931" s="24"/>
    </row>
    <row r="4932" spans="2:2" x14ac:dyDescent="0.2">
      <c r="B4932" s="24"/>
    </row>
    <row r="4933" spans="2:2" x14ac:dyDescent="0.2">
      <c r="B4933" s="24"/>
    </row>
    <row r="4934" spans="2:2" x14ac:dyDescent="0.2">
      <c r="B4934" s="24"/>
    </row>
    <row r="4935" spans="2:2" x14ac:dyDescent="0.2">
      <c r="B4935" s="24"/>
    </row>
    <row r="4936" spans="2:2" x14ac:dyDescent="0.2">
      <c r="B4936" s="24"/>
    </row>
    <row r="4937" spans="2:2" x14ac:dyDescent="0.2">
      <c r="B4937" s="24"/>
    </row>
    <row r="4938" spans="2:2" x14ac:dyDescent="0.2">
      <c r="B4938" s="24"/>
    </row>
    <row r="4939" spans="2:2" x14ac:dyDescent="0.2">
      <c r="B4939" s="24"/>
    </row>
    <row r="4940" spans="2:2" x14ac:dyDescent="0.2">
      <c r="B4940" s="24"/>
    </row>
    <row r="4941" spans="2:2" x14ac:dyDescent="0.2">
      <c r="B4941" s="24"/>
    </row>
    <row r="4942" spans="2:2" x14ac:dyDescent="0.2">
      <c r="B4942" s="24"/>
    </row>
    <row r="4943" spans="2:2" x14ac:dyDescent="0.2">
      <c r="B4943" s="24"/>
    </row>
    <row r="4944" spans="2:2" x14ac:dyDescent="0.2">
      <c r="B4944" s="24"/>
    </row>
    <row r="4945" spans="2:2" x14ac:dyDescent="0.2">
      <c r="B4945" s="24"/>
    </row>
    <row r="4946" spans="2:2" x14ac:dyDescent="0.2">
      <c r="B4946" s="24"/>
    </row>
    <row r="4947" spans="2:2" x14ac:dyDescent="0.2">
      <c r="B4947" s="24"/>
    </row>
    <row r="4948" spans="2:2" x14ac:dyDescent="0.2">
      <c r="B4948" s="24"/>
    </row>
    <row r="4949" spans="2:2" x14ac:dyDescent="0.2">
      <c r="B4949" s="24"/>
    </row>
    <row r="4950" spans="2:2" x14ac:dyDescent="0.2">
      <c r="B4950" s="24"/>
    </row>
    <row r="4951" spans="2:2" x14ac:dyDescent="0.2">
      <c r="B4951" s="24"/>
    </row>
    <row r="4952" spans="2:2" x14ac:dyDescent="0.2">
      <c r="B4952" s="24"/>
    </row>
    <row r="4953" spans="2:2" x14ac:dyDescent="0.2">
      <c r="B4953" s="24"/>
    </row>
    <row r="4954" spans="2:2" x14ac:dyDescent="0.2">
      <c r="B4954" s="24"/>
    </row>
    <row r="4955" spans="2:2" x14ac:dyDescent="0.2">
      <c r="B4955" s="24"/>
    </row>
    <row r="4956" spans="2:2" x14ac:dyDescent="0.2">
      <c r="B4956" s="24"/>
    </row>
    <row r="4957" spans="2:2" x14ac:dyDescent="0.2">
      <c r="B4957" s="24"/>
    </row>
    <row r="4958" spans="2:2" x14ac:dyDescent="0.2">
      <c r="B4958" s="24"/>
    </row>
    <row r="4959" spans="2:2" x14ac:dyDescent="0.2">
      <c r="B4959" s="24"/>
    </row>
    <row r="4960" spans="2:2" x14ac:dyDescent="0.2">
      <c r="B4960" s="24"/>
    </row>
    <row r="4961" spans="2:2" x14ac:dyDescent="0.2">
      <c r="B4961" s="24"/>
    </row>
    <row r="4962" spans="2:2" x14ac:dyDescent="0.2">
      <c r="B4962" s="24"/>
    </row>
    <row r="4963" spans="2:2" x14ac:dyDescent="0.2">
      <c r="B4963" s="24"/>
    </row>
    <row r="4964" spans="2:2" x14ac:dyDescent="0.2">
      <c r="B4964" s="24"/>
    </row>
    <row r="4965" spans="2:2" x14ac:dyDescent="0.2">
      <c r="B4965" s="24"/>
    </row>
    <row r="4966" spans="2:2" x14ac:dyDescent="0.2">
      <c r="B4966" s="24"/>
    </row>
    <row r="4967" spans="2:2" x14ac:dyDescent="0.2">
      <c r="B4967" s="24"/>
    </row>
    <row r="4968" spans="2:2" x14ac:dyDescent="0.2">
      <c r="B4968" s="24"/>
    </row>
    <row r="4969" spans="2:2" x14ac:dyDescent="0.2">
      <c r="B4969" s="24"/>
    </row>
    <row r="4970" spans="2:2" x14ac:dyDescent="0.2">
      <c r="B4970" s="24"/>
    </row>
    <row r="4971" spans="2:2" x14ac:dyDescent="0.2">
      <c r="B4971" s="24"/>
    </row>
    <row r="4972" spans="2:2" x14ac:dyDescent="0.2">
      <c r="B4972" s="24"/>
    </row>
    <row r="4973" spans="2:2" x14ac:dyDescent="0.2">
      <c r="B4973" s="24"/>
    </row>
    <row r="4974" spans="2:2" x14ac:dyDescent="0.2">
      <c r="B4974" s="24"/>
    </row>
    <row r="4975" spans="2:2" x14ac:dyDescent="0.2">
      <c r="B4975" s="24"/>
    </row>
    <row r="4976" spans="2:2" x14ac:dyDescent="0.2">
      <c r="B4976" s="24"/>
    </row>
    <row r="4977" spans="2:2" x14ac:dyDescent="0.2">
      <c r="B4977" s="24"/>
    </row>
    <row r="4978" spans="2:2" x14ac:dyDescent="0.2">
      <c r="B4978" s="24"/>
    </row>
    <row r="4979" spans="2:2" x14ac:dyDescent="0.2">
      <c r="B4979" s="24"/>
    </row>
    <row r="4980" spans="2:2" x14ac:dyDescent="0.2">
      <c r="B4980" s="24"/>
    </row>
    <row r="4981" spans="2:2" x14ac:dyDescent="0.2">
      <c r="B4981" s="24"/>
    </row>
    <row r="4982" spans="2:2" x14ac:dyDescent="0.2">
      <c r="B4982" s="24"/>
    </row>
    <row r="4983" spans="2:2" x14ac:dyDescent="0.2">
      <c r="B4983" s="24"/>
    </row>
    <row r="4984" spans="2:2" x14ac:dyDescent="0.2">
      <c r="B4984" s="24"/>
    </row>
    <row r="4985" spans="2:2" x14ac:dyDescent="0.2">
      <c r="B4985" s="24"/>
    </row>
    <row r="4986" spans="2:2" x14ac:dyDescent="0.2">
      <c r="B4986" s="24"/>
    </row>
    <row r="4987" spans="2:2" x14ac:dyDescent="0.2">
      <c r="B4987" s="24"/>
    </row>
    <row r="4988" spans="2:2" x14ac:dyDescent="0.2">
      <c r="B4988" s="24"/>
    </row>
    <row r="4989" spans="2:2" x14ac:dyDescent="0.2">
      <c r="B4989" s="24"/>
    </row>
    <row r="4990" spans="2:2" x14ac:dyDescent="0.2">
      <c r="B4990" s="24"/>
    </row>
    <row r="4991" spans="2:2" x14ac:dyDescent="0.2">
      <c r="B4991" s="24"/>
    </row>
    <row r="4992" spans="2:2" x14ac:dyDescent="0.2">
      <c r="B4992" s="24"/>
    </row>
    <row r="4993" spans="2:2" x14ac:dyDescent="0.2">
      <c r="B4993" s="24"/>
    </row>
    <row r="4994" spans="2:2" x14ac:dyDescent="0.2">
      <c r="B4994" s="24"/>
    </row>
    <row r="4995" spans="2:2" x14ac:dyDescent="0.2">
      <c r="B4995" s="24"/>
    </row>
    <row r="4996" spans="2:2" x14ac:dyDescent="0.2">
      <c r="B4996" s="24"/>
    </row>
    <row r="4997" spans="2:2" x14ac:dyDescent="0.2">
      <c r="B4997" s="24"/>
    </row>
    <row r="4998" spans="2:2" x14ac:dyDescent="0.2">
      <c r="B4998" s="24"/>
    </row>
    <row r="4999" spans="2:2" x14ac:dyDescent="0.2">
      <c r="B4999" s="24"/>
    </row>
    <row r="5000" spans="2:2" x14ac:dyDescent="0.2">
      <c r="B5000" s="24"/>
    </row>
    <row r="5001" spans="2:2" x14ac:dyDescent="0.2">
      <c r="B5001" s="24"/>
    </row>
    <row r="5002" spans="2:2" x14ac:dyDescent="0.2">
      <c r="B5002" s="24"/>
    </row>
    <row r="5003" spans="2:2" x14ac:dyDescent="0.2">
      <c r="B5003" s="24"/>
    </row>
    <row r="5004" spans="2:2" x14ac:dyDescent="0.2">
      <c r="B5004" s="24"/>
    </row>
    <row r="5005" spans="2:2" x14ac:dyDescent="0.2">
      <c r="B5005" s="24"/>
    </row>
    <row r="5006" spans="2:2" x14ac:dyDescent="0.2">
      <c r="B5006" s="24"/>
    </row>
    <row r="5007" spans="2:2" x14ac:dyDescent="0.2">
      <c r="B5007" s="24"/>
    </row>
    <row r="5008" spans="2:2" x14ac:dyDescent="0.2">
      <c r="B5008" s="24"/>
    </row>
    <row r="5009" spans="2:2" x14ac:dyDescent="0.2">
      <c r="B5009" s="24"/>
    </row>
    <row r="5010" spans="2:2" x14ac:dyDescent="0.2">
      <c r="B5010" s="24"/>
    </row>
    <row r="5011" spans="2:2" x14ac:dyDescent="0.2">
      <c r="B5011" s="24"/>
    </row>
    <row r="5012" spans="2:2" x14ac:dyDescent="0.2">
      <c r="B5012" s="24"/>
    </row>
    <row r="5013" spans="2:2" x14ac:dyDescent="0.2">
      <c r="B5013" s="24"/>
    </row>
    <row r="5014" spans="2:2" x14ac:dyDescent="0.2">
      <c r="B5014" s="24"/>
    </row>
    <row r="5015" spans="2:2" x14ac:dyDescent="0.2">
      <c r="B5015" s="24"/>
    </row>
    <row r="5016" spans="2:2" x14ac:dyDescent="0.2">
      <c r="B5016" s="24"/>
    </row>
    <row r="5017" spans="2:2" x14ac:dyDescent="0.2">
      <c r="B5017" s="24"/>
    </row>
    <row r="5018" spans="2:2" x14ac:dyDescent="0.2">
      <c r="B5018" s="24"/>
    </row>
    <row r="5019" spans="2:2" x14ac:dyDescent="0.2">
      <c r="B5019" s="24"/>
    </row>
    <row r="5020" spans="2:2" x14ac:dyDescent="0.2">
      <c r="B5020" s="24"/>
    </row>
    <row r="5021" spans="2:2" x14ac:dyDescent="0.2">
      <c r="B5021" s="24"/>
    </row>
    <row r="5022" spans="2:2" x14ac:dyDescent="0.2">
      <c r="B5022" s="24"/>
    </row>
    <row r="5023" spans="2:2" x14ac:dyDescent="0.2">
      <c r="B5023" s="24"/>
    </row>
    <row r="5024" spans="2:2" x14ac:dyDescent="0.2">
      <c r="B5024" s="24"/>
    </row>
    <row r="5025" spans="2:2" x14ac:dyDescent="0.2">
      <c r="B5025" s="24"/>
    </row>
    <row r="5026" spans="2:2" x14ac:dyDescent="0.2">
      <c r="B5026" s="24"/>
    </row>
    <row r="5027" spans="2:2" x14ac:dyDescent="0.2">
      <c r="B5027" s="24"/>
    </row>
    <row r="5028" spans="2:2" x14ac:dyDescent="0.2">
      <c r="B5028" s="24"/>
    </row>
    <row r="5029" spans="2:2" x14ac:dyDescent="0.2">
      <c r="B5029" s="24"/>
    </row>
    <row r="5030" spans="2:2" x14ac:dyDescent="0.2">
      <c r="B5030" s="24"/>
    </row>
    <row r="5031" spans="2:2" x14ac:dyDescent="0.2">
      <c r="B5031" s="24"/>
    </row>
    <row r="5032" spans="2:2" x14ac:dyDescent="0.2">
      <c r="B5032" s="24"/>
    </row>
    <row r="5033" spans="2:2" x14ac:dyDescent="0.2">
      <c r="B5033" s="24"/>
    </row>
    <row r="5034" spans="2:2" x14ac:dyDescent="0.2">
      <c r="B5034" s="24"/>
    </row>
    <row r="5035" spans="2:2" x14ac:dyDescent="0.2">
      <c r="B5035" s="24"/>
    </row>
    <row r="5036" spans="2:2" x14ac:dyDescent="0.2">
      <c r="B5036" s="24"/>
    </row>
    <row r="5037" spans="2:2" x14ac:dyDescent="0.2">
      <c r="B5037" s="24"/>
    </row>
    <row r="5038" spans="2:2" x14ac:dyDescent="0.2">
      <c r="B5038" s="24"/>
    </row>
    <row r="5039" spans="2:2" x14ac:dyDescent="0.2">
      <c r="B5039" s="24"/>
    </row>
    <row r="5040" spans="2:2" x14ac:dyDescent="0.2">
      <c r="B5040" s="24"/>
    </row>
    <row r="5041" spans="2:2" x14ac:dyDescent="0.2">
      <c r="B5041" s="24"/>
    </row>
    <row r="5042" spans="2:2" x14ac:dyDescent="0.2">
      <c r="B5042" s="24"/>
    </row>
    <row r="5043" spans="2:2" x14ac:dyDescent="0.2">
      <c r="B5043" s="24"/>
    </row>
    <row r="5044" spans="2:2" x14ac:dyDescent="0.2">
      <c r="B5044" s="24"/>
    </row>
    <row r="5045" spans="2:2" x14ac:dyDescent="0.2">
      <c r="B5045" s="24"/>
    </row>
    <row r="5046" spans="2:2" x14ac:dyDescent="0.2">
      <c r="B5046" s="24"/>
    </row>
    <row r="5047" spans="2:2" x14ac:dyDescent="0.2">
      <c r="B5047" s="24"/>
    </row>
    <row r="5048" spans="2:2" x14ac:dyDescent="0.2">
      <c r="B5048" s="24"/>
    </row>
    <row r="5049" spans="2:2" x14ac:dyDescent="0.2">
      <c r="B5049" s="24"/>
    </row>
    <row r="5050" spans="2:2" x14ac:dyDescent="0.2">
      <c r="B5050" s="24"/>
    </row>
    <row r="5051" spans="2:2" x14ac:dyDescent="0.2">
      <c r="B5051" s="24"/>
    </row>
    <row r="5052" spans="2:2" x14ac:dyDescent="0.2">
      <c r="B5052" s="24"/>
    </row>
    <row r="5053" spans="2:2" x14ac:dyDescent="0.2">
      <c r="B5053" s="24"/>
    </row>
    <row r="5054" spans="2:2" x14ac:dyDescent="0.2">
      <c r="B5054" s="24"/>
    </row>
    <row r="5055" spans="2:2" x14ac:dyDescent="0.2">
      <c r="B5055" s="24"/>
    </row>
    <row r="5056" spans="2:2" x14ac:dyDescent="0.2">
      <c r="B5056" s="24"/>
    </row>
    <row r="5057" spans="2:2" x14ac:dyDescent="0.2">
      <c r="B5057" s="24"/>
    </row>
    <row r="5058" spans="2:2" x14ac:dyDescent="0.2">
      <c r="B5058" s="24"/>
    </row>
    <row r="5059" spans="2:2" x14ac:dyDescent="0.2">
      <c r="B5059" s="24"/>
    </row>
    <row r="5060" spans="2:2" x14ac:dyDescent="0.2">
      <c r="B5060" s="24"/>
    </row>
    <row r="5061" spans="2:2" x14ac:dyDescent="0.2">
      <c r="B5061" s="24"/>
    </row>
    <row r="5062" spans="2:2" x14ac:dyDescent="0.2">
      <c r="B5062" s="24"/>
    </row>
    <row r="5063" spans="2:2" x14ac:dyDescent="0.2">
      <c r="B5063" s="24"/>
    </row>
    <row r="5064" spans="2:2" x14ac:dyDescent="0.2">
      <c r="B5064" s="24"/>
    </row>
    <row r="5065" spans="2:2" x14ac:dyDescent="0.2">
      <c r="B5065" s="24"/>
    </row>
    <row r="5066" spans="2:2" x14ac:dyDescent="0.2">
      <c r="B5066" s="24"/>
    </row>
    <row r="5067" spans="2:2" x14ac:dyDescent="0.2">
      <c r="B5067" s="24"/>
    </row>
    <row r="5068" spans="2:2" x14ac:dyDescent="0.2">
      <c r="B5068" s="24"/>
    </row>
    <row r="5069" spans="2:2" x14ac:dyDescent="0.2">
      <c r="B5069" s="24"/>
    </row>
    <row r="5070" spans="2:2" x14ac:dyDescent="0.2">
      <c r="B5070" s="24"/>
    </row>
    <row r="5071" spans="2:2" x14ac:dyDescent="0.2">
      <c r="B5071" s="24"/>
    </row>
    <row r="5072" spans="2:2" x14ac:dyDescent="0.2">
      <c r="B5072" s="24"/>
    </row>
    <row r="5073" spans="2:2" x14ac:dyDescent="0.2">
      <c r="B5073" s="24"/>
    </row>
    <row r="5074" spans="2:2" x14ac:dyDescent="0.2">
      <c r="B5074" s="24"/>
    </row>
    <row r="5075" spans="2:2" x14ac:dyDescent="0.2">
      <c r="B5075" s="24"/>
    </row>
    <row r="5076" spans="2:2" x14ac:dyDescent="0.2">
      <c r="B5076" s="24"/>
    </row>
    <row r="5077" spans="2:2" x14ac:dyDescent="0.2">
      <c r="B5077" s="24"/>
    </row>
    <row r="5078" spans="2:2" x14ac:dyDescent="0.2">
      <c r="B5078" s="24"/>
    </row>
    <row r="5079" spans="2:2" x14ac:dyDescent="0.2">
      <c r="B5079" s="24"/>
    </row>
    <row r="5080" spans="2:2" x14ac:dyDescent="0.2">
      <c r="B5080" s="24"/>
    </row>
    <row r="5081" spans="2:2" x14ac:dyDescent="0.2">
      <c r="B5081" s="24"/>
    </row>
    <row r="5082" spans="2:2" x14ac:dyDescent="0.2">
      <c r="B5082" s="24"/>
    </row>
    <row r="5083" spans="2:2" x14ac:dyDescent="0.2">
      <c r="B5083" s="24"/>
    </row>
    <row r="5084" spans="2:2" x14ac:dyDescent="0.2">
      <c r="B5084" s="24"/>
    </row>
    <row r="5085" spans="2:2" x14ac:dyDescent="0.2">
      <c r="B5085" s="24"/>
    </row>
    <row r="5086" spans="2:2" x14ac:dyDescent="0.2">
      <c r="B5086" s="24"/>
    </row>
    <row r="5087" spans="2:2" x14ac:dyDescent="0.2">
      <c r="B5087" s="24"/>
    </row>
    <row r="5088" spans="2:2" x14ac:dyDescent="0.2">
      <c r="B5088" s="24"/>
    </row>
    <row r="5089" spans="2:2" x14ac:dyDescent="0.2">
      <c r="B5089" s="24"/>
    </row>
    <row r="5090" spans="2:2" x14ac:dyDescent="0.2">
      <c r="B5090" s="24"/>
    </row>
    <row r="5091" spans="2:2" x14ac:dyDescent="0.2">
      <c r="B5091" s="24"/>
    </row>
    <row r="5092" spans="2:2" x14ac:dyDescent="0.2">
      <c r="B5092" s="24"/>
    </row>
    <row r="5093" spans="2:2" x14ac:dyDescent="0.2">
      <c r="B5093" s="24"/>
    </row>
    <row r="5094" spans="2:2" x14ac:dyDescent="0.2">
      <c r="B5094" s="24"/>
    </row>
    <row r="5095" spans="2:2" x14ac:dyDescent="0.2">
      <c r="B5095" s="24"/>
    </row>
    <row r="5096" spans="2:2" x14ac:dyDescent="0.2">
      <c r="B5096" s="24"/>
    </row>
    <row r="5097" spans="2:2" x14ac:dyDescent="0.2">
      <c r="B5097" s="24"/>
    </row>
    <row r="5098" spans="2:2" x14ac:dyDescent="0.2">
      <c r="B5098" s="24"/>
    </row>
    <row r="5099" spans="2:2" x14ac:dyDescent="0.2">
      <c r="B5099" s="24"/>
    </row>
    <row r="5100" spans="2:2" x14ac:dyDescent="0.2">
      <c r="B5100" s="24"/>
    </row>
    <row r="5101" spans="2:2" x14ac:dyDescent="0.2">
      <c r="B5101" s="24"/>
    </row>
    <row r="5102" spans="2:2" x14ac:dyDescent="0.2">
      <c r="B5102" s="24"/>
    </row>
    <row r="5103" spans="2:2" x14ac:dyDescent="0.2">
      <c r="B5103" s="24"/>
    </row>
    <row r="5104" spans="2:2" x14ac:dyDescent="0.2">
      <c r="B5104" s="24"/>
    </row>
    <row r="5105" spans="2:2" x14ac:dyDescent="0.2">
      <c r="B5105" s="24"/>
    </row>
    <row r="5106" spans="2:2" x14ac:dyDescent="0.2">
      <c r="B5106" s="24"/>
    </row>
    <row r="5107" spans="2:2" x14ac:dyDescent="0.2">
      <c r="B5107" s="24"/>
    </row>
    <row r="5108" spans="2:2" x14ac:dyDescent="0.2">
      <c r="B5108" s="24"/>
    </row>
    <row r="5109" spans="2:2" x14ac:dyDescent="0.2">
      <c r="B5109" s="24"/>
    </row>
    <row r="5110" spans="2:2" x14ac:dyDescent="0.2">
      <c r="B5110" s="24"/>
    </row>
    <row r="5111" spans="2:2" x14ac:dyDescent="0.2">
      <c r="B5111" s="24"/>
    </row>
    <row r="5112" spans="2:2" x14ac:dyDescent="0.2">
      <c r="B5112" s="24"/>
    </row>
    <row r="5113" spans="2:2" x14ac:dyDescent="0.2">
      <c r="B5113" s="24"/>
    </row>
    <row r="5114" spans="2:2" x14ac:dyDescent="0.2">
      <c r="B5114" s="24"/>
    </row>
    <row r="5115" spans="2:2" x14ac:dyDescent="0.2">
      <c r="B5115" s="24"/>
    </row>
    <row r="5116" spans="2:2" x14ac:dyDescent="0.2">
      <c r="B5116" s="24"/>
    </row>
    <row r="5117" spans="2:2" x14ac:dyDescent="0.2">
      <c r="B5117" s="24"/>
    </row>
    <row r="5118" spans="2:2" x14ac:dyDescent="0.2">
      <c r="B5118" s="24"/>
    </row>
    <row r="5119" spans="2:2" x14ac:dyDescent="0.2">
      <c r="B5119" s="24"/>
    </row>
    <row r="5120" spans="2:2" x14ac:dyDescent="0.2">
      <c r="B5120" s="24"/>
    </row>
    <row r="5121" spans="2:2" x14ac:dyDescent="0.2">
      <c r="B5121" s="24"/>
    </row>
    <row r="5122" spans="2:2" x14ac:dyDescent="0.2">
      <c r="B5122" s="24"/>
    </row>
    <row r="5123" spans="2:2" x14ac:dyDescent="0.2">
      <c r="B5123" s="24"/>
    </row>
    <row r="5124" spans="2:2" x14ac:dyDescent="0.2">
      <c r="B5124" s="24"/>
    </row>
    <row r="5125" spans="2:2" x14ac:dyDescent="0.2">
      <c r="B5125" s="24"/>
    </row>
    <row r="5126" spans="2:2" x14ac:dyDescent="0.2">
      <c r="B5126" s="24"/>
    </row>
    <row r="5127" spans="2:2" x14ac:dyDescent="0.2">
      <c r="B5127" s="24"/>
    </row>
    <row r="5128" spans="2:2" x14ac:dyDescent="0.2">
      <c r="B5128" s="24"/>
    </row>
    <row r="5129" spans="2:2" x14ac:dyDescent="0.2">
      <c r="B5129" s="24"/>
    </row>
    <row r="5130" spans="2:2" x14ac:dyDescent="0.2">
      <c r="B5130" s="24"/>
    </row>
    <row r="5131" spans="2:2" x14ac:dyDescent="0.2">
      <c r="B5131" s="24"/>
    </row>
    <row r="5132" spans="2:2" x14ac:dyDescent="0.2">
      <c r="B5132" s="24"/>
    </row>
    <row r="5133" spans="2:2" x14ac:dyDescent="0.2">
      <c r="B5133" s="24"/>
    </row>
    <row r="5134" spans="2:2" x14ac:dyDescent="0.2">
      <c r="B5134" s="24"/>
    </row>
    <row r="5135" spans="2:2" x14ac:dyDescent="0.2">
      <c r="B5135" s="24"/>
    </row>
    <row r="5136" spans="2:2" x14ac:dyDescent="0.2">
      <c r="B5136" s="24"/>
    </row>
    <row r="5137" spans="2:2" x14ac:dyDescent="0.2">
      <c r="B5137" s="24"/>
    </row>
    <row r="5138" spans="2:2" x14ac:dyDescent="0.2">
      <c r="B5138" s="24"/>
    </row>
    <row r="5139" spans="2:2" x14ac:dyDescent="0.2">
      <c r="B5139" s="24"/>
    </row>
    <row r="5140" spans="2:2" x14ac:dyDescent="0.2">
      <c r="B5140" s="24"/>
    </row>
    <row r="5141" spans="2:2" x14ac:dyDescent="0.2">
      <c r="B5141" s="24"/>
    </row>
    <row r="5142" spans="2:2" x14ac:dyDescent="0.2">
      <c r="B5142" s="24"/>
    </row>
    <row r="5143" spans="2:2" x14ac:dyDescent="0.2">
      <c r="B5143" s="24"/>
    </row>
    <row r="5144" spans="2:2" x14ac:dyDescent="0.2">
      <c r="B5144" s="24"/>
    </row>
    <row r="5145" spans="2:2" x14ac:dyDescent="0.2">
      <c r="B5145" s="24"/>
    </row>
    <row r="5146" spans="2:2" x14ac:dyDescent="0.2">
      <c r="B5146" s="24"/>
    </row>
    <row r="5147" spans="2:2" x14ac:dyDescent="0.2">
      <c r="B5147" s="24"/>
    </row>
    <row r="5148" spans="2:2" x14ac:dyDescent="0.2">
      <c r="B5148" s="24"/>
    </row>
    <row r="5149" spans="2:2" x14ac:dyDescent="0.2">
      <c r="B5149" s="24"/>
    </row>
    <row r="5150" spans="2:2" x14ac:dyDescent="0.2">
      <c r="B5150" s="24"/>
    </row>
    <row r="5151" spans="2:2" x14ac:dyDescent="0.2">
      <c r="B5151" s="24"/>
    </row>
    <row r="5152" spans="2:2" x14ac:dyDescent="0.2">
      <c r="B5152" s="24"/>
    </row>
    <row r="5153" spans="2:2" x14ac:dyDescent="0.2">
      <c r="B5153" s="24"/>
    </row>
    <row r="5154" spans="2:2" x14ac:dyDescent="0.2">
      <c r="B5154" s="24"/>
    </row>
    <row r="5155" spans="2:2" x14ac:dyDescent="0.2">
      <c r="B5155" s="24"/>
    </row>
    <row r="5156" spans="2:2" x14ac:dyDescent="0.2">
      <c r="B5156" s="24"/>
    </row>
    <row r="5157" spans="2:2" x14ac:dyDescent="0.2">
      <c r="B5157" s="24"/>
    </row>
    <row r="5158" spans="2:2" x14ac:dyDescent="0.2">
      <c r="B5158" s="24"/>
    </row>
    <row r="5159" spans="2:2" x14ac:dyDescent="0.2">
      <c r="B5159" s="24"/>
    </row>
    <row r="5160" spans="2:2" x14ac:dyDescent="0.2">
      <c r="B5160" s="24"/>
    </row>
    <row r="5161" spans="2:2" x14ac:dyDescent="0.2">
      <c r="B5161" s="24"/>
    </row>
    <row r="5162" spans="2:2" x14ac:dyDescent="0.2">
      <c r="B5162" s="24"/>
    </row>
    <row r="5163" spans="2:2" x14ac:dyDescent="0.2">
      <c r="B5163" s="24"/>
    </row>
    <row r="5164" spans="2:2" x14ac:dyDescent="0.2">
      <c r="B5164" s="24"/>
    </row>
    <row r="5165" spans="2:2" x14ac:dyDescent="0.2">
      <c r="B5165" s="24"/>
    </row>
    <row r="5166" spans="2:2" x14ac:dyDescent="0.2">
      <c r="B5166" s="24"/>
    </row>
    <row r="5167" spans="2:2" x14ac:dyDescent="0.2">
      <c r="B5167" s="24"/>
    </row>
    <row r="5168" spans="2:2" x14ac:dyDescent="0.2">
      <c r="B5168" s="24"/>
    </row>
    <row r="5169" spans="2:2" x14ac:dyDescent="0.2">
      <c r="B5169" s="24"/>
    </row>
    <row r="5170" spans="2:2" x14ac:dyDescent="0.2">
      <c r="B5170" s="24"/>
    </row>
    <row r="5171" spans="2:2" x14ac:dyDescent="0.2">
      <c r="B5171" s="24"/>
    </row>
    <row r="5172" spans="2:2" x14ac:dyDescent="0.2">
      <c r="B5172" s="24"/>
    </row>
    <row r="5173" spans="2:2" x14ac:dyDescent="0.2">
      <c r="B5173" s="24"/>
    </row>
    <row r="5174" spans="2:2" x14ac:dyDescent="0.2">
      <c r="B5174" s="24"/>
    </row>
    <row r="5175" spans="2:2" x14ac:dyDescent="0.2">
      <c r="B5175" s="24"/>
    </row>
    <row r="5176" spans="2:2" x14ac:dyDescent="0.2">
      <c r="B5176" s="24"/>
    </row>
    <row r="5177" spans="2:2" x14ac:dyDescent="0.2">
      <c r="B5177" s="24"/>
    </row>
    <row r="5178" spans="2:2" x14ac:dyDescent="0.2">
      <c r="B5178" s="24"/>
    </row>
    <row r="5179" spans="2:2" x14ac:dyDescent="0.2">
      <c r="B5179" s="24"/>
    </row>
    <row r="5180" spans="2:2" x14ac:dyDescent="0.2">
      <c r="B5180" s="24"/>
    </row>
    <row r="5181" spans="2:2" x14ac:dyDescent="0.2">
      <c r="B5181" s="24"/>
    </row>
    <row r="5182" spans="2:2" x14ac:dyDescent="0.2">
      <c r="B5182" s="24"/>
    </row>
    <row r="5183" spans="2:2" x14ac:dyDescent="0.2">
      <c r="B5183" s="24"/>
    </row>
    <row r="5184" spans="2:2" x14ac:dyDescent="0.2">
      <c r="B5184" s="24"/>
    </row>
    <row r="5185" spans="2:2" x14ac:dyDescent="0.2">
      <c r="B5185" s="24"/>
    </row>
    <row r="5186" spans="2:2" x14ac:dyDescent="0.2">
      <c r="B5186" s="24"/>
    </row>
    <row r="5187" spans="2:2" x14ac:dyDescent="0.2">
      <c r="B5187" s="24"/>
    </row>
    <row r="5188" spans="2:2" x14ac:dyDescent="0.2">
      <c r="B5188" s="24"/>
    </row>
    <row r="5189" spans="2:2" x14ac:dyDescent="0.2">
      <c r="B5189" s="24"/>
    </row>
    <row r="5190" spans="2:2" x14ac:dyDescent="0.2">
      <c r="B5190" s="24"/>
    </row>
    <row r="5191" spans="2:2" x14ac:dyDescent="0.2">
      <c r="B5191" s="24"/>
    </row>
    <row r="5192" spans="2:2" x14ac:dyDescent="0.2">
      <c r="B5192" s="24"/>
    </row>
    <row r="5193" spans="2:2" x14ac:dyDescent="0.2">
      <c r="B5193" s="24"/>
    </row>
    <row r="5194" spans="2:2" x14ac:dyDescent="0.2">
      <c r="B5194" s="24"/>
    </row>
    <row r="5195" spans="2:2" x14ac:dyDescent="0.2">
      <c r="B5195" s="24"/>
    </row>
    <row r="5196" spans="2:2" x14ac:dyDescent="0.2">
      <c r="B5196" s="24"/>
    </row>
    <row r="5197" spans="2:2" x14ac:dyDescent="0.2">
      <c r="B5197" s="24"/>
    </row>
    <row r="5198" spans="2:2" x14ac:dyDescent="0.2">
      <c r="B5198" s="24"/>
    </row>
    <row r="5199" spans="2:2" x14ac:dyDescent="0.2">
      <c r="B5199" s="24"/>
    </row>
    <row r="5200" spans="2:2" x14ac:dyDescent="0.2">
      <c r="B5200" s="24"/>
    </row>
    <row r="5201" spans="2:2" x14ac:dyDescent="0.2">
      <c r="B5201" s="24"/>
    </row>
    <row r="5202" spans="2:2" x14ac:dyDescent="0.2">
      <c r="B5202" s="24"/>
    </row>
    <row r="5203" spans="2:2" x14ac:dyDescent="0.2">
      <c r="B5203" s="24"/>
    </row>
    <row r="5204" spans="2:2" x14ac:dyDescent="0.2">
      <c r="B5204" s="24"/>
    </row>
    <row r="5205" spans="2:2" x14ac:dyDescent="0.2">
      <c r="B5205" s="24"/>
    </row>
    <row r="5206" spans="2:2" x14ac:dyDescent="0.2">
      <c r="B5206" s="24"/>
    </row>
    <row r="5207" spans="2:2" x14ac:dyDescent="0.2">
      <c r="B5207" s="24"/>
    </row>
    <row r="5208" spans="2:2" x14ac:dyDescent="0.2">
      <c r="B5208" s="24"/>
    </row>
    <row r="5209" spans="2:2" x14ac:dyDescent="0.2">
      <c r="B5209" s="24"/>
    </row>
    <row r="5210" spans="2:2" x14ac:dyDescent="0.2">
      <c r="B5210" s="24"/>
    </row>
    <row r="5211" spans="2:2" x14ac:dyDescent="0.2">
      <c r="B5211" s="24"/>
    </row>
    <row r="5212" spans="2:2" x14ac:dyDescent="0.2">
      <c r="B5212" s="24"/>
    </row>
    <row r="5213" spans="2:2" x14ac:dyDescent="0.2">
      <c r="B5213" s="24"/>
    </row>
    <row r="5214" spans="2:2" x14ac:dyDescent="0.2">
      <c r="B5214" s="24"/>
    </row>
    <row r="5215" spans="2:2" x14ac:dyDescent="0.2">
      <c r="B5215" s="24"/>
    </row>
    <row r="5216" spans="2:2" x14ac:dyDescent="0.2">
      <c r="B5216" s="24"/>
    </row>
    <row r="5217" spans="2:2" x14ac:dyDescent="0.2">
      <c r="B5217" s="24"/>
    </row>
    <row r="5218" spans="2:2" x14ac:dyDescent="0.2">
      <c r="B5218" s="24"/>
    </row>
    <row r="5219" spans="2:2" x14ac:dyDescent="0.2">
      <c r="B5219" s="24"/>
    </row>
    <row r="5220" spans="2:2" x14ac:dyDescent="0.2">
      <c r="B5220" s="24"/>
    </row>
    <row r="5221" spans="2:2" x14ac:dyDescent="0.2">
      <c r="B5221" s="24"/>
    </row>
    <row r="5222" spans="2:2" x14ac:dyDescent="0.2">
      <c r="B5222" s="24"/>
    </row>
    <row r="5223" spans="2:2" x14ac:dyDescent="0.2">
      <c r="B5223" s="24"/>
    </row>
    <row r="5224" spans="2:2" x14ac:dyDescent="0.2">
      <c r="B5224" s="24"/>
    </row>
    <row r="5225" spans="2:2" x14ac:dyDescent="0.2">
      <c r="B5225" s="24"/>
    </row>
    <row r="5226" spans="2:2" x14ac:dyDescent="0.2">
      <c r="B5226" s="24"/>
    </row>
    <row r="5227" spans="2:2" x14ac:dyDescent="0.2">
      <c r="B5227" s="24"/>
    </row>
    <row r="5228" spans="2:2" x14ac:dyDescent="0.2">
      <c r="B5228" s="24"/>
    </row>
    <row r="5229" spans="2:2" x14ac:dyDescent="0.2">
      <c r="B5229" s="24"/>
    </row>
    <row r="5230" spans="2:2" x14ac:dyDescent="0.2">
      <c r="B5230" s="24"/>
    </row>
    <row r="5231" spans="2:2" x14ac:dyDescent="0.2">
      <c r="B5231" s="24"/>
    </row>
    <row r="5232" spans="2:2" x14ac:dyDescent="0.2">
      <c r="B5232" s="24"/>
    </row>
    <row r="5233" spans="2:2" x14ac:dyDescent="0.2">
      <c r="B5233" s="24"/>
    </row>
    <row r="5234" spans="2:2" x14ac:dyDescent="0.2">
      <c r="B5234" s="24"/>
    </row>
    <row r="5235" spans="2:2" x14ac:dyDescent="0.2">
      <c r="B5235" s="24"/>
    </row>
    <row r="5236" spans="2:2" x14ac:dyDescent="0.2">
      <c r="B5236" s="24"/>
    </row>
    <row r="5237" spans="2:2" x14ac:dyDescent="0.2">
      <c r="B5237" s="24"/>
    </row>
    <row r="5238" spans="2:2" x14ac:dyDescent="0.2">
      <c r="B5238" s="24"/>
    </row>
    <row r="5239" spans="2:2" x14ac:dyDescent="0.2">
      <c r="B5239" s="24"/>
    </row>
    <row r="5240" spans="2:2" x14ac:dyDescent="0.2">
      <c r="B5240" s="24"/>
    </row>
    <row r="5241" spans="2:2" x14ac:dyDescent="0.2">
      <c r="B5241" s="24"/>
    </row>
    <row r="5242" spans="2:2" x14ac:dyDescent="0.2">
      <c r="B5242" s="24"/>
    </row>
    <row r="5243" spans="2:2" x14ac:dyDescent="0.2">
      <c r="B5243" s="24"/>
    </row>
    <row r="5244" spans="2:2" x14ac:dyDescent="0.2">
      <c r="B5244" s="24"/>
    </row>
    <row r="5245" spans="2:2" x14ac:dyDescent="0.2">
      <c r="B5245" s="24"/>
    </row>
    <row r="5246" spans="2:2" x14ac:dyDescent="0.2">
      <c r="B5246" s="24"/>
    </row>
    <row r="5247" spans="2:2" x14ac:dyDescent="0.2">
      <c r="B5247" s="24"/>
    </row>
    <row r="5248" spans="2:2" x14ac:dyDescent="0.2">
      <c r="B5248" s="24"/>
    </row>
    <row r="5249" spans="2:2" x14ac:dyDescent="0.2">
      <c r="B5249" s="24"/>
    </row>
    <row r="5250" spans="2:2" x14ac:dyDescent="0.2">
      <c r="B5250" s="24"/>
    </row>
    <row r="5251" spans="2:2" x14ac:dyDescent="0.2">
      <c r="B5251" s="24"/>
    </row>
    <row r="5252" spans="2:2" x14ac:dyDescent="0.2">
      <c r="B5252" s="24"/>
    </row>
    <row r="5253" spans="2:2" x14ac:dyDescent="0.2">
      <c r="B5253" s="24"/>
    </row>
    <row r="5254" spans="2:2" x14ac:dyDescent="0.2">
      <c r="B5254" s="24"/>
    </row>
    <row r="5255" spans="2:2" x14ac:dyDescent="0.2">
      <c r="B5255" s="24"/>
    </row>
    <row r="5256" spans="2:2" x14ac:dyDescent="0.2">
      <c r="B5256" s="24"/>
    </row>
    <row r="5257" spans="2:2" x14ac:dyDescent="0.2">
      <c r="B5257" s="24"/>
    </row>
    <row r="5258" spans="2:2" x14ac:dyDescent="0.2">
      <c r="B5258" s="24"/>
    </row>
    <row r="5259" spans="2:2" x14ac:dyDescent="0.2">
      <c r="B5259" s="24"/>
    </row>
    <row r="5260" spans="2:2" x14ac:dyDescent="0.2">
      <c r="B5260" s="24"/>
    </row>
    <row r="5261" spans="2:2" x14ac:dyDescent="0.2">
      <c r="B5261" s="24"/>
    </row>
    <row r="5262" spans="2:2" x14ac:dyDescent="0.2">
      <c r="B5262" s="24"/>
    </row>
    <row r="5263" spans="2:2" x14ac:dyDescent="0.2">
      <c r="B5263" s="24"/>
    </row>
    <row r="5264" spans="2:2" x14ac:dyDescent="0.2">
      <c r="B5264" s="24"/>
    </row>
    <row r="5265" spans="2:2" x14ac:dyDescent="0.2">
      <c r="B5265" s="24"/>
    </row>
    <row r="5266" spans="2:2" x14ac:dyDescent="0.2">
      <c r="B5266" s="24"/>
    </row>
    <row r="5267" spans="2:2" x14ac:dyDescent="0.2">
      <c r="B5267" s="24"/>
    </row>
    <row r="5268" spans="2:2" x14ac:dyDescent="0.2">
      <c r="B5268" s="24"/>
    </row>
    <row r="5269" spans="2:2" x14ac:dyDescent="0.2">
      <c r="B5269" s="24"/>
    </row>
    <row r="5270" spans="2:2" x14ac:dyDescent="0.2">
      <c r="B5270" s="24"/>
    </row>
    <row r="5271" spans="2:2" x14ac:dyDescent="0.2">
      <c r="B5271" s="24"/>
    </row>
    <row r="5272" spans="2:2" x14ac:dyDescent="0.2">
      <c r="B5272" s="24"/>
    </row>
    <row r="5273" spans="2:2" x14ac:dyDescent="0.2">
      <c r="B5273" s="24"/>
    </row>
    <row r="5274" spans="2:2" x14ac:dyDescent="0.2">
      <c r="B5274" s="24"/>
    </row>
    <row r="5275" spans="2:2" x14ac:dyDescent="0.2">
      <c r="B5275" s="24"/>
    </row>
    <row r="5276" spans="2:2" x14ac:dyDescent="0.2">
      <c r="B5276" s="24"/>
    </row>
    <row r="5277" spans="2:2" x14ac:dyDescent="0.2">
      <c r="B5277" s="24"/>
    </row>
    <row r="5278" spans="2:2" x14ac:dyDescent="0.2">
      <c r="B5278" s="24"/>
    </row>
    <row r="5279" spans="2:2" x14ac:dyDescent="0.2">
      <c r="B5279" s="24"/>
    </row>
    <row r="5280" spans="2:2" x14ac:dyDescent="0.2">
      <c r="B5280" s="24"/>
    </row>
    <row r="5281" spans="2:2" x14ac:dyDescent="0.2">
      <c r="B5281" s="24"/>
    </row>
    <row r="5282" spans="2:2" x14ac:dyDescent="0.2">
      <c r="B5282" s="24"/>
    </row>
    <row r="5283" spans="2:2" x14ac:dyDescent="0.2">
      <c r="B5283" s="24"/>
    </row>
    <row r="5284" spans="2:2" x14ac:dyDescent="0.2">
      <c r="B5284" s="24"/>
    </row>
    <row r="5285" spans="2:2" x14ac:dyDescent="0.2">
      <c r="B5285" s="24"/>
    </row>
    <row r="5286" spans="2:2" x14ac:dyDescent="0.2">
      <c r="B5286" s="24"/>
    </row>
    <row r="5287" spans="2:2" x14ac:dyDescent="0.2">
      <c r="B5287" s="24"/>
    </row>
    <row r="5288" spans="2:2" x14ac:dyDescent="0.2">
      <c r="B5288" s="24"/>
    </row>
    <row r="5289" spans="2:2" x14ac:dyDescent="0.2">
      <c r="B5289" s="24"/>
    </row>
    <row r="5290" spans="2:2" x14ac:dyDescent="0.2">
      <c r="B5290" s="24"/>
    </row>
    <row r="5291" spans="2:2" x14ac:dyDescent="0.2">
      <c r="B5291" s="24"/>
    </row>
    <row r="5292" spans="2:2" x14ac:dyDescent="0.2">
      <c r="B5292" s="24"/>
    </row>
    <row r="5293" spans="2:2" x14ac:dyDescent="0.2">
      <c r="B5293" s="24"/>
    </row>
    <row r="5294" spans="2:2" x14ac:dyDescent="0.2">
      <c r="B5294" s="24"/>
    </row>
    <row r="5295" spans="2:2" x14ac:dyDescent="0.2">
      <c r="B5295" s="24"/>
    </row>
    <row r="5296" spans="2:2" x14ac:dyDescent="0.2">
      <c r="B5296" s="24"/>
    </row>
    <row r="5297" spans="2:2" x14ac:dyDescent="0.2">
      <c r="B5297" s="24"/>
    </row>
    <row r="5298" spans="2:2" x14ac:dyDescent="0.2">
      <c r="B5298" s="24"/>
    </row>
    <row r="5299" spans="2:2" x14ac:dyDescent="0.2">
      <c r="B5299" s="24"/>
    </row>
    <row r="5300" spans="2:2" x14ac:dyDescent="0.2">
      <c r="B5300" s="24"/>
    </row>
    <row r="5301" spans="2:2" x14ac:dyDescent="0.2">
      <c r="B5301" s="24"/>
    </row>
    <row r="5302" spans="2:2" x14ac:dyDescent="0.2">
      <c r="B5302" s="24"/>
    </row>
    <row r="5303" spans="2:2" x14ac:dyDescent="0.2">
      <c r="B5303" s="24"/>
    </row>
    <row r="5304" spans="2:2" x14ac:dyDescent="0.2">
      <c r="B5304" s="24"/>
    </row>
    <row r="5305" spans="2:2" x14ac:dyDescent="0.2">
      <c r="B5305" s="24"/>
    </row>
    <row r="5306" spans="2:2" x14ac:dyDescent="0.2">
      <c r="B5306" s="24"/>
    </row>
    <row r="5307" spans="2:2" x14ac:dyDescent="0.2">
      <c r="B5307" s="24"/>
    </row>
    <row r="5308" spans="2:2" x14ac:dyDescent="0.2">
      <c r="B5308" s="24"/>
    </row>
    <row r="5309" spans="2:2" x14ac:dyDescent="0.2">
      <c r="B5309" s="24"/>
    </row>
    <row r="5310" spans="2:2" x14ac:dyDescent="0.2">
      <c r="B5310" s="24"/>
    </row>
    <row r="5311" spans="2:2" x14ac:dyDescent="0.2">
      <c r="B5311" s="24"/>
    </row>
    <row r="5312" spans="2:2" x14ac:dyDescent="0.2">
      <c r="B5312" s="24"/>
    </row>
    <row r="5313" spans="2:2" x14ac:dyDescent="0.2">
      <c r="B5313" s="24"/>
    </row>
    <row r="5314" spans="2:2" x14ac:dyDescent="0.2">
      <c r="B5314" s="24"/>
    </row>
    <row r="5315" spans="2:2" x14ac:dyDescent="0.2">
      <c r="B5315" s="24"/>
    </row>
    <row r="5316" spans="2:2" x14ac:dyDescent="0.2">
      <c r="B5316" s="24"/>
    </row>
    <row r="5317" spans="2:2" x14ac:dyDescent="0.2">
      <c r="B5317" s="24"/>
    </row>
    <row r="5318" spans="2:2" x14ac:dyDescent="0.2">
      <c r="B5318" s="24"/>
    </row>
    <row r="5319" spans="2:2" x14ac:dyDescent="0.2">
      <c r="B5319" s="24"/>
    </row>
    <row r="5320" spans="2:2" x14ac:dyDescent="0.2">
      <c r="B5320" s="24"/>
    </row>
    <row r="5321" spans="2:2" x14ac:dyDescent="0.2">
      <c r="B5321" s="24"/>
    </row>
    <row r="5322" spans="2:2" x14ac:dyDescent="0.2">
      <c r="B5322" s="24"/>
    </row>
    <row r="5323" spans="2:2" x14ac:dyDescent="0.2">
      <c r="B5323" s="24"/>
    </row>
    <row r="5324" spans="2:2" x14ac:dyDescent="0.2">
      <c r="B5324" s="24"/>
    </row>
    <row r="5325" spans="2:2" x14ac:dyDescent="0.2">
      <c r="B5325" s="24"/>
    </row>
    <row r="5326" spans="2:2" x14ac:dyDescent="0.2">
      <c r="B5326" s="24"/>
    </row>
    <row r="5327" spans="2:2" x14ac:dyDescent="0.2">
      <c r="B5327" s="24"/>
    </row>
    <row r="5328" spans="2:2" x14ac:dyDescent="0.2">
      <c r="B5328" s="24"/>
    </row>
    <row r="5329" spans="2:2" x14ac:dyDescent="0.2">
      <c r="B5329" s="24"/>
    </row>
    <row r="5330" spans="2:2" x14ac:dyDescent="0.2">
      <c r="B5330" s="24"/>
    </row>
    <row r="5331" spans="2:2" x14ac:dyDescent="0.2">
      <c r="B5331" s="24"/>
    </row>
    <row r="5332" spans="2:2" x14ac:dyDescent="0.2">
      <c r="B5332" s="24"/>
    </row>
    <row r="5333" spans="2:2" x14ac:dyDescent="0.2">
      <c r="B5333" s="24"/>
    </row>
    <row r="5334" spans="2:2" x14ac:dyDescent="0.2">
      <c r="B5334" s="24"/>
    </row>
    <row r="5335" spans="2:2" x14ac:dyDescent="0.2">
      <c r="B5335" s="24"/>
    </row>
    <row r="5336" spans="2:2" x14ac:dyDescent="0.2">
      <c r="B5336" s="24"/>
    </row>
    <row r="5337" spans="2:2" x14ac:dyDescent="0.2">
      <c r="B5337" s="24"/>
    </row>
    <row r="5338" spans="2:2" x14ac:dyDescent="0.2">
      <c r="B5338" s="24"/>
    </row>
    <row r="5339" spans="2:2" x14ac:dyDescent="0.2">
      <c r="B5339" s="24"/>
    </row>
    <row r="5340" spans="2:2" x14ac:dyDescent="0.2">
      <c r="B5340" s="24"/>
    </row>
    <row r="5341" spans="2:2" x14ac:dyDescent="0.2">
      <c r="B5341" s="24"/>
    </row>
    <row r="5342" spans="2:2" x14ac:dyDescent="0.2">
      <c r="B5342" s="24"/>
    </row>
    <row r="5343" spans="2:2" x14ac:dyDescent="0.2">
      <c r="B5343" s="24"/>
    </row>
    <row r="5344" spans="2:2" x14ac:dyDescent="0.2">
      <c r="B5344" s="24"/>
    </row>
    <row r="5345" spans="2:2" x14ac:dyDescent="0.2">
      <c r="B5345" s="24"/>
    </row>
    <row r="5346" spans="2:2" x14ac:dyDescent="0.2">
      <c r="B5346" s="24"/>
    </row>
    <row r="5347" spans="2:2" x14ac:dyDescent="0.2">
      <c r="B5347" s="24"/>
    </row>
    <row r="5348" spans="2:2" x14ac:dyDescent="0.2">
      <c r="B5348" s="24"/>
    </row>
    <row r="5349" spans="2:2" x14ac:dyDescent="0.2">
      <c r="B5349" s="24"/>
    </row>
    <row r="5350" spans="2:2" x14ac:dyDescent="0.2">
      <c r="B5350" s="24"/>
    </row>
    <row r="5351" spans="2:2" x14ac:dyDescent="0.2">
      <c r="B5351" s="24"/>
    </row>
    <row r="5352" spans="2:2" x14ac:dyDescent="0.2">
      <c r="B5352" s="24"/>
    </row>
    <row r="5353" spans="2:2" x14ac:dyDescent="0.2">
      <c r="B5353" s="24"/>
    </row>
    <row r="5354" spans="2:2" x14ac:dyDescent="0.2">
      <c r="B5354" s="24"/>
    </row>
    <row r="5355" spans="2:2" x14ac:dyDescent="0.2">
      <c r="B5355" s="24"/>
    </row>
    <row r="5356" spans="2:2" x14ac:dyDescent="0.2">
      <c r="B5356" s="24"/>
    </row>
    <row r="5357" spans="2:2" x14ac:dyDescent="0.2">
      <c r="B5357" s="24"/>
    </row>
    <row r="5358" spans="2:2" x14ac:dyDescent="0.2">
      <c r="B5358" s="24"/>
    </row>
    <row r="5359" spans="2:2" x14ac:dyDescent="0.2">
      <c r="B5359" s="24"/>
    </row>
    <row r="5360" spans="2:2" x14ac:dyDescent="0.2">
      <c r="B5360" s="24"/>
    </row>
    <row r="5361" spans="2:2" x14ac:dyDescent="0.2">
      <c r="B5361" s="24"/>
    </row>
    <row r="5362" spans="2:2" x14ac:dyDescent="0.2">
      <c r="B5362" s="24"/>
    </row>
    <row r="5363" spans="2:2" x14ac:dyDescent="0.2">
      <c r="B5363" s="24"/>
    </row>
    <row r="5364" spans="2:2" x14ac:dyDescent="0.2">
      <c r="B5364" s="24"/>
    </row>
    <row r="5365" spans="2:2" x14ac:dyDescent="0.2">
      <c r="B5365" s="24"/>
    </row>
    <row r="5366" spans="2:2" x14ac:dyDescent="0.2">
      <c r="B5366" s="24"/>
    </row>
    <row r="5367" spans="2:2" x14ac:dyDescent="0.2">
      <c r="B5367" s="24"/>
    </row>
    <row r="5368" spans="2:2" x14ac:dyDescent="0.2">
      <c r="B5368" s="24"/>
    </row>
    <row r="5369" spans="2:2" x14ac:dyDescent="0.2">
      <c r="B5369" s="24"/>
    </row>
    <row r="5370" spans="2:2" x14ac:dyDescent="0.2">
      <c r="B5370" s="24"/>
    </row>
    <row r="5371" spans="2:2" x14ac:dyDescent="0.2">
      <c r="B5371" s="24"/>
    </row>
    <row r="5372" spans="2:2" x14ac:dyDescent="0.2">
      <c r="B5372" s="24"/>
    </row>
    <row r="5373" spans="2:2" x14ac:dyDescent="0.2">
      <c r="B5373" s="24"/>
    </row>
    <row r="5374" spans="2:2" x14ac:dyDescent="0.2">
      <c r="B5374" s="24"/>
    </row>
    <row r="5375" spans="2:2" x14ac:dyDescent="0.2">
      <c r="B5375" s="24"/>
    </row>
    <row r="5376" spans="2:2" x14ac:dyDescent="0.2">
      <c r="B5376" s="24"/>
    </row>
    <row r="5377" spans="2:2" x14ac:dyDescent="0.2">
      <c r="B5377" s="24"/>
    </row>
    <row r="5378" spans="2:2" x14ac:dyDescent="0.2">
      <c r="B5378" s="24"/>
    </row>
    <row r="5379" spans="2:2" x14ac:dyDescent="0.2">
      <c r="B5379" s="24"/>
    </row>
    <row r="5380" spans="2:2" x14ac:dyDescent="0.2">
      <c r="B5380" s="24"/>
    </row>
    <row r="5381" spans="2:2" x14ac:dyDescent="0.2">
      <c r="B5381" s="24"/>
    </row>
    <row r="5382" spans="2:2" x14ac:dyDescent="0.2">
      <c r="B5382" s="24"/>
    </row>
    <row r="5383" spans="2:2" x14ac:dyDescent="0.2">
      <c r="B5383" s="24"/>
    </row>
    <row r="5384" spans="2:2" x14ac:dyDescent="0.2">
      <c r="B5384" s="24"/>
    </row>
    <row r="5385" spans="2:2" x14ac:dyDescent="0.2">
      <c r="B5385" s="24"/>
    </row>
    <row r="5386" spans="2:2" x14ac:dyDescent="0.2">
      <c r="B5386" s="24"/>
    </row>
    <row r="5387" spans="2:2" x14ac:dyDescent="0.2">
      <c r="B5387" s="24"/>
    </row>
    <row r="5388" spans="2:2" x14ac:dyDescent="0.2">
      <c r="B5388" s="24"/>
    </row>
    <row r="5389" spans="2:2" x14ac:dyDescent="0.2">
      <c r="B5389" s="24"/>
    </row>
    <row r="5390" spans="2:2" x14ac:dyDescent="0.2">
      <c r="B5390" s="24"/>
    </row>
    <row r="5391" spans="2:2" x14ac:dyDescent="0.2">
      <c r="B5391" s="24"/>
    </row>
    <row r="5392" spans="2:2" x14ac:dyDescent="0.2">
      <c r="B5392" s="24"/>
    </row>
    <row r="5393" spans="2:2" x14ac:dyDescent="0.2">
      <c r="B5393" s="24"/>
    </row>
    <row r="5394" spans="2:2" x14ac:dyDescent="0.2">
      <c r="B5394" s="24"/>
    </row>
    <row r="5395" spans="2:2" x14ac:dyDescent="0.2">
      <c r="B5395" s="24"/>
    </row>
    <row r="5396" spans="2:2" x14ac:dyDescent="0.2">
      <c r="B5396" s="24"/>
    </row>
    <row r="5397" spans="2:2" x14ac:dyDescent="0.2">
      <c r="B5397" s="24"/>
    </row>
    <row r="5398" spans="2:2" x14ac:dyDescent="0.2">
      <c r="B5398" s="24"/>
    </row>
    <row r="5399" spans="2:2" x14ac:dyDescent="0.2">
      <c r="B5399" s="24"/>
    </row>
    <row r="5400" spans="2:2" x14ac:dyDescent="0.2">
      <c r="B5400" s="24"/>
    </row>
    <row r="5401" spans="2:2" x14ac:dyDescent="0.2">
      <c r="B5401" s="24"/>
    </row>
    <row r="5402" spans="2:2" x14ac:dyDescent="0.2">
      <c r="B5402" s="24"/>
    </row>
    <row r="5403" spans="2:2" x14ac:dyDescent="0.2">
      <c r="B5403" s="24"/>
    </row>
    <row r="5404" spans="2:2" x14ac:dyDescent="0.2">
      <c r="B5404" s="24"/>
    </row>
    <row r="5405" spans="2:2" x14ac:dyDescent="0.2">
      <c r="B5405" s="24"/>
    </row>
    <row r="5406" spans="2:2" x14ac:dyDescent="0.2">
      <c r="B5406" s="24"/>
    </row>
    <row r="5407" spans="2:2" x14ac:dyDescent="0.2">
      <c r="B5407" s="24"/>
    </row>
    <row r="5408" spans="2:2" x14ac:dyDescent="0.2">
      <c r="B5408" s="24"/>
    </row>
    <row r="5409" spans="2:2" x14ac:dyDescent="0.2">
      <c r="B5409" s="24"/>
    </row>
    <row r="5410" spans="2:2" x14ac:dyDescent="0.2">
      <c r="B5410" s="24"/>
    </row>
    <row r="5411" spans="2:2" x14ac:dyDescent="0.2">
      <c r="B5411" s="24"/>
    </row>
    <row r="5412" spans="2:2" x14ac:dyDescent="0.2">
      <c r="B5412" s="24"/>
    </row>
    <row r="5413" spans="2:2" x14ac:dyDescent="0.2">
      <c r="B5413" s="24"/>
    </row>
    <row r="5414" spans="2:2" x14ac:dyDescent="0.2">
      <c r="B5414" s="24"/>
    </row>
    <row r="5415" spans="2:2" x14ac:dyDescent="0.2">
      <c r="B5415" s="24"/>
    </row>
    <row r="5416" spans="2:2" x14ac:dyDescent="0.2">
      <c r="B5416" s="24"/>
    </row>
    <row r="5417" spans="2:2" x14ac:dyDescent="0.2">
      <c r="B5417" s="24"/>
    </row>
    <row r="5418" spans="2:2" x14ac:dyDescent="0.2">
      <c r="B5418" s="24"/>
    </row>
    <row r="5419" spans="2:2" x14ac:dyDescent="0.2">
      <c r="B5419" s="24"/>
    </row>
    <row r="5420" spans="2:2" x14ac:dyDescent="0.2">
      <c r="B5420" s="24"/>
    </row>
    <row r="5421" spans="2:2" x14ac:dyDescent="0.2">
      <c r="B5421" s="24"/>
    </row>
    <row r="5422" spans="2:2" x14ac:dyDescent="0.2">
      <c r="B5422" s="24"/>
    </row>
    <row r="5423" spans="2:2" x14ac:dyDescent="0.2">
      <c r="B5423" s="24"/>
    </row>
    <row r="5424" spans="2:2" x14ac:dyDescent="0.2">
      <c r="B5424" s="24"/>
    </row>
    <row r="5425" spans="2:2" x14ac:dyDescent="0.2">
      <c r="B5425" s="24"/>
    </row>
    <row r="5426" spans="2:2" x14ac:dyDescent="0.2">
      <c r="B5426" s="24"/>
    </row>
    <row r="5427" spans="2:2" x14ac:dyDescent="0.2">
      <c r="B5427" s="24"/>
    </row>
    <row r="5428" spans="2:2" x14ac:dyDescent="0.2">
      <c r="B5428" s="24"/>
    </row>
    <row r="5429" spans="2:2" x14ac:dyDescent="0.2">
      <c r="B5429" s="24"/>
    </row>
    <row r="5430" spans="2:2" x14ac:dyDescent="0.2">
      <c r="B5430" s="24"/>
    </row>
    <row r="5431" spans="2:2" x14ac:dyDescent="0.2">
      <c r="B5431" s="24"/>
    </row>
    <row r="5432" spans="2:2" x14ac:dyDescent="0.2">
      <c r="B5432" s="24"/>
    </row>
    <row r="5433" spans="2:2" x14ac:dyDescent="0.2">
      <c r="B5433" s="24"/>
    </row>
    <row r="5434" spans="2:2" x14ac:dyDescent="0.2">
      <c r="B5434" s="24"/>
    </row>
    <row r="5435" spans="2:2" x14ac:dyDescent="0.2">
      <c r="B5435" s="24"/>
    </row>
    <row r="5436" spans="2:2" x14ac:dyDescent="0.2">
      <c r="B5436" s="24"/>
    </row>
    <row r="5437" spans="2:2" x14ac:dyDescent="0.2">
      <c r="B5437" s="24"/>
    </row>
    <row r="5438" spans="2:2" x14ac:dyDescent="0.2">
      <c r="B5438" s="24"/>
    </row>
    <row r="5439" spans="2:2" x14ac:dyDescent="0.2">
      <c r="B5439" s="24"/>
    </row>
    <row r="5440" spans="2:2" x14ac:dyDescent="0.2">
      <c r="B5440" s="24"/>
    </row>
    <row r="5441" spans="2:2" x14ac:dyDescent="0.2">
      <c r="B5441" s="24"/>
    </row>
    <row r="5442" spans="2:2" x14ac:dyDescent="0.2">
      <c r="B5442" s="24"/>
    </row>
    <row r="5443" spans="2:2" x14ac:dyDescent="0.2">
      <c r="B5443" s="24"/>
    </row>
    <row r="5444" spans="2:2" x14ac:dyDescent="0.2">
      <c r="B5444" s="24"/>
    </row>
    <row r="5445" spans="2:2" x14ac:dyDescent="0.2">
      <c r="B5445" s="24"/>
    </row>
    <row r="5446" spans="2:2" x14ac:dyDescent="0.2">
      <c r="B5446" s="24"/>
    </row>
    <row r="5447" spans="2:2" x14ac:dyDescent="0.2">
      <c r="B5447" s="24"/>
    </row>
    <row r="5448" spans="2:2" x14ac:dyDescent="0.2">
      <c r="B5448" s="24"/>
    </row>
    <row r="5449" spans="2:2" x14ac:dyDescent="0.2">
      <c r="B5449" s="24"/>
    </row>
    <row r="5450" spans="2:2" x14ac:dyDescent="0.2">
      <c r="B5450" s="24"/>
    </row>
    <row r="5451" spans="2:2" x14ac:dyDescent="0.2">
      <c r="B5451" s="24"/>
    </row>
    <row r="5452" spans="2:2" x14ac:dyDescent="0.2">
      <c r="B5452" s="24"/>
    </row>
    <row r="5453" spans="2:2" x14ac:dyDescent="0.2">
      <c r="B5453" s="24"/>
    </row>
    <row r="5454" spans="2:2" x14ac:dyDescent="0.2">
      <c r="B5454" s="24"/>
    </row>
    <row r="5455" spans="2:2" x14ac:dyDescent="0.2">
      <c r="B5455" s="24"/>
    </row>
    <row r="5456" spans="2:2" x14ac:dyDescent="0.2">
      <c r="B5456" s="24"/>
    </row>
    <row r="5457" spans="2:2" x14ac:dyDescent="0.2">
      <c r="B5457" s="24"/>
    </row>
    <row r="5458" spans="2:2" x14ac:dyDescent="0.2">
      <c r="B5458" s="24"/>
    </row>
    <row r="5459" spans="2:2" x14ac:dyDescent="0.2">
      <c r="B5459" s="24"/>
    </row>
    <row r="5460" spans="2:2" x14ac:dyDescent="0.2">
      <c r="B5460" s="24"/>
    </row>
    <row r="5461" spans="2:2" x14ac:dyDescent="0.2">
      <c r="B5461" s="24"/>
    </row>
    <row r="5462" spans="2:2" x14ac:dyDescent="0.2">
      <c r="B5462" s="24"/>
    </row>
    <row r="5463" spans="2:2" x14ac:dyDescent="0.2">
      <c r="B5463" s="24"/>
    </row>
    <row r="5464" spans="2:2" x14ac:dyDescent="0.2">
      <c r="B5464" s="24"/>
    </row>
    <row r="5465" spans="2:2" x14ac:dyDescent="0.2">
      <c r="B5465" s="24"/>
    </row>
    <row r="5466" spans="2:2" x14ac:dyDescent="0.2">
      <c r="B5466" s="24"/>
    </row>
    <row r="5467" spans="2:2" x14ac:dyDescent="0.2">
      <c r="B5467" s="24"/>
    </row>
    <row r="5468" spans="2:2" x14ac:dyDescent="0.2">
      <c r="B5468" s="24"/>
    </row>
    <row r="5469" spans="2:2" x14ac:dyDescent="0.2">
      <c r="B5469" s="24"/>
    </row>
    <row r="5470" spans="2:2" x14ac:dyDescent="0.2">
      <c r="B5470" s="24"/>
    </row>
    <row r="5471" spans="2:2" x14ac:dyDescent="0.2">
      <c r="B5471" s="24"/>
    </row>
    <row r="5472" spans="2:2" x14ac:dyDescent="0.2">
      <c r="B5472" s="24"/>
    </row>
    <row r="5473" spans="2:2" x14ac:dyDescent="0.2">
      <c r="B5473" s="24"/>
    </row>
    <row r="5474" spans="2:2" x14ac:dyDescent="0.2">
      <c r="B5474" s="24"/>
    </row>
    <row r="5475" spans="2:2" x14ac:dyDescent="0.2">
      <c r="B5475" s="24"/>
    </row>
    <row r="5476" spans="2:2" x14ac:dyDescent="0.2">
      <c r="B5476" s="24"/>
    </row>
    <row r="5477" spans="2:2" x14ac:dyDescent="0.2">
      <c r="B5477" s="24"/>
    </row>
    <row r="5478" spans="2:2" x14ac:dyDescent="0.2">
      <c r="B5478" s="24"/>
    </row>
    <row r="5479" spans="2:2" x14ac:dyDescent="0.2">
      <c r="B5479" s="24"/>
    </row>
    <row r="5480" spans="2:2" x14ac:dyDescent="0.2">
      <c r="B5480" s="24"/>
    </row>
    <row r="5481" spans="2:2" x14ac:dyDescent="0.2">
      <c r="B5481" s="24"/>
    </row>
    <row r="5482" spans="2:2" x14ac:dyDescent="0.2">
      <c r="B5482" s="24"/>
    </row>
    <row r="5483" spans="2:2" x14ac:dyDescent="0.2">
      <c r="B5483" s="24"/>
    </row>
    <row r="5484" spans="2:2" x14ac:dyDescent="0.2">
      <c r="B5484" s="24"/>
    </row>
    <row r="5485" spans="2:2" x14ac:dyDescent="0.2">
      <c r="B5485" s="24"/>
    </row>
    <row r="5486" spans="2:2" x14ac:dyDescent="0.2">
      <c r="B5486" s="24"/>
    </row>
    <row r="5487" spans="2:2" x14ac:dyDescent="0.2">
      <c r="B5487" s="24"/>
    </row>
    <row r="5488" spans="2:2" x14ac:dyDescent="0.2">
      <c r="B5488" s="24"/>
    </row>
    <row r="5489" spans="2:2" x14ac:dyDescent="0.2">
      <c r="B5489" s="24"/>
    </row>
    <row r="5490" spans="2:2" x14ac:dyDescent="0.2">
      <c r="B5490" s="24"/>
    </row>
    <row r="5491" spans="2:2" x14ac:dyDescent="0.2">
      <c r="B5491" s="24"/>
    </row>
    <row r="5492" spans="2:2" x14ac:dyDescent="0.2">
      <c r="B5492" s="24"/>
    </row>
    <row r="5493" spans="2:2" x14ac:dyDescent="0.2">
      <c r="B5493" s="24"/>
    </row>
    <row r="5494" spans="2:2" x14ac:dyDescent="0.2">
      <c r="B5494" s="24"/>
    </row>
    <row r="5495" spans="2:2" x14ac:dyDescent="0.2">
      <c r="B5495" s="24"/>
    </row>
    <row r="5496" spans="2:2" x14ac:dyDescent="0.2">
      <c r="B5496" s="24"/>
    </row>
    <row r="5497" spans="2:2" x14ac:dyDescent="0.2">
      <c r="B5497" s="24"/>
    </row>
    <row r="5498" spans="2:2" x14ac:dyDescent="0.2">
      <c r="B5498" s="24"/>
    </row>
    <row r="5499" spans="2:2" x14ac:dyDescent="0.2">
      <c r="B5499" s="24"/>
    </row>
    <row r="5500" spans="2:2" x14ac:dyDescent="0.2">
      <c r="B5500" s="24"/>
    </row>
    <row r="5501" spans="2:2" x14ac:dyDescent="0.2">
      <c r="B5501" s="24"/>
    </row>
    <row r="5502" spans="2:2" x14ac:dyDescent="0.2">
      <c r="B5502" s="24"/>
    </row>
    <row r="5503" spans="2:2" x14ac:dyDescent="0.2">
      <c r="B5503" s="24"/>
    </row>
    <row r="5504" spans="2:2" x14ac:dyDescent="0.2">
      <c r="B5504" s="24"/>
    </row>
    <row r="5505" spans="2:2" x14ac:dyDescent="0.2">
      <c r="B5505" s="24"/>
    </row>
    <row r="5506" spans="2:2" x14ac:dyDescent="0.2">
      <c r="B5506" s="24"/>
    </row>
    <row r="5507" spans="2:2" x14ac:dyDescent="0.2">
      <c r="B5507" s="24"/>
    </row>
    <row r="5508" spans="2:2" x14ac:dyDescent="0.2">
      <c r="B5508" s="24"/>
    </row>
    <row r="5509" spans="2:2" x14ac:dyDescent="0.2">
      <c r="B5509" s="24"/>
    </row>
    <row r="5510" spans="2:2" x14ac:dyDescent="0.2">
      <c r="B5510" s="24"/>
    </row>
    <row r="5511" spans="2:2" x14ac:dyDescent="0.2">
      <c r="B5511" s="24"/>
    </row>
    <row r="5512" spans="2:2" x14ac:dyDescent="0.2">
      <c r="B5512" s="24"/>
    </row>
    <row r="5513" spans="2:2" x14ac:dyDescent="0.2">
      <c r="B5513" s="24"/>
    </row>
    <row r="5514" spans="2:2" x14ac:dyDescent="0.2">
      <c r="B5514" s="24"/>
    </row>
    <row r="5515" spans="2:2" x14ac:dyDescent="0.2">
      <c r="B5515" s="24"/>
    </row>
    <row r="5516" spans="2:2" x14ac:dyDescent="0.2">
      <c r="B5516" s="24"/>
    </row>
    <row r="5517" spans="2:2" x14ac:dyDescent="0.2">
      <c r="B5517" s="24"/>
    </row>
    <row r="5518" spans="2:2" x14ac:dyDescent="0.2">
      <c r="B5518" s="24"/>
    </row>
    <row r="5519" spans="2:2" x14ac:dyDescent="0.2">
      <c r="B5519" s="24"/>
    </row>
    <row r="5520" spans="2:2" x14ac:dyDescent="0.2">
      <c r="B5520" s="24"/>
    </row>
    <row r="5521" spans="2:2" x14ac:dyDescent="0.2">
      <c r="B5521" s="24"/>
    </row>
    <row r="5522" spans="2:2" x14ac:dyDescent="0.2">
      <c r="B5522" s="24"/>
    </row>
    <row r="5523" spans="2:2" x14ac:dyDescent="0.2">
      <c r="B5523" s="24"/>
    </row>
    <row r="5524" spans="2:2" x14ac:dyDescent="0.2">
      <c r="B5524" s="24"/>
    </row>
    <row r="5525" spans="2:2" x14ac:dyDescent="0.2">
      <c r="B5525" s="24"/>
    </row>
    <row r="5526" spans="2:2" x14ac:dyDescent="0.2">
      <c r="B5526" s="24"/>
    </row>
    <row r="5527" spans="2:2" x14ac:dyDescent="0.2">
      <c r="B5527" s="24"/>
    </row>
    <row r="5528" spans="2:2" x14ac:dyDescent="0.2">
      <c r="B5528" s="24"/>
    </row>
    <row r="5529" spans="2:2" x14ac:dyDescent="0.2">
      <c r="B5529" s="24"/>
    </row>
    <row r="5530" spans="2:2" x14ac:dyDescent="0.2">
      <c r="B5530" s="24"/>
    </row>
    <row r="5531" spans="2:2" x14ac:dyDescent="0.2">
      <c r="B5531" s="24"/>
    </row>
    <row r="5532" spans="2:2" x14ac:dyDescent="0.2">
      <c r="B5532" s="24"/>
    </row>
    <row r="5533" spans="2:2" x14ac:dyDescent="0.2">
      <c r="B5533" s="24"/>
    </row>
    <row r="5534" spans="2:2" x14ac:dyDescent="0.2">
      <c r="B5534" s="24"/>
    </row>
    <row r="5535" spans="2:2" x14ac:dyDescent="0.2">
      <c r="B5535" s="24"/>
    </row>
    <row r="5536" spans="2:2" x14ac:dyDescent="0.2">
      <c r="B5536" s="24"/>
    </row>
    <row r="5537" spans="2:2" x14ac:dyDescent="0.2">
      <c r="B5537" s="24"/>
    </row>
    <row r="5538" spans="2:2" x14ac:dyDescent="0.2">
      <c r="B5538" s="24"/>
    </row>
    <row r="5539" spans="2:2" x14ac:dyDescent="0.2">
      <c r="B5539" s="24"/>
    </row>
    <row r="5540" spans="2:2" x14ac:dyDescent="0.2">
      <c r="B5540" s="24"/>
    </row>
    <row r="5541" spans="2:2" x14ac:dyDescent="0.2">
      <c r="B5541" s="24"/>
    </row>
    <row r="5542" spans="2:2" x14ac:dyDescent="0.2">
      <c r="B5542" s="24"/>
    </row>
    <row r="5543" spans="2:2" x14ac:dyDescent="0.2">
      <c r="B5543" s="24"/>
    </row>
    <row r="5544" spans="2:2" x14ac:dyDescent="0.2">
      <c r="B5544" s="24"/>
    </row>
    <row r="5545" spans="2:2" x14ac:dyDescent="0.2">
      <c r="B5545" s="24"/>
    </row>
    <row r="5546" spans="2:2" x14ac:dyDescent="0.2">
      <c r="B5546" s="24"/>
    </row>
    <row r="5547" spans="2:2" x14ac:dyDescent="0.2">
      <c r="B5547" s="24"/>
    </row>
    <row r="5548" spans="2:2" x14ac:dyDescent="0.2">
      <c r="B5548" s="24"/>
    </row>
    <row r="5549" spans="2:2" x14ac:dyDescent="0.2">
      <c r="B5549" s="24"/>
    </row>
    <row r="5550" spans="2:2" x14ac:dyDescent="0.2">
      <c r="B5550" s="24"/>
    </row>
    <row r="5551" spans="2:2" x14ac:dyDescent="0.2">
      <c r="B5551" s="24"/>
    </row>
    <row r="5552" spans="2:2" x14ac:dyDescent="0.2">
      <c r="B5552" s="24"/>
    </row>
    <row r="5553" spans="2:2" x14ac:dyDescent="0.2">
      <c r="B5553" s="24"/>
    </row>
    <row r="5554" spans="2:2" x14ac:dyDescent="0.2">
      <c r="B5554" s="24"/>
    </row>
    <row r="5555" spans="2:2" x14ac:dyDescent="0.2">
      <c r="B5555" s="24"/>
    </row>
    <row r="5556" spans="2:2" x14ac:dyDescent="0.2">
      <c r="B5556" s="24"/>
    </row>
    <row r="5557" spans="2:2" x14ac:dyDescent="0.2">
      <c r="B5557" s="24"/>
    </row>
    <row r="5558" spans="2:2" x14ac:dyDescent="0.2">
      <c r="B5558" s="24"/>
    </row>
    <row r="5559" spans="2:2" x14ac:dyDescent="0.2">
      <c r="B5559" s="24"/>
    </row>
    <row r="5560" spans="2:2" x14ac:dyDescent="0.2">
      <c r="B5560" s="24"/>
    </row>
    <row r="5561" spans="2:2" x14ac:dyDescent="0.2">
      <c r="B5561" s="24"/>
    </row>
    <row r="5562" spans="2:2" x14ac:dyDescent="0.2">
      <c r="B5562" s="24"/>
    </row>
    <row r="5563" spans="2:2" x14ac:dyDescent="0.2">
      <c r="B5563" s="24"/>
    </row>
    <row r="5564" spans="2:2" x14ac:dyDescent="0.2">
      <c r="B5564" s="24"/>
    </row>
    <row r="5565" spans="2:2" x14ac:dyDescent="0.2">
      <c r="B5565" s="24"/>
    </row>
    <row r="5566" spans="2:2" x14ac:dyDescent="0.2">
      <c r="B5566" s="24"/>
    </row>
    <row r="5567" spans="2:2" x14ac:dyDescent="0.2">
      <c r="B5567" s="24"/>
    </row>
    <row r="5568" spans="2:2" x14ac:dyDescent="0.2">
      <c r="B5568" s="24"/>
    </row>
    <row r="5569" spans="2:2" x14ac:dyDescent="0.2">
      <c r="B5569" s="24"/>
    </row>
    <row r="5570" spans="2:2" x14ac:dyDescent="0.2">
      <c r="B5570" s="24"/>
    </row>
    <row r="5571" spans="2:2" x14ac:dyDescent="0.2">
      <c r="B5571" s="24"/>
    </row>
    <row r="5572" spans="2:2" x14ac:dyDescent="0.2">
      <c r="B5572" s="24"/>
    </row>
    <row r="5573" spans="2:2" x14ac:dyDescent="0.2">
      <c r="B5573" s="24"/>
    </row>
    <row r="5574" spans="2:2" x14ac:dyDescent="0.2">
      <c r="B5574" s="24"/>
    </row>
    <row r="5575" spans="2:2" x14ac:dyDescent="0.2">
      <c r="B5575" s="24"/>
    </row>
    <row r="5576" spans="2:2" x14ac:dyDescent="0.2">
      <c r="B5576" s="24"/>
    </row>
    <row r="5577" spans="2:2" x14ac:dyDescent="0.2">
      <c r="B5577" s="24"/>
    </row>
    <row r="5578" spans="2:2" x14ac:dyDescent="0.2">
      <c r="B5578" s="24"/>
    </row>
    <row r="5579" spans="2:2" x14ac:dyDescent="0.2">
      <c r="B5579" s="24"/>
    </row>
    <row r="5580" spans="2:2" x14ac:dyDescent="0.2">
      <c r="B5580" s="24"/>
    </row>
    <row r="5581" spans="2:2" x14ac:dyDescent="0.2">
      <c r="B5581" s="24"/>
    </row>
    <row r="5582" spans="2:2" x14ac:dyDescent="0.2">
      <c r="B5582" s="24"/>
    </row>
    <row r="5583" spans="2:2" x14ac:dyDescent="0.2">
      <c r="B5583" s="24"/>
    </row>
    <row r="5584" spans="2:2" x14ac:dyDescent="0.2">
      <c r="B5584" s="24"/>
    </row>
    <row r="5585" spans="2:2" x14ac:dyDescent="0.2">
      <c r="B5585" s="24"/>
    </row>
    <row r="5586" spans="2:2" x14ac:dyDescent="0.2">
      <c r="B5586" s="24"/>
    </row>
    <row r="5587" spans="2:2" x14ac:dyDescent="0.2">
      <c r="B5587" s="24"/>
    </row>
    <row r="5588" spans="2:2" x14ac:dyDescent="0.2">
      <c r="B5588" s="24"/>
    </row>
    <row r="5589" spans="2:2" x14ac:dyDescent="0.2">
      <c r="B5589" s="24"/>
    </row>
    <row r="5590" spans="2:2" x14ac:dyDescent="0.2">
      <c r="B5590" s="24"/>
    </row>
    <row r="5591" spans="2:2" x14ac:dyDescent="0.2">
      <c r="B5591" s="24"/>
    </row>
    <row r="5592" spans="2:2" x14ac:dyDescent="0.2">
      <c r="B5592" s="24"/>
    </row>
    <row r="5593" spans="2:2" x14ac:dyDescent="0.2">
      <c r="B5593" s="24"/>
    </row>
    <row r="5594" spans="2:2" x14ac:dyDescent="0.2">
      <c r="B5594" s="24"/>
    </row>
    <row r="5595" spans="2:2" x14ac:dyDescent="0.2">
      <c r="B5595" s="24"/>
    </row>
    <row r="5596" spans="2:2" x14ac:dyDescent="0.2">
      <c r="B5596" s="24"/>
    </row>
    <row r="5597" spans="2:2" x14ac:dyDescent="0.2">
      <c r="B5597" s="24"/>
    </row>
    <row r="5598" spans="2:2" x14ac:dyDescent="0.2">
      <c r="B5598" s="24"/>
    </row>
    <row r="5599" spans="2:2" x14ac:dyDescent="0.2">
      <c r="B5599" s="24"/>
    </row>
    <row r="5600" spans="2:2" x14ac:dyDescent="0.2">
      <c r="B5600" s="24"/>
    </row>
    <row r="5601" spans="2:2" x14ac:dyDescent="0.2">
      <c r="B5601" s="24"/>
    </row>
    <row r="5602" spans="2:2" x14ac:dyDescent="0.2">
      <c r="B5602" s="24"/>
    </row>
    <row r="5603" spans="2:2" x14ac:dyDescent="0.2">
      <c r="B5603" s="24"/>
    </row>
    <row r="5604" spans="2:2" x14ac:dyDescent="0.2">
      <c r="B5604" s="24"/>
    </row>
    <row r="5605" spans="2:2" x14ac:dyDescent="0.2">
      <c r="B5605" s="24"/>
    </row>
    <row r="5606" spans="2:2" x14ac:dyDescent="0.2">
      <c r="B5606" s="24"/>
    </row>
    <row r="5607" spans="2:2" x14ac:dyDescent="0.2">
      <c r="B5607" s="24"/>
    </row>
    <row r="5608" spans="2:2" x14ac:dyDescent="0.2">
      <c r="B5608" s="24"/>
    </row>
    <row r="5609" spans="2:2" x14ac:dyDescent="0.2">
      <c r="B5609" s="24"/>
    </row>
    <row r="5610" spans="2:2" x14ac:dyDescent="0.2">
      <c r="B5610" s="24"/>
    </row>
    <row r="5611" spans="2:2" x14ac:dyDescent="0.2">
      <c r="B5611" s="24"/>
    </row>
    <row r="5612" spans="2:2" x14ac:dyDescent="0.2">
      <c r="B5612" s="24"/>
    </row>
    <row r="5613" spans="2:2" x14ac:dyDescent="0.2">
      <c r="B5613" s="24"/>
    </row>
    <row r="5614" spans="2:2" x14ac:dyDescent="0.2">
      <c r="B5614" s="24"/>
    </row>
    <row r="5615" spans="2:2" x14ac:dyDescent="0.2">
      <c r="B5615" s="24"/>
    </row>
    <row r="5616" spans="2:2" x14ac:dyDescent="0.2">
      <c r="B5616" s="24"/>
    </row>
    <row r="5617" spans="2:2" x14ac:dyDescent="0.2">
      <c r="B5617" s="24"/>
    </row>
    <row r="5618" spans="2:2" x14ac:dyDescent="0.2">
      <c r="B5618" s="24"/>
    </row>
    <row r="5619" spans="2:2" x14ac:dyDescent="0.2">
      <c r="B5619" s="24"/>
    </row>
    <row r="5620" spans="2:2" x14ac:dyDescent="0.2">
      <c r="B5620" s="24"/>
    </row>
    <row r="5621" spans="2:2" x14ac:dyDescent="0.2">
      <c r="B5621" s="24"/>
    </row>
    <row r="5622" spans="2:2" x14ac:dyDescent="0.2">
      <c r="B5622" s="24"/>
    </row>
    <row r="5623" spans="2:2" x14ac:dyDescent="0.2">
      <c r="B5623" s="24"/>
    </row>
    <row r="5624" spans="2:2" x14ac:dyDescent="0.2">
      <c r="B5624" s="24"/>
    </row>
    <row r="5625" spans="2:2" x14ac:dyDescent="0.2">
      <c r="B5625" s="24"/>
    </row>
    <row r="5626" spans="2:2" x14ac:dyDescent="0.2">
      <c r="B5626" s="24"/>
    </row>
    <row r="5627" spans="2:2" x14ac:dyDescent="0.2">
      <c r="B5627" s="24"/>
    </row>
    <row r="5628" spans="2:2" x14ac:dyDescent="0.2">
      <c r="B5628" s="24"/>
    </row>
    <row r="5629" spans="2:2" x14ac:dyDescent="0.2">
      <c r="B5629" s="24"/>
    </row>
    <row r="5630" spans="2:2" x14ac:dyDescent="0.2">
      <c r="B5630" s="24"/>
    </row>
    <row r="5631" spans="2:2" x14ac:dyDescent="0.2">
      <c r="B5631" s="24"/>
    </row>
    <row r="5632" spans="2:2" x14ac:dyDescent="0.2">
      <c r="B5632" s="24"/>
    </row>
    <row r="5633" spans="2:2" x14ac:dyDescent="0.2">
      <c r="B5633" s="24"/>
    </row>
    <row r="5634" spans="2:2" x14ac:dyDescent="0.2">
      <c r="B5634" s="24"/>
    </row>
    <row r="5635" spans="2:2" x14ac:dyDescent="0.2">
      <c r="B5635" s="24"/>
    </row>
    <row r="5636" spans="2:2" x14ac:dyDescent="0.2">
      <c r="B5636" s="24"/>
    </row>
    <row r="5637" spans="2:2" x14ac:dyDescent="0.2">
      <c r="B5637" s="24"/>
    </row>
    <row r="5638" spans="2:2" x14ac:dyDescent="0.2">
      <c r="B5638" s="24"/>
    </row>
    <row r="5639" spans="2:2" x14ac:dyDescent="0.2">
      <c r="B5639" s="24"/>
    </row>
    <row r="5640" spans="2:2" x14ac:dyDescent="0.2">
      <c r="B5640" s="24"/>
    </row>
    <row r="5641" spans="2:2" x14ac:dyDescent="0.2">
      <c r="B5641" s="24"/>
    </row>
    <row r="5642" spans="2:2" x14ac:dyDescent="0.2">
      <c r="B5642" s="24"/>
    </row>
    <row r="5643" spans="2:2" x14ac:dyDescent="0.2">
      <c r="B5643" s="24"/>
    </row>
    <row r="5644" spans="2:2" x14ac:dyDescent="0.2">
      <c r="B5644" s="24"/>
    </row>
    <row r="5645" spans="2:2" x14ac:dyDescent="0.2">
      <c r="B5645" s="24"/>
    </row>
    <row r="5646" spans="2:2" x14ac:dyDescent="0.2">
      <c r="B5646" s="24"/>
    </row>
    <row r="5647" spans="2:2" x14ac:dyDescent="0.2">
      <c r="B5647" s="24"/>
    </row>
    <row r="5648" spans="2:2" x14ac:dyDescent="0.2">
      <c r="B5648" s="24"/>
    </row>
    <row r="5649" spans="2:2" x14ac:dyDescent="0.2">
      <c r="B5649" s="24"/>
    </row>
    <row r="5650" spans="2:2" x14ac:dyDescent="0.2">
      <c r="B5650" s="24"/>
    </row>
    <row r="5651" spans="2:2" x14ac:dyDescent="0.2">
      <c r="B5651" s="24"/>
    </row>
    <row r="5652" spans="2:2" x14ac:dyDescent="0.2">
      <c r="B5652" s="24"/>
    </row>
    <row r="5653" spans="2:2" x14ac:dyDescent="0.2">
      <c r="B5653" s="24"/>
    </row>
    <row r="5654" spans="2:2" x14ac:dyDescent="0.2">
      <c r="B5654" s="24"/>
    </row>
    <row r="5655" spans="2:2" x14ac:dyDescent="0.2">
      <c r="B5655" s="24"/>
    </row>
    <row r="5656" spans="2:2" x14ac:dyDescent="0.2">
      <c r="B5656" s="24"/>
    </row>
    <row r="5657" spans="2:2" x14ac:dyDescent="0.2">
      <c r="B5657" s="24"/>
    </row>
    <row r="5658" spans="2:2" x14ac:dyDescent="0.2">
      <c r="B5658" s="24"/>
    </row>
    <row r="5659" spans="2:2" x14ac:dyDescent="0.2">
      <c r="B5659" s="24"/>
    </row>
    <row r="5660" spans="2:2" x14ac:dyDescent="0.2">
      <c r="B5660" s="24"/>
    </row>
    <row r="5661" spans="2:2" x14ac:dyDescent="0.2">
      <c r="B5661" s="24"/>
    </row>
    <row r="5662" spans="2:2" x14ac:dyDescent="0.2">
      <c r="B5662" s="24"/>
    </row>
    <row r="5663" spans="2:2" x14ac:dyDescent="0.2">
      <c r="B5663" s="24"/>
    </row>
    <row r="5664" spans="2:2" x14ac:dyDescent="0.2">
      <c r="B5664" s="24"/>
    </row>
    <row r="5665" spans="2:2" x14ac:dyDescent="0.2">
      <c r="B5665" s="24"/>
    </row>
    <row r="5666" spans="2:2" x14ac:dyDescent="0.2">
      <c r="B5666" s="24"/>
    </row>
    <row r="5667" spans="2:2" x14ac:dyDescent="0.2">
      <c r="B5667" s="24"/>
    </row>
    <row r="5668" spans="2:2" x14ac:dyDescent="0.2">
      <c r="B5668" s="24"/>
    </row>
    <row r="5669" spans="2:2" x14ac:dyDescent="0.2">
      <c r="B5669" s="24"/>
    </row>
    <row r="5670" spans="2:2" x14ac:dyDescent="0.2">
      <c r="B5670" s="24"/>
    </row>
    <row r="5671" spans="2:2" x14ac:dyDescent="0.2">
      <c r="B5671" s="24"/>
    </row>
    <row r="5672" spans="2:2" x14ac:dyDescent="0.2">
      <c r="B5672" s="24"/>
    </row>
    <row r="5673" spans="2:2" x14ac:dyDescent="0.2">
      <c r="B5673" s="24"/>
    </row>
    <row r="5674" spans="2:2" x14ac:dyDescent="0.2">
      <c r="B5674" s="24"/>
    </row>
    <row r="5675" spans="2:2" x14ac:dyDescent="0.2">
      <c r="B5675" s="24"/>
    </row>
    <row r="5676" spans="2:2" x14ac:dyDescent="0.2">
      <c r="B5676" s="24"/>
    </row>
    <row r="5677" spans="2:2" x14ac:dyDescent="0.2">
      <c r="B5677" s="24"/>
    </row>
    <row r="5678" spans="2:2" x14ac:dyDescent="0.2">
      <c r="B5678" s="24"/>
    </row>
    <row r="5679" spans="2:2" x14ac:dyDescent="0.2">
      <c r="B5679" s="24"/>
    </row>
    <row r="5680" spans="2:2" x14ac:dyDescent="0.2">
      <c r="B5680" s="24"/>
    </row>
    <row r="5681" spans="2:2" x14ac:dyDescent="0.2">
      <c r="B5681" s="24"/>
    </row>
    <row r="5682" spans="2:2" x14ac:dyDescent="0.2">
      <c r="B5682" s="24"/>
    </row>
    <row r="5683" spans="2:2" x14ac:dyDescent="0.2">
      <c r="B5683" s="24"/>
    </row>
    <row r="5684" spans="2:2" x14ac:dyDescent="0.2">
      <c r="B5684" s="24"/>
    </row>
    <row r="5685" spans="2:2" x14ac:dyDescent="0.2">
      <c r="B5685" s="24"/>
    </row>
    <row r="5686" spans="2:2" x14ac:dyDescent="0.2">
      <c r="B5686" s="24"/>
    </row>
    <row r="5687" spans="2:2" x14ac:dyDescent="0.2">
      <c r="B5687" s="24"/>
    </row>
    <row r="5688" spans="2:2" x14ac:dyDescent="0.2">
      <c r="B5688" s="24"/>
    </row>
    <row r="5689" spans="2:2" x14ac:dyDescent="0.2">
      <c r="B5689" s="24"/>
    </row>
    <row r="5690" spans="2:2" x14ac:dyDescent="0.2">
      <c r="B5690" s="24"/>
    </row>
    <row r="5691" spans="2:2" x14ac:dyDescent="0.2">
      <c r="B5691" s="24"/>
    </row>
    <row r="5692" spans="2:2" x14ac:dyDescent="0.2">
      <c r="B5692" s="24"/>
    </row>
    <row r="5693" spans="2:2" x14ac:dyDescent="0.2">
      <c r="B5693" s="24"/>
    </row>
    <row r="5694" spans="2:2" x14ac:dyDescent="0.2">
      <c r="B5694" s="24"/>
    </row>
    <row r="5695" spans="2:2" x14ac:dyDescent="0.2">
      <c r="B5695" s="24"/>
    </row>
    <row r="5696" spans="2:2" x14ac:dyDescent="0.2">
      <c r="B5696" s="24"/>
    </row>
    <row r="5697" spans="2:2" x14ac:dyDescent="0.2">
      <c r="B5697" s="24"/>
    </row>
    <row r="5698" spans="2:2" x14ac:dyDescent="0.2">
      <c r="B5698" s="24"/>
    </row>
    <row r="5699" spans="2:2" x14ac:dyDescent="0.2">
      <c r="B5699" s="24"/>
    </row>
    <row r="5700" spans="2:2" x14ac:dyDescent="0.2">
      <c r="B5700" s="24"/>
    </row>
    <row r="5701" spans="2:2" x14ac:dyDescent="0.2">
      <c r="B5701" s="24"/>
    </row>
    <row r="5702" spans="2:2" x14ac:dyDescent="0.2">
      <c r="B5702" s="24"/>
    </row>
    <row r="5703" spans="2:2" x14ac:dyDescent="0.2">
      <c r="B5703" s="24"/>
    </row>
    <row r="5704" spans="2:2" x14ac:dyDescent="0.2">
      <c r="B5704" s="24"/>
    </row>
    <row r="5705" spans="2:2" x14ac:dyDescent="0.2">
      <c r="B5705" s="24"/>
    </row>
    <row r="5706" spans="2:2" x14ac:dyDescent="0.2">
      <c r="B5706" s="24"/>
    </row>
    <row r="5707" spans="2:2" x14ac:dyDescent="0.2">
      <c r="B5707" s="24"/>
    </row>
    <row r="5708" spans="2:2" x14ac:dyDescent="0.2">
      <c r="B5708" s="24"/>
    </row>
    <row r="5709" spans="2:2" x14ac:dyDescent="0.2">
      <c r="B5709" s="24"/>
    </row>
    <row r="5710" spans="2:2" x14ac:dyDescent="0.2">
      <c r="B5710" s="24"/>
    </row>
    <row r="5711" spans="2:2" x14ac:dyDescent="0.2">
      <c r="B5711" s="24"/>
    </row>
    <row r="5712" spans="2:2" x14ac:dyDescent="0.2">
      <c r="B5712" s="24"/>
    </row>
    <row r="5713" spans="2:2" x14ac:dyDescent="0.2">
      <c r="B5713" s="24"/>
    </row>
    <row r="5714" spans="2:2" x14ac:dyDescent="0.2">
      <c r="B5714" s="24"/>
    </row>
    <row r="5715" spans="2:2" x14ac:dyDescent="0.2">
      <c r="B5715" s="24"/>
    </row>
    <row r="5716" spans="2:2" x14ac:dyDescent="0.2">
      <c r="B5716" s="24"/>
    </row>
    <row r="5717" spans="2:2" x14ac:dyDescent="0.2">
      <c r="B5717" s="24"/>
    </row>
    <row r="5718" spans="2:2" x14ac:dyDescent="0.2">
      <c r="B5718" s="24"/>
    </row>
    <row r="5719" spans="2:2" x14ac:dyDescent="0.2">
      <c r="B5719" s="24"/>
    </row>
    <row r="5720" spans="2:2" x14ac:dyDescent="0.2">
      <c r="B5720" s="24"/>
    </row>
    <row r="5721" spans="2:2" x14ac:dyDescent="0.2">
      <c r="B5721" s="24"/>
    </row>
    <row r="5722" spans="2:2" x14ac:dyDescent="0.2">
      <c r="B5722" s="24"/>
    </row>
    <row r="5723" spans="2:2" x14ac:dyDescent="0.2">
      <c r="B5723" s="24"/>
    </row>
    <row r="5724" spans="2:2" x14ac:dyDescent="0.2">
      <c r="B5724" s="24"/>
    </row>
    <row r="5725" spans="2:2" x14ac:dyDescent="0.2">
      <c r="B5725" s="24"/>
    </row>
    <row r="5726" spans="2:2" x14ac:dyDescent="0.2">
      <c r="B5726" s="24"/>
    </row>
    <row r="5727" spans="2:2" x14ac:dyDescent="0.2">
      <c r="B5727" s="24"/>
    </row>
    <row r="5728" spans="2:2" x14ac:dyDescent="0.2">
      <c r="B5728" s="24"/>
    </row>
    <row r="5729" spans="2:2" x14ac:dyDescent="0.2">
      <c r="B5729" s="24"/>
    </row>
    <row r="5730" spans="2:2" x14ac:dyDescent="0.2">
      <c r="B5730" s="24"/>
    </row>
    <row r="5731" spans="2:2" x14ac:dyDescent="0.2">
      <c r="B5731" s="24"/>
    </row>
    <row r="5732" spans="2:2" x14ac:dyDescent="0.2">
      <c r="B5732" s="24"/>
    </row>
    <row r="5733" spans="2:2" x14ac:dyDescent="0.2">
      <c r="B5733" s="24"/>
    </row>
    <row r="5734" spans="2:2" x14ac:dyDescent="0.2">
      <c r="B5734" s="24"/>
    </row>
    <row r="5735" spans="2:2" x14ac:dyDescent="0.2">
      <c r="B5735" s="24"/>
    </row>
    <row r="5736" spans="2:2" x14ac:dyDescent="0.2">
      <c r="B5736" s="24"/>
    </row>
    <row r="5737" spans="2:2" x14ac:dyDescent="0.2">
      <c r="B5737" s="24"/>
    </row>
    <row r="5738" spans="2:2" x14ac:dyDescent="0.2">
      <c r="B5738" s="24"/>
    </row>
    <row r="5739" spans="2:2" x14ac:dyDescent="0.2">
      <c r="B5739" s="24"/>
    </row>
    <row r="5740" spans="2:2" x14ac:dyDescent="0.2">
      <c r="B5740" s="24"/>
    </row>
    <row r="5741" spans="2:2" x14ac:dyDescent="0.2">
      <c r="B5741" s="24"/>
    </row>
    <row r="5742" spans="2:2" x14ac:dyDescent="0.2">
      <c r="B5742" s="24"/>
    </row>
    <row r="5743" spans="2:2" x14ac:dyDescent="0.2">
      <c r="B5743" s="24"/>
    </row>
    <row r="5744" spans="2:2" x14ac:dyDescent="0.2">
      <c r="B5744" s="24"/>
    </row>
    <row r="5745" spans="2:2" x14ac:dyDescent="0.2">
      <c r="B5745" s="24"/>
    </row>
    <row r="5746" spans="2:2" x14ac:dyDescent="0.2">
      <c r="B5746" s="24"/>
    </row>
    <row r="5747" spans="2:2" x14ac:dyDescent="0.2">
      <c r="B5747" s="24"/>
    </row>
    <row r="5748" spans="2:2" x14ac:dyDescent="0.2">
      <c r="B5748" s="24"/>
    </row>
    <row r="5749" spans="2:2" x14ac:dyDescent="0.2">
      <c r="B5749" s="24"/>
    </row>
    <row r="5750" spans="2:2" x14ac:dyDescent="0.2">
      <c r="B5750" s="24"/>
    </row>
    <row r="5751" spans="2:2" x14ac:dyDescent="0.2">
      <c r="B5751" s="24"/>
    </row>
    <row r="5752" spans="2:2" x14ac:dyDescent="0.2">
      <c r="B5752" s="24"/>
    </row>
    <row r="5753" spans="2:2" x14ac:dyDescent="0.2">
      <c r="B5753" s="24"/>
    </row>
    <row r="5754" spans="2:2" x14ac:dyDescent="0.2">
      <c r="B5754" s="24"/>
    </row>
    <row r="5755" spans="2:2" x14ac:dyDescent="0.2">
      <c r="B5755" s="24"/>
    </row>
    <row r="5756" spans="2:2" x14ac:dyDescent="0.2">
      <c r="B5756" s="24"/>
    </row>
    <row r="5757" spans="2:2" x14ac:dyDescent="0.2">
      <c r="B5757" s="24"/>
    </row>
    <row r="5758" spans="2:2" x14ac:dyDescent="0.2">
      <c r="B5758" s="24"/>
    </row>
    <row r="5759" spans="2:2" x14ac:dyDescent="0.2">
      <c r="B5759" s="24"/>
    </row>
    <row r="5760" spans="2:2" x14ac:dyDescent="0.2">
      <c r="B5760" s="24"/>
    </row>
    <row r="5761" spans="2:2" x14ac:dyDescent="0.2">
      <c r="B5761" s="24"/>
    </row>
    <row r="5762" spans="2:2" x14ac:dyDescent="0.2">
      <c r="B5762" s="24"/>
    </row>
    <row r="5763" spans="2:2" x14ac:dyDescent="0.2">
      <c r="B5763" s="24"/>
    </row>
    <row r="5764" spans="2:2" x14ac:dyDescent="0.2">
      <c r="B5764" s="24"/>
    </row>
    <row r="5765" spans="2:2" x14ac:dyDescent="0.2">
      <c r="B5765" s="24"/>
    </row>
    <row r="5766" spans="2:2" x14ac:dyDescent="0.2">
      <c r="B5766" s="24"/>
    </row>
    <row r="5767" spans="2:2" x14ac:dyDescent="0.2">
      <c r="B5767" s="24"/>
    </row>
    <row r="5768" spans="2:2" x14ac:dyDescent="0.2">
      <c r="B5768" s="24"/>
    </row>
    <row r="5769" spans="2:2" x14ac:dyDescent="0.2">
      <c r="B5769" s="24"/>
    </row>
    <row r="5770" spans="2:2" x14ac:dyDescent="0.2">
      <c r="B5770" s="24"/>
    </row>
    <row r="5771" spans="2:2" x14ac:dyDescent="0.2">
      <c r="B5771" s="24"/>
    </row>
    <row r="5772" spans="2:2" x14ac:dyDescent="0.2">
      <c r="B5772" s="24"/>
    </row>
    <row r="5773" spans="2:2" x14ac:dyDescent="0.2">
      <c r="B5773" s="24"/>
    </row>
    <row r="5774" spans="2:2" x14ac:dyDescent="0.2">
      <c r="B5774" s="24"/>
    </row>
    <row r="5775" spans="2:2" x14ac:dyDescent="0.2">
      <c r="B5775" s="24"/>
    </row>
    <row r="5776" spans="2:2" x14ac:dyDescent="0.2">
      <c r="B5776" s="24"/>
    </row>
    <row r="5777" spans="2:2" x14ac:dyDescent="0.2">
      <c r="B5777" s="24"/>
    </row>
    <row r="5778" spans="2:2" x14ac:dyDescent="0.2">
      <c r="B5778" s="24"/>
    </row>
    <row r="5779" spans="2:2" x14ac:dyDescent="0.2">
      <c r="B5779" s="24"/>
    </row>
    <row r="5780" spans="2:2" x14ac:dyDescent="0.2">
      <c r="B5780" s="24"/>
    </row>
    <row r="5781" spans="2:2" x14ac:dyDescent="0.2">
      <c r="B5781" s="24"/>
    </row>
    <row r="5782" spans="2:2" x14ac:dyDescent="0.2">
      <c r="B5782" s="24"/>
    </row>
    <row r="5783" spans="2:2" x14ac:dyDescent="0.2">
      <c r="B5783" s="24"/>
    </row>
    <row r="5784" spans="2:2" x14ac:dyDescent="0.2">
      <c r="B5784" s="24"/>
    </row>
    <row r="5785" spans="2:2" x14ac:dyDescent="0.2">
      <c r="B5785" s="24"/>
    </row>
    <row r="5786" spans="2:2" x14ac:dyDescent="0.2">
      <c r="B5786" s="24"/>
    </row>
    <row r="5787" spans="2:2" x14ac:dyDescent="0.2">
      <c r="B5787" s="24"/>
    </row>
    <row r="5788" spans="2:2" x14ac:dyDescent="0.2">
      <c r="B5788" s="24"/>
    </row>
    <row r="5789" spans="2:2" x14ac:dyDescent="0.2">
      <c r="B5789" s="24"/>
    </row>
    <row r="5790" spans="2:2" x14ac:dyDescent="0.2">
      <c r="B5790" s="24"/>
    </row>
    <row r="5791" spans="2:2" x14ac:dyDescent="0.2">
      <c r="B5791" s="24"/>
    </row>
    <row r="5792" spans="2:2" x14ac:dyDescent="0.2">
      <c r="B5792" s="24"/>
    </row>
    <row r="5793" spans="2:2" x14ac:dyDescent="0.2">
      <c r="B5793" s="24"/>
    </row>
    <row r="5794" spans="2:2" x14ac:dyDescent="0.2">
      <c r="B5794" s="24"/>
    </row>
    <row r="5795" spans="2:2" x14ac:dyDescent="0.2">
      <c r="B5795" s="24"/>
    </row>
    <row r="5796" spans="2:2" x14ac:dyDescent="0.2">
      <c r="B5796" s="24"/>
    </row>
    <row r="5797" spans="2:2" x14ac:dyDescent="0.2">
      <c r="B5797" s="24"/>
    </row>
    <row r="5798" spans="2:2" x14ac:dyDescent="0.2">
      <c r="B5798" s="24"/>
    </row>
    <row r="5799" spans="2:2" x14ac:dyDescent="0.2">
      <c r="B5799" s="24"/>
    </row>
    <row r="5800" spans="2:2" x14ac:dyDescent="0.2">
      <c r="B5800" s="24"/>
    </row>
    <row r="5801" spans="2:2" x14ac:dyDescent="0.2">
      <c r="B5801" s="24"/>
    </row>
    <row r="5802" spans="2:2" x14ac:dyDescent="0.2">
      <c r="B5802" s="24"/>
    </row>
    <row r="5803" spans="2:2" x14ac:dyDescent="0.2">
      <c r="B5803" s="24"/>
    </row>
    <row r="5804" spans="2:2" x14ac:dyDescent="0.2">
      <c r="B5804" s="24"/>
    </row>
    <row r="5805" spans="2:2" x14ac:dyDescent="0.2">
      <c r="B5805" s="24"/>
    </row>
    <row r="5806" spans="2:2" x14ac:dyDescent="0.2">
      <c r="B5806" s="24"/>
    </row>
    <row r="5807" spans="2:2" x14ac:dyDescent="0.2">
      <c r="B5807" s="24"/>
    </row>
    <row r="5808" spans="2:2" x14ac:dyDescent="0.2">
      <c r="B5808" s="24"/>
    </row>
    <row r="5809" spans="2:2" x14ac:dyDescent="0.2">
      <c r="B5809" s="24"/>
    </row>
    <row r="5810" spans="2:2" x14ac:dyDescent="0.2">
      <c r="B5810" s="24"/>
    </row>
    <row r="5811" spans="2:2" x14ac:dyDescent="0.2">
      <c r="B5811" s="24"/>
    </row>
    <row r="5812" spans="2:2" x14ac:dyDescent="0.2">
      <c r="B5812" s="24"/>
    </row>
    <row r="5813" spans="2:2" x14ac:dyDescent="0.2">
      <c r="B5813" s="24"/>
    </row>
    <row r="5814" spans="2:2" x14ac:dyDescent="0.2">
      <c r="B5814" s="24"/>
    </row>
    <row r="5815" spans="2:2" x14ac:dyDescent="0.2">
      <c r="B5815" s="24"/>
    </row>
    <row r="5816" spans="2:2" x14ac:dyDescent="0.2">
      <c r="B5816" s="24"/>
    </row>
    <row r="5817" spans="2:2" x14ac:dyDescent="0.2">
      <c r="B5817" s="24"/>
    </row>
    <row r="5818" spans="2:2" x14ac:dyDescent="0.2">
      <c r="B5818" s="24"/>
    </row>
    <row r="5819" spans="2:2" x14ac:dyDescent="0.2">
      <c r="B5819" s="24"/>
    </row>
    <row r="5820" spans="2:2" x14ac:dyDescent="0.2">
      <c r="B5820" s="24"/>
    </row>
    <row r="5821" spans="2:2" x14ac:dyDescent="0.2">
      <c r="B5821" s="24"/>
    </row>
    <row r="5822" spans="2:2" x14ac:dyDescent="0.2">
      <c r="B5822" s="24"/>
    </row>
    <row r="5823" spans="2:2" x14ac:dyDescent="0.2">
      <c r="B5823" s="24"/>
    </row>
    <row r="5824" spans="2:2" x14ac:dyDescent="0.2">
      <c r="B5824" s="24"/>
    </row>
    <row r="5825" spans="2:2" x14ac:dyDescent="0.2">
      <c r="B5825" s="24"/>
    </row>
    <row r="5826" spans="2:2" x14ac:dyDescent="0.2">
      <c r="B5826" s="24"/>
    </row>
    <row r="5827" spans="2:2" x14ac:dyDescent="0.2">
      <c r="B5827" s="24"/>
    </row>
    <row r="5828" spans="2:2" x14ac:dyDescent="0.2">
      <c r="B5828" s="24"/>
    </row>
    <row r="5829" spans="2:2" x14ac:dyDescent="0.2">
      <c r="B5829" s="24"/>
    </row>
    <row r="5830" spans="2:2" x14ac:dyDescent="0.2">
      <c r="B5830" s="24"/>
    </row>
    <row r="5831" spans="2:2" x14ac:dyDescent="0.2">
      <c r="B5831" s="24"/>
    </row>
    <row r="5832" spans="2:2" x14ac:dyDescent="0.2">
      <c r="B5832" s="24"/>
    </row>
    <row r="5833" spans="2:2" x14ac:dyDescent="0.2">
      <c r="B5833" s="24"/>
    </row>
    <row r="5834" spans="2:2" x14ac:dyDescent="0.2">
      <c r="B5834" s="24"/>
    </row>
    <row r="5835" spans="2:2" x14ac:dyDescent="0.2">
      <c r="B5835" s="24"/>
    </row>
    <row r="5836" spans="2:2" x14ac:dyDescent="0.2">
      <c r="B5836" s="24"/>
    </row>
    <row r="5837" spans="2:2" x14ac:dyDescent="0.2">
      <c r="B5837" s="24"/>
    </row>
    <row r="5838" spans="2:2" x14ac:dyDescent="0.2">
      <c r="B5838" s="24"/>
    </row>
    <row r="5839" spans="2:2" x14ac:dyDescent="0.2">
      <c r="B5839" s="24"/>
    </row>
    <row r="5840" spans="2:2" x14ac:dyDescent="0.2">
      <c r="B5840" s="24"/>
    </row>
    <row r="5841" spans="2:2" x14ac:dyDescent="0.2">
      <c r="B5841" s="24"/>
    </row>
    <row r="5842" spans="2:2" x14ac:dyDescent="0.2">
      <c r="B5842" s="24"/>
    </row>
    <row r="5843" spans="2:2" x14ac:dyDescent="0.2">
      <c r="B5843" s="24"/>
    </row>
    <row r="5844" spans="2:2" x14ac:dyDescent="0.2">
      <c r="B5844" s="24"/>
    </row>
    <row r="5845" spans="2:2" x14ac:dyDescent="0.2">
      <c r="B5845" s="24"/>
    </row>
    <row r="5846" spans="2:2" x14ac:dyDescent="0.2">
      <c r="B5846" s="24"/>
    </row>
    <row r="5847" spans="2:2" x14ac:dyDescent="0.2">
      <c r="B5847" s="24"/>
    </row>
    <row r="5848" spans="2:2" x14ac:dyDescent="0.2">
      <c r="B5848" s="24"/>
    </row>
    <row r="5849" spans="2:2" x14ac:dyDescent="0.2">
      <c r="B5849" s="24"/>
    </row>
    <row r="5850" spans="2:2" x14ac:dyDescent="0.2">
      <c r="B5850" s="24"/>
    </row>
    <row r="5851" spans="2:2" x14ac:dyDescent="0.2">
      <c r="B5851" s="24"/>
    </row>
    <row r="5852" spans="2:2" x14ac:dyDescent="0.2">
      <c r="B5852" s="24"/>
    </row>
    <row r="5853" spans="2:2" x14ac:dyDescent="0.2">
      <c r="B5853" s="24"/>
    </row>
    <row r="5854" spans="2:2" x14ac:dyDescent="0.2">
      <c r="B5854" s="24"/>
    </row>
    <row r="5855" spans="2:2" x14ac:dyDescent="0.2">
      <c r="B5855" s="24"/>
    </row>
    <row r="5856" spans="2:2" x14ac:dyDescent="0.2">
      <c r="B5856" s="24"/>
    </row>
    <row r="5857" spans="2:2" x14ac:dyDescent="0.2">
      <c r="B5857" s="24"/>
    </row>
    <row r="5858" spans="2:2" x14ac:dyDescent="0.2">
      <c r="B5858" s="24"/>
    </row>
    <row r="5859" spans="2:2" x14ac:dyDescent="0.2">
      <c r="B5859" s="24"/>
    </row>
    <row r="5860" spans="2:2" x14ac:dyDescent="0.2">
      <c r="B5860" s="24"/>
    </row>
    <row r="5861" spans="2:2" x14ac:dyDescent="0.2">
      <c r="B5861" s="24"/>
    </row>
    <row r="5862" spans="2:2" x14ac:dyDescent="0.2">
      <c r="B5862" s="24"/>
    </row>
    <row r="5863" spans="2:2" x14ac:dyDescent="0.2">
      <c r="B5863" s="24"/>
    </row>
    <row r="5864" spans="2:2" x14ac:dyDescent="0.2">
      <c r="B5864" s="24"/>
    </row>
    <row r="5865" spans="2:2" x14ac:dyDescent="0.2">
      <c r="B5865" s="24"/>
    </row>
    <row r="5866" spans="2:2" x14ac:dyDescent="0.2">
      <c r="B5866" s="24"/>
    </row>
    <row r="5867" spans="2:2" x14ac:dyDescent="0.2">
      <c r="B5867" s="24"/>
    </row>
    <row r="5868" spans="2:2" x14ac:dyDescent="0.2">
      <c r="B5868" s="24"/>
    </row>
    <row r="5869" spans="2:2" x14ac:dyDescent="0.2">
      <c r="B5869" s="24"/>
    </row>
    <row r="5870" spans="2:2" x14ac:dyDescent="0.2">
      <c r="B5870" s="24"/>
    </row>
    <row r="5871" spans="2:2" x14ac:dyDescent="0.2">
      <c r="B5871" s="24"/>
    </row>
    <row r="5872" spans="2:2" x14ac:dyDescent="0.2">
      <c r="B5872" s="24"/>
    </row>
    <row r="5873" spans="2:2" x14ac:dyDescent="0.2">
      <c r="B5873" s="24"/>
    </row>
    <row r="5874" spans="2:2" x14ac:dyDescent="0.2">
      <c r="B5874" s="24"/>
    </row>
    <row r="5875" spans="2:2" x14ac:dyDescent="0.2">
      <c r="B5875" s="24"/>
    </row>
    <row r="5876" spans="2:2" x14ac:dyDescent="0.2">
      <c r="B5876" s="24"/>
    </row>
    <row r="5877" spans="2:2" x14ac:dyDescent="0.2">
      <c r="B5877" s="24"/>
    </row>
    <row r="5878" spans="2:2" x14ac:dyDescent="0.2">
      <c r="B5878" s="24"/>
    </row>
    <row r="5879" spans="2:2" x14ac:dyDescent="0.2">
      <c r="B5879" s="24"/>
    </row>
    <row r="5880" spans="2:2" x14ac:dyDescent="0.2">
      <c r="B5880" s="24"/>
    </row>
    <row r="5881" spans="2:2" x14ac:dyDescent="0.2">
      <c r="B5881" s="24"/>
    </row>
    <row r="5882" spans="2:2" x14ac:dyDescent="0.2">
      <c r="B5882" s="24"/>
    </row>
    <row r="5883" spans="2:2" x14ac:dyDescent="0.2">
      <c r="B5883" s="24"/>
    </row>
    <row r="5884" spans="2:2" x14ac:dyDescent="0.2">
      <c r="B5884" s="24"/>
    </row>
    <row r="5885" spans="2:2" x14ac:dyDescent="0.2">
      <c r="B5885" s="24"/>
    </row>
    <row r="5886" spans="2:2" x14ac:dyDescent="0.2">
      <c r="B5886" s="24"/>
    </row>
    <row r="5887" spans="2:2" x14ac:dyDescent="0.2">
      <c r="B5887" s="24"/>
    </row>
    <row r="5888" spans="2:2" x14ac:dyDescent="0.2">
      <c r="B5888" s="24"/>
    </row>
    <row r="5889" spans="2:2" x14ac:dyDescent="0.2">
      <c r="B5889" s="24"/>
    </row>
    <row r="5890" spans="2:2" x14ac:dyDescent="0.2">
      <c r="B5890" s="24"/>
    </row>
    <row r="5891" spans="2:2" x14ac:dyDescent="0.2">
      <c r="B5891" s="24"/>
    </row>
    <row r="5892" spans="2:2" x14ac:dyDescent="0.2">
      <c r="B5892" s="24"/>
    </row>
    <row r="5893" spans="2:2" x14ac:dyDescent="0.2">
      <c r="B5893" s="24"/>
    </row>
    <row r="5894" spans="2:2" x14ac:dyDescent="0.2">
      <c r="B5894" s="24"/>
    </row>
    <row r="5895" spans="2:2" x14ac:dyDescent="0.2">
      <c r="B5895" s="24"/>
    </row>
    <row r="5896" spans="2:2" x14ac:dyDescent="0.2">
      <c r="B5896" s="24"/>
    </row>
    <row r="5897" spans="2:2" x14ac:dyDescent="0.2">
      <c r="B5897" s="24"/>
    </row>
    <row r="5898" spans="2:2" x14ac:dyDescent="0.2">
      <c r="B5898" s="24"/>
    </row>
    <row r="5899" spans="2:2" x14ac:dyDescent="0.2">
      <c r="B5899" s="24"/>
    </row>
    <row r="5900" spans="2:2" x14ac:dyDescent="0.2">
      <c r="B5900" s="24"/>
    </row>
    <row r="5901" spans="2:2" x14ac:dyDescent="0.2">
      <c r="B5901" s="24"/>
    </row>
    <row r="5902" spans="2:2" x14ac:dyDescent="0.2">
      <c r="B5902" s="24"/>
    </row>
    <row r="5903" spans="2:2" x14ac:dyDescent="0.2">
      <c r="B5903" s="24"/>
    </row>
    <row r="5904" spans="2:2" x14ac:dyDescent="0.2">
      <c r="B5904" s="24"/>
    </row>
    <row r="5905" spans="2:2" x14ac:dyDescent="0.2">
      <c r="B5905" s="24"/>
    </row>
    <row r="5906" spans="2:2" x14ac:dyDescent="0.2">
      <c r="B5906" s="24"/>
    </row>
    <row r="5907" spans="2:2" x14ac:dyDescent="0.2">
      <c r="B5907" s="24"/>
    </row>
    <row r="5908" spans="2:2" x14ac:dyDescent="0.2">
      <c r="B5908" s="24"/>
    </row>
    <row r="5909" spans="2:2" x14ac:dyDescent="0.2">
      <c r="B5909" s="24"/>
    </row>
    <row r="5910" spans="2:2" x14ac:dyDescent="0.2">
      <c r="B5910" s="24"/>
    </row>
    <row r="5911" spans="2:2" x14ac:dyDescent="0.2">
      <c r="B5911" s="24"/>
    </row>
    <row r="5912" spans="2:2" x14ac:dyDescent="0.2">
      <c r="B5912" s="24"/>
    </row>
    <row r="5913" spans="2:2" x14ac:dyDescent="0.2">
      <c r="B5913" s="24"/>
    </row>
    <row r="5914" spans="2:2" x14ac:dyDescent="0.2">
      <c r="B5914" s="24"/>
    </row>
    <row r="5915" spans="2:2" x14ac:dyDescent="0.2">
      <c r="B5915" s="24"/>
    </row>
    <row r="5916" spans="2:2" x14ac:dyDescent="0.2">
      <c r="B5916" s="24"/>
    </row>
    <row r="5917" spans="2:2" x14ac:dyDescent="0.2">
      <c r="B5917" s="24"/>
    </row>
    <row r="5918" spans="2:2" x14ac:dyDescent="0.2">
      <c r="B5918" s="24"/>
    </row>
    <row r="5919" spans="2:2" x14ac:dyDescent="0.2">
      <c r="B5919" s="24"/>
    </row>
    <row r="5920" spans="2:2" x14ac:dyDescent="0.2">
      <c r="B5920" s="24"/>
    </row>
    <row r="5921" spans="2:2" x14ac:dyDescent="0.2">
      <c r="B5921" s="24"/>
    </row>
    <row r="5922" spans="2:2" x14ac:dyDescent="0.2">
      <c r="B5922" s="24"/>
    </row>
    <row r="5923" spans="2:2" x14ac:dyDescent="0.2">
      <c r="B5923" s="24"/>
    </row>
    <row r="5924" spans="2:2" x14ac:dyDescent="0.2">
      <c r="B5924" s="24"/>
    </row>
    <row r="5925" spans="2:2" x14ac:dyDescent="0.2">
      <c r="B5925" s="24"/>
    </row>
    <row r="5926" spans="2:2" x14ac:dyDescent="0.2">
      <c r="B5926" s="24"/>
    </row>
    <row r="5927" spans="2:2" x14ac:dyDescent="0.2">
      <c r="B5927" s="24"/>
    </row>
    <row r="5928" spans="2:2" x14ac:dyDescent="0.2">
      <c r="B5928" s="24"/>
    </row>
    <row r="5929" spans="2:2" x14ac:dyDescent="0.2">
      <c r="B5929" s="24"/>
    </row>
    <row r="5930" spans="2:2" x14ac:dyDescent="0.2">
      <c r="B5930" s="24"/>
    </row>
    <row r="5931" spans="2:2" x14ac:dyDescent="0.2">
      <c r="B5931" s="24"/>
    </row>
    <row r="5932" spans="2:2" x14ac:dyDescent="0.2">
      <c r="B5932" s="24"/>
    </row>
    <row r="5933" spans="2:2" x14ac:dyDescent="0.2">
      <c r="B5933" s="24"/>
    </row>
    <row r="5934" spans="2:2" x14ac:dyDescent="0.2">
      <c r="B5934" s="24"/>
    </row>
    <row r="5935" spans="2:2" x14ac:dyDescent="0.2">
      <c r="B5935" s="24"/>
    </row>
    <row r="5936" spans="2:2" x14ac:dyDescent="0.2">
      <c r="B5936" s="24"/>
    </row>
    <row r="5937" spans="2:2" x14ac:dyDescent="0.2">
      <c r="B5937" s="24"/>
    </row>
    <row r="5938" spans="2:2" x14ac:dyDescent="0.2">
      <c r="B5938" s="24"/>
    </row>
    <row r="5939" spans="2:2" x14ac:dyDescent="0.2">
      <c r="B5939" s="24"/>
    </row>
    <row r="5940" spans="2:2" x14ac:dyDescent="0.2">
      <c r="B5940" s="24"/>
    </row>
    <row r="5941" spans="2:2" x14ac:dyDescent="0.2">
      <c r="B5941" s="24"/>
    </row>
    <row r="5942" spans="2:2" x14ac:dyDescent="0.2">
      <c r="B5942" s="24"/>
    </row>
    <row r="5943" spans="2:2" x14ac:dyDescent="0.2">
      <c r="B5943" s="24"/>
    </row>
    <row r="5944" spans="2:2" x14ac:dyDescent="0.2">
      <c r="B5944" s="24"/>
    </row>
    <row r="5945" spans="2:2" x14ac:dyDescent="0.2">
      <c r="B5945" s="24"/>
    </row>
    <row r="5946" spans="2:2" x14ac:dyDescent="0.2">
      <c r="B5946" s="24"/>
    </row>
    <row r="5947" spans="2:2" x14ac:dyDescent="0.2">
      <c r="B5947" s="24"/>
    </row>
    <row r="5948" spans="2:2" x14ac:dyDescent="0.2">
      <c r="B5948" s="24"/>
    </row>
    <row r="5949" spans="2:2" x14ac:dyDescent="0.2">
      <c r="B5949" s="24"/>
    </row>
    <row r="5950" spans="2:2" x14ac:dyDescent="0.2">
      <c r="B5950" s="24"/>
    </row>
    <row r="5951" spans="2:2" x14ac:dyDescent="0.2">
      <c r="B5951" s="24"/>
    </row>
    <row r="5952" spans="2:2" x14ac:dyDescent="0.2">
      <c r="B5952" s="24"/>
    </row>
    <row r="5953" spans="2:2" x14ac:dyDescent="0.2">
      <c r="B5953" s="24"/>
    </row>
    <row r="5954" spans="2:2" x14ac:dyDescent="0.2">
      <c r="B5954" s="24"/>
    </row>
    <row r="5955" spans="2:2" x14ac:dyDescent="0.2">
      <c r="B5955" s="24"/>
    </row>
    <row r="5956" spans="2:2" x14ac:dyDescent="0.2">
      <c r="B5956" s="24"/>
    </row>
    <row r="5957" spans="2:2" x14ac:dyDescent="0.2">
      <c r="B5957" s="24"/>
    </row>
    <row r="5958" spans="2:2" x14ac:dyDescent="0.2">
      <c r="B5958" s="24"/>
    </row>
    <row r="5959" spans="2:2" x14ac:dyDescent="0.2">
      <c r="B5959" s="24"/>
    </row>
    <row r="5960" spans="2:2" x14ac:dyDescent="0.2">
      <c r="B5960" s="24"/>
    </row>
    <row r="5961" spans="2:2" x14ac:dyDescent="0.2">
      <c r="B5961" s="24"/>
    </row>
    <row r="5962" spans="2:2" x14ac:dyDescent="0.2">
      <c r="B5962" s="24"/>
    </row>
    <row r="5963" spans="2:2" x14ac:dyDescent="0.2">
      <c r="B5963" s="24"/>
    </row>
    <row r="5964" spans="2:2" x14ac:dyDescent="0.2">
      <c r="B5964" s="24"/>
    </row>
    <row r="5965" spans="2:2" x14ac:dyDescent="0.2">
      <c r="B5965" s="24"/>
    </row>
    <row r="5966" spans="2:2" x14ac:dyDescent="0.2">
      <c r="B5966" s="24"/>
    </row>
    <row r="5967" spans="2:2" x14ac:dyDescent="0.2">
      <c r="B5967" s="24"/>
    </row>
    <row r="5968" spans="2:2" x14ac:dyDescent="0.2">
      <c r="B5968" s="24"/>
    </row>
    <row r="5969" spans="2:2" x14ac:dyDescent="0.2">
      <c r="B5969" s="24"/>
    </row>
    <row r="5970" spans="2:2" x14ac:dyDescent="0.2">
      <c r="B5970" s="24"/>
    </row>
    <row r="5971" spans="2:2" x14ac:dyDescent="0.2">
      <c r="B5971" s="24"/>
    </row>
    <row r="5972" spans="2:2" x14ac:dyDescent="0.2">
      <c r="B5972" s="24"/>
    </row>
    <row r="5973" spans="2:2" x14ac:dyDescent="0.2">
      <c r="B5973" s="24"/>
    </row>
    <row r="5974" spans="2:2" x14ac:dyDescent="0.2">
      <c r="B5974" s="24"/>
    </row>
    <row r="5975" spans="2:2" x14ac:dyDescent="0.2">
      <c r="B5975" s="24"/>
    </row>
    <row r="5976" spans="2:2" x14ac:dyDescent="0.2">
      <c r="B5976" s="24"/>
    </row>
    <row r="5977" spans="2:2" x14ac:dyDescent="0.2">
      <c r="B5977" s="24"/>
    </row>
    <row r="5978" spans="2:2" x14ac:dyDescent="0.2">
      <c r="B5978" s="24"/>
    </row>
    <row r="5979" spans="2:2" x14ac:dyDescent="0.2">
      <c r="B5979" s="24"/>
    </row>
    <row r="5980" spans="2:2" x14ac:dyDescent="0.2">
      <c r="B5980" s="24"/>
    </row>
    <row r="5981" spans="2:2" x14ac:dyDescent="0.2">
      <c r="B5981" s="24"/>
    </row>
    <row r="5982" spans="2:2" x14ac:dyDescent="0.2">
      <c r="B5982" s="24"/>
    </row>
    <row r="5983" spans="2:2" x14ac:dyDescent="0.2">
      <c r="B5983" s="24"/>
    </row>
    <row r="5984" spans="2:2" x14ac:dyDescent="0.2">
      <c r="B5984" s="24"/>
    </row>
    <row r="5985" spans="2:2" x14ac:dyDescent="0.2">
      <c r="B5985" s="24"/>
    </row>
    <row r="5986" spans="2:2" x14ac:dyDescent="0.2">
      <c r="B5986" s="24"/>
    </row>
    <row r="5987" spans="2:2" x14ac:dyDescent="0.2">
      <c r="B5987" s="24"/>
    </row>
    <row r="5988" spans="2:2" x14ac:dyDescent="0.2">
      <c r="B5988" s="24"/>
    </row>
    <row r="5989" spans="2:2" x14ac:dyDescent="0.2">
      <c r="B5989" s="24"/>
    </row>
    <row r="5990" spans="2:2" x14ac:dyDescent="0.2">
      <c r="B5990" s="24"/>
    </row>
    <row r="5991" spans="2:2" x14ac:dyDescent="0.2">
      <c r="B5991" s="24"/>
    </row>
    <row r="5992" spans="2:2" x14ac:dyDescent="0.2">
      <c r="B5992" s="24"/>
    </row>
    <row r="5993" spans="2:2" x14ac:dyDescent="0.2">
      <c r="B5993" s="24"/>
    </row>
    <row r="5994" spans="2:2" x14ac:dyDescent="0.2">
      <c r="B5994" s="24"/>
    </row>
    <row r="5995" spans="2:2" x14ac:dyDescent="0.2">
      <c r="B5995" s="24"/>
    </row>
    <row r="5996" spans="2:2" x14ac:dyDescent="0.2">
      <c r="B5996" s="24"/>
    </row>
    <row r="5997" spans="2:2" x14ac:dyDescent="0.2">
      <c r="B5997" s="24"/>
    </row>
    <row r="5998" spans="2:2" x14ac:dyDescent="0.2">
      <c r="B5998" s="24"/>
    </row>
    <row r="5999" spans="2:2" x14ac:dyDescent="0.2">
      <c r="B5999" s="24"/>
    </row>
    <row r="6000" spans="2:2" x14ac:dyDescent="0.2">
      <c r="B6000" s="24"/>
    </row>
    <row r="6001" spans="2:2" x14ac:dyDescent="0.2">
      <c r="B6001" s="24"/>
    </row>
    <row r="6002" spans="2:2" x14ac:dyDescent="0.2">
      <c r="B6002" s="24"/>
    </row>
    <row r="6003" spans="2:2" x14ac:dyDescent="0.2">
      <c r="B6003" s="24"/>
    </row>
    <row r="6004" spans="2:2" x14ac:dyDescent="0.2">
      <c r="B6004" s="24"/>
    </row>
    <row r="6005" spans="2:2" x14ac:dyDescent="0.2">
      <c r="B6005" s="24"/>
    </row>
    <row r="6006" spans="2:2" x14ac:dyDescent="0.2">
      <c r="B6006" s="24"/>
    </row>
    <row r="6007" spans="2:2" x14ac:dyDescent="0.2">
      <c r="B6007" s="24"/>
    </row>
    <row r="6008" spans="2:2" x14ac:dyDescent="0.2">
      <c r="B6008" s="24"/>
    </row>
    <row r="6009" spans="2:2" x14ac:dyDescent="0.2">
      <c r="B6009" s="24"/>
    </row>
    <row r="6010" spans="2:2" x14ac:dyDescent="0.2">
      <c r="B6010" s="24"/>
    </row>
    <row r="6011" spans="2:2" x14ac:dyDescent="0.2">
      <c r="B6011" s="24"/>
    </row>
    <row r="6012" spans="2:2" x14ac:dyDescent="0.2">
      <c r="B6012" s="24"/>
    </row>
    <row r="6013" spans="2:2" x14ac:dyDescent="0.2">
      <c r="B6013" s="24"/>
    </row>
    <row r="6014" spans="2:2" x14ac:dyDescent="0.2">
      <c r="B6014" s="24"/>
    </row>
    <row r="6015" spans="2:2" x14ac:dyDescent="0.2">
      <c r="B6015" s="24"/>
    </row>
    <row r="6016" spans="2:2" x14ac:dyDescent="0.2">
      <c r="B6016" s="24"/>
    </row>
    <row r="6017" spans="2:2" x14ac:dyDescent="0.2">
      <c r="B6017" s="24"/>
    </row>
    <row r="6018" spans="2:2" x14ac:dyDescent="0.2">
      <c r="B6018" s="24"/>
    </row>
    <row r="6019" spans="2:2" x14ac:dyDescent="0.2">
      <c r="B6019" s="24"/>
    </row>
    <row r="6020" spans="2:2" x14ac:dyDescent="0.2">
      <c r="B6020" s="24"/>
    </row>
    <row r="6021" spans="2:2" x14ac:dyDescent="0.2">
      <c r="B6021" s="24"/>
    </row>
    <row r="6022" spans="2:2" x14ac:dyDescent="0.2">
      <c r="B6022" s="24"/>
    </row>
    <row r="6023" spans="2:2" x14ac:dyDescent="0.2">
      <c r="B6023" s="24"/>
    </row>
    <row r="6024" spans="2:2" x14ac:dyDescent="0.2">
      <c r="B6024" s="24"/>
    </row>
    <row r="6025" spans="2:2" x14ac:dyDescent="0.2">
      <c r="B6025" s="24"/>
    </row>
    <row r="6026" spans="2:2" x14ac:dyDescent="0.2">
      <c r="B6026" s="24"/>
    </row>
    <row r="6027" spans="2:2" x14ac:dyDescent="0.2">
      <c r="B6027" s="24"/>
    </row>
    <row r="6028" spans="2:2" x14ac:dyDescent="0.2">
      <c r="B6028" s="24"/>
    </row>
    <row r="6029" spans="2:2" x14ac:dyDescent="0.2">
      <c r="B6029" s="24"/>
    </row>
    <row r="6030" spans="2:2" x14ac:dyDescent="0.2">
      <c r="B6030" s="24"/>
    </row>
    <row r="6031" spans="2:2" x14ac:dyDescent="0.2">
      <c r="B6031" s="24"/>
    </row>
    <row r="6032" spans="2:2" x14ac:dyDescent="0.2">
      <c r="B6032" s="24"/>
    </row>
    <row r="6033" spans="2:2" x14ac:dyDescent="0.2">
      <c r="B6033" s="24"/>
    </row>
    <row r="6034" spans="2:2" x14ac:dyDescent="0.2">
      <c r="B6034" s="24"/>
    </row>
    <row r="6035" spans="2:2" x14ac:dyDescent="0.2">
      <c r="B6035" s="24"/>
    </row>
    <row r="6036" spans="2:2" x14ac:dyDescent="0.2">
      <c r="B6036" s="24"/>
    </row>
    <row r="6037" spans="2:2" x14ac:dyDescent="0.2">
      <c r="B6037" s="24"/>
    </row>
    <row r="6038" spans="2:2" x14ac:dyDescent="0.2">
      <c r="B6038" s="24"/>
    </row>
    <row r="6039" spans="2:2" x14ac:dyDescent="0.2">
      <c r="B6039" s="24"/>
    </row>
    <row r="6040" spans="2:2" x14ac:dyDescent="0.2">
      <c r="B6040" s="24"/>
    </row>
    <row r="6041" spans="2:2" x14ac:dyDescent="0.2">
      <c r="B6041" s="24"/>
    </row>
    <row r="6042" spans="2:2" x14ac:dyDescent="0.2">
      <c r="B6042" s="24"/>
    </row>
    <row r="6043" spans="2:2" x14ac:dyDescent="0.2">
      <c r="B6043" s="24"/>
    </row>
    <row r="6044" spans="2:2" x14ac:dyDescent="0.2">
      <c r="B6044" s="24"/>
    </row>
    <row r="6045" spans="2:2" x14ac:dyDescent="0.2">
      <c r="B6045" s="24"/>
    </row>
    <row r="6046" spans="2:2" x14ac:dyDescent="0.2">
      <c r="B6046" s="24"/>
    </row>
    <row r="6047" spans="2:2" x14ac:dyDescent="0.2">
      <c r="B6047" s="24"/>
    </row>
    <row r="6048" spans="2:2" x14ac:dyDescent="0.2">
      <c r="B6048" s="24"/>
    </row>
    <row r="6049" spans="2:2" x14ac:dyDescent="0.2">
      <c r="B6049" s="24"/>
    </row>
    <row r="6050" spans="2:2" x14ac:dyDescent="0.2">
      <c r="B6050" s="24"/>
    </row>
    <row r="6051" spans="2:2" x14ac:dyDescent="0.2">
      <c r="B6051" s="24"/>
    </row>
    <row r="6052" spans="2:2" x14ac:dyDescent="0.2">
      <c r="B6052" s="24"/>
    </row>
    <row r="6053" spans="2:2" x14ac:dyDescent="0.2">
      <c r="B6053" s="24"/>
    </row>
    <row r="6054" spans="2:2" x14ac:dyDescent="0.2">
      <c r="B6054" s="24"/>
    </row>
    <row r="6055" spans="2:2" x14ac:dyDescent="0.2">
      <c r="B6055" s="24"/>
    </row>
    <row r="6056" spans="2:2" x14ac:dyDescent="0.2">
      <c r="B6056" s="24"/>
    </row>
    <row r="6057" spans="2:2" x14ac:dyDescent="0.2">
      <c r="B6057" s="24"/>
    </row>
    <row r="6058" spans="2:2" x14ac:dyDescent="0.2">
      <c r="B6058" s="24"/>
    </row>
    <row r="6059" spans="2:2" x14ac:dyDescent="0.2">
      <c r="B6059" s="24"/>
    </row>
    <row r="6060" spans="2:2" x14ac:dyDescent="0.2">
      <c r="B6060" s="24"/>
    </row>
    <row r="6061" spans="2:2" x14ac:dyDescent="0.2">
      <c r="B6061" s="24"/>
    </row>
    <row r="6062" spans="2:2" x14ac:dyDescent="0.2">
      <c r="B6062" s="24"/>
    </row>
    <row r="6063" spans="2:2" x14ac:dyDescent="0.2">
      <c r="B6063" s="24"/>
    </row>
    <row r="6064" spans="2:2" x14ac:dyDescent="0.2">
      <c r="B6064" s="24"/>
    </row>
    <row r="6065" spans="2:2" x14ac:dyDescent="0.2">
      <c r="B6065" s="24"/>
    </row>
    <row r="6066" spans="2:2" x14ac:dyDescent="0.2">
      <c r="B6066" s="24"/>
    </row>
    <row r="6067" spans="2:2" x14ac:dyDescent="0.2">
      <c r="B6067" s="24"/>
    </row>
    <row r="6068" spans="2:2" x14ac:dyDescent="0.2">
      <c r="B6068" s="24"/>
    </row>
    <row r="6069" spans="2:2" x14ac:dyDescent="0.2">
      <c r="B6069" s="24"/>
    </row>
    <row r="6070" spans="2:2" x14ac:dyDescent="0.2">
      <c r="B6070" s="24"/>
    </row>
    <row r="6071" spans="2:2" x14ac:dyDescent="0.2">
      <c r="B6071" s="24"/>
    </row>
    <row r="6072" spans="2:2" x14ac:dyDescent="0.2">
      <c r="B6072" s="24"/>
    </row>
    <row r="6073" spans="2:2" x14ac:dyDescent="0.2">
      <c r="B6073" s="24"/>
    </row>
    <row r="6074" spans="2:2" x14ac:dyDescent="0.2">
      <c r="B6074" s="24"/>
    </row>
    <row r="6075" spans="2:2" x14ac:dyDescent="0.2">
      <c r="B6075" s="24"/>
    </row>
    <row r="6076" spans="2:2" x14ac:dyDescent="0.2">
      <c r="B6076" s="24"/>
    </row>
    <row r="6077" spans="2:2" x14ac:dyDescent="0.2">
      <c r="B6077" s="24"/>
    </row>
    <row r="6078" spans="2:2" x14ac:dyDescent="0.2">
      <c r="B6078" s="24"/>
    </row>
    <row r="6079" spans="2:2" x14ac:dyDescent="0.2">
      <c r="B6079" s="24"/>
    </row>
    <row r="6080" spans="2:2" x14ac:dyDescent="0.2">
      <c r="B6080" s="24"/>
    </row>
    <row r="6081" spans="2:2" x14ac:dyDescent="0.2">
      <c r="B6081" s="24"/>
    </row>
    <row r="6082" spans="2:2" x14ac:dyDescent="0.2">
      <c r="B6082" s="24"/>
    </row>
    <row r="6083" spans="2:2" x14ac:dyDescent="0.2">
      <c r="B6083" s="24"/>
    </row>
    <row r="6084" spans="2:2" x14ac:dyDescent="0.2">
      <c r="B6084" s="24"/>
    </row>
    <row r="6085" spans="2:2" x14ac:dyDescent="0.2">
      <c r="B6085" s="24"/>
    </row>
    <row r="6086" spans="2:2" x14ac:dyDescent="0.2">
      <c r="B6086" s="24"/>
    </row>
    <row r="6087" spans="2:2" x14ac:dyDescent="0.2">
      <c r="B6087" s="24"/>
    </row>
    <row r="6088" spans="2:2" x14ac:dyDescent="0.2">
      <c r="B6088" s="24"/>
    </row>
    <row r="6089" spans="2:2" x14ac:dyDescent="0.2">
      <c r="B6089" s="24"/>
    </row>
    <row r="6090" spans="2:2" x14ac:dyDescent="0.2">
      <c r="B6090" s="24"/>
    </row>
    <row r="6091" spans="2:2" x14ac:dyDescent="0.2">
      <c r="B6091" s="24"/>
    </row>
    <row r="6092" spans="2:2" x14ac:dyDescent="0.2">
      <c r="B6092" s="24"/>
    </row>
    <row r="6093" spans="2:2" x14ac:dyDescent="0.2">
      <c r="B6093" s="24"/>
    </row>
    <row r="6094" spans="2:2" x14ac:dyDescent="0.2">
      <c r="B6094" s="24"/>
    </row>
    <row r="6095" spans="2:2" x14ac:dyDescent="0.2">
      <c r="B6095" s="24"/>
    </row>
    <row r="6096" spans="2:2" x14ac:dyDescent="0.2">
      <c r="B6096" s="24"/>
    </row>
    <row r="6097" spans="2:2" x14ac:dyDescent="0.2">
      <c r="B6097" s="24"/>
    </row>
    <row r="6098" spans="2:2" x14ac:dyDescent="0.2">
      <c r="B6098" s="24"/>
    </row>
    <row r="6099" spans="2:2" x14ac:dyDescent="0.2">
      <c r="B6099" s="24"/>
    </row>
    <row r="6100" spans="2:2" x14ac:dyDescent="0.2">
      <c r="B6100" s="24"/>
    </row>
    <row r="6101" spans="2:2" x14ac:dyDescent="0.2">
      <c r="B6101" s="24"/>
    </row>
    <row r="6102" spans="2:2" x14ac:dyDescent="0.2">
      <c r="B6102" s="24"/>
    </row>
    <row r="6103" spans="2:2" x14ac:dyDescent="0.2">
      <c r="B6103" s="24"/>
    </row>
    <row r="6104" spans="2:2" x14ac:dyDescent="0.2">
      <c r="B6104" s="24"/>
    </row>
    <row r="6105" spans="2:2" x14ac:dyDescent="0.2">
      <c r="B6105" s="24"/>
    </row>
    <row r="6106" spans="2:2" x14ac:dyDescent="0.2">
      <c r="B6106" s="24"/>
    </row>
    <row r="6107" spans="2:2" x14ac:dyDescent="0.2">
      <c r="B6107" s="24"/>
    </row>
    <row r="6108" spans="2:2" x14ac:dyDescent="0.2">
      <c r="B6108" s="24"/>
    </row>
    <row r="6109" spans="2:2" x14ac:dyDescent="0.2">
      <c r="B6109" s="24"/>
    </row>
    <row r="6110" spans="2:2" x14ac:dyDescent="0.2">
      <c r="B6110" s="24"/>
    </row>
    <row r="6111" spans="2:2" x14ac:dyDescent="0.2">
      <c r="B6111" s="24"/>
    </row>
    <row r="6112" spans="2:2" x14ac:dyDescent="0.2">
      <c r="B6112" s="24"/>
    </row>
    <row r="6113" spans="2:2" x14ac:dyDescent="0.2">
      <c r="B6113" s="24"/>
    </row>
    <row r="6114" spans="2:2" x14ac:dyDescent="0.2">
      <c r="B6114" s="24"/>
    </row>
    <row r="6115" spans="2:2" x14ac:dyDescent="0.2">
      <c r="B6115" s="24"/>
    </row>
    <row r="6116" spans="2:2" x14ac:dyDescent="0.2">
      <c r="B6116" s="24"/>
    </row>
    <row r="6117" spans="2:2" x14ac:dyDescent="0.2">
      <c r="B6117" s="24"/>
    </row>
    <row r="6118" spans="2:2" x14ac:dyDescent="0.2">
      <c r="B6118" s="24"/>
    </row>
    <row r="6119" spans="2:2" x14ac:dyDescent="0.2">
      <c r="B6119" s="24"/>
    </row>
    <row r="6120" spans="2:2" x14ac:dyDescent="0.2">
      <c r="B6120" s="24"/>
    </row>
    <row r="6121" spans="2:2" x14ac:dyDescent="0.2">
      <c r="B6121" s="24"/>
    </row>
    <row r="6122" spans="2:2" x14ac:dyDescent="0.2">
      <c r="B6122" s="24"/>
    </row>
    <row r="6123" spans="2:2" x14ac:dyDescent="0.2">
      <c r="B6123" s="24"/>
    </row>
    <row r="6124" spans="2:2" x14ac:dyDescent="0.2">
      <c r="B6124" s="24"/>
    </row>
    <row r="6125" spans="2:2" x14ac:dyDescent="0.2">
      <c r="B6125" s="24"/>
    </row>
    <row r="6126" spans="2:2" x14ac:dyDescent="0.2">
      <c r="B6126" s="24"/>
    </row>
    <row r="6127" spans="2:2" x14ac:dyDescent="0.2">
      <c r="B6127" s="24"/>
    </row>
    <row r="6128" spans="2:2" x14ac:dyDescent="0.2">
      <c r="B6128" s="24"/>
    </row>
    <row r="6129" spans="2:2" x14ac:dyDescent="0.2">
      <c r="B6129" s="24"/>
    </row>
    <row r="6130" spans="2:2" x14ac:dyDescent="0.2">
      <c r="B6130" s="24"/>
    </row>
    <row r="6131" spans="2:2" x14ac:dyDescent="0.2">
      <c r="B6131" s="24"/>
    </row>
    <row r="6132" spans="2:2" x14ac:dyDescent="0.2">
      <c r="B6132" s="24"/>
    </row>
    <row r="6133" spans="2:2" x14ac:dyDescent="0.2">
      <c r="B6133" s="24"/>
    </row>
    <row r="6134" spans="2:2" x14ac:dyDescent="0.2">
      <c r="B6134" s="24"/>
    </row>
    <row r="6135" spans="2:2" x14ac:dyDescent="0.2">
      <c r="B6135" s="24"/>
    </row>
    <row r="6136" spans="2:2" x14ac:dyDescent="0.2">
      <c r="B6136" s="24"/>
    </row>
    <row r="6137" spans="2:2" x14ac:dyDescent="0.2">
      <c r="B6137" s="24"/>
    </row>
    <row r="6138" spans="2:2" x14ac:dyDescent="0.2">
      <c r="B6138" s="24"/>
    </row>
    <row r="6139" spans="2:2" x14ac:dyDescent="0.2">
      <c r="B6139" s="24"/>
    </row>
    <row r="6140" spans="2:2" x14ac:dyDescent="0.2">
      <c r="B6140" s="24"/>
    </row>
    <row r="6141" spans="2:2" x14ac:dyDescent="0.2">
      <c r="B6141" s="24"/>
    </row>
    <row r="6142" spans="2:2" x14ac:dyDescent="0.2">
      <c r="B6142" s="24"/>
    </row>
    <row r="6143" spans="2:2" x14ac:dyDescent="0.2">
      <c r="B6143" s="24"/>
    </row>
    <row r="6144" spans="2:2" x14ac:dyDescent="0.2">
      <c r="B6144" s="24"/>
    </row>
    <row r="6145" spans="2:2" x14ac:dyDescent="0.2">
      <c r="B6145" s="24"/>
    </row>
    <row r="6146" spans="2:2" x14ac:dyDescent="0.2">
      <c r="B6146" s="24"/>
    </row>
    <row r="6147" spans="2:2" x14ac:dyDescent="0.2">
      <c r="B6147" s="24"/>
    </row>
    <row r="6148" spans="2:2" x14ac:dyDescent="0.2">
      <c r="B6148" s="24"/>
    </row>
    <row r="6149" spans="2:2" x14ac:dyDescent="0.2">
      <c r="B6149" s="24"/>
    </row>
    <row r="6150" spans="2:2" x14ac:dyDescent="0.2">
      <c r="B6150" s="24"/>
    </row>
    <row r="6151" spans="2:2" x14ac:dyDescent="0.2">
      <c r="B6151" s="24"/>
    </row>
    <row r="6152" spans="2:2" x14ac:dyDescent="0.2">
      <c r="B6152" s="24"/>
    </row>
    <row r="6153" spans="2:2" x14ac:dyDescent="0.2">
      <c r="B6153" s="24"/>
    </row>
    <row r="6154" spans="2:2" x14ac:dyDescent="0.2">
      <c r="B6154" s="24"/>
    </row>
    <row r="6155" spans="2:2" x14ac:dyDescent="0.2">
      <c r="B6155" s="24"/>
    </row>
    <row r="6156" spans="2:2" x14ac:dyDescent="0.2">
      <c r="B6156" s="24"/>
    </row>
    <row r="6157" spans="2:2" x14ac:dyDescent="0.2">
      <c r="B6157" s="24"/>
    </row>
    <row r="6158" spans="2:2" x14ac:dyDescent="0.2">
      <c r="B6158" s="24"/>
    </row>
    <row r="6159" spans="2:2" x14ac:dyDescent="0.2">
      <c r="B6159" s="24"/>
    </row>
    <row r="6160" spans="2:2" x14ac:dyDescent="0.2">
      <c r="B6160" s="24"/>
    </row>
    <row r="6161" spans="2:2" x14ac:dyDescent="0.2">
      <c r="B6161" s="24"/>
    </row>
    <row r="6162" spans="2:2" x14ac:dyDescent="0.2">
      <c r="B6162" s="24"/>
    </row>
    <row r="6163" spans="2:2" x14ac:dyDescent="0.2">
      <c r="B6163" s="24"/>
    </row>
    <row r="6164" spans="2:2" x14ac:dyDescent="0.2">
      <c r="B6164" s="24"/>
    </row>
    <row r="6165" spans="2:2" x14ac:dyDescent="0.2">
      <c r="B6165" s="24"/>
    </row>
    <row r="6166" spans="2:2" x14ac:dyDescent="0.2">
      <c r="B6166" s="24"/>
    </row>
    <row r="6167" spans="2:2" x14ac:dyDescent="0.2">
      <c r="B6167" s="24"/>
    </row>
    <row r="6168" spans="2:2" x14ac:dyDescent="0.2">
      <c r="B6168" s="24"/>
    </row>
    <row r="6169" spans="2:2" x14ac:dyDescent="0.2">
      <c r="B6169" s="24"/>
    </row>
    <row r="6170" spans="2:2" x14ac:dyDescent="0.2">
      <c r="B6170" s="24"/>
    </row>
    <row r="6171" spans="2:2" x14ac:dyDescent="0.2">
      <c r="B6171" s="24"/>
    </row>
    <row r="6172" spans="2:2" x14ac:dyDescent="0.2">
      <c r="B6172" s="24"/>
    </row>
    <row r="6173" spans="2:2" x14ac:dyDescent="0.2">
      <c r="B6173" s="24"/>
    </row>
    <row r="6174" spans="2:2" x14ac:dyDescent="0.2">
      <c r="B6174" s="24"/>
    </row>
    <row r="6175" spans="2:2" x14ac:dyDescent="0.2">
      <c r="B6175" s="24"/>
    </row>
    <row r="6176" spans="2:2" x14ac:dyDescent="0.2">
      <c r="B6176" s="24"/>
    </row>
    <row r="6177" spans="2:2" x14ac:dyDescent="0.2">
      <c r="B6177" s="24"/>
    </row>
    <row r="6178" spans="2:2" x14ac:dyDescent="0.2">
      <c r="B6178" s="24"/>
    </row>
    <row r="6179" spans="2:2" x14ac:dyDescent="0.2">
      <c r="B6179" s="24"/>
    </row>
    <row r="6180" spans="2:2" x14ac:dyDescent="0.2">
      <c r="B6180" s="24"/>
    </row>
    <row r="6181" spans="2:2" x14ac:dyDescent="0.2">
      <c r="B6181" s="24"/>
    </row>
    <row r="6182" spans="2:2" x14ac:dyDescent="0.2">
      <c r="B6182" s="24"/>
    </row>
    <row r="6183" spans="2:2" x14ac:dyDescent="0.2">
      <c r="B6183" s="24"/>
    </row>
    <row r="6184" spans="2:2" x14ac:dyDescent="0.2">
      <c r="B6184" s="24"/>
    </row>
    <row r="6185" spans="2:2" x14ac:dyDescent="0.2">
      <c r="B6185" s="24"/>
    </row>
    <row r="6186" spans="2:2" x14ac:dyDescent="0.2">
      <c r="B6186" s="24"/>
    </row>
    <row r="6187" spans="2:2" x14ac:dyDescent="0.2">
      <c r="B6187" s="24"/>
    </row>
    <row r="6188" spans="2:2" x14ac:dyDescent="0.2">
      <c r="B6188" s="24"/>
    </row>
    <row r="6189" spans="2:2" x14ac:dyDescent="0.2">
      <c r="B6189" s="24"/>
    </row>
    <row r="6190" spans="2:2" x14ac:dyDescent="0.2">
      <c r="B6190" s="24"/>
    </row>
    <row r="6191" spans="2:2" x14ac:dyDescent="0.2">
      <c r="B6191" s="24"/>
    </row>
    <row r="6192" spans="2:2" x14ac:dyDescent="0.2">
      <c r="B6192" s="24"/>
    </row>
    <row r="6193" spans="2:2" x14ac:dyDescent="0.2">
      <c r="B6193" s="24"/>
    </row>
    <row r="6194" spans="2:2" x14ac:dyDescent="0.2">
      <c r="B6194" s="24"/>
    </row>
    <row r="6195" spans="2:2" x14ac:dyDescent="0.2">
      <c r="B6195" s="24"/>
    </row>
    <row r="6196" spans="2:2" x14ac:dyDescent="0.2">
      <c r="B6196" s="24"/>
    </row>
    <row r="6197" spans="2:2" x14ac:dyDescent="0.2">
      <c r="B6197" s="24"/>
    </row>
    <row r="6198" spans="2:2" x14ac:dyDescent="0.2">
      <c r="B6198" s="24"/>
    </row>
    <row r="6199" spans="2:2" x14ac:dyDescent="0.2">
      <c r="B6199" s="24"/>
    </row>
    <row r="6200" spans="2:2" x14ac:dyDescent="0.2">
      <c r="B6200" s="24"/>
    </row>
    <row r="6201" spans="2:2" x14ac:dyDescent="0.2">
      <c r="B6201" s="24"/>
    </row>
    <row r="6202" spans="2:2" x14ac:dyDescent="0.2">
      <c r="B6202" s="24"/>
    </row>
    <row r="6203" spans="2:2" x14ac:dyDescent="0.2">
      <c r="B6203" s="24"/>
    </row>
    <row r="6204" spans="2:2" x14ac:dyDescent="0.2">
      <c r="B6204" s="24"/>
    </row>
    <row r="6205" spans="2:2" x14ac:dyDescent="0.2">
      <c r="B6205" s="24"/>
    </row>
    <row r="6206" spans="2:2" x14ac:dyDescent="0.2">
      <c r="B6206" s="24"/>
    </row>
    <row r="6207" spans="2:2" x14ac:dyDescent="0.2">
      <c r="B6207" s="24"/>
    </row>
    <row r="6208" spans="2:2" x14ac:dyDescent="0.2">
      <c r="B6208" s="24"/>
    </row>
    <row r="6209" spans="2:2" x14ac:dyDescent="0.2">
      <c r="B6209" s="24"/>
    </row>
    <row r="6210" spans="2:2" x14ac:dyDescent="0.2">
      <c r="B6210" s="24"/>
    </row>
    <row r="6211" spans="2:2" x14ac:dyDescent="0.2">
      <c r="B6211" s="24"/>
    </row>
    <row r="6212" spans="2:2" x14ac:dyDescent="0.2">
      <c r="B6212" s="24"/>
    </row>
    <row r="6213" spans="2:2" x14ac:dyDescent="0.2">
      <c r="B6213" s="24"/>
    </row>
    <row r="6214" spans="2:2" x14ac:dyDescent="0.2">
      <c r="B6214" s="24"/>
    </row>
    <row r="6215" spans="2:2" x14ac:dyDescent="0.2">
      <c r="B6215" s="24"/>
    </row>
    <row r="6216" spans="2:2" x14ac:dyDescent="0.2">
      <c r="B6216" s="24"/>
    </row>
    <row r="6217" spans="2:2" x14ac:dyDescent="0.2">
      <c r="B6217" s="24"/>
    </row>
    <row r="6218" spans="2:2" x14ac:dyDescent="0.2">
      <c r="B6218" s="24"/>
    </row>
    <row r="6219" spans="2:2" x14ac:dyDescent="0.2">
      <c r="B6219" s="24"/>
    </row>
    <row r="6220" spans="2:2" x14ac:dyDescent="0.2">
      <c r="B6220" s="24"/>
    </row>
    <row r="6221" spans="2:2" x14ac:dyDescent="0.2">
      <c r="B6221" s="24"/>
    </row>
    <row r="6222" spans="2:2" x14ac:dyDescent="0.2">
      <c r="B6222" s="24"/>
    </row>
    <row r="6223" spans="2:2" x14ac:dyDescent="0.2">
      <c r="B6223" s="24"/>
    </row>
    <row r="6224" spans="2:2" x14ac:dyDescent="0.2">
      <c r="B6224" s="24"/>
    </row>
    <row r="6225" spans="2:2" x14ac:dyDescent="0.2">
      <c r="B6225" s="24"/>
    </row>
    <row r="6226" spans="2:2" x14ac:dyDescent="0.2">
      <c r="B6226" s="24"/>
    </row>
    <row r="6227" spans="2:2" x14ac:dyDescent="0.2">
      <c r="B6227" s="24"/>
    </row>
    <row r="6228" spans="2:2" x14ac:dyDescent="0.2">
      <c r="B6228" s="24"/>
    </row>
    <row r="6229" spans="2:2" x14ac:dyDescent="0.2">
      <c r="B6229" s="24"/>
    </row>
    <row r="6230" spans="2:2" x14ac:dyDescent="0.2">
      <c r="B6230" s="24"/>
    </row>
    <row r="6231" spans="2:2" x14ac:dyDescent="0.2">
      <c r="B6231" s="24"/>
    </row>
    <row r="6232" spans="2:2" x14ac:dyDescent="0.2">
      <c r="B6232" s="24"/>
    </row>
    <row r="6233" spans="2:2" x14ac:dyDescent="0.2">
      <c r="B6233" s="24"/>
    </row>
    <row r="6234" spans="2:2" x14ac:dyDescent="0.2">
      <c r="B6234" s="24"/>
    </row>
    <row r="6235" spans="2:2" x14ac:dyDescent="0.2">
      <c r="B6235" s="24"/>
    </row>
    <row r="6236" spans="2:2" x14ac:dyDescent="0.2">
      <c r="B6236" s="24"/>
    </row>
    <row r="6237" spans="2:2" x14ac:dyDescent="0.2">
      <c r="B6237" s="24"/>
    </row>
    <row r="6238" spans="2:2" x14ac:dyDescent="0.2">
      <c r="B6238" s="24"/>
    </row>
    <row r="6239" spans="2:2" x14ac:dyDescent="0.2">
      <c r="B6239" s="24"/>
    </row>
    <row r="6240" spans="2:2" x14ac:dyDescent="0.2">
      <c r="B6240" s="24"/>
    </row>
    <row r="6241" spans="2:2" x14ac:dyDescent="0.2">
      <c r="B6241" s="24"/>
    </row>
    <row r="6242" spans="2:2" x14ac:dyDescent="0.2">
      <c r="B6242" s="24"/>
    </row>
    <row r="6243" spans="2:2" x14ac:dyDescent="0.2">
      <c r="B6243" s="24"/>
    </row>
    <row r="6244" spans="2:2" x14ac:dyDescent="0.2">
      <c r="B6244" s="24"/>
    </row>
    <row r="6245" spans="2:2" x14ac:dyDescent="0.2">
      <c r="B6245" s="24"/>
    </row>
    <row r="6246" spans="2:2" x14ac:dyDescent="0.2">
      <c r="B6246" s="24"/>
    </row>
    <row r="6247" spans="2:2" x14ac:dyDescent="0.2">
      <c r="B6247" s="24"/>
    </row>
    <row r="6248" spans="2:2" x14ac:dyDescent="0.2">
      <c r="B6248" s="24"/>
    </row>
    <row r="6249" spans="2:2" x14ac:dyDescent="0.2">
      <c r="B6249" s="24"/>
    </row>
    <row r="6250" spans="2:2" x14ac:dyDescent="0.2">
      <c r="B6250" s="24"/>
    </row>
    <row r="6251" spans="2:2" x14ac:dyDescent="0.2">
      <c r="B6251" s="24"/>
    </row>
    <row r="6252" spans="2:2" x14ac:dyDescent="0.2">
      <c r="B6252" s="24"/>
    </row>
    <row r="6253" spans="2:2" x14ac:dyDescent="0.2">
      <c r="B6253" s="24"/>
    </row>
    <row r="6254" spans="2:2" x14ac:dyDescent="0.2">
      <c r="B6254" s="24"/>
    </row>
    <row r="6255" spans="2:2" x14ac:dyDescent="0.2">
      <c r="B6255" s="24"/>
    </row>
    <row r="6256" spans="2:2" x14ac:dyDescent="0.2">
      <c r="B6256" s="24"/>
    </row>
    <row r="6257" spans="2:2" x14ac:dyDescent="0.2">
      <c r="B6257" s="24"/>
    </row>
    <row r="6258" spans="2:2" x14ac:dyDescent="0.2">
      <c r="B6258" s="24"/>
    </row>
    <row r="6259" spans="2:2" x14ac:dyDescent="0.2">
      <c r="B6259" s="24"/>
    </row>
    <row r="6260" spans="2:2" x14ac:dyDescent="0.2">
      <c r="B6260" s="24"/>
    </row>
    <row r="6261" spans="2:2" x14ac:dyDescent="0.2">
      <c r="B6261" s="24"/>
    </row>
    <row r="6262" spans="2:2" x14ac:dyDescent="0.2">
      <c r="B6262" s="24"/>
    </row>
    <row r="6263" spans="2:2" x14ac:dyDescent="0.2">
      <c r="B6263" s="24"/>
    </row>
    <row r="6264" spans="2:2" x14ac:dyDescent="0.2">
      <c r="B6264" s="24"/>
    </row>
    <row r="6265" spans="2:2" x14ac:dyDescent="0.2">
      <c r="B6265" s="24"/>
    </row>
    <row r="6266" spans="2:2" x14ac:dyDescent="0.2">
      <c r="B6266" s="24"/>
    </row>
    <row r="6267" spans="2:2" x14ac:dyDescent="0.2">
      <c r="B6267" s="24"/>
    </row>
    <row r="6268" spans="2:2" x14ac:dyDescent="0.2">
      <c r="B6268" s="24"/>
    </row>
    <row r="6269" spans="2:2" x14ac:dyDescent="0.2">
      <c r="B6269" s="24"/>
    </row>
    <row r="6270" spans="2:2" x14ac:dyDescent="0.2">
      <c r="B6270" s="24"/>
    </row>
    <row r="6271" spans="2:2" x14ac:dyDescent="0.2">
      <c r="B6271" s="24"/>
    </row>
    <row r="6272" spans="2:2" x14ac:dyDescent="0.2">
      <c r="B6272" s="24"/>
    </row>
    <row r="6273" spans="2:2" x14ac:dyDescent="0.2">
      <c r="B6273" s="24"/>
    </row>
    <row r="6274" spans="2:2" x14ac:dyDescent="0.2">
      <c r="B6274" s="24"/>
    </row>
    <row r="6275" spans="2:2" x14ac:dyDescent="0.2">
      <c r="B6275" s="24"/>
    </row>
    <row r="6276" spans="2:2" x14ac:dyDescent="0.2">
      <c r="B6276" s="24"/>
    </row>
    <row r="6277" spans="2:2" x14ac:dyDescent="0.2">
      <c r="B6277" s="24"/>
    </row>
    <row r="6278" spans="2:2" x14ac:dyDescent="0.2">
      <c r="B6278" s="24"/>
    </row>
    <row r="6279" spans="2:2" x14ac:dyDescent="0.2">
      <c r="B6279" s="24"/>
    </row>
    <row r="6280" spans="2:2" x14ac:dyDescent="0.2">
      <c r="B6280" s="24"/>
    </row>
    <row r="6281" spans="2:2" x14ac:dyDescent="0.2">
      <c r="B6281" s="24"/>
    </row>
    <row r="6282" spans="2:2" x14ac:dyDescent="0.2">
      <c r="B6282" s="24"/>
    </row>
    <row r="6283" spans="2:2" x14ac:dyDescent="0.2">
      <c r="B6283" s="24"/>
    </row>
    <row r="6284" spans="2:2" x14ac:dyDescent="0.2">
      <c r="B6284" s="24"/>
    </row>
    <row r="6285" spans="2:2" x14ac:dyDescent="0.2">
      <c r="B6285" s="24"/>
    </row>
    <row r="6286" spans="2:2" x14ac:dyDescent="0.2">
      <c r="B6286" s="24"/>
    </row>
    <row r="6287" spans="2:2" x14ac:dyDescent="0.2">
      <c r="B6287" s="24"/>
    </row>
    <row r="6288" spans="2:2" x14ac:dyDescent="0.2">
      <c r="B6288" s="24"/>
    </row>
    <row r="6289" spans="2:2" x14ac:dyDescent="0.2">
      <c r="B6289" s="24"/>
    </row>
    <row r="6290" spans="2:2" x14ac:dyDescent="0.2">
      <c r="B6290" s="24"/>
    </row>
    <row r="6291" spans="2:2" x14ac:dyDescent="0.2">
      <c r="B6291" s="24"/>
    </row>
    <row r="6292" spans="2:2" x14ac:dyDescent="0.2">
      <c r="B6292" s="24"/>
    </row>
    <row r="6293" spans="2:2" x14ac:dyDescent="0.2">
      <c r="B6293" s="24"/>
    </row>
    <row r="6294" spans="2:2" x14ac:dyDescent="0.2">
      <c r="B6294" s="24"/>
    </row>
    <row r="6295" spans="2:2" x14ac:dyDescent="0.2">
      <c r="B6295" s="24"/>
    </row>
    <row r="6296" spans="2:2" x14ac:dyDescent="0.2">
      <c r="B6296" s="24"/>
    </row>
    <row r="6297" spans="2:2" x14ac:dyDescent="0.2">
      <c r="B6297" s="24"/>
    </row>
    <row r="6298" spans="2:2" x14ac:dyDescent="0.2">
      <c r="B6298" s="24"/>
    </row>
    <row r="6299" spans="2:2" x14ac:dyDescent="0.2">
      <c r="B6299" s="24"/>
    </row>
    <row r="6300" spans="2:2" x14ac:dyDescent="0.2">
      <c r="B6300" s="24"/>
    </row>
    <row r="6301" spans="2:2" x14ac:dyDescent="0.2">
      <c r="B6301" s="24"/>
    </row>
    <row r="6302" spans="2:2" x14ac:dyDescent="0.2">
      <c r="B6302" s="24"/>
    </row>
    <row r="6303" spans="2:2" x14ac:dyDescent="0.2">
      <c r="B6303" s="24"/>
    </row>
    <row r="6304" spans="2:2" x14ac:dyDescent="0.2">
      <c r="B6304" s="24"/>
    </row>
    <row r="6305" spans="2:2" x14ac:dyDescent="0.2">
      <c r="B6305" s="24"/>
    </row>
    <row r="6306" spans="2:2" x14ac:dyDescent="0.2">
      <c r="B6306" s="24"/>
    </row>
    <row r="6307" spans="2:2" x14ac:dyDescent="0.2">
      <c r="B6307" s="24"/>
    </row>
    <row r="6308" spans="2:2" x14ac:dyDescent="0.2">
      <c r="B6308" s="24"/>
    </row>
    <row r="6309" spans="2:2" x14ac:dyDescent="0.2">
      <c r="B6309" s="24"/>
    </row>
    <row r="6310" spans="2:2" x14ac:dyDescent="0.2">
      <c r="B6310" s="24"/>
    </row>
    <row r="6311" spans="2:2" x14ac:dyDescent="0.2">
      <c r="B6311" s="24"/>
    </row>
    <row r="6312" spans="2:2" x14ac:dyDescent="0.2">
      <c r="B6312" s="24"/>
    </row>
    <row r="6313" spans="2:2" x14ac:dyDescent="0.2">
      <c r="B6313" s="24"/>
    </row>
    <row r="6314" spans="2:2" x14ac:dyDescent="0.2">
      <c r="B6314" s="24"/>
    </row>
    <row r="6315" spans="2:2" x14ac:dyDescent="0.2">
      <c r="B6315" s="24"/>
    </row>
    <row r="6316" spans="2:2" x14ac:dyDescent="0.2">
      <c r="B6316" s="24"/>
    </row>
    <row r="6317" spans="2:2" x14ac:dyDescent="0.2">
      <c r="B6317" s="24"/>
    </row>
    <row r="6318" spans="2:2" x14ac:dyDescent="0.2">
      <c r="B6318" s="24"/>
    </row>
    <row r="6319" spans="2:2" x14ac:dyDescent="0.2">
      <c r="B6319" s="24"/>
    </row>
    <row r="6320" spans="2:2" x14ac:dyDescent="0.2">
      <c r="B6320" s="24"/>
    </row>
    <row r="6321" spans="2:2" x14ac:dyDescent="0.2">
      <c r="B6321" s="24"/>
    </row>
    <row r="6322" spans="2:2" x14ac:dyDescent="0.2">
      <c r="B6322" s="24"/>
    </row>
    <row r="6323" spans="2:2" x14ac:dyDescent="0.2">
      <c r="B6323" s="24"/>
    </row>
    <row r="6324" spans="2:2" x14ac:dyDescent="0.2">
      <c r="B6324" s="24"/>
    </row>
    <row r="6325" spans="2:2" x14ac:dyDescent="0.2">
      <c r="B6325" s="24"/>
    </row>
    <row r="6326" spans="2:2" x14ac:dyDescent="0.2">
      <c r="B6326" s="24"/>
    </row>
    <row r="6327" spans="2:2" x14ac:dyDescent="0.2">
      <c r="B6327" s="24"/>
    </row>
    <row r="6328" spans="2:2" x14ac:dyDescent="0.2">
      <c r="B6328" s="24"/>
    </row>
    <row r="6329" spans="2:2" x14ac:dyDescent="0.2">
      <c r="B6329" s="24"/>
    </row>
    <row r="6330" spans="2:2" x14ac:dyDescent="0.2">
      <c r="B6330" s="24"/>
    </row>
    <row r="6331" spans="2:2" x14ac:dyDescent="0.2">
      <c r="B6331" s="24"/>
    </row>
    <row r="6332" spans="2:2" x14ac:dyDescent="0.2">
      <c r="B6332" s="24"/>
    </row>
    <row r="6333" spans="2:2" x14ac:dyDescent="0.2">
      <c r="B6333" s="24"/>
    </row>
    <row r="6334" spans="2:2" x14ac:dyDescent="0.2">
      <c r="B6334" s="24"/>
    </row>
    <row r="6335" spans="2:2" x14ac:dyDescent="0.2">
      <c r="B6335" s="24"/>
    </row>
    <row r="6336" spans="2:2" x14ac:dyDescent="0.2">
      <c r="B6336" s="24"/>
    </row>
    <row r="6337" spans="2:2" x14ac:dyDescent="0.2">
      <c r="B6337" s="24"/>
    </row>
    <row r="6338" spans="2:2" x14ac:dyDescent="0.2">
      <c r="B6338" s="24"/>
    </row>
    <row r="6339" spans="2:2" x14ac:dyDescent="0.2">
      <c r="B6339" s="24"/>
    </row>
    <row r="6340" spans="2:2" x14ac:dyDescent="0.2">
      <c r="B6340" s="24"/>
    </row>
    <row r="6341" spans="2:2" x14ac:dyDescent="0.2">
      <c r="B6341" s="24"/>
    </row>
    <row r="6342" spans="2:2" x14ac:dyDescent="0.2">
      <c r="B6342" s="24"/>
    </row>
    <row r="6343" spans="2:2" x14ac:dyDescent="0.2">
      <c r="B6343" s="24"/>
    </row>
    <row r="6344" spans="2:2" x14ac:dyDescent="0.2">
      <c r="B6344" s="24"/>
    </row>
    <row r="6345" spans="2:2" x14ac:dyDescent="0.2">
      <c r="B6345" s="24"/>
    </row>
    <row r="6346" spans="2:2" x14ac:dyDescent="0.2">
      <c r="B6346" s="24"/>
    </row>
    <row r="6347" spans="2:2" x14ac:dyDescent="0.2">
      <c r="B6347" s="24"/>
    </row>
    <row r="6348" spans="2:2" x14ac:dyDescent="0.2">
      <c r="B6348" s="24"/>
    </row>
    <row r="6349" spans="2:2" x14ac:dyDescent="0.2">
      <c r="B6349" s="24"/>
    </row>
    <row r="6350" spans="2:2" x14ac:dyDescent="0.2">
      <c r="B6350" s="24"/>
    </row>
    <row r="6351" spans="2:2" x14ac:dyDescent="0.2">
      <c r="B6351" s="24"/>
    </row>
    <row r="6352" spans="2:2" x14ac:dyDescent="0.2">
      <c r="B6352" s="24"/>
    </row>
    <row r="6353" spans="2:2" x14ac:dyDescent="0.2">
      <c r="B6353" s="24"/>
    </row>
    <row r="6354" spans="2:2" x14ac:dyDescent="0.2">
      <c r="B6354" s="24"/>
    </row>
    <row r="6355" spans="2:2" x14ac:dyDescent="0.2">
      <c r="B6355" s="24"/>
    </row>
    <row r="6356" spans="2:2" x14ac:dyDescent="0.2">
      <c r="B6356" s="24"/>
    </row>
    <row r="6357" spans="2:2" x14ac:dyDescent="0.2">
      <c r="B6357" s="24"/>
    </row>
    <row r="6358" spans="2:2" x14ac:dyDescent="0.2">
      <c r="B6358" s="24"/>
    </row>
    <row r="6359" spans="2:2" x14ac:dyDescent="0.2">
      <c r="B6359" s="24"/>
    </row>
    <row r="6360" spans="2:2" x14ac:dyDescent="0.2">
      <c r="B6360" s="24"/>
    </row>
    <row r="6361" spans="2:2" x14ac:dyDescent="0.2">
      <c r="B6361" s="24"/>
    </row>
    <row r="6362" spans="2:2" x14ac:dyDescent="0.2">
      <c r="B6362" s="24"/>
    </row>
    <row r="6363" spans="2:2" x14ac:dyDescent="0.2">
      <c r="B6363" s="24"/>
    </row>
    <row r="6364" spans="2:2" x14ac:dyDescent="0.2">
      <c r="B6364" s="24"/>
    </row>
    <row r="6365" spans="2:2" x14ac:dyDescent="0.2">
      <c r="B6365" s="24"/>
    </row>
    <row r="6366" spans="2:2" x14ac:dyDescent="0.2">
      <c r="B6366" s="24"/>
    </row>
    <row r="6367" spans="2:2" x14ac:dyDescent="0.2">
      <c r="B6367" s="24"/>
    </row>
    <row r="6368" spans="2:2" x14ac:dyDescent="0.2">
      <c r="B6368" s="24"/>
    </row>
    <row r="6369" spans="2:2" x14ac:dyDescent="0.2">
      <c r="B6369" s="24"/>
    </row>
    <row r="6370" spans="2:2" x14ac:dyDescent="0.2">
      <c r="B6370" s="24"/>
    </row>
    <row r="6371" spans="2:2" x14ac:dyDescent="0.2">
      <c r="B6371" s="24"/>
    </row>
    <row r="6372" spans="2:2" x14ac:dyDescent="0.2">
      <c r="B6372" s="24"/>
    </row>
    <row r="6373" spans="2:2" x14ac:dyDescent="0.2">
      <c r="B6373" s="24"/>
    </row>
    <row r="6374" spans="2:2" x14ac:dyDescent="0.2">
      <c r="B6374" s="24"/>
    </row>
    <row r="6375" spans="2:2" x14ac:dyDescent="0.2">
      <c r="B6375" s="24"/>
    </row>
    <row r="6376" spans="2:2" x14ac:dyDescent="0.2">
      <c r="B6376" s="24"/>
    </row>
    <row r="6377" spans="2:2" x14ac:dyDescent="0.2">
      <c r="B6377" s="24"/>
    </row>
    <row r="6378" spans="2:2" x14ac:dyDescent="0.2">
      <c r="B6378" s="24"/>
    </row>
    <row r="6379" spans="2:2" x14ac:dyDescent="0.2">
      <c r="B6379" s="24"/>
    </row>
    <row r="6380" spans="2:2" x14ac:dyDescent="0.2">
      <c r="B6380" s="24"/>
    </row>
    <row r="6381" spans="2:2" x14ac:dyDescent="0.2">
      <c r="B6381" s="24"/>
    </row>
    <row r="6382" spans="2:2" x14ac:dyDescent="0.2">
      <c r="B6382" s="24"/>
    </row>
    <row r="6383" spans="2:2" x14ac:dyDescent="0.2">
      <c r="B6383" s="24"/>
    </row>
    <row r="6384" spans="2:2" x14ac:dyDescent="0.2">
      <c r="B6384" s="24"/>
    </row>
    <row r="6385" spans="2:2" x14ac:dyDescent="0.2">
      <c r="B6385" s="24"/>
    </row>
    <row r="6386" spans="2:2" x14ac:dyDescent="0.2">
      <c r="B6386" s="24"/>
    </row>
    <row r="6387" spans="2:2" x14ac:dyDescent="0.2">
      <c r="B6387" s="24"/>
    </row>
    <row r="6388" spans="2:2" x14ac:dyDescent="0.2">
      <c r="B6388" s="24"/>
    </row>
    <row r="6389" spans="2:2" x14ac:dyDescent="0.2">
      <c r="B6389" s="24"/>
    </row>
    <row r="6390" spans="2:2" x14ac:dyDescent="0.2">
      <c r="B6390" s="24"/>
    </row>
    <row r="6391" spans="2:2" x14ac:dyDescent="0.2">
      <c r="B6391" s="24"/>
    </row>
    <row r="6392" spans="2:2" x14ac:dyDescent="0.2">
      <c r="B6392" s="24"/>
    </row>
    <row r="6393" spans="2:2" x14ac:dyDescent="0.2">
      <c r="B6393" s="24"/>
    </row>
    <row r="6394" spans="2:2" x14ac:dyDescent="0.2">
      <c r="B6394" s="24"/>
    </row>
    <row r="6395" spans="2:2" x14ac:dyDescent="0.2">
      <c r="B6395" s="24"/>
    </row>
    <row r="6396" spans="2:2" x14ac:dyDescent="0.2">
      <c r="B6396" s="24"/>
    </row>
    <row r="6397" spans="2:2" x14ac:dyDescent="0.2">
      <c r="B6397" s="24"/>
    </row>
    <row r="6398" spans="2:2" x14ac:dyDescent="0.2">
      <c r="B6398" s="24"/>
    </row>
    <row r="6399" spans="2:2" x14ac:dyDescent="0.2">
      <c r="B6399" s="24"/>
    </row>
    <row r="6400" spans="2:2" x14ac:dyDescent="0.2">
      <c r="B6400" s="24"/>
    </row>
    <row r="6401" spans="2:2" x14ac:dyDescent="0.2">
      <c r="B6401" s="24"/>
    </row>
    <row r="6402" spans="2:2" x14ac:dyDescent="0.2">
      <c r="B6402" s="24"/>
    </row>
    <row r="6403" spans="2:2" x14ac:dyDescent="0.2">
      <c r="B6403" s="24"/>
    </row>
    <row r="6404" spans="2:2" x14ac:dyDescent="0.2">
      <c r="B6404" s="24"/>
    </row>
    <row r="6405" spans="2:2" x14ac:dyDescent="0.2">
      <c r="B6405" s="24"/>
    </row>
    <row r="6406" spans="2:2" x14ac:dyDescent="0.2">
      <c r="B6406" s="24"/>
    </row>
    <row r="6407" spans="2:2" x14ac:dyDescent="0.2">
      <c r="B6407" s="24"/>
    </row>
    <row r="6408" spans="2:2" x14ac:dyDescent="0.2">
      <c r="B6408" s="24"/>
    </row>
    <row r="6409" spans="2:2" x14ac:dyDescent="0.2">
      <c r="B6409" s="24"/>
    </row>
    <row r="6410" spans="2:2" x14ac:dyDescent="0.2">
      <c r="B6410" s="24"/>
    </row>
    <row r="6411" spans="2:2" x14ac:dyDescent="0.2">
      <c r="B6411" s="24"/>
    </row>
    <row r="6412" spans="2:2" x14ac:dyDescent="0.2">
      <c r="B6412" s="24"/>
    </row>
    <row r="6413" spans="2:2" x14ac:dyDescent="0.2">
      <c r="B6413" s="24"/>
    </row>
    <row r="6414" spans="2:2" x14ac:dyDescent="0.2">
      <c r="B6414" s="24"/>
    </row>
    <row r="6415" spans="2:2" x14ac:dyDescent="0.2">
      <c r="B6415" s="24"/>
    </row>
    <row r="6416" spans="2:2" x14ac:dyDescent="0.2">
      <c r="B6416" s="24"/>
    </row>
    <row r="6417" spans="2:2" x14ac:dyDescent="0.2">
      <c r="B6417" s="24"/>
    </row>
    <row r="6418" spans="2:2" x14ac:dyDescent="0.2">
      <c r="B6418" s="24"/>
    </row>
    <row r="6419" spans="2:2" x14ac:dyDescent="0.2">
      <c r="B6419" s="24"/>
    </row>
    <row r="6420" spans="2:2" x14ac:dyDescent="0.2">
      <c r="B6420" s="24"/>
    </row>
    <row r="6421" spans="2:2" x14ac:dyDescent="0.2">
      <c r="B6421" s="24"/>
    </row>
    <row r="6422" spans="2:2" x14ac:dyDescent="0.2">
      <c r="B6422" s="24"/>
    </row>
    <row r="6423" spans="2:2" x14ac:dyDescent="0.2">
      <c r="B6423" s="24"/>
    </row>
    <row r="6424" spans="2:2" x14ac:dyDescent="0.2">
      <c r="B6424" s="24"/>
    </row>
    <row r="6425" spans="2:2" x14ac:dyDescent="0.2">
      <c r="B6425" s="24"/>
    </row>
    <row r="6426" spans="2:2" x14ac:dyDescent="0.2">
      <c r="B6426" s="24"/>
    </row>
    <row r="6427" spans="2:2" x14ac:dyDescent="0.2">
      <c r="B6427" s="24"/>
    </row>
    <row r="6428" spans="2:2" x14ac:dyDescent="0.2">
      <c r="B6428" s="24"/>
    </row>
    <row r="6429" spans="2:2" x14ac:dyDescent="0.2">
      <c r="B6429" s="24"/>
    </row>
    <row r="6430" spans="2:2" x14ac:dyDescent="0.2">
      <c r="B6430" s="24"/>
    </row>
    <row r="6431" spans="2:2" x14ac:dyDescent="0.2">
      <c r="B6431" s="24"/>
    </row>
    <row r="6432" spans="2:2" x14ac:dyDescent="0.2">
      <c r="B6432" s="24"/>
    </row>
    <row r="6433" spans="2:2" x14ac:dyDescent="0.2">
      <c r="B6433" s="24"/>
    </row>
    <row r="6434" spans="2:2" x14ac:dyDescent="0.2">
      <c r="B6434" s="24"/>
    </row>
    <row r="6435" spans="2:2" x14ac:dyDescent="0.2">
      <c r="B6435" s="24"/>
    </row>
    <row r="6436" spans="2:2" x14ac:dyDescent="0.2">
      <c r="B6436" s="24"/>
    </row>
    <row r="6437" spans="2:2" x14ac:dyDescent="0.2">
      <c r="B6437" s="24"/>
    </row>
    <row r="6438" spans="2:2" x14ac:dyDescent="0.2">
      <c r="B6438" s="24"/>
    </row>
    <row r="6439" spans="2:2" x14ac:dyDescent="0.2">
      <c r="B6439" s="24"/>
    </row>
    <row r="6440" spans="2:2" x14ac:dyDescent="0.2">
      <c r="B6440" s="24"/>
    </row>
    <row r="6441" spans="2:2" x14ac:dyDescent="0.2">
      <c r="B6441" s="24"/>
    </row>
    <row r="6442" spans="2:2" x14ac:dyDescent="0.2">
      <c r="B6442" s="24"/>
    </row>
    <row r="6443" spans="2:2" x14ac:dyDescent="0.2">
      <c r="B6443" s="24"/>
    </row>
    <row r="6444" spans="2:2" x14ac:dyDescent="0.2">
      <c r="B6444" s="24"/>
    </row>
    <row r="6445" spans="2:2" x14ac:dyDescent="0.2">
      <c r="B6445" s="24"/>
    </row>
    <row r="6446" spans="2:2" x14ac:dyDescent="0.2">
      <c r="B6446" s="24"/>
    </row>
    <row r="6447" spans="2:2" x14ac:dyDescent="0.2">
      <c r="B6447" s="24"/>
    </row>
    <row r="6448" spans="2:2" x14ac:dyDescent="0.2">
      <c r="B6448" s="24"/>
    </row>
    <row r="6449" spans="2:2" x14ac:dyDescent="0.2">
      <c r="B6449" s="24"/>
    </row>
    <row r="6450" spans="2:2" x14ac:dyDescent="0.2">
      <c r="B6450" s="24"/>
    </row>
    <row r="6451" spans="2:2" x14ac:dyDescent="0.2">
      <c r="B6451" s="24"/>
    </row>
    <row r="6452" spans="2:2" x14ac:dyDescent="0.2">
      <c r="B6452" s="24"/>
    </row>
    <row r="6453" spans="2:2" x14ac:dyDescent="0.2">
      <c r="B6453" s="24"/>
    </row>
    <row r="6454" spans="2:2" x14ac:dyDescent="0.2">
      <c r="B6454" s="24"/>
    </row>
    <row r="6455" spans="2:2" x14ac:dyDescent="0.2">
      <c r="B6455" s="24"/>
    </row>
    <row r="6456" spans="2:2" x14ac:dyDescent="0.2">
      <c r="B6456" s="24"/>
    </row>
    <row r="6457" spans="2:2" x14ac:dyDescent="0.2">
      <c r="B6457" s="24"/>
    </row>
    <row r="6458" spans="2:2" x14ac:dyDescent="0.2">
      <c r="B6458" s="24"/>
    </row>
    <row r="6459" spans="2:2" x14ac:dyDescent="0.2">
      <c r="B6459" s="24"/>
    </row>
    <row r="6460" spans="2:2" x14ac:dyDescent="0.2">
      <c r="B6460" s="24"/>
    </row>
    <row r="6461" spans="2:2" x14ac:dyDescent="0.2">
      <c r="B6461" s="24"/>
    </row>
    <row r="6462" spans="2:2" x14ac:dyDescent="0.2">
      <c r="B6462" s="24"/>
    </row>
    <row r="6463" spans="2:2" x14ac:dyDescent="0.2">
      <c r="B6463" s="24"/>
    </row>
    <row r="6464" spans="2:2" x14ac:dyDescent="0.2">
      <c r="B6464" s="24"/>
    </row>
    <row r="6465" spans="2:2" x14ac:dyDescent="0.2">
      <c r="B6465" s="24"/>
    </row>
    <row r="6466" spans="2:2" x14ac:dyDescent="0.2">
      <c r="B6466" s="24"/>
    </row>
    <row r="6467" spans="2:2" x14ac:dyDescent="0.2">
      <c r="B6467" s="24"/>
    </row>
    <row r="6468" spans="2:2" x14ac:dyDescent="0.2">
      <c r="B6468" s="24"/>
    </row>
    <row r="6469" spans="2:2" x14ac:dyDescent="0.2">
      <c r="B6469" s="24"/>
    </row>
    <row r="6470" spans="2:2" x14ac:dyDescent="0.2">
      <c r="B6470" s="24"/>
    </row>
    <row r="6471" spans="2:2" x14ac:dyDescent="0.2">
      <c r="B6471" s="24"/>
    </row>
    <row r="6472" spans="2:2" x14ac:dyDescent="0.2">
      <c r="B6472" s="24"/>
    </row>
    <row r="6473" spans="2:2" x14ac:dyDescent="0.2">
      <c r="B6473" s="24"/>
    </row>
    <row r="6474" spans="2:2" x14ac:dyDescent="0.2">
      <c r="B6474" s="24"/>
    </row>
    <row r="6475" spans="2:2" x14ac:dyDescent="0.2">
      <c r="B6475" s="24"/>
    </row>
    <row r="6476" spans="2:2" x14ac:dyDescent="0.2">
      <c r="B6476" s="24"/>
    </row>
    <row r="6477" spans="2:2" x14ac:dyDescent="0.2">
      <c r="B6477" s="24"/>
    </row>
    <row r="6478" spans="2:2" x14ac:dyDescent="0.2">
      <c r="B6478" s="24"/>
    </row>
    <row r="6479" spans="2:2" x14ac:dyDescent="0.2">
      <c r="B6479" s="24"/>
    </row>
    <row r="6480" spans="2:2" x14ac:dyDescent="0.2">
      <c r="B6480" s="24"/>
    </row>
    <row r="6481" spans="2:2" x14ac:dyDescent="0.2">
      <c r="B6481" s="24"/>
    </row>
    <row r="6482" spans="2:2" x14ac:dyDescent="0.2">
      <c r="B6482" s="24"/>
    </row>
    <row r="6483" spans="2:2" x14ac:dyDescent="0.2">
      <c r="B6483" s="24"/>
    </row>
    <row r="6484" spans="2:2" x14ac:dyDescent="0.2">
      <c r="B6484" s="24"/>
    </row>
    <row r="6485" spans="2:2" x14ac:dyDescent="0.2">
      <c r="B6485" s="24"/>
    </row>
    <row r="6486" spans="2:2" x14ac:dyDescent="0.2">
      <c r="B6486" s="24"/>
    </row>
    <row r="6487" spans="2:2" x14ac:dyDescent="0.2">
      <c r="B6487" s="24"/>
    </row>
    <row r="6488" spans="2:2" x14ac:dyDescent="0.2">
      <c r="B6488" s="24"/>
    </row>
    <row r="6489" spans="2:2" x14ac:dyDescent="0.2">
      <c r="B6489" s="24"/>
    </row>
    <row r="6490" spans="2:2" x14ac:dyDescent="0.2">
      <c r="B6490" s="24"/>
    </row>
    <row r="6491" spans="2:2" x14ac:dyDescent="0.2">
      <c r="B6491" s="24"/>
    </row>
    <row r="6492" spans="2:2" x14ac:dyDescent="0.2">
      <c r="B6492" s="24"/>
    </row>
    <row r="6493" spans="2:2" x14ac:dyDescent="0.2">
      <c r="B6493" s="24"/>
    </row>
    <row r="6494" spans="2:2" x14ac:dyDescent="0.2">
      <c r="B6494" s="24"/>
    </row>
    <row r="6495" spans="2:2" x14ac:dyDescent="0.2">
      <c r="B6495" s="24"/>
    </row>
    <row r="6496" spans="2:2" x14ac:dyDescent="0.2">
      <c r="B6496" s="24"/>
    </row>
    <row r="6497" spans="2:2" x14ac:dyDescent="0.2">
      <c r="B6497" s="24"/>
    </row>
    <row r="6498" spans="2:2" x14ac:dyDescent="0.2">
      <c r="B6498" s="24"/>
    </row>
    <row r="6499" spans="2:2" x14ac:dyDescent="0.2">
      <c r="B6499" s="24"/>
    </row>
    <row r="6500" spans="2:2" x14ac:dyDescent="0.2">
      <c r="B6500" s="24"/>
    </row>
    <row r="6501" spans="2:2" x14ac:dyDescent="0.2">
      <c r="B6501" s="24"/>
    </row>
    <row r="6502" spans="2:2" x14ac:dyDescent="0.2">
      <c r="B6502" s="24"/>
    </row>
    <row r="6503" spans="2:2" x14ac:dyDescent="0.2">
      <c r="B6503" s="24"/>
    </row>
    <row r="6504" spans="2:2" x14ac:dyDescent="0.2">
      <c r="B6504" s="24"/>
    </row>
    <row r="6505" spans="2:2" x14ac:dyDescent="0.2">
      <c r="B6505" s="24"/>
    </row>
    <row r="6506" spans="2:2" x14ac:dyDescent="0.2">
      <c r="B6506" s="24"/>
    </row>
    <row r="6507" spans="2:2" x14ac:dyDescent="0.2">
      <c r="B6507" s="24"/>
    </row>
    <row r="6508" spans="2:2" x14ac:dyDescent="0.2">
      <c r="B6508" s="24"/>
    </row>
    <row r="6509" spans="2:2" x14ac:dyDescent="0.2">
      <c r="B6509" s="24"/>
    </row>
    <row r="6510" spans="2:2" x14ac:dyDescent="0.2">
      <c r="B6510" s="24"/>
    </row>
    <row r="6511" spans="2:2" x14ac:dyDescent="0.2">
      <c r="B6511" s="24"/>
    </row>
    <row r="6512" spans="2:2" x14ac:dyDescent="0.2">
      <c r="B6512" s="24"/>
    </row>
    <row r="6513" spans="2:2" x14ac:dyDescent="0.2">
      <c r="B6513" s="24"/>
    </row>
    <row r="6514" spans="2:2" x14ac:dyDescent="0.2">
      <c r="B6514" s="24"/>
    </row>
    <row r="6515" spans="2:2" x14ac:dyDescent="0.2">
      <c r="B6515" s="24"/>
    </row>
    <row r="6516" spans="2:2" x14ac:dyDescent="0.2">
      <c r="B6516" s="24"/>
    </row>
    <row r="6517" spans="2:2" x14ac:dyDescent="0.2">
      <c r="B6517" s="24"/>
    </row>
    <row r="6518" spans="2:2" x14ac:dyDescent="0.2">
      <c r="B6518" s="24"/>
    </row>
    <row r="6519" spans="2:2" x14ac:dyDescent="0.2">
      <c r="B6519" s="24"/>
    </row>
    <row r="6520" spans="2:2" x14ac:dyDescent="0.2">
      <c r="B6520" s="24"/>
    </row>
    <row r="6521" spans="2:2" x14ac:dyDescent="0.2">
      <c r="B6521" s="24"/>
    </row>
    <row r="6522" spans="2:2" x14ac:dyDescent="0.2">
      <c r="B6522" s="24"/>
    </row>
    <row r="6523" spans="2:2" x14ac:dyDescent="0.2">
      <c r="B6523" s="24"/>
    </row>
    <row r="6524" spans="2:2" x14ac:dyDescent="0.2">
      <c r="B6524" s="24"/>
    </row>
    <row r="6525" spans="2:2" x14ac:dyDescent="0.2">
      <c r="B6525" s="24"/>
    </row>
    <row r="6526" spans="2:2" x14ac:dyDescent="0.2">
      <c r="B6526" s="24"/>
    </row>
    <row r="6527" spans="2:2" x14ac:dyDescent="0.2">
      <c r="B6527" s="24"/>
    </row>
    <row r="6528" spans="2:2" x14ac:dyDescent="0.2">
      <c r="B6528" s="24"/>
    </row>
    <row r="6529" spans="2:2" x14ac:dyDescent="0.2">
      <c r="B6529" s="24"/>
    </row>
    <row r="6530" spans="2:2" x14ac:dyDescent="0.2">
      <c r="B6530" s="24"/>
    </row>
    <row r="6531" spans="2:2" x14ac:dyDescent="0.2">
      <c r="B6531" s="24"/>
    </row>
    <row r="6532" spans="2:2" x14ac:dyDescent="0.2">
      <c r="B6532" s="24"/>
    </row>
    <row r="6533" spans="2:2" x14ac:dyDescent="0.2">
      <c r="B6533" s="24"/>
    </row>
    <row r="6534" spans="2:2" x14ac:dyDescent="0.2">
      <c r="B6534" s="24"/>
    </row>
    <row r="6535" spans="2:2" x14ac:dyDescent="0.2">
      <c r="B6535" s="24"/>
    </row>
    <row r="6536" spans="2:2" x14ac:dyDescent="0.2">
      <c r="B6536" s="24"/>
    </row>
    <row r="6537" spans="2:2" x14ac:dyDescent="0.2">
      <c r="B6537" s="24"/>
    </row>
    <row r="6538" spans="2:2" x14ac:dyDescent="0.2">
      <c r="B6538" s="24"/>
    </row>
    <row r="6539" spans="2:2" x14ac:dyDescent="0.2">
      <c r="B6539" s="24"/>
    </row>
    <row r="6540" spans="2:2" x14ac:dyDescent="0.2">
      <c r="B6540" s="24"/>
    </row>
    <row r="6541" spans="2:2" x14ac:dyDescent="0.2">
      <c r="B6541" s="24"/>
    </row>
    <row r="6542" spans="2:2" x14ac:dyDescent="0.2">
      <c r="B6542" s="24"/>
    </row>
    <row r="6543" spans="2:2" x14ac:dyDescent="0.2">
      <c r="B6543" s="24"/>
    </row>
    <row r="6544" spans="2:2" x14ac:dyDescent="0.2">
      <c r="B6544" s="24"/>
    </row>
    <row r="6545" spans="2:2" x14ac:dyDescent="0.2">
      <c r="B6545" s="24"/>
    </row>
    <row r="6546" spans="2:2" x14ac:dyDescent="0.2">
      <c r="B6546" s="24"/>
    </row>
    <row r="6547" spans="2:2" x14ac:dyDescent="0.2">
      <c r="B6547" s="24"/>
    </row>
    <row r="6548" spans="2:2" x14ac:dyDescent="0.2">
      <c r="B6548" s="24"/>
    </row>
    <row r="6549" spans="2:2" x14ac:dyDescent="0.2">
      <c r="B6549" s="24"/>
    </row>
    <row r="6550" spans="2:2" x14ac:dyDescent="0.2">
      <c r="B6550" s="24"/>
    </row>
    <row r="6551" spans="2:2" x14ac:dyDescent="0.2">
      <c r="B6551" s="24"/>
    </row>
    <row r="6552" spans="2:2" x14ac:dyDescent="0.2">
      <c r="B6552" s="24"/>
    </row>
    <row r="6553" spans="2:2" x14ac:dyDescent="0.2">
      <c r="B6553" s="24"/>
    </row>
    <row r="6554" spans="2:2" x14ac:dyDescent="0.2">
      <c r="B6554" s="24"/>
    </row>
    <row r="6555" spans="2:2" x14ac:dyDescent="0.2">
      <c r="B6555" s="24"/>
    </row>
    <row r="6556" spans="2:2" x14ac:dyDescent="0.2">
      <c r="B6556" s="24"/>
    </row>
    <row r="6557" spans="2:2" x14ac:dyDescent="0.2">
      <c r="B6557" s="24"/>
    </row>
    <row r="6558" spans="2:2" x14ac:dyDescent="0.2">
      <c r="B6558" s="24"/>
    </row>
    <row r="6559" spans="2:2" x14ac:dyDescent="0.2">
      <c r="B6559" s="24"/>
    </row>
    <row r="6560" spans="2:2" x14ac:dyDescent="0.2">
      <c r="B6560" s="24"/>
    </row>
    <row r="6561" spans="2:2" x14ac:dyDescent="0.2">
      <c r="B6561" s="24"/>
    </row>
    <row r="6562" spans="2:2" x14ac:dyDescent="0.2">
      <c r="B6562" s="24"/>
    </row>
    <row r="6563" spans="2:2" x14ac:dyDescent="0.2">
      <c r="B6563" s="24"/>
    </row>
    <row r="6564" spans="2:2" x14ac:dyDescent="0.2">
      <c r="B6564" s="24"/>
    </row>
    <row r="6565" spans="2:2" x14ac:dyDescent="0.2">
      <c r="B6565" s="24"/>
    </row>
    <row r="6566" spans="2:2" x14ac:dyDescent="0.2">
      <c r="B6566" s="24"/>
    </row>
    <row r="6567" spans="2:2" x14ac:dyDescent="0.2">
      <c r="B6567" s="24"/>
    </row>
    <row r="6568" spans="2:2" x14ac:dyDescent="0.2">
      <c r="B6568" s="24"/>
    </row>
    <row r="6569" spans="2:2" x14ac:dyDescent="0.2">
      <c r="B6569" s="24"/>
    </row>
    <row r="6570" spans="2:2" x14ac:dyDescent="0.2">
      <c r="B6570" s="24"/>
    </row>
    <row r="6571" spans="2:2" x14ac:dyDescent="0.2">
      <c r="B6571" s="24"/>
    </row>
    <row r="6572" spans="2:2" x14ac:dyDescent="0.2">
      <c r="B6572" s="24"/>
    </row>
    <row r="6573" spans="2:2" x14ac:dyDescent="0.2">
      <c r="B6573" s="24"/>
    </row>
    <row r="6574" spans="2:2" x14ac:dyDescent="0.2">
      <c r="B6574" s="24"/>
    </row>
    <row r="6575" spans="2:2" x14ac:dyDescent="0.2">
      <c r="B6575" s="24"/>
    </row>
    <row r="6576" spans="2:2" x14ac:dyDescent="0.2">
      <c r="B6576" s="24"/>
    </row>
    <row r="6577" spans="2:2" x14ac:dyDescent="0.2">
      <c r="B6577" s="24"/>
    </row>
    <row r="6578" spans="2:2" x14ac:dyDescent="0.2">
      <c r="B6578" s="24"/>
    </row>
    <row r="6579" spans="2:2" x14ac:dyDescent="0.2">
      <c r="B6579" s="24"/>
    </row>
    <row r="6580" spans="2:2" x14ac:dyDescent="0.2">
      <c r="B6580" s="24"/>
    </row>
    <row r="6581" spans="2:2" x14ac:dyDescent="0.2">
      <c r="B6581" s="24"/>
    </row>
    <row r="6582" spans="2:2" x14ac:dyDescent="0.2">
      <c r="B6582" s="24"/>
    </row>
    <row r="6583" spans="2:2" x14ac:dyDescent="0.2">
      <c r="B6583" s="24"/>
    </row>
    <row r="6584" spans="2:2" x14ac:dyDescent="0.2">
      <c r="B6584" s="24"/>
    </row>
    <row r="6585" spans="2:2" x14ac:dyDescent="0.2">
      <c r="B6585" s="24"/>
    </row>
    <row r="6586" spans="2:2" x14ac:dyDescent="0.2">
      <c r="B6586" s="24"/>
    </row>
    <row r="6587" spans="2:2" x14ac:dyDescent="0.2">
      <c r="B6587" s="24"/>
    </row>
    <row r="6588" spans="2:2" x14ac:dyDescent="0.2">
      <c r="B6588" s="24"/>
    </row>
    <row r="6589" spans="2:2" x14ac:dyDescent="0.2">
      <c r="B6589" s="24"/>
    </row>
    <row r="6590" spans="2:2" x14ac:dyDescent="0.2">
      <c r="B6590" s="24"/>
    </row>
    <row r="6591" spans="2:2" x14ac:dyDescent="0.2">
      <c r="B6591" s="24"/>
    </row>
    <row r="6592" spans="2:2" x14ac:dyDescent="0.2">
      <c r="B6592" s="24"/>
    </row>
    <row r="6593" spans="2:2" x14ac:dyDescent="0.2">
      <c r="B6593" s="24"/>
    </row>
    <row r="6594" spans="2:2" x14ac:dyDescent="0.2">
      <c r="B6594" s="24"/>
    </row>
    <row r="6595" spans="2:2" x14ac:dyDescent="0.2">
      <c r="B6595" s="24"/>
    </row>
    <row r="6596" spans="2:2" x14ac:dyDescent="0.2">
      <c r="B6596" s="24"/>
    </row>
    <row r="6597" spans="2:2" x14ac:dyDescent="0.2">
      <c r="B6597" s="24"/>
    </row>
    <row r="6598" spans="2:2" x14ac:dyDescent="0.2">
      <c r="B6598" s="24"/>
    </row>
    <row r="6599" spans="2:2" x14ac:dyDescent="0.2">
      <c r="B6599" s="24"/>
    </row>
    <row r="6600" spans="2:2" x14ac:dyDescent="0.2">
      <c r="B6600" s="24"/>
    </row>
    <row r="6601" spans="2:2" x14ac:dyDescent="0.2">
      <c r="B6601" s="24"/>
    </row>
    <row r="6602" spans="2:2" x14ac:dyDescent="0.2">
      <c r="B6602" s="24"/>
    </row>
    <row r="6603" spans="2:2" x14ac:dyDescent="0.2">
      <c r="B6603" s="24"/>
    </row>
    <row r="6604" spans="2:2" x14ac:dyDescent="0.2">
      <c r="B6604" s="24"/>
    </row>
    <row r="6605" spans="2:2" x14ac:dyDescent="0.2">
      <c r="B6605" s="24"/>
    </row>
    <row r="6606" spans="2:2" x14ac:dyDescent="0.2">
      <c r="B6606" s="24"/>
    </row>
    <row r="6607" spans="2:2" x14ac:dyDescent="0.2">
      <c r="B6607" s="24"/>
    </row>
    <row r="6608" spans="2:2" x14ac:dyDescent="0.2">
      <c r="B6608" s="24"/>
    </row>
    <row r="6609" spans="2:2" x14ac:dyDescent="0.2">
      <c r="B6609" s="24"/>
    </row>
    <row r="6610" spans="2:2" x14ac:dyDescent="0.2">
      <c r="B6610" s="24"/>
    </row>
    <row r="6611" spans="2:2" x14ac:dyDescent="0.2">
      <c r="B6611" s="24"/>
    </row>
    <row r="6612" spans="2:2" x14ac:dyDescent="0.2">
      <c r="B6612" s="24"/>
    </row>
    <row r="6613" spans="2:2" x14ac:dyDescent="0.2">
      <c r="B6613" s="24"/>
    </row>
    <row r="6614" spans="2:2" x14ac:dyDescent="0.2">
      <c r="B6614" s="24"/>
    </row>
    <row r="6615" spans="2:2" x14ac:dyDescent="0.2">
      <c r="B6615" s="24"/>
    </row>
    <row r="6616" spans="2:2" x14ac:dyDescent="0.2">
      <c r="B6616" s="24"/>
    </row>
    <row r="6617" spans="2:2" x14ac:dyDescent="0.2">
      <c r="B6617" s="24"/>
    </row>
    <row r="6618" spans="2:2" x14ac:dyDescent="0.2">
      <c r="B6618" s="24"/>
    </row>
    <row r="6619" spans="2:2" x14ac:dyDescent="0.2">
      <c r="B6619" s="24"/>
    </row>
    <row r="6620" spans="2:2" x14ac:dyDescent="0.2">
      <c r="B6620" s="24"/>
    </row>
    <row r="6621" spans="2:2" x14ac:dyDescent="0.2">
      <c r="B6621" s="24"/>
    </row>
    <row r="6622" spans="2:2" x14ac:dyDescent="0.2">
      <c r="B6622" s="24"/>
    </row>
    <row r="6623" spans="2:2" x14ac:dyDescent="0.2">
      <c r="B6623" s="24"/>
    </row>
    <row r="6624" spans="2:2" x14ac:dyDescent="0.2">
      <c r="B6624" s="24"/>
    </row>
    <row r="6625" spans="2:2" x14ac:dyDescent="0.2">
      <c r="B6625" s="24"/>
    </row>
    <row r="6626" spans="2:2" x14ac:dyDescent="0.2">
      <c r="B6626" s="24"/>
    </row>
    <row r="6627" spans="2:2" x14ac:dyDescent="0.2">
      <c r="B6627" s="24"/>
    </row>
    <row r="6628" spans="2:2" x14ac:dyDescent="0.2">
      <c r="B6628" s="24"/>
    </row>
    <row r="6629" spans="2:2" x14ac:dyDescent="0.2">
      <c r="B6629" s="24"/>
    </row>
    <row r="6630" spans="2:2" x14ac:dyDescent="0.2">
      <c r="B6630" s="24"/>
    </row>
    <row r="6631" spans="2:2" x14ac:dyDescent="0.2">
      <c r="B6631" s="24"/>
    </row>
    <row r="6632" spans="2:2" x14ac:dyDescent="0.2">
      <c r="B6632" s="24"/>
    </row>
    <row r="6633" spans="2:2" x14ac:dyDescent="0.2">
      <c r="B6633" s="24"/>
    </row>
    <row r="6634" spans="2:2" x14ac:dyDescent="0.2">
      <c r="B6634" s="24"/>
    </row>
    <row r="6635" spans="2:2" x14ac:dyDescent="0.2">
      <c r="B6635" s="24"/>
    </row>
    <row r="6636" spans="2:2" x14ac:dyDescent="0.2">
      <c r="B6636" s="24"/>
    </row>
    <row r="6637" spans="2:2" x14ac:dyDescent="0.2">
      <c r="B6637" s="24"/>
    </row>
    <row r="6638" spans="2:2" x14ac:dyDescent="0.2">
      <c r="B6638" s="24"/>
    </row>
    <row r="6639" spans="2:2" x14ac:dyDescent="0.2">
      <c r="B6639" s="24"/>
    </row>
    <row r="6640" spans="2:2" x14ac:dyDescent="0.2">
      <c r="B6640" s="24"/>
    </row>
    <row r="6641" spans="2:2" x14ac:dyDescent="0.2">
      <c r="B6641" s="24"/>
    </row>
    <row r="6642" spans="2:2" x14ac:dyDescent="0.2">
      <c r="B6642" s="24"/>
    </row>
    <row r="6643" spans="2:2" x14ac:dyDescent="0.2">
      <c r="B6643" s="24"/>
    </row>
    <row r="6644" spans="2:2" x14ac:dyDescent="0.2">
      <c r="B6644" s="24"/>
    </row>
    <row r="6645" spans="2:2" x14ac:dyDescent="0.2">
      <c r="B6645" s="24"/>
    </row>
    <row r="6646" spans="2:2" x14ac:dyDescent="0.2">
      <c r="B6646" s="24"/>
    </row>
    <row r="6647" spans="2:2" x14ac:dyDescent="0.2">
      <c r="B6647" s="24"/>
    </row>
    <row r="6648" spans="2:2" x14ac:dyDescent="0.2">
      <c r="B6648" s="24"/>
    </row>
    <row r="6649" spans="2:2" x14ac:dyDescent="0.2">
      <c r="B6649" s="24"/>
    </row>
    <row r="6650" spans="2:2" x14ac:dyDescent="0.2">
      <c r="B6650" s="24"/>
    </row>
    <row r="6651" spans="2:2" x14ac:dyDescent="0.2">
      <c r="B6651" s="24"/>
    </row>
    <row r="6652" spans="2:2" x14ac:dyDescent="0.2">
      <c r="B6652" s="24"/>
    </row>
    <row r="6653" spans="2:2" x14ac:dyDescent="0.2">
      <c r="B6653" s="24"/>
    </row>
    <row r="6654" spans="2:2" x14ac:dyDescent="0.2">
      <c r="B6654" s="24"/>
    </row>
    <row r="6655" spans="2:2" x14ac:dyDescent="0.2">
      <c r="B6655" s="24"/>
    </row>
    <row r="6656" spans="2:2" x14ac:dyDescent="0.2">
      <c r="B6656" s="24"/>
    </row>
    <row r="6657" spans="2:2" x14ac:dyDescent="0.2">
      <c r="B6657" s="24"/>
    </row>
    <row r="6658" spans="2:2" x14ac:dyDescent="0.2">
      <c r="B6658" s="24"/>
    </row>
    <row r="6659" spans="2:2" x14ac:dyDescent="0.2">
      <c r="B6659" s="24"/>
    </row>
    <row r="6660" spans="2:2" x14ac:dyDescent="0.2">
      <c r="B6660" s="24"/>
    </row>
    <row r="6661" spans="2:2" x14ac:dyDescent="0.2">
      <c r="B6661" s="24"/>
    </row>
    <row r="6662" spans="2:2" x14ac:dyDescent="0.2">
      <c r="B6662" s="24"/>
    </row>
    <row r="6663" spans="2:2" x14ac:dyDescent="0.2">
      <c r="B6663" s="24"/>
    </row>
    <row r="6664" spans="2:2" x14ac:dyDescent="0.2">
      <c r="B6664" s="24"/>
    </row>
    <row r="6665" spans="2:2" x14ac:dyDescent="0.2">
      <c r="B6665" s="24"/>
    </row>
    <row r="6666" spans="2:2" x14ac:dyDescent="0.2">
      <c r="B6666" s="24"/>
    </row>
    <row r="6667" spans="2:2" x14ac:dyDescent="0.2">
      <c r="B6667" s="24"/>
    </row>
    <row r="6668" spans="2:2" x14ac:dyDescent="0.2">
      <c r="B6668" s="24"/>
    </row>
    <row r="6669" spans="2:2" x14ac:dyDescent="0.2">
      <c r="B6669" s="24"/>
    </row>
    <row r="6670" spans="2:2" x14ac:dyDescent="0.2">
      <c r="B6670" s="24"/>
    </row>
    <row r="6671" spans="2:2" x14ac:dyDescent="0.2">
      <c r="B6671" s="24"/>
    </row>
    <row r="6672" spans="2:2" x14ac:dyDescent="0.2">
      <c r="B6672" s="24"/>
    </row>
    <row r="6673" spans="2:2" x14ac:dyDescent="0.2">
      <c r="B6673" s="24"/>
    </row>
    <row r="6674" spans="2:2" x14ac:dyDescent="0.2">
      <c r="B6674" s="24"/>
    </row>
    <row r="6675" spans="2:2" x14ac:dyDescent="0.2">
      <c r="B6675" s="24"/>
    </row>
    <row r="6676" spans="2:2" x14ac:dyDescent="0.2">
      <c r="B6676" s="24"/>
    </row>
    <row r="6677" spans="2:2" x14ac:dyDescent="0.2">
      <c r="B6677" s="24"/>
    </row>
    <row r="6678" spans="2:2" x14ac:dyDescent="0.2">
      <c r="B6678" s="24"/>
    </row>
    <row r="6679" spans="2:2" x14ac:dyDescent="0.2">
      <c r="B6679" s="24"/>
    </row>
    <row r="6680" spans="2:2" x14ac:dyDescent="0.2">
      <c r="B6680" s="24"/>
    </row>
    <row r="6681" spans="2:2" x14ac:dyDescent="0.2">
      <c r="B6681" s="24"/>
    </row>
    <row r="6682" spans="2:2" x14ac:dyDescent="0.2">
      <c r="B6682" s="24"/>
    </row>
    <row r="6683" spans="2:2" x14ac:dyDescent="0.2">
      <c r="B6683" s="24"/>
    </row>
    <row r="6684" spans="2:2" x14ac:dyDescent="0.2">
      <c r="B6684" s="24"/>
    </row>
    <row r="6685" spans="2:2" x14ac:dyDescent="0.2">
      <c r="B6685" s="24"/>
    </row>
    <row r="6686" spans="2:2" x14ac:dyDescent="0.2">
      <c r="B6686" s="24"/>
    </row>
    <row r="6687" spans="2:2" x14ac:dyDescent="0.2">
      <c r="B6687" s="24"/>
    </row>
    <row r="6688" spans="2:2" x14ac:dyDescent="0.2">
      <c r="B6688" s="24"/>
    </row>
    <row r="6689" spans="2:2" x14ac:dyDescent="0.2">
      <c r="B6689" s="24"/>
    </row>
    <row r="6690" spans="2:2" x14ac:dyDescent="0.2">
      <c r="B6690" s="24"/>
    </row>
    <row r="6691" spans="2:2" x14ac:dyDescent="0.2">
      <c r="B6691" s="24"/>
    </row>
    <row r="6692" spans="2:2" x14ac:dyDescent="0.2">
      <c r="B6692" s="24"/>
    </row>
    <row r="6693" spans="2:2" x14ac:dyDescent="0.2">
      <c r="B6693" s="24"/>
    </row>
    <row r="6694" spans="2:2" x14ac:dyDescent="0.2">
      <c r="B6694" s="24"/>
    </row>
    <row r="6695" spans="2:2" x14ac:dyDescent="0.2">
      <c r="B6695" s="24"/>
    </row>
    <row r="6696" spans="2:2" x14ac:dyDescent="0.2">
      <c r="B6696" s="24"/>
    </row>
    <row r="6697" spans="2:2" x14ac:dyDescent="0.2">
      <c r="B6697" s="24"/>
    </row>
    <row r="6698" spans="2:2" x14ac:dyDescent="0.2">
      <c r="B6698" s="24"/>
    </row>
    <row r="6699" spans="2:2" x14ac:dyDescent="0.2">
      <c r="B6699" s="24"/>
    </row>
    <row r="6700" spans="2:2" x14ac:dyDescent="0.2">
      <c r="B6700" s="24"/>
    </row>
    <row r="6701" spans="2:2" x14ac:dyDescent="0.2">
      <c r="B6701" s="24"/>
    </row>
    <row r="6702" spans="2:2" x14ac:dyDescent="0.2">
      <c r="B6702" s="24"/>
    </row>
    <row r="6703" spans="2:2" x14ac:dyDescent="0.2">
      <c r="B6703" s="24"/>
    </row>
    <row r="6704" spans="2:2" x14ac:dyDescent="0.2">
      <c r="B6704" s="24"/>
    </row>
    <row r="6705" spans="2:2" x14ac:dyDescent="0.2">
      <c r="B6705" s="24"/>
    </row>
    <row r="6706" spans="2:2" x14ac:dyDescent="0.2">
      <c r="B6706" s="24"/>
    </row>
    <row r="6707" spans="2:2" x14ac:dyDescent="0.2">
      <c r="B6707" s="24"/>
    </row>
    <row r="6708" spans="2:2" x14ac:dyDescent="0.2">
      <c r="B6708" s="24"/>
    </row>
    <row r="6709" spans="2:2" x14ac:dyDescent="0.2">
      <c r="B6709" s="24"/>
    </row>
    <row r="6710" spans="2:2" x14ac:dyDescent="0.2">
      <c r="B6710" s="24"/>
    </row>
    <row r="6711" spans="2:2" x14ac:dyDescent="0.2">
      <c r="B6711" s="24"/>
    </row>
    <row r="6712" spans="2:2" x14ac:dyDescent="0.2">
      <c r="B6712" s="24"/>
    </row>
    <row r="6713" spans="2:2" x14ac:dyDescent="0.2">
      <c r="B6713" s="24"/>
    </row>
    <row r="6714" spans="2:2" x14ac:dyDescent="0.2">
      <c r="B6714" s="24"/>
    </row>
    <row r="6715" spans="2:2" x14ac:dyDescent="0.2">
      <c r="B6715" s="24"/>
    </row>
    <row r="6716" spans="2:2" x14ac:dyDescent="0.2">
      <c r="B6716" s="24"/>
    </row>
    <row r="6717" spans="2:2" x14ac:dyDescent="0.2">
      <c r="B6717" s="24"/>
    </row>
    <row r="6718" spans="2:2" x14ac:dyDescent="0.2">
      <c r="B6718" s="24"/>
    </row>
    <row r="6719" spans="2:2" x14ac:dyDescent="0.2">
      <c r="B6719" s="24"/>
    </row>
    <row r="6720" spans="2:2" x14ac:dyDescent="0.2">
      <c r="B6720" s="24"/>
    </row>
    <row r="6721" spans="2:2" x14ac:dyDescent="0.2">
      <c r="B6721" s="24"/>
    </row>
    <row r="6722" spans="2:2" x14ac:dyDescent="0.2">
      <c r="B6722" s="24"/>
    </row>
    <row r="6723" spans="2:2" x14ac:dyDescent="0.2">
      <c r="B6723" s="24"/>
    </row>
    <row r="6724" spans="2:2" x14ac:dyDescent="0.2">
      <c r="B6724" s="24"/>
    </row>
    <row r="6725" spans="2:2" x14ac:dyDescent="0.2">
      <c r="B6725" s="24"/>
    </row>
    <row r="6726" spans="2:2" x14ac:dyDescent="0.2">
      <c r="B6726" s="24"/>
    </row>
    <row r="6727" spans="2:2" x14ac:dyDescent="0.2">
      <c r="B6727" s="24"/>
    </row>
    <row r="6728" spans="2:2" x14ac:dyDescent="0.2">
      <c r="B6728" s="24"/>
    </row>
    <row r="6729" spans="2:2" x14ac:dyDescent="0.2">
      <c r="B6729" s="24"/>
    </row>
    <row r="6730" spans="2:2" x14ac:dyDescent="0.2">
      <c r="B6730" s="24"/>
    </row>
    <row r="6731" spans="2:2" x14ac:dyDescent="0.2">
      <c r="B6731" s="24"/>
    </row>
    <row r="6732" spans="2:2" x14ac:dyDescent="0.2">
      <c r="B6732" s="24"/>
    </row>
    <row r="6733" spans="2:2" x14ac:dyDescent="0.2">
      <c r="B6733" s="24"/>
    </row>
    <row r="6734" spans="2:2" x14ac:dyDescent="0.2">
      <c r="B6734" s="24"/>
    </row>
    <row r="6735" spans="2:2" x14ac:dyDescent="0.2">
      <c r="B6735" s="24"/>
    </row>
    <row r="6736" spans="2:2" x14ac:dyDescent="0.2">
      <c r="B6736" s="24"/>
    </row>
    <row r="6737" spans="2:2" x14ac:dyDescent="0.2">
      <c r="B6737" s="24"/>
    </row>
    <row r="6738" spans="2:2" x14ac:dyDescent="0.2">
      <c r="B6738" s="24"/>
    </row>
    <row r="6739" spans="2:2" x14ac:dyDescent="0.2">
      <c r="B6739" s="24"/>
    </row>
    <row r="6740" spans="2:2" x14ac:dyDescent="0.2">
      <c r="B6740" s="24"/>
    </row>
    <row r="6741" spans="2:2" x14ac:dyDescent="0.2">
      <c r="B6741" s="24"/>
    </row>
    <row r="6742" spans="2:2" x14ac:dyDescent="0.2">
      <c r="B6742" s="24"/>
    </row>
    <row r="6743" spans="2:2" x14ac:dyDescent="0.2">
      <c r="B6743" s="24"/>
    </row>
    <row r="6744" spans="2:2" x14ac:dyDescent="0.2">
      <c r="B6744" s="24"/>
    </row>
    <row r="6745" spans="2:2" x14ac:dyDescent="0.2">
      <c r="B6745" s="24"/>
    </row>
    <row r="6746" spans="2:2" x14ac:dyDescent="0.2">
      <c r="B6746" s="24"/>
    </row>
    <row r="6747" spans="2:2" x14ac:dyDescent="0.2">
      <c r="B6747" s="24"/>
    </row>
    <row r="6748" spans="2:2" x14ac:dyDescent="0.2">
      <c r="B6748" s="24"/>
    </row>
    <row r="6749" spans="2:2" x14ac:dyDescent="0.2">
      <c r="B6749" s="24"/>
    </row>
    <row r="6750" spans="2:2" x14ac:dyDescent="0.2">
      <c r="B6750" s="24"/>
    </row>
    <row r="6751" spans="2:2" x14ac:dyDescent="0.2">
      <c r="B6751" s="24"/>
    </row>
    <row r="6752" spans="2:2" x14ac:dyDescent="0.2">
      <c r="B6752" s="24"/>
    </row>
    <row r="6753" spans="2:2" x14ac:dyDescent="0.2">
      <c r="B6753" s="24"/>
    </row>
    <row r="6754" spans="2:2" x14ac:dyDescent="0.2">
      <c r="B6754" s="24"/>
    </row>
    <row r="6755" spans="2:2" x14ac:dyDescent="0.2">
      <c r="B6755" s="24"/>
    </row>
    <row r="6756" spans="2:2" x14ac:dyDescent="0.2">
      <c r="B6756" s="24"/>
    </row>
    <row r="6757" spans="2:2" x14ac:dyDescent="0.2">
      <c r="B6757" s="24"/>
    </row>
    <row r="6758" spans="2:2" x14ac:dyDescent="0.2">
      <c r="B6758" s="24"/>
    </row>
    <row r="6759" spans="2:2" x14ac:dyDescent="0.2">
      <c r="B6759" s="24"/>
    </row>
    <row r="6760" spans="2:2" x14ac:dyDescent="0.2">
      <c r="B6760" s="24"/>
    </row>
    <row r="6761" spans="2:2" x14ac:dyDescent="0.2">
      <c r="B6761" s="24"/>
    </row>
    <row r="6762" spans="2:2" x14ac:dyDescent="0.2">
      <c r="B6762" s="24"/>
    </row>
    <row r="6763" spans="2:2" x14ac:dyDescent="0.2">
      <c r="B6763" s="24"/>
    </row>
    <row r="6764" spans="2:2" x14ac:dyDescent="0.2">
      <c r="B6764" s="24"/>
    </row>
    <row r="6765" spans="2:2" x14ac:dyDescent="0.2">
      <c r="B6765" s="24"/>
    </row>
    <row r="6766" spans="2:2" x14ac:dyDescent="0.2">
      <c r="B6766" s="24"/>
    </row>
    <row r="6767" spans="2:2" x14ac:dyDescent="0.2">
      <c r="B6767" s="24"/>
    </row>
    <row r="6768" spans="2:2" x14ac:dyDescent="0.2">
      <c r="B6768" s="24"/>
    </row>
    <row r="6769" spans="2:2" x14ac:dyDescent="0.2">
      <c r="B6769" s="24"/>
    </row>
    <row r="6770" spans="2:2" x14ac:dyDescent="0.2">
      <c r="B6770" s="24"/>
    </row>
    <row r="6771" spans="2:2" x14ac:dyDescent="0.2">
      <c r="B6771" s="24"/>
    </row>
    <row r="6772" spans="2:2" x14ac:dyDescent="0.2">
      <c r="B6772" s="24"/>
    </row>
    <row r="6773" spans="2:2" x14ac:dyDescent="0.2">
      <c r="B6773" s="24"/>
    </row>
    <row r="6774" spans="2:2" x14ac:dyDescent="0.2">
      <c r="B6774" s="24"/>
    </row>
    <row r="6775" spans="2:2" x14ac:dyDescent="0.2">
      <c r="B6775" s="24"/>
    </row>
    <row r="6776" spans="2:2" x14ac:dyDescent="0.2">
      <c r="B6776" s="24"/>
    </row>
    <row r="6777" spans="2:2" x14ac:dyDescent="0.2">
      <c r="B6777" s="24"/>
    </row>
    <row r="6778" spans="2:2" x14ac:dyDescent="0.2">
      <c r="B6778" s="24"/>
    </row>
    <row r="6779" spans="2:2" x14ac:dyDescent="0.2">
      <c r="B6779" s="24"/>
    </row>
    <row r="6780" spans="2:2" x14ac:dyDescent="0.2">
      <c r="B6780" s="24"/>
    </row>
    <row r="6781" spans="2:2" x14ac:dyDescent="0.2">
      <c r="B6781" s="24"/>
    </row>
    <row r="6782" spans="2:2" x14ac:dyDescent="0.2">
      <c r="B6782" s="24"/>
    </row>
    <row r="6783" spans="2:2" x14ac:dyDescent="0.2">
      <c r="B6783" s="24"/>
    </row>
    <row r="6784" spans="2:2" x14ac:dyDescent="0.2">
      <c r="B6784" s="24"/>
    </row>
    <row r="6785" spans="2:2" x14ac:dyDescent="0.2">
      <c r="B6785" s="24"/>
    </row>
    <row r="6786" spans="2:2" x14ac:dyDescent="0.2">
      <c r="B6786" s="24"/>
    </row>
    <row r="6787" spans="2:2" x14ac:dyDescent="0.2">
      <c r="B6787" s="24"/>
    </row>
    <row r="6788" spans="2:2" x14ac:dyDescent="0.2">
      <c r="B6788" s="24"/>
    </row>
    <row r="6789" spans="2:2" x14ac:dyDescent="0.2">
      <c r="B6789" s="24"/>
    </row>
    <row r="6790" spans="2:2" x14ac:dyDescent="0.2">
      <c r="B6790" s="24"/>
    </row>
    <row r="6791" spans="2:2" x14ac:dyDescent="0.2">
      <c r="B6791" s="24"/>
    </row>
    <row r="6792" spans="2:2" x14ac:dyDescent="0.2">
      <c r="B6792" s="24"/>
    </row>
    <row r="6793" spans="2:2" x14ac:dyDescent="0.2">
      <c r="B6793" s="24"/>
    </row>
    <row r="6794" spans="2:2" x14ac:dyDescent="0.2">
      <c r="B6794" s="24"/>
    </row>
    <row r="6795" spans="2:2" x14ac:dyDescent="0.2">
      <c r="B6795" s="24"/>
    </row>
    <row r="6796" spans="2:2" x14ac:dyDescent="0.2">
      <c r="B6796" s="24"/>
    </row>
    <row r="6797" spans="2:2" x14ac:dyDescent="0.2">
      <c r="B6797" s="24"/>
    </row>
    <row r="6798" spans="2:2" x14ac:dyDescent="0.2">
      <c r="B6798" s="24"/>
    </row>
    <row r="6799" spans="2:2" x14ac:dyDescent="0.2">
      <c r="B6799" s="24"/>
    </row>
    <row r="6800" spans="2:2" x14ac:dyDescent="0.2">
      <c r="B6800" s="24"/>
    </row>
    <row r="6801" spans="2:2" x14ac:dyDescent="0.2">
      <c r="B6801" s="24"/>
    </row>
    <row r="6802" spans="2:2" x14ac:dyDescent="0.2">
      <c r="B6802" s="24"/>
    </row>
    <row r="6803" spans="2:2" x14ac:dyDescent="0.2">
      <c r="B6803" s="24"/>
    </row>
    <row r="6804" spans="2:2" x14ac:dyDescent="0.2">
      <c r="B6804" s="24"/>
    </row>
    <row r="6805" spans="2:2" x14ac:dyDescent="0.2">
      <c r="B6805" s="24"/>
    </row>
    <row r="6806" spans="2:2" x14ac:dyDescent="0.2">
      <c r="B6806" s="24"/>
    </row>
    <row r="6807" spans="2:2" x14ac:dyDescent="0.2">
      <c r="B6807" s="24"/>
    </row>
    <row r="6808" spans="2:2" x14ac:dyDescent="0.2">
      <c r="B6808" s="24"/>
    </row>
    <row r="6809" spans="2:2" x14ac:dyDescent="0.2">
      <c r="B6809" s="24"/>
    </row>
    <row r="6810" spans="2:2" x14ac:dyDescent="0.2">
      <c r="B6810" s="24"/>
    </row>
    <row r="6811" spans="2:2" x14ac:dyDescent="0.2">
      <c r="B6811" s="24"/>
    </row>
    <row r="6812" spans="2:2" x14ac:dyDescent="0.2">
      <c r="B6812" s="24"/>
    </row>
    <row r="6813" spans="2:2" x14ac:dyDescent="0.2">
      <c r="B6813" s="24"/>
    </row>
    <row r="6814" spans="2:2" x14ac:dyDescent="0.2">
      <c r="B6814" s="24"/>
    </row>
    <row r="6815" spans="2:2" x14ac:dyDescent="0.2">
      <c r="B6815" s="24"/>
    </row>
    <row r="6816" spans="2:2" x14ac:dyDescent="0.2">
      <c r="B6816" s="24"/>
    </row>
    <row r="6817" spans="2:2" x14ac:dyDescent="0.2">
      <c r="B6817" s="24"/>
    </row>
    <row r="6818" spans="2:2" x14ac:dyDescent="0.2">
      <c r="B6818" s="24"/>
    </row>
    <row r="6819" spans="2:2" x14ac:dyDescent="0.2">
      <c r="B6819" s="24"/>
    </row>
    <row r="6820" spans="2:2" x14ac:dyDescent="0.2">
      <c r="B6820" s="24"/>
    </row>
    <row r="6821" spans="2:2" x14ac:dyDescent="0.2">
      <c r="B6821" s="24"/>
    </row>
    <row r="6822" spans="2:2" x14ac:dyDescent="0.2">
      <c r="B6822" s="24"/>
    </row>
    <row r="6823" spans="2:2" x14ac:dyDescent="0.2">
      <c r="B6823" s="24"/>
    </row>
    <row r="6824" spans="2:2" x14ac:dyDescent="0.2">
      <c r="B6824" s="24"/>
    </row>
    <row r="6825" spans="2:2" x14ac:dyDescent="0.2">
      <c r="B6825" s="24"/>
    </row>
    <row r="6826" spans="2:2" x14ac:dyDescent="0.2">
      <c r="B6826" s="24"/>
    </row>
    <row r="6827" spans="2:2" x14ac:dyDescent="0.2">
      <c r="B6827" s="24"/>
    </row>
    <row r="6828" spans="2:2" x14ac:dyDescent="0.2">
      <c r="B6828" s="24"/>
    </row>
    <row r="6829" spans="2:2" x14ac:dyDescent="0.2">
      <c r="B6829" s="24"/>
    </row>
    <row r="6830" spans="2:2" x14ac:dyDescent="0.2">
      <c r="B6830" s="24"/>
    </row>
    <row r="6831" spans="2:2" x14ac:dyDescent="0.2">
      <c r="B6831" s="24"/>
    </row>
    <row r="6832" spans="2:2" x14ac:dyDescent="0.2">
      <c r="B6832" s="24"/>
    </row>
    <row r="6833" spans="2:2" x14ac:dyDescent="0.2">
      <c r="B6833" s="24"/>
    </row>
    <row r="6834" spans="2:2" x14ac:dyDescent="0.2">
      <c r="B6834" s="24"/>
    </row>
    <row r="6835" spans="2:2" x14ac:dyDescent="0.2">
      <c r="B6835" s="24"/>
    </row>
    <row r="6836" spans="2:2" x14ac:dyDescent="0.2">
      <c r="B6836" s="24"/>
    </row>
    <row r="6837" spans="2:2" x14ac:dyDescent="0.2">
      <c r="B6837" s="24"/>
    </row>
    <row r="6838" spans="2:2" x14ac:dyDescent="0.2">
      <c r="B6838" s="24"/>
    </row>
    <row r="6839" spans="2:2" x14ac:dyDescent="0.2">
      <c r="B6839" s="24"/>
    </row>
    <row r="6840" spans="2:2" x14ac:dyDescent="0.2">
      <c r="B6840" s="24"/>
    </row>
    <row r="6841" spans="2:2" x14ac:dyDescent="0.2">
      <c r="B6841" s="24"/>
    </row>
    <row r="6842" spans="2:2" x14ac:dyDescent="0.2">
      <c r="B6842" s="24"/>
    </row>
    <row r="6843" spans="2:2" x14ac:dyDescent="0.2">
      <c r="B6843" s="24"/>
    </row>
    <row r="6844" spans="2:2" x14ac:dyDescent="0.2">
      <c r="B6844" s="24"/>
    </row>
    <row r="6845" spans="2:2" x14ac:dyDescent="0.2">
      <c r="B6845" s="24"/>
    </row>
    <row r="6846" spans="2:2" x14ac:dyDescent="0.2">
      <c r="B6846" s="24"/>
    </row>
    <row r="6847" spans="2:2" x14ac:dyDescent="0.2">
      <c r="B6847" s="24"/>
    </row>
    <row r="6848" spans="2:2" x14ac:dyDescent="0.2">
      <c r="B6848" s="24"/>
    </row>
    <row r="6849" spans="2:2" x14ac:dyDescent="0.2">
      <c r="B6849" s="24"/>
    </row>
    <row r="6850" spans="2:2" x14ac:dyDescent="0.2">
      <c r="B6850" s="24"/>
    </row>
    <row r="6851" spans="2:2" x14ac:dyDescent="0.2">
      <c r="B6851" s="24"/>
    </row>
    <row r="6852" spans="2:2" x14ac:dyDescent="0.2">
      <c r="B6852" s="24"/>
    </row>
    <row r="6853" spans="2:2" x14ac:dyDescent="0.2">
      <c r="B6853" s="24"/>
    </row>
    <row r="6854" spans="2:2" x14ac:dyDescent="0.2">
      <c r="B6854" s="24"/>
    </row>
    <row r="6855" spans="2:2" x14ac:dyDescent="0.2">
      <c r="B6855" s="24"/>
    </row>
    <row r="6856" spans="2:2" x14ac:dyDescent="0.2">
      <c r="B6856" s="24"/>
    </row>
    <row r="6857" spans="2:2" x14ac:dyDescent="0.2">
      <c r="B6857" s="24"/>
    </row>
    <row r="6858" spans="2:2" x14ac:dyDescent="0.2">
      <c r="B6858" s="24"/>
    </row>
    <row r="6859" spans="2:2" x14ac:dyDescent="0.2">
      <c r="B6859" s="24"/>
    </row>
    <row r="6860" spans="2:2" x14ac:dyDescent="0.2">
      <c r="B6860" s="24"/>
    </row>
    <row r="6861" spans="2:2" x14ac:dyDescent="0.2">
      <c r="B6861" s="24"/>
    </row>
    <row r="6862" spans="2:2" x14ac:dyDescent="0.2">
      <c r="B6862" s="24"/>
    </row>
    <row r="6863" spans="2:2" x14ac:dyDescent="0.2">
      <c r="B6863" s="24"/>
    </row>
    <row r="6864" spans="2:2" x14ac:dyDescent="0.2">
      <c r="B6864" s="24"/>
    </row>
    <row r="6865" spans="2:2" x14ac:dyDescent="0.2">
      <c r="B6865" s="24"/>
    </row>
    <row r="6866" spans="2:2" x14ac:dyDescent="0.2">
      <c r="B6866" s="24"/>
    </row>
    <row r="6867" spans="2:2" x14ac:dyDescent="0.2">
      <c r="B6867" s="24"/>
    </row>
    <row r="6868" spans="2:2" x14ac:dyDescent="0.2">
      <c r="B6868" s="24"/>
    </row>
    <row r="6869" spans="2:2" x14ac:dyDescent="0.2">
      <c r="B6869" s="24"/>
    </row>
    <row r="6870" spans="2:2" x14ac:dyDescent="0.2">
      <c r="B6870" s="24"/>
    </row>
    <row r="6871" spans="2:2" x14ac:dyDescent="0.2">
      <c r="B6871" s="24"/>
    </row>
    <row r="6872" spans="2:2" x14ac:dyDescent="0.2">
      <c r="B6872" s="24"/>
    </row>
    <row r="6873" spans="2:2" x14ac:dyDescent="0.2">
      <c r="B6873" s="24"/>
    </row>
    <row r="6874" spans="2:2" x14ac:dyDescent="0.2">
      <c r="B6874" s="24"/>
    </row>
    <row r="6875" spans="2:2" x14ac:dyDescent="0.2">
      <c r="B6875" s="24"/>
    </row>
    <row r="6876" spans="2:2" x14ac:dyDescent="0.2">
      <c r="B6876" s="24"/>
    </row>
    <row r="6877" spans="2:2" x14ac:dyDescent="0.2">
      <c r="B6877" s="24"/>
    </row>
    <row r="6878" spans="2:2" x14ac:dyDescent="0.2">
      <c r="B6878" s="24"/>
    </row>
    <row r="6879" spans="2:2" x14ac:dyDescent="0.2">
      <c r="B6879" s="24"/>
    </row>
    <row r="6880" spans="2:2" x14ac:dyDescent="0.2">
      <c r="B6880" s="24"/>
    </row>
    <row r="6881" spans="2:2" x14ac:dyDescent="0.2">
      <c r="B6881" s="24"/>
    </row>
    <row r="6882" spans="2:2" x14ac:dyDescent="0.2">
      <c r="B6882" s="24"/>
    </row>
    <row r="6883" spans="2:2" x14ac:dyDescent="0.2">
      <c r="B6883" s="24"/>
    </row>
    <row r="6884" spans="2:2" x14ac:dyDescent="0.2">
      <c r="B6884" s="24"/>
    </row>
    <row r="6885" spans="2:2" x14ac:dyDescent="0.2">
      <c r="B6885" s="24"/>
    </row>
    <row r="6886" spans="2:2" x14ac:dyDescent="0.2">
      <c r="B6886" s="24"/>
    </row>
    <row r="6887" spans="2:2" x14ac:dyDescent="0.2">
      <c r="B6887" s="24"/>
    </row>
    <row r="6888" spans="2:2" x14ac:dyDescent="0.2">
      <c r="B6888" s="24"/>
    </row>
    <row r="6889" spans="2:2" x14ac:dyDescent="0.2">
      <c r="B6889" s="24"/>
    </row>
    <row r="6890" spans="2:2" x14ac:dyDescent="0.2">
      <c r="B6890" s="24"/>
    </row>
    <row r="6891" spans="2:2" x14ac:dyDescent="0.2">
      <c r="B6891" s="24"/>
    </row>
    <row r="6892" spans="2:2" x14ac:dyDescent="0.2">
      <c r="B6892" s="24"/>
    </row>
    <row r="6893" spans="2:2" x14ac:dyDescent="0.2">
      <c r="B6893" s="24"/>
    </row>
    <row r="6894" spans="2:2" x14ac:dyDescent="0.2">
      <c r="B6894" s="24"/>
    </row>
    <row r="6895" spans="2:2" x14ac:dyDescent="0.2">
      <c r="B6895" s="24"/>
    </row>
    <row r="6896" spans="2:2" x14ac:dyDescent="0.2">
      <c r="B6896" s="24"/>
    </row>
    <row r="6897" spans="2:2" x14ac:dyDescent="0.2">
      <c r="B6897" s="24"/>
    </row>
    <row r="6898" spans="2:2" x14ac:dyDescent="0.2">
      <c r="B6898" s="24"/>
    </row>
    <row r="6899" spans="2:2" x14ac:dyDescent="0.2">
      <c r="B6899" s="24"/>
    </row>
    <row r="6900" spans="2:2" x14ac:dyDescent="0.2">
      <c r="B6900" s="24"/>
    </row>
    <row r="6901" spans="2:2" x14ac:dyDescent="0.2">
      <c r="B6901" s="24"/>
    </row>
    <row r="6902" spans="2:2" x14ac:dyDescent="0.2">
      <c r="B6902" s="24"/>
    </row>
    <row r="6903" spans="2:2" x14ac:dyDescent="0.2">
      <c r="B6903" s="24"/>
    </row>
    <row r="6904" spans="2:2" x14ac:dyDescent="0.2">
      <c r="B6904" s="24"/>
    </row>
    <row r="6905" spans="2:2" x14ac:dyDescent="0.2">
      <c r="B6905" s="24"/>
    </row>
    <row r="6906" spans="2:2" x14ac:dyDescent="0.2">
      <c r="B6906" s="24"/>
    </row>
    <row r="6907" spans="2:2" x14ac:dyDescent="0.2">
      <c r="B6907" s="24"/>
    </row>
    <row r="6908" spans="2:2" x14ac:dyDescent="0.2">
      <c r="B6908" s="24"/>
    </row>
    <row r="6909" spans="2:2" x14ac:dyDescent="0.2">
      <c r="B6909" s="24"/>
    </row>
    <row r="6910" spans="2:2" x14ac:dyDescent="0.2">
      <c r="B6910" s="24"/>
    </row>
    <row r="6911" spans="2:2" x14ac:dyDescent="0.2">
      <c r="B6911" s="24"/>
    </row>
    <row r="6912" spans="2:2" x14ac:dyDescent="0.2">
      <c r="B6912" s="24"/>
    </row>
    <row r="6913" spans="2:2" x14ac:dyDescent="0.2">
      <c r="B6913" s="24"/>
    </row>
    <row r="6914" spans="2:2" x14ac:dyDescent="0.2">
      <c r="B6914" s="24"/>
    </row>
    <row r="6915" spans="2:2" x14ac:dyDescent="0.2">
      <c r="B6915" s="24"/>
    </row>
    <row r="6916" spans="2:2" x14ac:dyDescent="0.2">
      <c r="B6916" s="24"/>
    </row>
    <row r="6917" spans="2:2" x14ac:dyDescent="0.2">
      <c r="B6917" s="24"/>
    </row>
    <row r="6918" spans="2:2" x14ac:dyDescent="0.2">
      <c r="B6918" s="24"/>
    </row>
    <row r="6919" spans="2:2" x14ac:dyDescent="0.2">
      <c r="B6919" s="24"/>
    </row>
    <row r="6920" spans="2:2" x14ac:dyDescent="0.2">
      <c r="B6920" s="24"/>
    </row>
    <row r="6921" spans="2:2" x14ac:dyDescent="0.2">
      <c r="B6921" s="24"/>
    </row>
    <row r="6922" spans="2:2" x14ac:dyDescent="0.2">
      <c r="B6922" s="24"/>
    </row>
    <row r="6923" spans="2:2" x14ac:dyDescent="0.2">
      <c r="B6923" s="24"/>
    </row>
    <row r="6924" spans="2:2" x14ac:dyDescent="0.2">
      <c r="B6924" s="24"/>
    </row>
    <row r="6925" spans="2:2" x14ac:dyDescent="0.2">
      <c r="B6925" s="24"/>
    </row>
    <row r="6926" spans="2:2" x14ac:dyDescent="0.2">
      <c r="B6926" s="24"/>
    </row>
    <row r="6927" spans="2:2" x14ac:dyDescent="0.2">
      <c r="B6927" s="24"/>
    </row>
    <row r="6928" spans="2:2" x14ac:dyDescent="0.2">
      <c r="B6928" s="24"/>
    </row>
    <row r="6929" spans="2:2" x14ac:dyDescent="0.2">
      <c r="B6929" s="24"/>
    </row>
    <row r="6930" spans="2:2" x14ac:dyDescent="0.2">
      <c r="B6930" s="24"/>
    </row>
    <row r="6931" spans="2:2" x14ac:dyDescent="0.2">
      <c r="B6931" s="24"/>
    </row>
    <row r="6932" spans="2:2" x14ac:dyDescent="0.2">
      <c r="B6932" s="24"/>
    </row>
    <row r="6933" spans="2:2" x14ac:dyDescent="0.2">
      <c r="B6933" s="24"/>
    </row>
    <row r="6934" spans="2:2" x14ac:dyDescent="0.2">
      <c r="B6934" s="24"/>
    </row>
    <row r="6935" spans="2:2" x14ac:dyDescent="0.2">
      <c r="B6935" s="24"/>
    </row>
    <row r="6936" spans="2:2" x14ac:dyDescent="0.2">
      <c r="B6936" s="24"/>
    </row>
    <row r="6937" spans="2:2" x14ac:dyDescent="0.2">
      <c r="B6937" s="24"/>
    </row>
    <row r="6938" spans="2:2" x14ac:dyDescent="0.2">
      <c r="B6938" s="24"/>
    </row>
    <row r="6939" spans="2:2" x14ac:dyDescent="0.2">
      <c r="B6939" s="24"/>
    </row>
    <row r="6940" spans="2:2" x14ac:dyDescent="0.2">
      <c r="B6940" s="24"/>
    </row>
    <row r="6941" spans="2:2" x14ac:dyDescent="0.2">
      <c r="B6941" s="24"/>
    </row>
    <row r="6942" spans="2:2" x14ac:dyDescent="0.2">
      <c r="B6942" s="24"/>
    </row>
    <row r="6943" spans="2:2" x14ac:dyDescent="0.2">
      <c r="B6943" s="24"/>
    </row>
    <row r="6944" spans="2:2" x14ac:dyDescent="0.2">
      <c r="B6944" s="24"/>
    </row>
    <row r="6945" spans="2:2" x14ac:dyDescent="0.2">
      <c r="B6945" s="24"/>
    </row>
    <row r="6946" spans="2:2" x14ac:dyDescent="0.2">
      <c r="B6946" s="24"/>
    </row>
    <row r="6947" spans="2:2" x14ac:dyDescent="0.2">
      <c r="B6947" s="24"/>
    </row>
    <row r="6948" spans="2:2" x14ac:dyDescent="0.2">
      <c r="B6948" s="24"/>
    </row>
    <row r="6949" spans="2:2" x14ac:dyDescent="0.2">
      <c r="B6949" s="24"/>
    </row>
    <row r="6950" spans="2:2" x14ac:dyDescent="0.2">
      <c r="B6950" s="24"/>
    </row>
    <row r="6951" spans="2:2" x14ac:dyDescent="0.2">
      <c r="B6951" s="24"/>
    </row>
    <row r="6952" spans="2:2" x14ac:dyDescent="0.2">
      <c r="B6952" s="24"/>
    </row>
    <row r="6953" spans="2:2" x14ac:dyDescent="0.2">
      <c r="B6953" s="24"/>
    </row>
    <row r="6954" spans="2:2" x14ac:dyDescent="0.2">
      <c r="B6954" s="24"/>
    </row>
    <row r="6955" spans="2:2" x14ac:dyDescent="0.2">
      <c r="B6955" s="24"/>
    </row>
    <row r="6956" spans="2:2" x14ac:dyDescent="0.2">
      <c r="B6956" s="24"/>
    </row>
    <row r="6957" spans="2:2" x14ac:dyDescent="0.2">
      <c r="B6957" s="24"/>
    </row>
    <row r="6958" spans="2:2" x14ac:dyDescent="0.2">
      <c r="B6958" s="24"/>
    </row>
    <row r="6959" spans="2:2" x14ac:dyDescent="0.2">
      <c r="B6959" s="24"/>
    </row>
    <row r="6960" spans="2:2" x14ac:dyDescent="0.2">
      <c r="B6960" s="24"/>
    </row>
    <row r="6961" spans="2:2" x14ac:dyDescent="0.2">
      <c r="B6961" s="24"/>
    </row>
    <row r="6962" spans="2:2" x14ac:dyDescent="0.2">
      <c r="B6962" s="24"/>
    </row>
    <row r="6963" spans="2:2" x14ac:dyDescent="0.2">
      <c r="B6963" s="24"/>
    </row>
    <row r="6964" spans="2:2" x14ac:dyDescent="0.2">
      <c r="B6964" s="24"/>
    </row>
    <row r="6965" spans="2:2" x14ac:dyDescent="0.2">
      <c r="B6965" s="24"/>
    </row>
    <row r="6966" spans="2:2" x14ac:dyDescent="0.2">
      <c r="B6966" s="24"/>
    </row>
    <row r="6967" spans="2:2" x14ac:dyDescent="0.2">
      <c r="B6967" s="24"/>
    </row>
    <row r="6968" spans="2:2" x14ac:dyDescent="0.2">
      <c r="B6968" s="24"/>
    </row>
    <row r="6969" spans="2:2" x14ac:dyDescent="0.2">
      <c r="B6969" s="24"/>
    </row>
    <row r="6970" spans="2:2" x14ac:dyDescent="0.2">
      <c r="B6970" s="24"/>
    </row>
    <row r="6971" spans="2:2" x14ac:dyDescent="0.2">
      <c r="B6971" s="24"/>
    </row>
    <row r="6972" spans="2:2" x14ac:dyDescent="0.2">
      <c r="B6972" s="24"/>
    </row>
    <row r="6973" spans="2:2" x14ac:dyDescent="0.2">
      <c r="B6973" s="24"/>
    </row>
    <row r="6974" spans="2:2" x14ac:dyDescent="0.2">
      <c r="B6974" s="24"/>
    </row>
    <row r="6975" spans="2:2" x14ac:dyDescent="0.2">
      <c r="B6975" s="24"/>
    </row>
    <row r="6976" spans="2:2" x14ac:dyDescent="0.2">
      <c r="B6976" s="24"/>
    </row>
    <row r="6977" spans="2:2" x14ac:dyDescent="0.2">
      <c r="B6977" s="24"/>
    </row>
    <row r="6978" spans="2:2" x14ac:dyDescent="0.2">
      <c r="B6978" s="24"/>
    </row>
    <row r="6979" spans="2:2" x14ac:dyDescent="0.2">
      <c r="B6979" s="24"/>
    </row>
    <row r="6980" spans="2:2" x14ac:dyDescent="0.2">
      <c r="B6980" s="24"/>
    </row>
    <row r="6981" spans="2:2" x14ac:dyDescent="0.2">
      <c r="B6981" s="24"/>
    </row>
    <row r="6982" spans="2:2" x14ac:dyDescent="0.2">
      <c r="B6982" s="24"/>
    </row>
    <row r="6983" spans="2:2" x14ac:dyDescent="0.2">
      <c r="B6983" s="24"/>
    </row>
    <row r="6984" spans="2:2" x14ac:dyDescent="0.2">
      <c r="B6984" s="24"/>
    </row>
    <row r="6985" spans="2:2" x14ac:dyDescent="0.2">
      <c r="B6985" s="24"/>
    </row>
    <row r="6986" spans="2:2" x14ac:dyDescent="0.2">
      <c r="B6986" s="24"/>
    </row>
    <row r="6987" spans="2:2" x14ac:dyDescent="0.2">
      <c r="B6987" s="24"/>
    </row>
    <row r="6988" spans="2:2" x14ac:dyDescent="0.2">
      <c r="B6988" s="24"/>
    </row>
    <row r="6989" spans="2:2" x14ac:dyDescent="0.2">
      <c r="B6989" s="24"/>
    </row>
    <row r="6990" spans="2:2" x14ac:dyDescent="0.2">
      <c r="B6990" s="24"/>
    </row>
    <row r="6991" spans="2:2" x14ac:dyDescent="0.2">
      <c r="B6991" s="24"/>
    </row>
    <row r="6992" spans="2:2" x14ac:dyDescent="0.2">
      <c r="B6992" s="24"/>
    </row>
    <row r="6993" spans="2:2" x14ac:dyDescent="0.2">
      <c r="B6993" s="24"/>
    </row>
    <row r="6994" spans="2:2" x14ac:dyDescent="0.2">
      <c r="B6994" s="24"/>
    </row>
    <row r="6995" spans="2:2" x14ac:dyDescent="0.2">
      <c r="B6995" s="24"/>
    </row>
    <row r="6996" spans="2:2" x14ac:dyDescent="0.2">
      <c r="B6996" s="24"/>
    </row>
    <row r="6997" spans="2:2" x14ac:dyDescent="0.2">
      <c r="B6997" s="24"/>
    </row>
    <row r="6998" spans="2:2" x14ac:dyDescent="0.2">
      <c r="B6998" s="24"/>
    </row>
    <row r="6999" spans="2:2" x14ac:dyDescent="0.2">
      <c r="B6999" s="24"/>
    </row>
    <row r="7000" spans="2:2" x14ac:dyDescent="0.2">
      <c r="B7000" s="24"/>
    </row>
    <row r="7001" spans="2:2" x14ac:dyDescent="0.2">
      <c r="B7001" s="24"/>
    </row>
    <row r="7002" spans="2:2" x14ac:dyDescent="0.2">
      <c r="B7002" s="24"/>
    </row>
    <row r="7003" spans="2:2" x14ac:dyDescent="0.2">
      <c r="B7003" s="24"/>
    </row>
    <row r="7004" spans="2:2" x14ac:dyDescent="0.2">
      <c r="B7004" s="24"/>
    </row>
    <row r="7005" spans="2:2" x14ac:dyDescent="0.2">
      <c r="B7005" s="24"/>
    </row>
    <row r="7006" spans="2:2" x14ac:dyDescent="0.2">
      <c r="B7006" s="24"/>
    </row>
    <row r="7007" spans="2:2" x14ac:dyDescent="0.2">
      <c r="B7007" s="24"/>
    </row>
    <row r="7008" spans="2:2" x14ac:dyDescent="0.2">
      <c r="B7008" s="24"/>
    </row>
    <row r="7009" spans="2:2" x14ac:dyDescent="0.2">
      <c r="B7009" s="24"/>
    </row>
    <row r="7010" spans="2:2" x14ac:dyDescent="0.2">
      <c r="B7010" s="24"/>
    </row>
    <row r="7011" spans="2:2" x14ac:dyDescent="0.2">
      <c r="B7011" s="24"/>
    </row>
    <row r="7012" spans="2:2" x14ac:dyDescent="0.2">
      <c r="B7012" s="24"/>
    </row>
    <row r="7013" spans="2:2" x14ac:dyDescent="0.2">
      <c r="B7013" s="24"/>
    </row>
    <row r="7014" spans="2:2" x14ac:dyDescent="0.2">
      <c r="B7014" s="24"/>
    </row>
    <row r="7015" spans="2:2" x14ac:dyDescent="0.2">
      <c r="B7015" s="24"/>
    </row>
    <row r="7016" spans="2:2" x14ac:dyDescent="0.2">
      <c r="B7016" s="24"/>
    </row>
    <row r="7017" spans="2:2" x14ac:dyDescent="0.2">
      <c r="B7017" s="24"/>
    </row>
    <row r="7018" spans="2:2" x14ac:dyDescent="0.2">
      <c r="B7018" s="24"/>
    </row>
    <row r="7019" spans="2:2" x14ac:dyDescent="0.2">
      <c r="B7019" s="24"/>
    </row>
    <row r="7020" spans="2:2" x14ac:dyDescent="0.2">
      <c r="B7020" s="24"/>
    </row>
    <row r="7021" spans="2:2" x14ac:dyDescent="0.2">
      <c r="B7021" s="24"/>
    </row>
    <row r="7022" spans="2:2" x14ac:dyDescent="0.2">
      <c r="B7022" s="24"/>
    </row>
    <row r="7023" spans="2:2" x14ac:dyDescent="0.2">
      <c r="B7023" s="24"/>
    </row>
    <row r="7024" spans="2:2" x14ac:dyDescent="0.2">
      <c r="B7024" s="24"/>
    </row>
    <row r="7025" spans="2:2" x14ac:dyDescent="0.2">
      <c r="B7025" s="24"/>
    </row>
    <row r="7026" spans="2:2" x14ac:dyDescent="0.2">
      <c r="B7026" s="24"/>
    </row>
    <row r="7027" spans="2:2" x14ac:dyDescent="0.2">
      <c r="B7027" s="24"/>
    </row>
    <row r="7028" spans="2:2" x14ac:dyDescent="0.2">
      <c r="B7028" s="24"/>
    </row>
    <row r="7029" spans="2:2" x14ac:dyDescent="0.2">
      <c r="B7029" s="24"/>
    </row>
    <row r="7030" spans="2:2" x14ac:dyDescent="0.2">
      <c r="B7030" s="24"/>
    </row>
    <row r="7031" spans="2:2" x14ac:dyDescent="0.2">
      <c r="B7031" s="24"/>
    </row>
    <row r="7032" spans="2:2" x14ac:dyDescent="0.2">
      <c r="B7032" s="24"/>
    </row>
    <row r="7033" spans="2:2" x14ac:dyDescent="0.2">
      <c r="B7033" s="24"/>
    </row>
    <row r="7034" spans="2:2" x14ac:dyDescent="0.2">
      <c r="B7034" s="24"/>
    </row>
    <row r="7035" spans="2:2" x14ac:dyDescent="0.2">
      <c r="B7035" s="24"/>
    </row>
    <row r="7036" spans="2:2" x14ac:dyDescent="0.2">
      <c r="B7036" s="24"/>
    </row>
    <row r="7037" spans="2:2" x14ac:dyDescent="0.2">
      <c r="B7037" s="24"/>
    </row>
    <row r="7038" spans="2:2" x14ac:dyDescent="0.2">
      <c r="B7038" s="24"/>
    </row>
    <row r="7039" spans="2:2" x14ac:dyDescent="0.2">
      <c r="B7039" s="24"/>
    </row>
    <row r="7040" spans="2:2" x14ac:dyDescent="0.2">
      <c r="B7040" s="24"/>
    </row>
    <row r="7041" spans="2:2" x14ac:dyDescent="0.2">
      <c r="B7041" s="24"/>
    </row>
    <row r="7042" spans="2:2" x14ac:dyDescent="0.2">
      <c r="B7042" s="24"/>
    </row>
    <row r="7043" spans="2:2" x14ac:dyDescent="0.2">
      <c r="B7043" s="24"/>
    </row>
    <row r="7044" spans="2:2" x14ac:dyDescent="0.2">
      <c r="B7044" s="24"/>
    </row>
    <row r="7045" spans="2:2" x14ac:dyDescent="0.2">
      <c r="B7045" s="24"/>
    </row>
    <row r="7046" spans="2:2" x14ac:dyDescent="0.2">
      <c r="B7046" s="24"/>
    </row>
    <row r="7047" spans="2:2" x14ac:dyDescent="0.2">
      <c r="B7047" s="24"/>
    </row>
    <row r="7048" spans="2:2" x14ac:dyDescent="0.2">
      <c r="B7048" s="24"/>
    </row>
    <row r="7049" spans="2:2" x14ac:dyDescent="0.2">
      <c r="B7049" s="24"/>
    </row>
    <row r="7050" spans="2:2" x14ac:dyDescent="0.2">
      <c r="B7050" s="24"/>
    </row>
    <row r="7051" spans="2:2" x14ac:dyDescent="0.2">
      <c r="B7051" s="24"/>
    </row>
    <row r="7052" spans="2:2" x14ac:dyDescent="0.2">
      <c r="B7052" s="24"/>
    </row>
    <row r="7053" spans="2:2" x14ac:dyDescent="0.2">
      <c r="B7053" s="24"/>
    </row>
    <row r="7054" spans="2:2" x14ac:dyDescent="0.2">
      <c r="B7054" s="24"/>
    </row>
    <row r="7055" spans="2:2" x14ac:dyDescent="0.2">
      <c r="B7055" s="24"/>
    </row>
    <row r="7056" spans="2:2" x14ac:dyDescent="0.2">
      <c r="B7056" s="24"/>
    </row>
    <row r="7057" spans="2:2" x14ac:dyDescent="0.2">
      <c r="B7057" s="24"/>
    </row>
    <row r="7058" spans="2:2" x14ac:dyDescent="0.2">
      <c r="B7058" s="24"/>
    </row>
    <row r="7059" spans="2:2" x14ac:dyDescent="0.2">
      <c r="B7059" s="24"/>
    </row>
    <row r="7060" spans="2:2" x14ac:dyDescent="0.2">
      <c r="B7060" s="24"/>
    </row>
    <row r="7061" spans="2:2" x14ac:dyDescent="0.2">
      <c r="B7061" s="24"/>
    </row>
    <row r="7062" spans="2:2" x14ac:dyDescent="0.2">
      <c r="B7062" s="24"/>
    </row>
    <row r="7063" spans="2:2" x14ac:dyDescent="0.2">
      <c r="B7063" s="24"/>
    </row>
    <row r="7064" spans="2:2" x14ac:dyDescent="0.2">
      <c r="B7064" s="24"/>
    </row>
    <row r="7065" spans="2:2" x14ac:dyDescent="0.2">
      <c r="B7065" s="24"/>
    </row>
    <row r="7066" spans="2:2" x14ac:dyDescent="0.2">
      <c r="B7066" s="24"/>
    </row>
    <row r="7067" spans="2:2" x14ac:dyDescent="0.2">
      <c r="B7067" s="24"/>
    </row>
    <row r="7068" spans="2:2" x14ac:dyDescent="0.2">
      <c r="B7068" s="24"/>
    </row>
    <row r="7069" spans="2:2" x14ac:dyDescent="0.2">
      <c r="B7069" s="24"/>
    </row>
    <row r="7070" spans="2:2" x14ac:dyDescent="0.2">
      <c r="B7070" s="24"/>
    </row>
    <row r="7071" spans="2:2" x14ac:dyDescent="0.2">
      <c r="B7071" s="24"/>
    </row>
    <row r="7072" spans="2:2" x14ac:dyDescent="0.2">
      <c r="B7072" s="24"/>
    </row>
    <row r="7073" spans="2:2" x14ac:dyDescent="0.2">
      <c r="B7073" s="24"/>
    </row>
    <row r="7074" spans="2:2" x14ac:dyDescent="0.2">
      <c r="B7074" s="24"/>
    </row>
    <row r="7075" spans="2:2" x14ac:dyDescent="0.2">
      <c r="B7075" s="24"/>
    </row>
    <row r="7076" spans="2:2" x14ac:dyDescent="0.2">
      <c r="B7076" s="24"/>
    </row>
    <row r="7077" spans="2:2" x14ac:dyDescent="0.2">
      <c r="B7077" s="24"/>
    </row>
    <row r="7078" spans="2:2" x14ac:dyDescent="0.2">
      <c r="B7078" s="24"/>
    </row>
    <row r="7079" spans="2:2" x14ac:dyDescent="0.2">
      <c r="B7079" s="24"/>
    </row>
    <row r="7080" spans="2:2" x14ac:dyDescent="0.2">
      <c r="B7080" s="24"/>
    </row>
    <row r="7081" spans="2:2" x14ac:dyDescent="0.2">
      <c r="B7081" s="24"/>
    </row>
    <row r="7082" spans="2:2" x14ac:dyDescent="0.2">
      <c r="B7082" s="24"/>
    </row>
    <row r="7083" spans="2:2" x14ac:dyDescent="0.2">
      <c r="B7083" s="24"/>
    </row>
    <row r="7084" spans="2:2" x14ac:dyDescent="0.2">
      <c r="B7084" s="24"/>
    </row>
    <row r="7085" spans="2:2" x14ac:dyDescent="0.2">
      <c r="B7085" s="24"/>
    </row>
    <row r="7086" spans="2:2" x14ac:dyDescent="0.2">
      <c r="B7086" s="24"/>
    </row>
    <row r="7087" spans="2:2" x14ac:dyDescent="0.2">
      <c r="B7087" s="24"/>
    </row>
    <row r="7088" spans="2:2" x14ac:dyDescent="0.2">
      <c r="B7088" s="24"/>
    </row>
    <row r="7089" spans="2:2" x14ac:dyDescent="0.2">
      <c r="B7089" s="24"/>
    </row>
    <row r="7090" spans="2:2" x14ac:dyDescent="0.2">
      <c r="B7090" s="24"/>
    </row>
    <row r="7091" spans="2:2" x14ac:dyDescent="0.2">
      <c r="B7091" s="24"/>
    </row>
    <row r="7092" spans="2:2" x14ac:dyDescent="0.2">
      <c r="B7092" s="24"/>
    </row>
    <row r="7093" spans="2:2" x14ac:dyDescent="0.2">
      <c r="B7093" s="24"/>
    </row>
    <row r="7094" spans="2:2" x14ac:dyDescent="0.2">
      <c r="B7094" s="24"/>
    </row>
    <row r="7095" spans="2:2" x14ac:dyDescent="0.2">
      <c r="B7095" s="24"/>
    </row>
    <row r="7096" spans="2:2" x14ac:dyDescent="0.2">
      <c r="B7096" s="24"/>
    </row>
    <row r="7097" spans="2:2" x14ac:dyDescent="0.2">
      <c r="B7097" s="24"/>
    </row>
    <row r="7098" spans="2:2" x14ac:dyDescent="0.2">
      <c r="B7098" s="24"/>
    </row>
    <row r="7099" spans="2:2" x14ac:dyDescent="0.2">
      <c r="B7099" s="24"/>
    </row>
    <row r="7100" spans="2:2" x14ac:dyDescent="0.2">
      <c r="B7100" s="24"/>
    </row>
    <row r="7101" spans="2:2" x14ac:dyDescent="0.2">
      <c r="B7101" s="24"/>
    </row>
    <row r="7102" spans="2:2" x14ac:dyDescent="0.2">
      <c r="B7102" s="24"/>
    </row>
    <row r="7103" spans="2:2" x14ac:dyDescent="0.2">
      <c r="B7103" s="24"/>
    </row>
    <row r="7104" spans="2:2" x14ac:dyDescent="0.2">
      <c r="B7104" s="24"/>
    </row>
    <row r="7105" spans="2:2" x14ac:dyDescent="0.2">
      <c r="B7105" s="24"/>
    </row>
    <row r="7106" spans="2:2" x14ac:dyDescent="0.2">
      <c r="B7106" s="24"/>
    </row>
    <row r="7107" spans="2:2" x14ac:dyDescent="0.2">
      <c r="B7107" s="24"/>
    </row>
    <row r="7108" spans="2:2" x14ac:dyDescent="0.2">
      <c r="B7108" s="24"/>
    </row>
    <row r="7109" spans="2:2" x14ac:dyDescent="0.2">
      <c r="B7109" s="24"/>
    </row>
    <row r="7110" spans="2:2" x14ac:dyDescent="0.2">
      <c r="B7110" s="24"/>
    </row>
    <row r="7111" spans="2:2" x14ac:dyDescent="0.2">
      <c r="B7111" s="24"/>
    </row>
    <row r="7112" spans="2:2" x14ac:dyDescent="0.2">
      <c r="B7112" s="24"/>
    </row>
    <row r="7113" spans="2:2" x14ac:dyDescent="0.2">
      <c r="B7113" s="24"/>
    </row>
    <row r="7114" spans="2:2" x14ac:dyDescent="0.2">
      <c r="B7114" s="24"/>
    </row>
    <row r="7115" spans="2:2" x14ac:dyDescent="0.2">
      <c r="B7115" s="24"/>
    </row>
    <row r="7116" spans="2:2" x14ac:dyDescent="0.2">
      <c r="B7116" s="24"/>
    </row>
    <row r="7117" spans="2:2" x14ac:dyDescent="0.2">
      <c r="B7117" s="24"/>
    </row>
    <row r="7118" spans="2:2" x14ac:dyDescent="0.2">
      <c r="B7118" s="24"/>
    </row>
    <row r="7119" spans="2:2" x14ac:dyDescent="0.2">
      <c r="B7119" s="24"/>
    </row>
    <row r="7120" spans="2:2" x14ac:dyDescent="0.2">
      <c r="B7120" s="24"/>
    </row>
    <row r="7121" spans="2:2" x14ac:dyDescent="0.2">
      <c r="B7121" s="24"/>
    </row>
    <row r="7122" spans="2:2" x14ac:dyDescent="0.2">
      <c r="B7122" s="24"/>
    </row>
    <row r="7123" spans="2:2" x14ac:dyDescent="0.2">
      <c r="B7123" s="24"/>
    </row>
    <row r="7124" spans="2:2" x14ac:dyDescent="0.2">
      <c r="B7124" s="24"/>
    </row>
    <row r="7125" spans="2:2" x14ac:dyDescent="0.2">
      <c r="B7125" s="24"/>
    </row>
    <row r="7126" spans="2:2" x14ac:dyDescent="0.2">
      <c r="B7126" s="24"/>
    </row>
    <row r="7127" spans="2:2" x14ac:dyDescent="0.2">
      <c r="B7127" s="24"/>
    </row>
    <row r="7128" spans="2:2" x14ac:dyDescent="0.2">
      <c r="B7128" s="24"/>
    </row>
    <row r="7129" spans="2:2" x14ac:dyDescent="0.2">
      <c r="B7129" s="24"/>
    </row>
    <row r="7130" spans="2:2" x14ac:dyDescent="0.2">
      <c r="B7130" s="24"/>
    </row>
    <row r="7131" spans="2:2" x14ac:dyDescent="0.2">
      <c r="B7131" s="24"/>
    </row>
    <row r="7132" spans="2:2" x14ac:dyDescent="0.2">
      <c r="B7132" s="24"/>
    </row>
    <row r="7133" spans="2:2" x14ac:dyDescent="0.2">
      <c r="B7133" s="24"/>
    </row>
    <row r="7134" spans="2:2" x14ac:dyDescent="0.2">
      <c r="B7134" s="24"/>
    </row>
    <row r="7135" spans="2:2" x14ac:dyDescent="0.2">
      <c r="B7135" s="24"/>
    </row>
    <row r="7136" spans="2:2" x14ac:dyDescent="0.2">
      <c r="B7136" s="24"/>
    </row>
    <row r="7137" spans="2:2" x14ac:dyDescent="0.2">
      <c r="B7137" s="24"/>
    </row>
    <row r="7138" spans="2:2" x14ac:dyDescent="0.2">
      <c r="B7138" s="24"/>
    </row>
    <row r="7139" spans="2:2" x14ac:dyDescent="0.2">
      <c r="B7139" s="24"/>
    </row>
    <row r="7140" spans="2:2" x14ac:dyDescent="0.2">
      <c r="B7140" s="24"/>
    </row>
    <row r="7141" spans="2:2" x14ac:dyDescent="0.2">
      <c r="B7141" s="24"/>
    </row>
    <row r="7142" spans="2:2" x14ac:dyDescent="0.2">
      <c r="B7142" s="24"/>
    </row>
    <row r="7143" spans="2:2" x14ac:dyDescent="0.2">
      <c r="B7143" s="24"/>
    </row>
    <row r="7144" spans="2:2" x14ac:dyDescent="0.2">
      <c r="B7144" s="24"/>
    </row>
    <row r="7145" spans="2:2" x14ac:dyDescent="0.2">
      <c r="B7145" s="24"/>
    </row>
    <row r="7146" spans="2:2" x14ac:dyDescent="0.2">
      <c r="B7146" s="24"/>
    </row>
    <row r="7147" spans="2:2" x14ac:dyDescent="0.2">
      <c r="B7147" s="24"/>
    </row>
    <row r="7148" spans="2:2" x14ac:dyDescent="0.2">
      <c r="B7148" s="24"/>
    </row>
    <row r="7149" spans="2:2" x14ac:dyDescent="0.2">
      <c r="B7149" s="24"/>
    </row>
    <row r="7150" spans="2:2" x14ac:dyDescent="0.2">
      <c r="B7150" s="24"/>
    </row>
    <row r="7151" spans="2:2" x14ac:dyDescent="0.2">
      <c r="B7151" s="24"/>
    </row>
    <row r="7152" spans="2:2" x14ac:dyDescent="0.2">
      <c r="B7152" s="24"/>
    </row>
    <row r="7153" spans="2:2" x14ac:dyDescent="0.2">
      <c r="B7153" s="24"/>
    </row>
    <row r="7154" spans="2:2" x14ac:dyDescent="0.2">
      <c r="B7154" s="24"/>
    </row>
    <row r="7155" spans="2:2" x14ac:dyDescent="0.2">
      <c r="B7155" s="24"/>
    </row>
    <row r="7156" spans="2:2" x14ac:dyDescent="0.2">
      <c r="B7156" s="24"/>
    </row>
    <row r="7157" spans="2:2" x14ac:dyDescent="0.2">
      <c r="B7157" s="24"/>
    </row>
    <row r="7158" spans="2:2" x14ac:dyDescent="0.2">
      <c r="B7158" s="24"/>
    </row>
    <row r="7159" spans="2:2" x14ac:dyDescent="0.2">
      <c r="B7159" s="24"/>
    </row>
    <row r="7160" spans="2:2" x14ac:dyDescent="0.2">
      <c r="B7160" s="24"/>
    </row>
    <row r="7161" spans="2:2" x14ac:dyDescent="0.2">
      <c r="B7161" s="24"/>
    </row>
    <row r="7162" spans="2:2" x14ac:dyDescent="0.2">
      <c r="B7162" s="24"/>
    </row>
    <row r="7163" spans="2:2" x14ac:dyDescent="0.2">
      <c r="B7163" s="24"/>
    </row>
    <row r="7164" spans="2:2" x14ac:dyDescent="0.2">
      <c r="B7164" s="24"/>
    </row>
    <row r="7165" spans="2:2" x14ac:dyDescent="0.2">
      <c r="B7165" s="24"/>
    </row>
    <row r="7166" spans="2:2" x14ac:dyDescent="0.2">
      <c r="B7166" s="24"/>
    </row>
    <row r="7167" spans="2:2" x14ac:dyDescent="0.2">
      <c r="B7167" s="24"/>
    </row>
    <row r="7168" spans="2:2" x14ac:dyDescent="0.2">
      <c r="B7168" s="24"/>
    </row>
    <row r="7169" spans="2:2" x14ac:dyDescent="0.2">
      <c r="B7169" s="24"/>
    </row>
    <row r="7170" spans="2:2" x14ac:dyDescent="0.2">
      <c r="B7170" s="24"/>
    </row>
    <row r="7171" spans="2:2" x14ac:dyDescent="0.2">
      <c r="B7171" s="24"/>
    </row>
    <row r="7172" spans="2:2" x14ac:dyDescent="0.2">
      <c r="B7172" s="24"/>
    </row>
    <row r="7173" spans="2:2" x14ac:dyDescent="0.2">
      <c r="B7173" s="24"/>
    </row>
    <row r="7174" spans="2:2" x14ac:dyDescent="0.2">
      <c r="B7174" s="24"/>
    </row>
    <row r="7175" spans="2:2" x14ac:dyDescent="0.2">
      <c r="B7175" s="24"/>
    </row>
    <row r="7176" spans="2:2" x14ac:dyDescent="0.2">
      <c r="B7176" s="24"/>
    </row>
    <row r="7177" spans="2:2" x14ac:dyDescent="0.2">
      <c r="B7177" s="24"/>
    </row>
    <row r="7178" spans="2:2" x14ac:dyDescent="0.2">
      <c r="B7178" s="24"/>
    </row>
    <row r="7179" spans="2:2" x14ac:dyDescent="0.2">
      <c r="B7179" s="24"/>
    </row>
    <row r="7180" spans="2:2" x14ac:dyDescent="0.2">
      <c r="B7180" s="24"/>
    </row>
    <row r="7181" spans="2:2" x14ac:dyDescent="0.2">
      <c r="B7181" s="24"/>
    </row>
    <row r="7182" spans="2:2" x14ac:dyDescent="0.2">
      <c r="B7182" s="24"/>
    </row>
    <row r="7183" spans="2:2" x14ac:dyDescent="0.2">
      <c r="B7183" s="24"/>
    </row>
    <row r="7184" spans="2:2" x14ac:dyDescent="0.2">
      <c r="B7184" s="24"/>
    </row>
    <row r="7185" spans="2:2" x14ac:dyDescent="0.2">
      <c r="B7185" s="24"/>
    </row>
    <row r="7186" spans="2:2" x14ac:dyDescent="0.2">
      <c r="B7186" s="24"/>
    </row>
    <row r="7187" spans="2:2" x14ac:dyDescent="0.2">
      <c r="B7187" s="24"/>
    </row>
    <row r="7188" spans="2:2" x14ac:dyDescent="0.2">
      <c r="B7188" s="24"/>
    </row>
    <row r="7189" spans="2:2" x14ac:dyDescent="0.2">
      <c r="B7189" s="24"/>
    </row>
    <row r="7190" spans="2:2" x14ac:dyDescent="0.2">
      <c r="B7190" s="24"/>
    </row>
    <row r="7191" spans="2:2" x14ac:dyDescent="0.2">
      <c r="B7191" s="24"/>
    </row>
    <row r="7192" spans="2:2" x14ac:dyDescent="0.2">
      <c r="B7192" s="24"/>
    </row>
    <row r="7193" spans="2:2" x14ac:dyDescent="0.2">
      <c r="B7193" s="24"/>
    </row>
    <row r="7194" spans="2:2" x14ac:dyDescent="0.2">
      <c r="B7194" s="24"/>
    </row>
    <row r="7195" spans="2:2" x14ac:dyDescent="0.2">
      <c r="B7195" s="24"/>
    </row>
    <row r="7196" spans="2:2" x14ac:dyDescent="0.2">
      <c r="B7196" s="24"/>
    </row>
    <row r="7197" spans="2:2" x14ac:dyDescent="0.2">
      <c r="B7197" s="24"/>
    </row>
    <row r="7198" spans="2:2" x14ac:dyDescent="0.2">
      <c r="B7198" s="24"/>
    </row>
    <row r="7199" spans="2:2" x14ac:dyDescent="0.2">
      <c r="B7199" s="24"/>
    </row>
    <row r="7200" spans="2:2" x14ac:dyDescent="0.2">
      <c r="B7200" s="24"/>
    </row>
    <row r="7201" spans="2:2" x14ac:dyDescent="0.2">
      <c r="B7201" s="24"/>
    </row>
    <row r="7202" spans="2:2" x14ac:dyDescent="0.2">
      <c r="B7202" s="24"/>
    </row>
    <row r="7203" spans="2:2" x14ac:dyDescent="0.2">
      <c r="B7203" s="24"/>
    </row>
    <row r="7204" spans="2:2" x14ac:dyDescent="0.2">
      <c r="B7204" s="24"/>
    </row>
    <row r="7205" spans="2:2" x14ac:dyDescent="0.2">
      <c r="B7205" s="24"/>
    </row>
    <row r="7206" spans="2:2" x14ac:dyDescent="0.2">
      <c r="B7206" s="24"/>
    </row>
    <row r="7207" spans="2:2" x14ac:dyDescent="0.2">
      <c r="B7207" s="24"/>
    </row>
    <row r="7208" spans="2:2" x14ac:dyDescent="0.2">
      <c r="B7208" s="24"/>
    </row>
    <row r="7209" spans="2:2" x14ac:dyDescent="0.2">
      <c r="B7209" s="24"/>
    </row>
    <row r="7210" spans="2:2" x14ac:dyDescent="0.2">
      <c r="B7210" s="24"/>
    </row>
    <row r="7211" spans="2:2" x14ac:dyDescent="0.2">
      <c r="B7211" s="24"/>
    </row>
    <row r="7212" spans="2:2" x14ac:dyDescent="0.2">
      <c r="B7212" s="24"/>
    </row>
    <row r="7213" spans="2:2" x14ac:dyDescent="0.2">
      <c r="B7213" s="24"/>
    </row>
    <row r="7214" spans="2:2" x14ac:dyDescent="0.2">
      <c r="B7214" s="24"/>
    </row>
    <row r="7215" spans="2:2" x14ac:dyDescent="0.2">
      <c r="B7215" s="24"/>
    </row>
    <row r="7216" spans="2:2" x14ac:dyDescent="0.2">
      <c r="B7216" s="24"/>
    </row>
    <row r="7217" spans="2:2" x14ac:dyDescent="0.2">
      <c r="B7217" s="24"/>
    </row>
    <row r="7218" spans="2:2" x14ac:dyDescent="0.2">
      <c r="B7218" s="24"/>
    </row>
    <row r="7219" spans="2:2" x14ac:dyDescent="0.2">
      <c r="B7219" s="24"/>
    </row>
    <row r="7220" spans="2:2" x14ac:dyDescent="0.2">
      <c r="B7220" s="24"/>
    </row>
    <row r="7221" spans="2:2" x14ac:dyDescent="0.2">
      <c r="B7221" s="24"/>
    </row>
    <row r="7222" spans="2:2" x14ac:dyDescent="0.2">
      <c r="B7222" s="24"/>
    </row>
    <row r="7223" spans="2:2" x14ac:dyDescent="0.2">
      <c r="B7223" s="24"/>
    </row>
    <row r="7224" spans="2:2" x14ac:dyDescent="0.2">
      <c r="B7224" s="24"/>
    </row>
    <row r="7225" spans="2:2" x14ac:dyDescent="0.2">
      <c r="B7225" s="24"/>
    </row>
    <row r="7226" spans="2:2" x14ac:dyDescent="0.2">
      <c r="B7226" s="24"/>
    </row>
    <row r="7227" spans="2:2" x14ac:dyDescent="0.2">
      <c r="B7227" s="24"/>
    </row>
    <row r="7228" spans="2:2" x14ac:dyDescent="0.2">
      <c r="B7228" s="24"/>
    </row>
    <row r="7229" spans="2:2" x14ac:dyDescent="0.2">
      <c r="B7229" s="24"/>
    </row>
    <row r="7230" spans="2:2" x14ac:dyDescent="0.2">
      <c r="B7230" s="24"/>
    </row>
    <row r="7231" spans="2:2" x14ac:dyDescent="0.2">
      <c r="B7231" s="24"/>
    </row>
    <row r="7232" spans="2:2" x14ac:dyDescent="0.2">
      <c r="B7232" s="24"/>
    </row>
    <row r="7233" spans="2:2" x14ac:dyDescent="0.2">
      <c r="B7233" s="24"/>
    </row>
    <row r="7234" spans="2:2" x14ac:dyDescent="0.2">
      <c r="B7234" s="24"/>
    </row>
    <row r="7235" spans="2:2" x14ac:dyDescent="0.2">
      <c r="B7235" s="24"/>
    </row>
    <row r="7236" spans="2:2" x14ac:dyDescent="0.2">
      <c r="B7236" s="24"/>
    </row>
    <row r="7237" spans="2:2" x14ac:dyDescent="0.2">
      <c r="B7237" s="24"/>
    </row>
    <row r="7238" spans="2:2" x14ac:dyDescent="0.2">
      <c r="B7238" s="24"/>
    </row>
    <row r="7239" spans="2:2" x14ac:dyDescent="0.2">
      <c r="B7239" s="24"/>
    </row>
    <row r="7240" spans="2:2" x14ac:dyDescent="0.2">
      <c r="B7240" s="24"/>
    </row>
    <row r="7241" spans="2:2" x14ac:dyDescent="0.2">
      <c r="B7241" s="24"/>
    </row>
    <row r="7242" spans="2:2" x14ac:dyDescent="0.2">
      <c r="B7242" s="24"/>
    </row>
    <row r="7243" spans="2:2" x14ac:dyDescent="0.2">
      <c r="B7243" s="24"/>
    </row>
    <row r="7244" spans="2:2" x14ac:dyDescent="0.2">
      <c r="B7244" s="24"/>
    </row>
    <row r="7245" spans="2:2" x14ac:dyDescent="0.2">
      <c r="B7245" s="24"/>
    </row>
    <row r="7246" spans="2:2" x14ac:dyDescent="0.2">
      <c r="B7246" s="24"/>
    </row>
    <row r="7247" spans="2:2" x14ac:dyDescent="0.2">
      <c r="B7247" s="24"/>
    </row>
    <row r="7248" spans="2:2" x14ac:dyDescent="0.2">
      <c r="B7248" s="24"/>
    </row>
    <row r="7249" spans="2:2" x14ac:dyDescent="0.2">
      <c r="B7249" s="24"/>
    </row>
    <row r="7250" spans="2:2" x14ac:dyDescent="0.2">
      <c r="B7250" s="24"/>
    </row>
    <row r="7251" spans="2:2" x14ac:dyDescent="0.2">
      <c r="B7251" s="24"/>
    </row>
    <row r="7252" spans="2:2" x14ac:dyDescent="0.2">
      <c r="B7252" s="24"/>
    </row>
    <row r="7253" spans="2:2" x14ac:dyDescent="0.2">
      <c r="B7253" s="24"/>
    </row>
    <row r="7254" spans="2:2" x14ac:dyDescent="0.2">
      <c r="B7254" s="24"/>
    </row>
    <row r="7255" spans="2:2" x14ac:dyDescent="0.2">
      <c r="B7255" s="24"/>
    </row>
    <row r="7256" spans="2:2" x14ac:dyDescent="0.2">
      <c r="B7256" s="24"/>
    </row>
    <row r="7257" spans="2:2" x14ac:dyDescent="0.2">
      <c r="B7257" s="24"/>
    </row>
    <row r="7258" spans="2:2" x14ac:dyDescent="0.2">
      <c r="B7258" s="24"/>
    </row>
    <row r="7259" spans="2:2" x14ac:dyDescent="0.2">
      <c r="B7259" s="24"/>
    </row>
    <row r="7260" spans="2:2" x14ac:dyDescent="0.2">
      <c r="B7260" s="24"/>
    </row>
    <row r="7261" spans="2:2" x14ac:dyDescent="0.2">
      <c r="B7261" s="24"/>
    </row>
    <row r="7262" spans="2:2" x14ac:dyDescent="0.2">
      <c r="B7262" s="24"/>
    </row>
    <row r="7263" spans="2:2" x14ac:dyDescent="0.2">
      <c r="B7263" s="24"/>
    </row>
    <row r="7264" spans="2:2" x14ac:dyDescent="0.2">
      <c r="B7264" s="24"/>
    </row>
    <row r="7265" spans="2:2" x14ac:dyDescent="0.2">
      <c r="B7265" s="24"/>
    </row>
    <row r="7266" spans="2:2" x14ac:dyDescent="0.2">
      <c r="B7266" s="24"/>
    </row>
    <row r="7267" spans="2:2" x14ac:dyDescent="0.2">
      <c r="B7267" s="24"/>
    </row>
    <row r="7268" spans="2:2" x14ac:dyDescent="0.2">
      <c r="B7268" s="24"/>
    </row>
    <row r="7269" spans="2:2" x14ac:dyDescent="0.2">
      <c r="B7269" s="24"/>
    </row>
    <row r="7270" spans="2:2" x14ac:dyDescent="0.2">
      <c r="B7270" s="24"/>
    </row>
    <row r="7271" spans="2:2" x14ac:dyDescent="0.2">
      <c r="B7271" s="24"/>
    </row>
    <row r="7272" spans="2:2" x14ac:dyDescent="0.2">
      <c r="B7272" s="24"/>
    </row>
    <row r="7273" spans="2:2" x14ac:dyDescent="0.2">
      <c r="B7273" s="24"/>
    </row>
    <row r="7274" spans="2:2" x14ac:dyDescent="0.2">
      <c r="B7274" s="24"/>
    </row>
    <row r="7275" spans="2:2" x14ac:dyDescent="0.2">
      <c r="B7275" s="24"/>
    </row>
    <row r="7276" spans="2:2" x14ac:dyDescent="0.2">
      <c r="B7276" s="24"/>
    </row>
    <row r="7277" spans="2:2" x14ac:dyDescent="0.2">
      <c r="B7277" s="24"/>
    </row>
    <row r="7278" spans="2:2" x14ac:dyDescent="0.2">
      <c r="B7278" s="24"/>
    </row>
    <row r="7279" spans="2:2" x14ac:dyDescent="0.2">
      <c r="B7279" s="24"/>
    </row>
    <row r="7280" spans="2:2" x14ac:dyDescent="0.2">
      <c r="B7280" s="24"/>
    </row>
    <row r="7281" spans="2:2" x14ac:dyDescent="0.2">
      <c r="B7281" s="24"/>
    </row>
    <row r="7282" spans="2:2" x14ac:dyDescent="0.2">
      <c r="B7282" s="24"/>
    </row>
    <row r="7283" spans="2:2" x14ac:dyDescent="0.2">
      <c r="B7283" s="24"/>
    </row>
    <row r="7284" spans="2:2" x14ac:dyDescent="0.2">
      <c r="B7284" s="24"/>
    </row>
    <row r="7285" spans="2:2" x14ac:dyDescent="0.2">
      <c r="B7285" s="24"/>
    </row>
    <row r="7286" spans="2:2" x14ac:dyDescent="0.2">
      <c r="B7286" s="24"/>
    </row>
    <row r="7287" spans="2:2" x14ac:dyDescent="0.2">
      <c r="B7287" s="24"/>
    </row>
    <row r="7288" spans="2:2" x14ac:dyDescent="0.2">
      <c r="B7288" s="24"/>
    </row>
    <row r="7289" spans="2:2" x14ac:dyDescent="0.2">
      <c r="B7289" s="24"/>
    </row>
    <row r="7290" spans="2:2" x14ac:dyDescent="0.2">
      <c r="B7290" s="24"/>
    </row>
    <row r="7291" spans="2:2" x14ac:dyDescent="0.2">
      <c r="B7291" s="24"/>
    </row>
    <row r="7292" spans="2:2" x14ac:dyDescent="0.2">
      <c r="B7292" s="24"/>
    </row>
    <row r="7293" spans="2:2" x14ac:dyDescent="0.2">
      <c r="B7293" s="24"/>
    </row>
    <row r="7294" spans="2:2" x14ac:dyDescent="0.2">
      <c r="B7294" s="24"/>
    </row>
    <row r="7295" spans="2:2" x14ac:dyDescent="0.2">
      <c r="B7295" s="24"/>
    </row>
    <row r="7296" spans="2:2" x14ac:dyDescent="0.2">
      <c r="B7296" s="24"/>
    </row>
    <row r="7297" spans="2:2" x14ac:dyDescent="0.2">
      <c r="B7297" s="24"/>
    </row>
    <row r="7298" spans="2:2" x14ac:dyDescent="0.2">
      <c r="B7298" s="24"/>
    </row>
    <row r="7299" spans="2:2" x14ac:dyDescent="0.2">
      <c r="B7299" s="24"/>
    </row>
    <row r="7300" spans="2:2" x14ac:dyDescent="0.2">
      <c r="B7300" s="24"/>
    </row>
    <row r="7301" spans="2:2" x14ac:dyDescent="0.2">
      <c r="B7301" s="24"/>
    </row>
    <row r="7302" spans="2:2" x14ac:dyDescent="0.2">
      <c r="B7302" s="24"/>
    </row>
    <row r="7303" spans="2:2" x14ac:dyDescent="0.2">
      <c r="B7303" s="24"/>
    </row>
    <row r="7304" spans="2:2" x14ac:dyDescent="0.2">
      <c r="B7304" s="24"/>
    </row>
    <row r="7305" spans="2:2" x14ac:dyDescent="0.2">
      <c r="B7305" s="24"/>
    </row>
    <row r="7306" spans="2:2" x14ac:dyDescent="0.2">
      <c r="B7306" s="24"/>
    </row>
    <row r="7307" spans="2:2" x14ac:dyDescent="0.2">
      <c r="B7307" s="24"/>
    </row>
    <row r="7308" spans="2:2" x14ac:dyDescent="0.2">
      <c r="B7308" s="24"/>
    </row>
    <row r="7309" spans="2:2" x14ac:dyDescent="0.2">
      <c r="B7309" s="24"/>
    </row>
    <row r="7310" spans="2:2" x14ac:dyDescent="0.2">
      <c r="B7310" s="24"/>
    </row>
    <row r="7311" spans="2:2" x14ac:dyDescent="0.2">
      <c r="B7311" s="24"/>
    </row>
    <row r="7312" spans="2:2" x14ac:dyDescent="0.2">
      <c r="B7312" s="24"/>
    </row>
    <row r="7313" spans="2:2" x14ac:dyDescent="0.2">
      <c r="B7313" s="24"/>
    </row>
    <row r="7314" spans="2:2" x14ac:dyDescent="0.2">
      <c r="B7314" s="24"/>
    </row>
    <row r="7315" spans="2:2" x14ac:dyDescent="0.2">
      <c r="B7315" s="24"/>
    </row>
    <row r="7316" spans="2:2" x14ac:dyDescent="0.2">
      <c r="B7316" s="24"/>
    </row>
    <row r="7317" spans="2:2" x14ac:dyDescent="0.2">
      <c r="B7317" s="24"/>
    </row>
    <row r="7318" spans="2:2" x14ac:dyDescent="0.2">
      <c r="B7318" s="24"/>
    </row>
    <row r="7319" spans="2:2" x14ac:dyDescent="0.2">
      <c r="B7319" s="24"/>
    </row>
    <row r="7320" spans="2:2" x14ac:dyDescent="0.2">
      <c r="B7320" s="24"/>
    </row>
    <row r="7321" spans="2:2" x14ac:dyDescent="0.2">
      <c r="B7321" s="24"/>
    </row>
    <row r="7322" spans="2:2" x14ac:dyDescent="0.2">
      <c r="B7322" s="24"/>
    </row>
    <row r="7323" spans="2:2" x14ac:dyDescent="0.2">
      <c r="B7323" s="24"/>
    </row>
    <row r="7324" spans="2:2" x14ac:dyDescent="0.2">
      <c r="B7324" s="24"/>
    </row>
    <row r="7325" spans="2:2" x14ac:dyDescent="0.2">
      <c r="B7325" s="24"/>
    </row>
    <row r="7326" spans="2:2" x14ac:dyDescent="0.2">
      <c r="B7326" s="24"/>
    </row>
    <row r="7327" spans="2:2" x14ac:dyDescent="0.2">
      <c r="B7327" s="24"/>
    </row>
    <row r="7328" spans="2:2" x14ac:dyDescent="0.2">
      <c r="B7328" s="24"/>
    </row>
    <row r="7329" spans="2:2" x14ac:dyDescent="0.2">
      <c r="B7329" s="24"/>
    </row>
    <row r="7330" spans="2:2" x14ac:dyDescent="0.2">
      <c r="B7330" s="24"/>
    </row>
    <row r="7331" spans="2:2" x14ac:dyDescent="0.2">
      <c r="B7331" s="24"/>
    </row>
    <row r="7332" spans="2:2" x14ac:dyDescent="0.2">
      <c r="B7332" s="24"/>
    </row>
    <row r="7333" spans="2:2" x14ac:dyDescent="0.2">
      <c r="B7333" s="24"/>
    </row>
    <row r="7334" spans="2:2" x14ac:dyDescent="0.2">
      <c r="B7334" s="24"/>
    </row>
    <row r="7335" spans="2:2" x14ac:dyDescent="0.2">
      <c r="B7335" s="24"/>
    </row>
    <row r="7336" spans="2:2" x14ac:dyDescent="0.2">
      <c r="B7336" s="24"/>
    </row>
    <row r="7337" spans="2:2" x14ac:dyDescent="0.2">
      <c r="B7337" s="24"/>
    </row>
    <row r="7338" spans="2:2" x14ac:dyDescent="0.2">
      <c r="B7338" s="24"/>
    </row>
    <row r="7339" spans="2:2" x14ac:dyDescent="0.2">
      <c r="B7339" s="24"/>
    </row>
    <row r="7340" spans="2:2" x14ac:dyDescent="0.2">
      <c r="B7340" s="24"/>
    </row>
    <row r="7341" spans="2:2" x14ac:dyDescent="0.2">
      <c r="B7341" s="24"/>
    </row>
    <row r="7342" spans="2:2" x14ac:dyDescent="0.2">
      <c r="B7342" s="24"/>
    </row>
    <row r="7343" spans="2:2" x14ac:dyDescent="0.2">
      <c r="B7343" s="24"/>
    </row>
    <row r="7344" spans="2:2" x14ac:dyDescent="0.2">
      <c r="B7344" s="24"/>
    </row>
    <row r="7345" spans="2:2" x14ac:dyDescent="0.2">
      <c r="B7345" s="24"/>
    </row>
    <row r="7346" spans="2:2" x14ac:dyDescent="0.2">
      <c r="B7346" s="24"/>
    </row>
    <row r="7347" spans="2:2" x14ac:dyDescent="0.2">
      <c r="B7347" s="24"/>
    </row>
    <row r="7348" spans="2:2" x14ac:dyDescent="0.2">
      <c r="B7348" s="24"/>
    </row>
    <row r="7349" spans="2:2" x14ac:dyDescent="0.2">
      <c r="B7349" s="24"/>
    </row>
    <row r="7350" spans="2:2" x14ac:dyDescent="0.2">
      <c r="B7350" s="24"/>
    </row>
    <row r="7351" spans="2:2" x14ac:dyDescent="0.2">
      <c r="B7351" s="24"/>
    </row>
    <row r="7352" spans="2:2" x14ac:dyDescent="0.2">
      <c r="B7352" s="24"/>
    </row>
    <row r="7353" spans="2:2" x14ac:dyDescent="0.2">
      <c r="B7353" s="24"/>
    </row>
    <row r="7354" spans="2:2" x14ac:dyDescent="0.2">
      <c r="B7354" s="24"/>
    </row>
    <row r="7355" spans="2:2" x14ac:dyDescent="0.2">
      <c r="B7355" s="24"/>
    </row>
    <row r="7356" spans="2:2" x14ac:dyDescent="0.2">
      <c r="B7356" s="24"/>
    </row>
    <row r="7357" spans="2:2" x14ac:dyDescent="0.2">
      <c r="B7357" s="24"/>
    </row>
    <row r="7358" spans="2:2" x14ac:dyDescent="0.2">
      <c r="B7358" s="24"/>
    </row>
    <row r="7359" spans="2:2" x14ac:dyDescent="0.2">
      <c r="B7359" s="24"/>
    </row>
    <row r="7360" spans="2:2" x14ac:dyDescent="0.2">
      <c r="B7360" s="24"/>
    </row>
    <row r="7361" spans="2:2" x14ac:dyDescent="0.2">
      <c r="B7361" s="24"/>
    </row>
    <row r="7362" spans="2:2" x14ac:dyDescent="0.2">
      <c r="B7362" s="24"/>
    </row>
    <row r="7363" spans="2:2" x14ac:dyDescent="0.2">
      <c r="B7363" s="24"/>
    </row>
    <row r="7364" spans="2:2" x14ac:dyDescent="0.2">
      <c r="B7364" s="24"/>
    </row>
    <row r="7365" spans="2:2" x14ac:dyDescent="0.2">
      <c r="B7365" s="24"/>
    </row>
    <row r="7366" spans="2:2" x14ac:dyDescent="0.2">
      <c r="B7366" s="24"/>
    </row>
    <row r="7367" spans="2:2" x14ac:dyDescent="0.2">
      <c r="B7367" s="24"/>
    </row>
    <row r="7368" spans="2:2" x14ac:dyDescent="0.2">
      <c r="B7368" s="24"/>
    </row>
    <row r="7369" spans="2:2" x14ac:dyDescent="0.2">
      <c r="B7369" s="24"/>
    </row>
    <row r="7370" spans="2:2" x14ac:dyDescent="0.2">
      <c r="B7370" s="24"/>
    </row>
    <row r="7371" spans="2:2" x14ac:dyDescent="0.2">
      <c r="B7371" s="24"/>
    </row>
    <row r="7372" spans="2:2" x14ac:dyDescent="0.2">
      <c r="B7372" s="24"/>
    </row>
    <row r="7373" spans="2:2" x14ac:dyDescent="0.2">
      <c r="B7373" s="24"/>
    </row>
    <row r="7374" spans="2:2" x14ac:dyDescent="0.2">
      <c r="B7374" s="24"/>
    </row>
    <row r="7375" spans="2:2" x14ac:dyDescent="0.2">
      <c r="B7375" s="24"/>
    </row>
    <row r="7376" spans="2:2" x14ac:dyDescent="0.2">
      <c r="B7376" s="24"/>
    </row>
    <row r="7377" spans="2:2" x14ac:dyDescent="0.2">
      <c r="B7377" s="24"/>
    </row>
    <row r="7378" spans="2:2" x14ac:dyDescent="0.2">
      <c r="B7378" s="24"/>
    </row>
    <row r="7379" spans="2:2" x14ac:dyDescent="0.2">
      <c r="B7379" s="24"/>
    </row>
    <row r="7380" spans="2:2" x14ac:dyDescent="0.2">
      <c r="B7380" s="24"/>
    </row>
    <row r="7381" spans="2:2" x14ac:dyDescent="0.2">
      <c r="B7381" s="24"/>
    </row>
    <row r="7382" spans="2:2" x14ac:dyDescent="0.2">
      <c r="B7382" s="24"/>
    </row>
    <row r="7383" spans="2:2" x14ac:dyDescent="0.2">
      <c r="B7383" s="24"/>
    </row>
    <row r="7384" spans="2:2" x14ac:dyDescent="0.2">
      <c r="B7384" s="24"/>
    </row>
    <row r="7385" spans="2:2" x14ac:dyDescent="0.2">
      <c r="B7385" s="24"/>
    </row>
    <row r="7386" spans="2:2" x14ac:dyDescent="0.2">
      <c r="B7386" s="24"/>
    </row>
    <row r="7387" spans="2:2" x14ac:dyDescent="0.2">
      <c r="B7387" s="24"/>
    </row>
    <row r="7388" spans="2:2" x14ac:dyDescent="0.2">
      <c r="B7388" s="24"/>
    </row>
    <row r="7389" spans="2:2" x14ac:dyDescent="0.2">
      <c r="B7389" s="24"/>
    </row>
    <row r="7390" spans="2:2" x14ac:dyDescent="0.2">
      <c r="B7390" s="24"/>
    </row>
    <row r="7391" spans="2:2" x14ac:dyDescent="0.2">
      <c r="B7391" s="24"/>
    </row>
    <row r="7392" spans="2:2" x14ac:dyDescent="0.2">
      <c r="B7392" s="24"/>
    </row>
    <row r="7393" spans="2:2" x14ac:dyDescent="0.2">
      <c r="B7393" s="24"/>
    </row>
    <row r="7394" spans="2:2" x14ac:dyDescent="0.2">
      <c r="B7394" s="24"/>
    </row>
    <row r="7395" spans="2:2" x14ac:dyDescent="0.2">
      <c r="B7395" s="24"/>
    </row>
    <row r="7396" spans="2:2" x14ac:dyDescent="0.2">
      <c r="B7396" s="24"/>
    </row>
    <row r="7397" spans="2:2" x14ac:dyDescent="0.2">
      <c r="B7397" s="24"/>
    </row>
    <row r="7398" spans="2:2" x14ac:dyDescent="0.2">
      <c r="B7398" s="24"/>
    </row>
    <row r="7399" spans="2:2" x14ac:dyDescent="0.2">
      <c r="B7399" s="24"/>
    </row>
    <row r="7400" spans="2:2" x14ac:dyDescent="0.2">
      <c r="B7400" s="24"/>
    </row>
    <row r="7401" spans="2:2" x14ac:dyDescent="0.2">
      <c r="B7401" s="24"/>
    </row>
    <row r="7402" spans="2:2" x14ac:dyDescent="0.2">
      <c r="B7402" s="24"/>
    </row>
    <row r="7403" spans="2:2" x14ac:dyDescent="0.2">
      <c r="B7403" s="24"/>
    </row>
    <row r="7404" spans="2:2" x14ac:dyDescent="0.2">
      <c r="B7404" s="24"/>
    </row>
    <row r="7405" spans="2:2" x14ac:dyDescent="0.2">
      <c r="B7405" s="24"/>
    </row>
    <row r="7406" spans="2:2" x14ac:dyDescent="0.2">
      <c r="B7406" s="24"/>
    </row>
    <row r="7407" spans="2:2" x14ac:dyDescent="0.2">
      <c r="B7407" s="24"/>
    </row>
    <row r="7408" spans="2:2" x14ac:dyDescent="0.2">
      <c r="B7408" s="24"/>
    </row>
    <row r="7409" spans="2:2" x14ac:dyDescent="0.2">
      <c r="B7409" s="24"/>
    </row>
    <row r="7410" spans="2:2" x14ac:dyDescent="0.2">
      <c r="B7410" s="24"/>
    </row>
    <row r="7411" spans="2:2" x14ac:dyDescent="0.2">
      <c r="B7411" s="24"/>
    </row>
    <row r="7412" spans="2:2" x14ac:dyDescent="0.2">
      <c r="B7412" s="24"/>
    </row>
    <row r="7413" spans="2:2" x14ac:dyDescent="0.2">
      <c r="B7413" s="24"/>
    </row>
    <row r="7414" spans="2:2" x14ac:dyDescent="0.2">
      <c r="B7414" s="24"/>
    </row>
    <row r="7415" spans="2:2" x14ac:dyDescent="0.2">
      <c r="B7415" s="24"/>
    </row>
    <row r="7416" spans="2:2" x14ac:dyDescent="0.2">
      <c r="B7416" s="24"/>
    </row>
    <row r="7417" spans="2:2" x14ac:dyDescent="0.2">
      <c r="B7417" s="24"/>
    </row>
    <row r="7418" spans="2:2" x14ac:dyDescent="0.2">
      <c r="B7418" s="24"/>
    </row>
    <row r="7419" spans="2:2" x14ac:dyDescent="0.2">
      <c r="B7419" s="24"/>
    </row>
    <row r="7420" spans="2:2" x14ac:dyDescent="0.2">
      <c r="B7420" s="24"/>
    </row>
    <row r="7421" spans="2:2" x14ac:dyDescent="0.2">
      <c r="B7421" s="24"/>
    </row>
    <row r="7422" spans="2:2" x14ac:dyDescent="0.2">
      <c r="B7422" s="24"/>
    </row>
    <row r="7423" spans="2:2" x14ac:dyDescent="0.2">
      <c r="B7423" s="24"/>
    </row>
    <row r="7424" spans="2:2" x14ac:dyDescent="0.2">
      <c r="B7424" s="24"/>
    </row>
    <row r="7425" spans="2:2" x14ac:dyDescent="0.2">
      <c r="B7425" s="24"/>
    </row>
    <row r="7426" spans="2:2" x14ac:dyDescent="0.2">
      <c r="B7426" s="24"/>
    </row>
    <row r="7427" spans="2:2" x14ac:dyDescent="0.2">
      <c r="B7427" s="24"/>
    </row>
    <row r="7428" spans="2:2" x14ac:dyDescent="0.2">
      <c r="B7428" s="24"/>
    </row>
    <row r="7429" spans="2:2" x14ac:dyDescent="0.2">
      <c r="B7429" s="24"/>
    </row>
    <row r="7430" spans="2:2" x14ac:dyDescent="0.2">
      <c r="B7430" s="24"/>
    </row>
    <row r="7431" spans="2:2" x14ac:dyDescent="0.2">
      <c r="B7431" s="24"/>
    </row>
    <row r="7432" spans="2:2" x14ac:dyDescent="0.2">
      <c r="B7432" s="24"/>
    </row>
    <row r="7433" spans="2:2" x14ac:dyDescent="0.2">
      <c r="B7433" s="24"/>
    </row>
    <row r="7434" spans="2:2" x14ac:dyDescent="0.2">
      <c r="B7434" s="24"/>
    </row>
    <row r="7435" spans="2:2" x14ac:dyDescent="0.2">
      <c r="B7435" s="24"/>
    </row>
    <row r="7436" spans="2:2" x14ac:dyDescent="0.2">
      <c r="B7436" s="24"/>
    </row>
    <row r="7437" spans="2:2" x14ac:dyDescent="0.2">
      <c r="B7437" s="24"/>
    </row>
    <row r="7438" spans="2:2" x14ac:dyDescent="0.2">
      <c r="B7438" s="24"/>
    </row>
    <row r="7439" spans="2:2" x14ac:dyDescent="0.2">
      <c r="B7439" s="24"/>
    </row>
    <row r="7440" spans="2:2" x14ac:dyDescent="0.2">
      <c r="B7440" s="24"/>
    </row>
    <row r="7441" spans="2:2" x14ac:dyDescent="0.2">
      <c r="B7441" s="24"/>
    </row>
    <row r="7442" spans="2:2" x14ac:dyDescent="0.2">
      <c r="B7442" s="24"/>
    </row>
    <row r="7443" spans="2:2" x14ac:dyDescent="0.2">
      <c r="B7443" s="24"/>
    </row>
    <row r="7444" spans="2:2" x14ac:dyDescent="0.2">
      <c r="B7444" s="24"/>
    </row>
    <row r="7445" spans="2:2" x14ac:dyDescent="0.2">
      <c r="B7445" s="24"/>
    </row>
    <row r="7446" spans="2:2" x14ac:dyDescent="0.2">
      <c r="B7446" s="24"/>
    </row>
    <row r="7447" spans="2:2" x14ac:dyDescent="0.2">
      <c r="B7447" s="24"/>
    </row>
    <row r="7448" spans="2:2" x14ac:dyDescent="0.2">
      <c r="B7448" s="24"/>
    </row>
    <row r="7449" spans="2:2" x14ac:dyDescent="0.2">
      <c r="B7449" s="24"/>
    </row>
    <row r="7450" spans="2:2" x14ac:dyDescent="0.2">
      <c r="B7450" s="24"/>
    </row>
    <row r="7451" spans="2:2" x14ac:dyDescent="0.2">
      <c r="B7451" s="24"/>
    </row>
    <row r="7452" spans="2:2" x14ac:dyDescent="0.2">
      <c r="B7452" s="24"/>
    </row>
    <row r="7453" spans="2:2" x14ac:dyDescent="0.2">
      <c r="B7453" s="24"/>
    </row>
    <row r="7454" spans="2:2" x14ac:dyDescent="0.2">
      <c r="B7454" s="24"/>
    </row>
    <row r="7455" spans="2:2" x14ac:dyDescent="0.2">
      <c r="B7455" s="24"/>
    </row>
    <row r="7456" spans="2:2" x14ac:dyDescent="0.2">
      <c r="B7456" s="24"/>
    </row>
    <row r="7457" spans="2:2" x14ac:dyDescent="0.2">
      <c r="B7457" s="24"/>
    </row>
    <row r="7458" spans="2:2" x14ac:dyDescent="0.2">
      <c r="B7458" s="24"/>
    </row>
    <row r="7459" spans="2:2" x14ac:dyDescent="0.2">
      <c r="B7459" s="24"/>
    </row>
    <row r="7460" spans="2:2" x14ac:dyDescent="0.2">
      <c r="B7460" s="24"/>
    </row>
    <row r="7461" spans="2:2" x14ac:dyDescent="0.2">
      <c r="B7461" s="24"/>
    </row>
    <row r="7462" spans="2:2" x14ac:dyDescent="0.2">
      <c r="B7462" s="24"/>
    </row>
    <row r="7463" spans="2:2" x14ac:dyDescent="0.2">
      <c r="B7463" s="24"/>
    </row>
    <row r="7464" spans="2:2" x14ac:dyDescent="0.2">
      <c r="B7464" s="24"/>
    </row>
    <row r="7465" spans="2:2" x14ac:dyDescent="0.2">
      <c r="B7465" s="24"/>
    </row>
    <row r="7466" spans="2:2" x14ac:dyDescent="0.2">
      <c r="B7466" s="24"/>
    </row>
    <row r="7467" spans="2:2" x14ac:dyDescent="0.2">
      <c r="B7467" s="24"/>
    </row>
    <row r="7468" spans="2:2" x14ac:dyDescent="0.2">
      <c r="B7468" s="24"/>
    </row>
    <row r="7469" spans="2:2" x14ac:dyDescent="0.2">
      <c r="B7469" s="24"/>
    </row>
    <row r="7470" spans="2:2" x14ac:dyDescent="0.2">
      <c r="B7470" s="24"/>
    </row>
    <row r="7471" spans="2:2" x14ac:dyDescent="0.2">
      <c r="B7471" s="24"/>
    </row>
    <row r="7472" spans="2:2" x14ac:dyDescent="0.2">
      <c r="B7472" s="24"/>
    </row>
    <row r="7473" spans="2:2" x14ac:dyDescent="0.2">
      <c r="B7473" s="24"/>
    </row>
    <row r="7474" spans="2:2" x14ac:dyDescent="0.2">
      <c r="B7474" s="24"/>
    </row>
    <row r="7475" spans="2:2" x14ac:dyDescent="0.2">
      <c r="B7475" s="24"/>
    </row>
    <row r="7476" spans="2:2" x14ac:dyDescent="0.2">
      <c r="B7476" s="24"/>
    </row>
    <row r="7477" spans="2:2" x14ac:dyDescent="0.2">
      <c r="B7477" s="24"/>
    </row>
    <row r="7478" spans="2:2" x14ac:dyDescent="0.2">
      <c r="B7478" s="24"/>
    </row>
    <row r="7479" spans="2:2" x14ac:dyDescent="0.2">
      <c r="B7479" s="24"/>
    </row>
    <row r="7480" spans="2:2" x14ac:dyDescent="0.2">
      <c r="B7480" s="24"/>
    </row>
    <row r="7481" spans="2:2" x14ac:dyDescent="0.2">
      <c r="B7481" s="24"/>
    </row>
    <row r="7482" spans="2:2" x14ac:dyDescent="0.2">
      <c r="B7482" s="24"/>
    </row>
    <row r="7483" spans="2:2" x14ac:dyDescent="0.2">
      <c r="B7483" s="24"/>
    </row>
    <row r="7484" spans="2:2" x14ac:dyDescent="0.2">
      <c r="B7484" s="24"/>
    </row>
    <row r="7485" spans="2:2" x14ac:dyDescent="0.2">
      <c r="B7485" s="24"/>
    </row>
    <row r="7486" spans="2:2" x14ac:dyDescent="0.2">
      <c r="B7486" s="24"/>
    </row>
    <row r="7487" spans="2:2" x14ac:dyDescent="0.2">
      <c r="B7487" s="24"/>
    </row>
    <row r="7488" spans="2:2" x14ac:dyDescent="0.2">
      <c r="B7488" s="24"/>
    </row>
    <row r="7489" spans="2:2" x14ac:dyDescent="0.2">
      <c r="B7489" s="24"/>
    </row>
    <row r="7490" spans="2:2" x14ac:dyDescent="0.2">
      <c r="B7490" s="24"/>
    </row>
    <row r="7491" spans="2:2" x14ac:dyDescent="0.2">
      <c r="B7491" s="24"/>
    </row>
    <row r="7492" spans="2:2" x14ac:dyDescent="0.2">
      <c r="B7492" s="24"/>
    </row>
    <row r="7493" spans="2:2" x14ac:dyDescent="0.2">
      <c r="B7493" s="24"/>
    </row>
    <row r="7494" spans="2:2" x14ac:dyDescent="0.2">
      <c r="B7494" s="24"/>
    </row>
    <row r="7495" spans="2:2" x14ac:dyDescent="0.2">
      <c r="B7495" s="24"/>
    </row>
    <row r="7496" spans="2:2" x14ac:dyDescent="0.2">
      <c r="B7496" s="24"/>
    </row>
    <row r="7497" spans="2:2" x14ac:dyDescent="0.2">
      <c r="B7497" s="24"/>
    </row>
    <row r="7498" spans="2:2" x14ac:dyDescent="0.2">
      <c r="B7498" s="24"/>
    </row>
    <row r="7499" spans="2:2" x14ac:dyDescent="0.2">
      <c r="B7499" s="24"/>
    </row>
    <row r="7500" spans="2:2" x14ac:dyDescent="0.2">
      <c r="B7500" s="24"/>
    </row>
    <row r="7501" spans="2:2" x14ac:dyDescent="0.2">
      <c r="B7501" s="24"/>
    </row>
    <row r="7502" spans="2:2" x14ac:dyDescent="0.2">
      <c r="B7502" s="24"/>
    </row>
    <row r="7503" spans="2:2" x14ac:dyDescent="0.2">
      <c r="B7503" s="24"/>
    </row>
    <row r="7504" spans="2:2" x14ac:dyDescent="0.2">
      <c r="B7504" s="24"/>
    </row>
    <row r="7505" spans="2:2" x14ac:dyDescent="0.2">
      <c r="B7505" s="24"/>
    </row>
    <row r="7506" spans="2:2" x14ac:dyDescent="0.2">
      <c r="B7506" s="24"/>
    </row>
    <row r="7507" spans="2:2" x14ac:dyDescent="0.2">
      <c r="B7507" s="24"/>
    </row>
    <row r="7508" spans="2:2" x14ac:dyDescent="0.2">
      <c r="B7508" s="24"/>
    </row>
    <row r="7509" spans="2:2" x14ac:dyDescent="0.2">
      <c r="B7509" s="24"/>
    </row>
    <row r="7510" spans="2:2" x14ac:dyDescent="0.2">
      <c r="B7510" s="24"/>
    </row>
    <row r="7511" spans="2:2" x14ac:dyDescent="0.2">
      <c r="B7511" s="24"/>
    </row>
    <row r="7512" spans="2:2" x14ac:dyDescent="0.2">
      <c r="B7512" s="24"/>
    </row>
    <row r="7513" spans="2:2" x14ac:dyDescent="0.2">
      <c r="B7513" s="24"/>
    </row>
    <row r="7514" spans="2:2" x14ac:dyDescent="0.2">
      <c r="B7514" s="24"/>
    </row>
    <row r="7515" spans="2:2" x14ac:dyDescent="0.2">
      <c r="B7515" s="24"/>
    </row>
    <row r="7516" spans="2:2" x14ac:dyDescent="0.2">
      <c r="B7516" s="24"/>
    </row>
    <row r="7517" spans="2:2" x14ac:dyDescent="0.2">
      <c r="B7517" s="24"/>
    </row>
    <row r="7518" spans="2:2" x14ac:dyDescent="0.2">
      <c r="B7518" s="24"/>
    </row>
    <row r="7519" spans="2:2" x14ac:dyDescent="0.2">
      <c r="B7519" s="24"/>
    </row>
    <row r="7520" spans="2:2" x14ac:dyDescent="0.2">
      <c r="B7520" s="24"/>
    </row>
    <row r="7521" spans="2:2" x14ac:dyDescent="0.2">
      <c r="B7521" s="24"/>
    </row>
    <row r="7522" spans="2:2" x14ac:dyDescent="0.2">
      <c r="B7522" s="24"/>
    </row>
    <row r="7523" spans="2:2" x14ac:dyDescent="0.2">
      <c r="B7523" s="24"/>
    </row>
    <row r="7524" spans="2:2" x14ac:dyDescent="0.2">
      <c r="B7524" s="24"/>
    </row>
    <row r="7525" spans="2:2" x14ac:dyDescent="0.2">
      <c r="B7525" s="24"/>
    </row>
    <row r="7526" spans="2:2" x14ac:dyDescent="0.2">
      <c r="B7526" s="24"/>
    </row>
    <row r="7527" spans="2:2" x14ac:dyDescent="0.2">
      <c r="B7527" s="24"/>
    </row>
    <row r="7528" spans="2:2" x14ac:dyDescent="0.2">
      <c r="B7528" s="24"/>
    </row>
    <row r="7529" spans="2:2" x14ac:dyDescent="0.2">
      <c r="B7529" s="24"/>
    </row>
    <row r="7530" spans="2:2" x14ac:dyDescent="0.2">
      <c r="B7530" s="24"/>
    </row>
    <row r="7531" spans="2:2" x14ac:dyDescent="0.2">
      <c r="B7531" s="24"/>
    </row>
    <row r="7532" spans="2:2" x14ac:dyDescent="0.2">
      <c r="B7532" s="24"/>
    </row>
    <row r="7533" spans="2:2" x14ac:dyDescent="0.2">
      <c r="B7533" s="24"/>
    </row>
    <row r="7534" spans="2:2" x14ac:dyDescent="0.2">
      <c r="B7534" s="24"/>
    </row>
    <row r="7535" spans="2:2" x14ac:dyDescent="0.2">
      <c r="B7535" s="24"/>
    </row>
    <row r="7536" spans="2:2" x14ac:dyDescent="0.2">
      <c r="B7536" s="24"/>
    </row>
    <row r="7537" spans="2:2" x14ac:dyDescent="0.2">
      <c r="B7537" s="24"/>
    </row>
    <row r="7538" spans="2:2" x14ac:dyDescent="0.2">
      <c r="B7538" s="24"/>
    </row>
    <row r="7539" spans="2:2" x14ac:dyDescent="0.2">
      <c r="B7539" s="24"/>
    </row>
    <row r="7540" spans="2:2" x14ac:dyDescent="0.2">
      <c r="B7540" s="24"/>
    </row>
    <row r="7541" spans="2:2" x14ac:dyDescent="0.2">
      <c r="B7541" s="24"/>
    </row>
    <row r="7542" spans="2:2" x14ac:dyDescent="0.2">
      <c r="B7542" s="24"/>
    </row>
    <row r="7543" spans="2:2" x14ac:dyDescent="0.2">
      <c r="B7543" s="24"/>
    </row>
    <row r="7544" spans="2:2" x14ac:dyDescent="0.2">
      <c r="B7544" s="24"/>
    </row>
    <row r="7545" spans="2:2" x14ac:dyDescent="0.2">
      <c r="B7545" s="24"/>
    </row>
    <row r="7546" spans="2:2" x14ac:dyDescent="0.2">
      <c r="B7546" s="24"/>
    </row>
    <row r="7547" spans="2:2" x14ac:dyDescent="0.2">
      <c r="B7547" s="24"/>
    </row>
    <row r="7548" spans="2:2" x14ac:dyDescent="0.2">
      <c r="B7548" s="24"/>
    </row>
    <row r="7549" spans="2:2" x14ac:dyDescent="0.2">
      <c r="B7549" s="24"/>
    </row>
    <row r="7550" spans="2:2" x14ac:dyDescent="0.2">
      <c r="B7550" s="24"/>
    </row>
    <row r="7551" spans="2:2" x14ac:dyDescent="0.2">
      <c r="B7551" s="24"/>
    </row>
    <row r="7552" spans="2:2" x14ac:dyDescent="0.2">
      <c r="B7552" s="24"/>
    </row>
    <row r="7553" spans="2:2" x14ac:dyDescent="0.2">
      <c r="B7553" s="24"/>
    </row>
    <row r="7554" spans="2:2" x14ac:dyDescent="0.2">
      <c r="B7554" s="24"/>
    </row>
    <row r="7555" spans="2:2" x14ac:dyDescent="0.2">
      <c r="B7555" s="24"/>
    </row>
    <row r="7556" spans="2:2" x14ac:dyDescent="0.2">
      <c r="B7556" s="24"/>
    </row>
    <row r="7557" spans="2:2" x14ac:dyDescent="0.2">
      <c r="B7557" s="24"/>
    </row>
    <row r="7558" spans="2:2" x14ac:dyDescent="0.2">
      <c r="B7558" s="24"/>
    </row>
    <row r="7559" spans="2:2" x14ac:dyDescent="0.2">
      <c r="B7559" s="24"/>
    </row>
    <row r="7560" spans="2:2" x14ac:dyDescent="0.2">
      <c r="B7560" s="24"/>
    </row>
    <row r="7561" spans="2:2" x14ac:dyDescent="0.2">
      <c r="B7561" s="24"/>
    </row>
    <row r="7562" spans="2:2" x14ac:dyDescent="0.2">
      <c r="B7562" s="24"/>
    </row>
    <row r="7563" spans="2:2" x14ac:dyDescent="0.2">
      <c r="B7563" s="24"/>
    </row>
    <row r="7564" spans="2:2" x14ac:dyDescent="0.2">
      <c r="B7564" s="24"/>
    </row>
    <row r="7565" spans="2:2" x14ac:dyDescent="0.2">
      <c r="B7565" s="24"/>
    </row>
    <row r="7566" spans="2:2" x14ac:dyDescent="0.2">
      <c r="B7566" s="24"/>
    </row>
    <row r="7567" spans="2:2" x14ac:dyDescent="0.2">
      <c r="B7567" s="24"/>
    </row>
    <row r="7568" spans="2:2" x14ac:dyDescent="0.2">
      <c r="B7568" s="24"/>
    </row>
    <row r="7569" spans="2:2" x14ac:dyDescent="0.2">
      <c r="B7569" s="24"/>
    </row>
    <row r="7570" spans="2:2" x14ac:dyDescent="0.2">
      <c r="B7570" s="24"/>
    </row>
    <row r="7571" spans="2:2" x14ac:dyDescent="0.2">
      <c r="B7571" s="24"/>
    </row>
    <row r="7572" spans="2:2" x14ac:dyDescent="0.2">
      <c r="B7572" s="24"/>
    </row>
    <row r="7573" spans="2:2" x14ac:dyDescent="0.2">
      <c r="B7573" s="24"/>
    </row>
    <row r="7574" spans="2:2" x14ac:dyDescent="0.2">
      <c r="B7574" s="24"/>
    </row>
    <row r="7575" spans="2:2" x14ac:dyDescent="0.2">
      <c r="B7575" s="24"/>
    </row>
    <row r="7576" spans="2:2" x14ac:dyDescent="0.2">
      <c r="B7576" s="24"/>
    </row>
    <row r="7577" spans="2:2" x14ac:dyDescent="0.2">
      <c r="B7577" s="24"/>
    </row>
    <row r="7578" spans="2:2" x14ac:dyDescent="0.2">
      <c r="B7578" s="24"/>
    </row>
    <row r="7579" spans="2:2" x14ac:dyDescent="0.2">
      <c r="B7579" s="24"/>
    </row>
    <row r="7580" spans="2:2" x14ac:dyDescent="0.2">
      <c r="B7580" s="24"/>
    </row>
    <row r="7581" spans="2:2" x14ac:dyDescent="0.2">
      <c r="B7581" s="24"/>
    </row>
    <row r="7582" spans="2:2" x14ac:dyDescent="0.2">
      <c r="B7582" s="24"/>
    </row>
    <row r="7583" spans="2:2" x14ac:dyDescent="0.2">
      <c r="B7583" s="24"/>
    </row>
    <row r="7584" spans="2:2" x14ac:dyDescent="0.2">
      <c r="B7584" s="24"/>
    </row>
    <row r="7585" spans="2:2" x14ac:dyDescent="0.2">
      <c r="B7585" s="24"/>
    </row>
    <row r="7586" spans="2:2" x14ac:dyDescent="0.2">
      <c r="B7586" s="24"/>
    </row>
    <row r="7587" spans="2:2" x14ac:dyDescent="0.2">
      <c r="B7587" s="24"/>
    </row>
    <row r="7588" spans="2:2" x14ac:dyDescent="0.2">
      <c r="B7588" s="24"/>
    </row>
    <row r="7589" spans="2:2" x14ac:dyDescent="0.2">
      <c r="B7589" s="24"/>
    </row>
    <row r="7590" spans="2:2" x14ac:dyDescent="0.2">
      <c r="B7590" s="24"/>
    </row>
    <row r="7591" spans="2:2" x14ac:dyDescent="0.2">
      <c r="B7591" s="24"/>
    </row>
    <row r="7592" spans="2:2" x14ac:dyDescent="0.2">
      <c r="B7592" s="24"/>
    </row>
    <row r="7593" spans="2:2" x14ac:dyDescent="0.2">
      <c r="B7593" s="24"/>
    </row>
    <row r="7594" spans="2:2" x14ac:dyDescent="0.2">
      <c r="B7594" s="24"/>
    </row>
    <row r="7595" spans="2:2" x14ac:dyDescent="0.2">
      <c r="B7595" s="24"/>
    </row>
    <row r="7596" spans="2:2" x14ac:dyDescent="0.2">
      <c r="B7596" s="24"/>
    </row>
    <row r="7597" spans="2:2" x14ac:dyDescent="0.2">
      <c r="B7597" s="24"/>
    </row>
    <row r="7598" spans="2:2" x14ac:dyDescent="0.2">
      <c r="B7598" s="24"/>
    </row>
    <row r="7599" spans="2:2" x14ac:dyDescent="0.2">
      <c r="B7599" s="24"/>
    </row>
    <row r="7600" spans="2:2" x14ac:dyDescent="0.2">
      <c r="B7600" s="24"/>
    </row>
    <row r="7601" spans="2:2" x14ac:dyDescent="0.2">
      <c r="B7601" s="24"/>
    </row>
    <row r="7602" spans="2:2" x14ac:dyDescent="0.2">
      <c r="B7602" s="24"/>
    </row>
    <row r="7603" spans="2:2" x14ac:dyDescent="0.2">
      <c r="B7603" s="24"/>
    </row>
    <row r="7604" spans="2:2" x14ac:dyDescent="0.2">
      <c r="B7604" s="24"/>
    </row>
    <row r="7605" spans="2:2" x14ac:dyDescent="0.2">
      <c r="B7605" s="24"/>
    </row>
    <row r="7606" spans="2:2" x14ac:dyDescent="0.2">
      <c r="B7606" s="24"/>
    </row>
    <row r="7607" spans="2:2" x14ac:dyDescent="0.2">
      <c r="B7607" s="24"/>
    </row>
    <row r="7608" spans="2:2" x14ac:dyDescent="0.2">
      <c r="B7608" s="24"/>
    </row>
    <row r="7609" spans="2:2" x14ac:dyDescent="0.2">
      <c r="B7609" s="24"/>
    </row>
    <row r="7610" spans="2:2" x14ac:dyDescent="0.2">
      <c r="B7610" s="24"/>
    </row>
    <row r="7611" spans="2:2" x14ac:dyDescent="0.2">
      <c r="B7611" s="24"/>
    </row>
    <row r="7612" spans="2:2" x14ac:dyDescent="0.2">
      <c r="B7612" s="24"/>
    </row>
    <row r="7613" spans="2:2" x14ac:dyDescent="0.2">
      <c r="B7613" s="24"/>
    </row>
    <row r="7614" spans="2:2" x14ac:dyDescent="0.2">
      <c r="B7614" s="24"/>
    </row>
    <row r="7615" spans="2:2" x14ac:dyDescent="0.2">
      <c r="B7615" s="24"/>
    </row>
    <row r="7616" spans="2:2" x14ac:dyDescent="0.2">
      <c r="B7616" s="24"/>
    </row>
    <row r="7617" spans="2:2" x14ac:dyDescent="0.2">
      <c r="B7617" s="24"/>
    </row>
    <row r="7618" spans="2:2" x14ac:dyDescent="0.2">
      <c r="B7618" s="24"/>
    </row>
    <row r="7619" spans="2:2" x14ac:dyDescent="0.2">
      <c r="B7619" s="24"/>
    </row>
    <row r="7620" spans="2:2" x14ac:dyDescent="0.2">
      <c r="B7620" s="24"/>
    </row>
    <row r="7621" spans="2:2" x14ac:dyDescent="0.2">
      <c r="B7621" s="24"/>
    </row>
    <row r="7622" spans="2:2" x14ac:dyDescent="0.2">
      <c r="B7622" s="24"/>
    </row>
    <row r="7623" spans="2:2" x14ac:dyDescent="0.2">
      <c r="B7623" s="24"/>
    </row>
    <row r="7624" spans="2:2" x14ac:dyDescent="0.2">
      <c r="B7624" s="24"/>
    </row>
    <row r="7625" spans="2:2" x14ac:dyDescent="0.2">
      <c r="B7625" s="24"/>
    </row>
    <row r="7626" spans="2:2" x14ac:dyDescent="0.2">
      <c r="B7626" s="24"/>
    </row>
    <row r="7627" spans="2:2" x14ac:dyDescent="0.2">
      <c r="B7627" s="24"/>
    </row>
    <row r="7628" spans="2:2" x14ac:dyDescent="0.2">
      <c r="B7628" s="24"/>
    </row>
    <row r="7629" spans="2:2" x14ac:dyDescent="0.2">
      <c r="B7629" s="24"/>
    </row>
    <row r="7630" spans="2:2" x14ac:dyDescent="0.2">
      <c r="B7630" s="24"/>
    </row>
    <row r="7631" spans="2:2" x14ac:dyDescent="0.2">
      <c r="B7631" s="24"/>
    </row>
    <row r="7632" spans="2:2" x14ac:dyDescent="0.2">
      <c r="B7632" s="24"/>
    </row>
    <row r="7633" spans="2:2" x14ac:dyDescent="0.2">
      <c r="B7633" s="24"/>
    </row>
    <row r="7634" spans="2:2" x14ac:dyDescent="0.2">
      <c r="B7634" s="24"/>
    </row>
    <row r="7635" spans="2:2" x14ac:dyDescent="0.2">
      <c r="B7635" s="24"/>
    </row>
    <row r="7636" spans="2:2" x14ac:dyDescent="0.2">
      <c r="B7636" s="24"/>
    </row>
    <row r="7637" spans="2:2" x14ac:dyDescent="0.2">
      <c r="B7637" s="24"/>
    </row>
    <row r="7638" spans="2:2" x14ac:dyDescent="0.2">
      <c r="B7638" s="24"/>
    </row>
    <row r="7639" spans="2:2" x14ac:dyDescent="0.2">
      <c r="B7639" s="24"/>
    </row>
    <row r="7640" spans="2:2" x14ac:dyDescent="0.2">
      <c r="B7640" s="24"/>
    </row>
    <row r="7641" spans="2:2" x14ac:dyDescent="0.2">
      <c r="B7641" s="24"/>
    </row>
    <row r="7642" spans="2:2" x14ac:dyDescent="0.2">
      <c r="B7642" s="24"/>
    </row>
    <row r="7643" spans="2:2" x14ac:dyDescent="0.2">
      <c r="B7643" s="24"/>
    </row>
    <row r="7644" spans="2:2" x14ac:dyDescent="0.2">
      <c r="B7644" s="24"/>
    </row>
    <row r="7645" spans="2:2" x14ac:dyDescent="0.2">
      <c r="B7645" s="24"/>
    </row>
    <row r="7646" spans="2:2" x14ac:dyDescent="0.2">
      <c r="B7646" s="24"/>
    </row>
    <row r="7647" spans="2:2" x14ac:dyDescent="0.2">
      <c r="B7647" s="24"/>
    </row>
    <row r="7648" spans="2:2" x14ac:dyDescent="0.2">
      <c r="B7648" s="24"/>
    </row>
    <row r="7649" spans="2:2" x14ac:dyDescent="0.2">
      <c r="B7649" s="24"/>
    </row>
    <row r="7650" spans="2:2" x14ac:dyDescent="0.2">
      <c r="B7650" s="24"/>
    </row>
    <row r="7651" spans="2:2" x14ac:dyDescent="0.2">
      <c r="B7651" s="24"/>
    </row>
    <row r="7652" spans="2:2" x14ac:dyDescent="0.2">
      <c r="B7652" s="24"/>
    </row>
    <row r="7653" spans="2:2" x14ac:dyDescent="0.2">
      <c r="B7653" s="24"/>
    </row>
    <row r="7654" spans="2:2" x14ac:dyDescent="0.2">
      <c r="B7654" s="24"/>
    </row>
    <row r="7655" spans="2:2" x14ac:dyDescent="0.2">
      <c r="B7655" s="24"/>
    </row>
    <row r="7656" spans="2:2" x14ac:dyDescent="0.2">
      <c r="B7656" s="24"/>
    </row>
    <row r="7657" spans="2:2" x14ac:dyDescent="0.2">
      <c r="B7657" s="24"/>
    </row>
    <row r="7658" spans="2:2" x14ac:dyDescent="0.2">
      <c r="B7658" s="24"/>
    </row>
    <row r="7659" spans="2:2" x14ac:dyDescent="0.2">
      <c r="B7659" s="24"/>
    </row>
    <row r="7660" spans="2:2" x14ac:dyDescent="0.2">
      <c r="B7660" s="24"/>
    </row>
    <row r="7661" spans="2:2" x14ac:dyDescent="0.2">
      <c r="B7661" s="24"/>
    </row>
    <row r="7662" spans="2:2" x14ac:dyDescent="0.2">
      <c r="B7662" s="24"/>
    </row>
    <row r="7663" spans="2:2" x14ac:dyDescent="0.2">
      <c r="B7663" s="24"/>
    </row>
    <row r="7664" spans="2:2" x14ac:dyDescent="0.2">
      <c r="B7664" s="24"/>
    </row>
    <row r="7665" spans="2:2" x14ac:dyDescent="0.2">
      <c r="B7665" s="24"/>
    </row>
    <row r="7666" spans="2:2" x14ac:dyDescent="0.2">
      <c r="B7666" s="24"/>
    </row>
    <row r="7667" spans="2:2" x14ac:dyDescent="0.2">
      <c r="B7667" s="24"/>
    </row>
    <row r="7668" spans="2:2" x14ac:dyDescent="0.2">
      <c r="B7668" s="24"/>
    </row>
    <row r="7669" spans="2:2" x14ac:dyDescent="0.2">
      <c r="B7669" s="24"/>
    </row>
    <row r="7670" spans="2:2" x14ac:dyDescent="0.2">
      <c r="B7670" s="24"/>
    </row>
    <row r="7671" spans="2:2" x14ac:dyDescent="0.2">
      <c r="B7671" s="24"/>
    </row>
    <row r="7672" spans="2:2" x14ac:dyDescent="0.2">
      <c r="B7672" s="24"/>
    </row>
    <row r="7673" spans="2:2" x14ac:dyDescent="0.2">
      <c r="B7673" s="24"/>
    </row>
    <row r="7674" spans="2:2" x14ac:dyDescent="0.2">
      <c r="B7674" s="24"/>
    </row>
    <row r="7675" spans="2:2" x14ac:dyDescent="0.2">
      <c r="B7675" s="24"/>
    </row>
    <row r="7676" spans="2:2" x14ac:dyDescent="0.2">
      <c r="B7676" s="24"/>
    </row>
    <row r="7677" spans="2:2" x14ac:dyDescent="0.2">
      <c r="B7677" s="24"/>
    </row>
    <row r="7678" spans="2:2" x14ac:dyDescent="0.2">
      <c r="B7678" s="24"/>
    </row>
    <row r="7679" spans="2:2" x14ac:dyDescent="0.2">
      <c r="B7679" s="24"/>
    </row>
    <row r="7680" spans="2:2" x14ac:dyDescent="0.2">
      <c r="B7680" s="24"/>
    </row>
    <row r="7681" spans="2:2" x14ac:dyDescent="0.2">
      <c r="B7681" s="24"/>
    </row>
    <row r="7682" spans="2:2" x14ac:dyDescent="0.2">
      <c r="B7682" s="24"/>
    </row>
    <row r="7683" spans="2:2" x14ac:dyDescent="0.2">
      <c r="B7683" s="24"/>
    </row>
    <row r="7684" spans="2:2" x14ac:dyDescent="0.2">
      <c r="B7684" s="24"/>
    </row>
    <row r="7685" spans="2:2" x14ac:dyDescent="0.2">
      <c r="B7685" s="24"/>
    </row>
    <row r="7686" spans="2:2" x14ac:dyDescent="0.2">
      <c r="B7686" s="24"/>
    </row>
    <row r="7687" spans="2:2" x14ac:dyDescent="0.2">
      <c r="B7687" s="24"/>
    </row>
    <row r="7688" spans="2:2" x14ac:dyDescent="0.2">
      <c r="B7688" s="24"/>
    </row>
    <row r="7689" spans="2:2" x14ac:dyDescent="0.2">
      <c r="B7689" s="24"/>
    </row>
    <row r="7690" spans="2:2" x14ac:dyDescent="0.2">
      <c r="B7690" s="24"/>
    </row>
    <row r="7691" spans="2:2" x14ac:dyDescent="0.2">
      <c r="B7691" s="24"/>
    </row>
    <row r="7692" spans="2:2" x14ac:dyDescent="0.2">
      <c r="B7692" s="24"/>
    </row>
    <row r="7693" spans="2:2" x14ac:dyDescent="0.2">
      <c r="B7693" s="24"/>
    </row>
    <row r="7694" spans="2:2" x14ac:dyDescent="0.2">
      <c r="B7694" s="24"/>
    </row>
    <row r="7695" spans="2:2" x14ac:dyDescent="0.2">
      <c r="B7695" s="24"/>
    </row>
    <row r="7696" spans="2:2" x14ac:dyDescent="0.2">
      <c r="B7696" s="24"/>
    </row>
    <row r="7697" spans="2:2" x14ac:dyDescent="0.2">
      <c r="B7697" s="24"/>
    </row>
    <row r="7698" spans="2:2" x14ac:dyDescent="0.2">
      <c r="B7698" s="24"/>
    </row>
    <row r="7699" spans="2:2" x14ac:dyDescent="0.2">
      <c r="B7699" s="24"/>
    </row>
    <row r="7700" spans="2:2" x14ac:dyDescent="0.2">
      <c r="B7700" s="24"/>
    </row>
    <row r="7701" spans="2:2" x14ac:dyDescent="0.2">
      <c r="B7701" s="24"/>
    </row>
    <row r="7702" spans="2:2" x14ac:dyDescent="0.2">
      <c r="B7702" s="24"/>
    </row>
    <row r="7703" spans="2:2" x14ac:dyDescent="0.2">
      <c r="B7703" s="24"/>
    </row>
    <row r="7704" spans="2:2" x14ac:dyDescent="0.2">
      <c r="B7704" s="24"/>
    </row>
    <row r="7705" spans="2:2" x14ac:dyDescent="0.2">
      <c r="B7705" s="24"/>
    </row>
    <row r="7706" spans="2:2" x14ac:dyDescent="0.2">
      <c r="B7706" s="24"/>
    </row>
    <row r="7707" spans="2:2" x14ac:dyDescent="0.2">
      <c r="B7707" s="24"/>
    </row>
    <row r="7708" spans="2:2" x14ac:dyDescent="0.2">
      <c r="B7708" s="24"/>
    </row>
    <row r="7709" spans="2:2" x14ac:dyDescent="0.2">
      <c r="B7709" s="24"/>
    </row>
    <row r="7710" spans="2:2" x14ac:dyDescent="0.2">
      <c r="B7710" s="24"/>
    </row>
    <row r="7711" spans="2:2" x14ac:dyDescent="0.2">
      <c r="B7711" s="24"/>
    </row>
    <row r="7712" spans="2:2" x14ac:dyDescent="0.2">
      <c r="B7712" s="24"/>
    </row>
    <row r="7713" spans="2:2" x14ac:dyDescent="0.2">
      <c r="B7713" s="24"/>
    </row>
    <row r="7714" spans="2:2" x14ac:dyDescent="0.2">
      <c r="B7714" s="24"/>
    </row>
    <row r="7715" spans="2:2" x14ac:dyDescent="0.2">
      <c r="B7715" s="24"/>
    </row>
    <row r="7716" spans="2:2" x14ac:dyDescent="0.2">
      <c r="B7716" s="24"/>
    </row>
    <row r="7717" spans="2:2" x14ac:dyDescent="0.2">
      <c r="B7717" s="24"/>
    </row>
    <row r="7718" spans="2:2" x14ac:dyDescent="0.2">
      <c r="B7718" s="24"/>
    </row>
    <row r="7719" spans="2:2" x14ac:dyDescent="0.2">
      <c r="B7719" s="24"/>
    </row>
    <row r="7720" spans="2:2" x14ac:dyDescent="0.2">
      <c r="B7720" s="24"/>
    </row>
    <row r="7721" spans="2:2" x14ac:dyDescent="0.2">
      <c r="B7721" s="24"/>
    </row>
    <row r="7722" spans="2:2" x14ac:dyDescent="0.2">
      <c r="B7722" s="24"/>
    </row>
    <row r="7723" spans="2:2" x14ac:dyDescent="0.2">
      <c r="B7723" s="24"/>
    </row>
    <row r="7724" spans="2:2" x14ac:dyDescent="0.2">
      <c r="B7724" s="24"/>
    </row>
    <row r="7725" spans="2:2" x14ac:dyDescent="0.2">
      <c r="B7725" s="24"/>
    </row>
    <row r="7726" spans="2:2" x14ac:dyDescent="0.2">
      <c r="B7726" s="24"/>
    </row>
    <row r="7727" spans="2:2" x14ac:dyDescent="0.2">
      <c r="B7727" s="24"/>
    </row>
    <row r="7728" spans="2:2" x14ac:dyDescent="0.2">
      <c r="B7728" s="24"/>
    </row>
    <row r="7729" spans="2:2" x14ac:dyDescent="0.2">
      <c r="B7729" s="24"/>
    </row>
    <row r="7730" spans="2:2" x14ac:dyDescent="0.2">
      <c r="B7730" s="24"/>
    </row>
    <row r="7731" spans="2:2" x14ac:dyDescent="0.2">
      <c r="B7731" s="24"/>
    </row>
    <row r="7732" spans="2:2" x14ac:dyDescent="0.2">
      <c r="B7732" s="24"/>
    </row>
    <row r="7733" spans="2:2" x14ac:dyDescent="0.2">
      <c r="B7733" s="24"/>
    </row>
    <row r="7734" spans="2:2" x14ac:dyDescent="0.2">
      <c r="B7734" s="24"/>
    </row>
    <row r="7735" spans="2:2" x14ac:dyDescent="0.2">
      <c r="B7735" s="24"/>
    </row>
    <row r="7736" spans="2:2" x14ac:dyDescent="0.2">
      <c r="B7736" s="24"/>
    </row>
    <row r="7737" spans="2:2" x14ac:dyDescent="0.2">
      <c r="B7737" s="24"/>
    </row>
    <row r="7738" spans="2:2" x14ac:dyDescent="0.2">
      <c r="B7738" s="24"/>
    </row>
    <row r="7739" spans="2:2" x14ac:dyDescent="0.2">
      <c r="B7739" s="24"/>
    </row>
    <row r="7740" spans="2:2" x14ac:dyDescent="0.2">
      <c r="B7740" s="24"/>
    </row>
    <row r="7741" spans="2:2" x14ac:dyDescent="0.2">
      <c r="B7741" s="24"/>
    </row>
    <row r="7742" spans="2:2" x14ac:dyDescent="0.2">
      <c r="B7742" s="24"/>
    </row>
    <row r="7743" spans="2:2" x14ac:dyDescent="0.2">
      <c r="B7743" s="24"/>
    </row>
    <row r="7744" spans="2:2" x14ac:dyDescent="0.2">
      <c r="B7744" s="24"/>
    </row>
    <row r="7745" spans="2:2" x14ac:dyDescent="0.2">
      <c r="B7745" s="24"/>
    </row>
    <row r="7746" spans="2:2" x14ac:dyDescent="0.2">
      <c r="B7746" s="24"/>
    </row>
    <row r="7747" spans="2:2" x14ac:dyDescent="0.2">
      <c r="B7747" s="24"/>
    </row>
    <row r="7748" spans="2:2" x14ac:dyDescent="0.2">
      <c r="B7748" s="24"/>
    </row>
    <row r="7749" spans="2:2" x14ac:dyDescent="0.2">
      <c r="B7749" s="24"/>
    </row>
    <row r="7750" spans="2:2" x14ac:dyDescent="0.2">
      <c r="B7750" s="24"/>
    </row>
    <row r="7751" spans="2:2" x14ac:dyDescent="0.2">
      <c r="B7751" s="24"/>
    </row>
    <row r="7752" spans="2:2" x14ac:dyDescent="0.2">
      <c r="B7752" s="24"/>
    </row>
    <row r="7753" spans="2:2" x14ac:dyDescent="0.2">
      <c r="B7753" s="24"/>
    </row>
    <row r="7754" spans="2:2" x14ac:dyDescent="0.2">
      <c r="B7754" s="24"/>
    </row>
    <row r="7755" spans="2:2" x14ac:dyDescent="0.2">
      <c r="B7755" s="24"/>
    </row>
    <row r="7756" spans="2:2" x14ac:dyDescent="0.2">
      <c r="B7756" s="24"/>
    </row>
    <row r="7757" spans="2:2" x14ac:dyDescent="0.2">
      <c r="B7757" s="24"/>
    </row>
    <row r="7758" spans="2:2" x14ac:dyDescent="0.2">
      <c r="B7758" s="24"/>
    </row>
    <row r="7759" spans="2:2" x14ac:dyDescent="0.2">
      <c r="B7759" s="24"/>
    </row>
    <row r="7760" spans="2:2" x14ac:dyDescent="0.2">
      <c r="B7760" s="24"/>
    </row>
    <row r="7761" spans="2:2" x14ac:dyDescent="0.2">
      <c r="B7761" s="24"/>
    </row>
    <row r="7762" spans="2:2" x14ac:dyDescent="0.2">
      <c r="B7762" s="24"/>
    </row>
    <row r="7763" spans="2:2" x14ac:dyDescent="0.2">
      <c r="B7763" s="24"/>
    </row>
    <row r="7764" spans="2:2" x14ac:dyDescent="0.2">
      <c r="B7764" s="24"/>
    </row>
    <row r="7765" spans="2:2" x14ac:dyDescent="0.2">
      <c r="B7765" s="24"/>
    </row>
    <row r="7766" spans="2:2" x14ac:dyDescent="0.2">
      <c r="B7766" s="24"/>
    </row>
    <row r="7767" spans="2:2" x14ac:dyDescent="0.2">
      <c r="B7767" s="24"/>
    </row>
    <row r="7768" spans="2:2" x14ac:dyDescent="0.2">
      <c r="B7768" s="24"/>
    </row>
    <row r="7769" spans="2:2" x14ac:dyDescent="0.2">
      <c r="B7769" s="24"/>
    </row>
    <row r="7770" spans="2:2" x14ac:dyDescent="0.2">
      <c r="B7770" s="24"/>
    </row>
    <row r="7771" spans="2:2" x14ac:dyDescent="0.2">
      <c r="B7771" s="24"/>
    </row>
    <row r="7772" spans="2:2" x14ac:dyDescent="0.2">
      <c r="B7772" s="24"/>
    </row>
    <row r="7773" spans="2:2" x14ac:dyDescent="0.2">
      <c r="B7773" s="24"/>
    </row>
    <row r="7774" spans="2:2" x14ac:dyDescent="0.2">
      <c r="B7774" s="24"/>
    </row>
    <row r="7775" spans="2:2" x14ac:dyDescent="0.2">
      <c r="B7775" s="24"/>
    </row>
    <row r="7776" spans="2:2" x14ac:dyDescent="0.2">
      <c r="B7776" s="24"/>
    </row>
    <row r="7777" spans="2:2" x14ac:dyDescent="0.2">
      <c r="B7777" s="24"/>
    </row>
    <row r="7778" spans="2:2" x14ac:dyDescent="0.2">
      <c r="B7778" s="24"/>
    </row>
    <row r="7779" spans="2:2" x14ac:dyDescent="0.2">
      <c r="B7779" s="24"/>
    </row>
    <row r="7780" spans="2:2" x14ac:dyDescent="0.2">
      <c r="B7780" s="24"/>
    </row>
    <row r="7781" spans="2:2" x14ac:dyDescent="0.2">
      <c r="B7781" s="24"/>
    </row>
    <row r="7782" spans="2:2" x14ac:dyDescent="0.2">
      <c r="B7782" s="24"/>
    </row>
    <row r="7783" spans="2:2" x14ac:dyDescent="0.2">
      <c r="B7783" s="24"/>
    </row>
    <row r="7784" spans="2:2" x14ac:dyDescent="0.2">
      <c r="B7784" s="24"/>
    </row>
    <row r="7785" spans="2:2" x14ac:dyDescent="0.2">
      <c r="B7785" s="24"/>
    </row>
    <row r="7786" spans="2:2" x14ac:dyDescent="0.2">
      <c r="B7786" s="24"/>
    </row>
    <row r="7787" spans="2:2" x14ac:dyDescent="0.2">
      <c r="B7787" s="24"/>
    </row>
    <row r="7788" spans="2:2" x14ac:dyDescent="0.2">
      <c r="B7788" s="24"/>
    </row>
    <row r="7789" spans="2:2" x14ac:dyDescent="0.2">
      <c r="B7789" s="24"/>
    </row>
    <row r="7790" spans="2:2" x14ac:dyDescent="0.2">
      <c r="B7790" s="24"/>
    </row>
    <row r="7791" spans="2:2" x14ac:dyDescent="0.2">
      <c r="B7791" s="24"/>
    </row>
    <row r="7792" spans="2:2" x14ac:dyDescent="0.2">
      <c r="B7792" s="24"/>
    </row>
    <row r="7793" spans="2:2" x14ac:dyDescent="0.2">
      <c r="B7793" s="24"/>
    </row>
    <row r="7794" spans="2:2" x14ac:dyDescent="0.2">
      <c r="B7794" s="24"/>
    </row>
    <row r="7795" spans="2:2" x14ac:dyDescent="0.2">
      <c r="B7795" s="24"/>
    </row>
    <row r="7796" spans="2:2" x14ac:dyDescent="0.2">
      <c r="B7796" s="24"/>
    </row>
    <row r="7797" spans="2:2" x14ac:dyDescent="0.2">
      <c r="B7797" s="24"/>
    </row>
    <row r="7798" spans="2:2" x14ac:dyDescent="0.2">
      <c r="B7798" s="24"/>
    </row>
    <row r="7799" spans="2:2" x14ac:dyDescent="0.2">
      <c r="B7799" s="24"/>
    </row>
    <row r="7800" spans="2:2" x14ac:dyDescent="0.2">
      <c r="B7800" s="24"/>
    </row>
    <row r="7801" spans="2:2" x14ac:dyDescent="0.2">
      <c r="B7801" s="24"/>
    </row>
    <row r="7802" spans="2:2" x14ac:dyDescent="0.2">
      <c r="B7802" s="24"/>
    </row>
    <row r="7803" spans="2:2" x14ac:dyDescent="0.2">
      <c r="B7803" s="24"/>
    </row>
    <row r="7804" spans="2:2" x14ac:dyDescent="0.2">
      <c r="B7804" s="24"/>
    </row>
    <row r="7805" spans="2:2" x14ac:dyDescent="0.2">
      <c r="B7805" s="24"/>
    </row>
    <row r="7806" spans="2:2" x14ac:dyDescent="0.2">
      <c r="B7806" s="24"/>
    </row>
    <row r="7807" spans="2:2" x14ac:dyDescent="0.2">
      <c r="B7807" s="24"/>
    </row>
    <row r="7808" spans="2:2" x14ac:dyDescent="0.2">
      <c r="B7808" s="24"/>
    </row>
    <row r="7809" spans="2:2" x14ac:dyDescent="0.2">
      <c r="B7809" s="24"/>
    </row>
    <row r="7810" spans="2:2" x14ac:dyDescent="0.2">
      <c r="B7810" s="24"/>
    </row>
    <row r="7811" spans="2:2" x14ac:dyDescent="0.2">
      <c r="B7811" s="24"/>
    </row>
    <row r="7812" spans="2:2" x14ac:dyDescent="0.2">
      <c r="B7812" s="24"/>
    </row>
    <row r="7813" spans="2:2" x14ac:dyDescent="0.2">
      <c r="B7813" s="24"/>
    </row>
    <row r="7814" spans="2:2" x14ac:dyDescent="0.2">
      <c r="B7814" s="24"/>
    </row>
    <row r="7815" spans="2:2" x14ac:dyDescent="0.2">
      <c r="B7815" s="24"/>
    </row>
    <row r="7816" spans="2:2" x14ac:dyDescent="0.2">
      <c r="B7816" s="24"/>
    </row>
    <row r="7817" spans="2:2" x14ac:dyDescent="0.2">
      <c r="B7817" s="24"/>
    </row>
    <row r="7818" spans="2:2" x14ac:dyDescent="0.2">
      <c r="B7818" s="24"/>
    </row>
    <row r="7819" spans="2:2" x14ac:dyDescent="0.2">
      <c r="B7819" s="24"/>
    </row>
    <row r="7820" spans="2:2" x14ac:dyDescent="0.2">
      <c r="B7820" s="24"/>
    </row>
    <row r="7821" spans="2:2" x14ac:dyDescent="0.2">
      <c r="B7821" s="24"/>
    </row>
    <row r="7822" spans="2:2" x14ac:dyDescent="0.2">
      <c r="B7822" s="24"/>
    </row>
    <row r="7823" spans="2:2" x14ac:dyDescent="0.2">
      <c r="B7823" s="24"/>
    </row>
    <row r="7824" spans="2:2" x14ac:dyDescent="0.2">
      <c r="B7824" s="24"/>
    </row>
    <row r="7825" spans="2:2" x14ac:dyDescent="0.2">
      <c r="B7825" s="24"/>
    </row>
    <row r="7826" spans="2:2" x14ac:dyDescent="0.2">
      <c r="B7826" s="24"/>
    </row>
    <row r="7827" spans="2:2" x14ac:dyDescent="0.2">
      <c r="B7827" s="24"/>
    </row>
    <row r="7828" spans="2:2" x14ac:dyDescent="0.2">
      <c r="B7828" s="24"/>
    </row>
    <row r="7829" spans="2:2" x14ac:dyDescent="0.2">
      <c r="B7829" s="24"/>
    </row>
    <row r="7830" spans="2:2" x14ac:dyDescent="0.2">
      <c r="B7830" s="24"/>
    </row>
    <row r="7831" spans="2:2" x14ac:dyDescent="0.2">
      <c r="B7831" s="24"/>
    </row>
    <row r="7832" spans="2:2" x14ac:dyDescent="0.2">
      <c r="B7832" s="24"/>
    </row>
    <row r="7833" spans="2:2" x14ac:dyDescent="0.2">
      <c r="B7833" s="24"/>
    </row>
    <row r="7834" spans="2:2" x14ac:dyDescent="0.2">
      <c r="B7834" s="24"/>
    </row>
    <row r="7835" spans="2:2" x14ac:dyDescent="0.2">
      <c r="B7835" s="24"/>
    </row>
    <row r="7836" spans="2:2" x14ac:dyDescent="0.2">
      <c r="B7836" s="24"/>
    </row>
    <row r="7837" spans="2:2" x14ac:dyDescent="0.2">
      <c r="B7837" s="24"/>
    </row>
    <row r="7838" spans="2:2" x14ac:dyDescent="0.2">
      <c r="B7838" s="24"/>
    </row>
    <row r="7839" spans="2:2" x14ac:dyDescent="0.2">
      <c r="B7839" s="24"/>
    </row>
    <row r="7840" spans="2:2" x14ac:dyDescent="0.2">
      <c r="B7840" s="24"/>
    </row>
    <row r="7841" spans="2:2" x14ac:dyDescent="0.2">
      <c r="B7841" s="24"/>
    </row>
    <row r="7842" spans="2:2" x14ac:dyDescent="0.2">
      <c r="B7842" s="24"/>
    </row>
    <row r="7843" spans="2:2" x14ac:dyDescent="0.2">
      <c r="B7843" s="24"/>
    </row>
    <row r="7844" spans="2:2" x14ac:dyDescent="0.2">
      <c r="B7844" s="24"/>
    </row>
    <row r="7845" spans="2:2" x14ac:dyDescent="0.2">
      <c r="B7845" s="24"/>
    </row>
    <row r="7846" spans="2:2" x14ac:dyDescent="0.2">
      <c r="B7846" s="24"/>
    </row>
    <row r="7847" spans="2:2" x14ac:dyDescent="0.2">
      <c r="B7847" s="24"/>
    </row>
    <row r="7848" spans="2:2" x14ac:dyDescent="0.2">
      <c r="B7848" s="24"/>
    </row>
    <row r="7849" spans="2:2" x14ac:dyDescent="0.2">
      <c r="B7849" s="24"/>
    </row>
    <row r="7850" spans="2:2" x14ac:dyDescent="0.2">
      <c r="B7850" s="24"/>
    </row>
    <row r="7851" spans="2:2" x14ac:dyDescent="0.2">
      <c r="B7851" s="24"/>
    </row>
    <row r="7852" spans="2:2" x14ac:dyDescent="0.2">
      <c r="B7852" s="24"/>
    </row>
    <row r="7853" spans="2:2" x14ac:dyDescent="0.2">
      <c r="B7853" s="24"/>
    </row>
    <row r="7854" spans="2:2" x14ac:dyDescent="0.2">
      <c r="B7854" s="24"/>
    </row>
    <row r="7855" spans="2:2" x14ac:dyDescent="0.2">
      <c r="B7855" s="24"/>
    </row>
    <row r="7856" spans="2:2" x14ac:dyDescent="0.2">
      <c r="B7856" s="24"/>
    </row>
    <row r="7857" spans="2:2" x14ac:dyDescent="0.2">
      <c r="B7857" s="24"/>
    </row>
    <row r="7858" spans="2:2" x14ac:dyDescent="0.2">
      <c r="B7858" s="24"/>
    </row>
    <row r="7859" spans="2:2" x14ac:dyDescent="0.2">
      <c r="B7859" s="24"/>
    </row>
    <row r="7860" spans="2:2" x14ac:dyDescent="0.2">
      <c r="B7860" s="24"/>
    </row>
    <row r="7861" spans="2:2" x14ac:dyDescent="0.2">
      <c r="B7861" s="24"/>
    </row>
    <row r="7862" spans="2:2" x14ac:dyDescent="0.2">
      <c r="B7862" s="24"/>
    </row>
    <row r="7863" spans="2:2" x14ac:dyDescent="0.2">
      <c r="B7863" s="24"/>
    </row>
    <row r="7864" spans="2:2" x14ac:dyDescent="0.2">
      <c r="B7864" s="24"/>
    </row>
    <row r="7865" spans="2:2" x14ac:dyDescent="0.2">
      <c r="B7865" s="24"/>
    </row>
    <row r="7866" spans="2:2" x14ac:dyDescent="0.2">
      <c r="B7866" s="24"/>
    </row>
    <row r="7867" spans="2:2" x14ac:dyDescent="0.2">
      <c r="B7867" s="24"/>
    </row>
    <row r="7868" spans="2:2" x14ac:dyDescent="0.2">
      <c r="B7868" s="24"/>
    </row>
    <row r="7869" spans="2:2" x14ac:dyDescent="0.2">
      <c r="B7869" s="24"/>
    </row>
    <row r="7870" spans="2:2" x14ac:dyDescent="0.2">
      <c r="B7870" s="24"/>
    </row>
    <row r="7871" spans="2:2" x14ac:dyDescent="0.2">
      <c r="B7871" s="24"/>
    </row>
    <row r="7872" spans="2:2" x14ac:dyDescent="0.2">
      <c r="B7872" s="24"/>
    </row>
    <row r="7873" spans="2:2" x14ac:dyDescent="0.2">
      <c r="B7873" s="24"/>
    </row>
    <row r="7874" spans="2:2" x14ac:dyDescent="0.2">
      <c r="B7874" s="24"/>
    </row>
    <row r="7875" spans="2:2" x14ac:dyDescent="0.2">
      <c r="B7875" s="24"/>
    </row>
    <row r="7876" spans="2:2" x14ac:dyDescent="0.2">
      <c r="B7876" s="24"/>
    </row>
    <row r="7877" spans="2:2" x14ac:dyDescent="0.2">
      <c r="B7877" s="24"/>
    </row>
    <row r="7878" spans="2:2" x14ac:dyDescent="0.2">
      <c r="B7878" s="24"/>
    </row>
    <row r="7879" spans="2:2" x14ac:dyDescent="0.2">
      <c r="B7879" s="24"/>
    </row>
    <row r="7880" spans="2:2" x14ac:dyDescent="0.2">
      <c r="B7880" s="24"/>
    </row>
    <row r="7881" spans="2:2" x14ac:dyDescent="0.2">
      <c r="B7881" s="24"/>
    </row>
    <row r="7882" spans="2:2" x14ac:dyDescent="0.2">
      <c r="B7882" s="24"/>
    </row>
    <row r="7883" spans="2:2" x14ac:dyDescent="0.2">
      <c r="B7883" s="24"/>
    </row>
    <row r="7884" spans="2:2" x14ac:dyDescent="0.2">
      <c r="B7884" s="24"/>
    </row>
    <row r="7885" spans="2:2" x14ac:dyDescent="0.2">
      <c r="B7885" s="24"/>
    </row>
    <row r="7886" spans="2:2" x14ac:dyDescent="0.2">
      <c r="B7886" s="24"/>
    </row>
    <row r="7887" spans="2:2" x14ac:dyDescent="0.2">
      <c r="B7887" s="24"/>
    </row>
    <row r="7888" spans="2:2" x14ac:dyDescent="0.2">
      <c r="B7888" s="24"/>
    </row>
    <row r="7889" spans="2:2" x14ac:dyDescent="0.2">
      <c r="B7889" s="24"/>
    </row>
    <row r="7890" spans="2:2" x14ac:dyDescent="0.2">
      <c r="B7890" s="24"/>
    </row>
    <row r="7891" spans="2:2" x14ac:dyDescent="0.2">
      <c r="B7891" s="24"/>
    </row>
    <row r="7892" spans="2:2" x14ac:dyDescent="0.2">
      <c r="B7892" s="24"/>
    </row>
    <row r="7893" spans="2:2" x14ac:dyDescent="0.2">
      <c r="B7893" s="24"/>
    </row>
    <row r="7894" spans="2:2" x14ac:dyDescent="0.2">
      <c r="B7894" s="24"/>
    </row>
    <row r="7895" spans="2:2" x14ac:dyDescent="0.2">
      <c r="B7895" s="24"/>
    </row>
    <row r="7896" spans="2:2" x14ac:dyDescent="0.2">
      <c r="B7896" s="24"/>
    </row>
    <row r="7897" spans="2:2" x14ac:dyDescent="0.2">
      <c r="B7897" s="24"/>
    </row>
    <row r="7898" spans="2:2" x14ac:dyDescent="0.2">
      <c r="B7898" s="24"/>
    </row>
    <row r="7899" spans="2:2" x14ac:dyDescent="0.2">
      <c r="B7899" s="24"/>
    </row>
    <row r="7900" spans="2:2" x14ac:dyDescent="0.2">
      <c r="B7900" s="24"/>
    </row>
    <row r="7901" spans="2:2" x14ac:dyDescent="0.2">
      <c r="B7901" s="24"/>
    </row>
    <row r="7902" spans="2:2" x14ac:dyDescent="0.2">
      <c r="B7902" s="24"/>
    </row>
    <row r="7903" spans="2:2" x14ac:dyDescent="0.2">
      <c r="B7903" s="24"/>
    </row>
    <row r="7904" spans="2:2" x14ac:dyDescent="0.2">
      <c r="B7904" s="24"/>
    </row>
    <row r="7905" spans="2:2" x14ac:dyDescent="0.2">
      <c r="B7905" s="24"/>
    </row>
    <row r="7906" spans="2:2" x14ac:dyDescent="0.2">
      <c r="B7906" s="24"/>
    </row>
    <row r="7907" spans="2:2" x14ac:dyDescent="0.2">
      <c r="B7907" s="24"/>
    </row>
    <row r="7908" spans="2:2" x14ac:dyDescent="0.2">
      <c r="B7908" s="24"/>
    </row>
    <row r="7909" spans="2:2" x14ac:dyDescent="0.2">
      <c r="B7909" s="24"/>
    </row>
    <row r="7910" spans="2:2" x14ac:dyDescent="0.2">
      <c r="B7910" s="24"/>
    </row>
    <row r="7911" spans="2:2" x14ac:dyDescent="0.2">
      <c r="B7911" s="24"/>
    </row>
    <row r="7912" spans="2:2" x14ac:dyDescent="0.2">
      <c r="B7912" s="24"/>
    </row>
    <row r="7913" spans="2:2" x14ac:dyDescent="0.2">
      <c r="B7913" s="24"/>
    </row>
    <row r="7914" spans="2:2" x14ac:dyDescent="0.2">
      <c r="B7914" s="24"/>
    </row>
    <row r="7915" spans="2:2" x14ac:dyDescent="0.2">
      <c r="B7915" s="24"/>
    </row>
    <row r="7916" spans="2:2" x14ac:dyDescent="0.2">
      <c r="B7916" s="24"/>
    </row>
    <row r="7917" spans="2:2" x14ac:dyDescent="0.2">
      <c r="B7917" s="24"/>
    </row>
    <row r="7918" spans="2:2" x14ac:dyDescent="0.2">
      <c r="B7918" s="24"/>
    </row>
    <row r="7919" spans="2:2" x14ac:dyDescent="0.2">
      <c r="B7919" s="24"/>
    </row>
    <row r="7920" spans="2:2" x14ac:dyDescent="0.2">
      <c r="B7920" s="24"/>
    </row>
    <row r="7921" spans="2:2" x14ac:dyDescent="0.2">
      <c r="B7921" s="24"/>
    </row>
    <row r="7922" spans="2:2" x14ac:dyDescent="0.2">
      <c r="B7922" s="24"/>
    </row>
    <row r="7923" spans="2:2" x14ac:dyDescent="0.2">
      <c r="B7923" s="24"/>
    </row>
    <row r="7924" spans="2:2" x14ac:dyDescent="0.2">
      <c r="B7924" s="24"/>
    </row>
    <row r="7925" spans="2:2" x14ac:dyDescent="0.2">
      <c r="B7925" s="24"/>
    </row>
    <row r="7926" spans="2:2" x14ac:dyDescent="0.2">
      <c r="B7926" s="24"/>
    </row>
    <row r="7927" spans="2:2" x14ac:dyDescent="0.2">
      <c r="B7927" s="24"/>
    </row>
    <row r="7928" spans="2:2" x14ac:dyDescent="0.2">
      <c r="B7928" s="24"/>
    </row>
    <row r="7929" spans="2:2" x14ac:dyDescent="0.2">
      <c r="B7929" s="24"/>
    </row>
    <row r="7930" spans="2:2" x14ac:dyDescent="0.2">
      <c r="B7930" s="24"/>
    </row>
    <row r="7931" spans="2:2" x14ac:dyDescent="0.2">
      <c r="B7931" s="24"/>
    </row>
    <row r="7932" spans="2:2" x14ac:dyDescent="0.2">
      <c r="B7932" s="24"/>
    </row>
    <row r="7933" spans="2:2" x14ac:dyDescent="0.2">
      <c r="B7933" s="24"/>
    </row>
    <row r="7934" spans="2:2" x14ac:dyDescent="0.2">
      <c r="B7934" s="24"/>
    </row>
    <row r="7935" spans="2:2" x14ac:dyDescent="0.2">
      <c r="B7935" s="24"/>
    </row>
    <row r="7936" spans="2:2" x14ac:dyDescent="0.2">
      <c r="B7936" s="24"/>
    </row>
    <row r="7937" spans="2:2" x14ac:dyDescent="0.2">
      <c r="B7937" s="24"/>
    </row>
    <row r="7938" spans="2:2" x14ac:dyDescent="0.2">
      <c r="B7938" s="24"/>
    </row>
    <row r="7939" spans="2:2" x14ac:dyDescent="0.2">
      <c r="B7939" s="24"/>
    </row>
    <row r="7940" spans="2:2" x14ac:dyDescent="0.2">
      <c r="B7940" s="24"/>
    </row>
    <row r="7941" spans="2:2" x14ac:dyDescent="0.2">
      <c r="B7941" s="24"/>
    </row>
    <row r="7942" spans="2:2" x14ac:dyDescent="0.2">
      <c r="B7942" s="24"/>
    </row>
    <row r="7943" spans="2:2" x14ac:dyDescent="0.2">
      <c r="B7943" s="24"/>
    </row>
    <row r="7944" spans="2:2" x14ac:dyDescent="0.2">
      <c r="B7944" s="24"/>
    </row>
    <row r="7945" spans="2:2" x14ac:dyDescent="0.2">
      <c r="B7945" s="24"/>
    </row>
    <row r="7946" spans="2:2" x14ac:dyDescent="0.2">
      <c r="B7946" s="24"/>
    </row>
    <row r="7947" spans="2:2" x14ac:dyDescent="0.2">
      <c r="B7947" s="24"/>
    </row>
    <row r="7948" spans="2:2" x14ac:dyDescent="0.2">
      <c r="B7948" s="24"/>
    </row>
    <row r="7949" spans="2:2" x14ac:dyDescent="0.2">
      <c r="B7949" s="24"/>
    </row>
    <row r="7950" spans="2:2" x14ac:dyDescent="0.2">
      <c r="B7950" s="24"/>
    </row>
    <row r="7951" spans="2:2" x14ac:dyDescent="0.2">
      <c r="B7951" s="24"/>
    </row>
    <row r="7952" spans="2:2" x14ac:dyDescent="0.2">
      <c r="B7952" s="24"/>
    </row>
    <row r="7953" spans="2:2" x14ac:dyDescent="0.2">
      <c r="B7953" s="24"/>
    </row>
    <row r="7954" spans="2:2" x14ac:dyDescent="0.2">
      <c r="B7954" s="24"/>
    </row>
    <row r="7955" spans="2:2" x14ac:dyDescent="0.2">
      <c r="B7955" s="24"/>
    </row>
    <row r="7956" spans="2:2" x14ac:dyDescent="0.2">
      <c r="B7956" s="24"/>
    </row>
    <row r="7957" spans="2:2" x14ac:dyDescent="0.2">
      <c r="B7957" s="24"/>
    </row>
    <row r="7958" spans="2:2" x14ac:dyDescent="0.2">
      <c r="B7958" s="24"/>
    </row>
    <row r="7959" spans="2:2" x14ac:dyDescent="0.2">
      <c r="B7959" s="24"/>
    </row>
    <row r="7960" spans="2:2" x14ac:dyDescent="0.2">
      <c r="B7960" s="24"/>
    </row>
    <row r="7961" spans="2:2" x14ac:dyDescent="0.2">
      <c r="B7961" s="24"/>
    </row>
    <row r="7962" spans="2:2" x14ac:dyDescent="0.2">
      <c r="B7962" s="24"/>
    </row>
    <row r="7963" spans="2:2" x14ac:dyDescent="0.2">
      <c r="B7963" s="24"/>
    </row>
    <row r="7964" spans="2:2" x14ac:dyDescent="0.2">
      <c r="B7964" s="24"/>
    </row>
    <row r="7965" spans="2:2" x14ac:dyDescent="0.2">
      <c r="B7965" s="24"/>
    </row>
    <row r="7966" spans="2:2" x14ac:dyDescent="0.2">
      <c r="B7966" s="24"/>
    </row>
    <row r="7967" spans="2:2" x14ac:dyDescent="0.2">
      <c r="B7967" s="24"/>
    </row>
    <row r="7968" spans="2:2" x14ac:dyDescent="0.2">
      <c r="B7968" s="24"/>
    </row>
    <row r="7969" spans="2:2" x14ac:dyDescent="0.2">
      <c r="B7969" s="24"/>
    </row>
    <row r="7970" spans="2:2" x14ac:dyDescent="0.2">
      <c r="B7970" s="24"/>
    </row>
    <row r="7971" spans="2:2" x14ac:dyDescent="0.2">
      <c r="B7971" s="24"/>
    </row>
    <row r="7972" spans="2:2" x14ac:dyDescent="0.2">
      <c r="B7972" s="24"/>
    </row>
    <row r="7973" spans="2:2" x14ac:dyDescent="0.2">
      <c r="B7973" s="24"/>
    </row>
    <row r="7974" spans="2:2" x14ac:dyDescent="0.2">
      <c r="B7974" s="24"/>
    </row>
    <row r="7975" spans="2:2" x14ac:dyDescent="0.2">
      <c r="B7975" s="24"/>
    </row>
    <row r="7976" spans="2:2" x14ac:dyDescent="0.2">
      <c r="B7976" s="24"/>
    </row>
    <row r="7977" spans="2:2" x14ac:dyDescent="0.2">
      <c r="B7977" s="24"/>
    </row>
    <row r="7978" spans="2:2" x14ac:dyDescent="0.2">
      <c r="B7978" s="24"/>
    </row>
    <row r="7979" spans="2:2" x14ac:dyDescent="0.2">
      <c r="B7979" s="24"/>
    </row>
    <row r="7980" spans="2:2" x14ac:dyDescent="0.2">
      <c r="B7980" s="24"/>
    </row>
    <row r="7981" spans="2:2" x14ac:dyDescent="0.2">
      <c r="B7981" s="24"/>
    </row>
    <row r="7982" spans="2:2" x14ac:dyDescent="0.2">
      <c r="B7982" s="24"/>
    </row>
    <row r="7983" spans="2:2" x14ac:dyDescent="0.2">
      <c r="B7983" s="24"/>
    </row>
    <row r="7984" spans="2:2" x14ac:dyDescent="0.2">
      <c r="B7984" s="24"/>
    </row>
    <row r="7985" spans="2:2" x14ac:dyDescent="0.2">
      <c r="B7985" s="24"/>
    </row>
    <row r="7986" spans="2:2" x14ac:dyDescent="0.2">
      <c r="B7986" s="24"/>
    </row>
    <row r="7987" spans="2:2" x14ac:dyDescent="0.2">
      <c r="B7987" s="24"/>
    </row>
    <row r="7988" spans="2:2" x14ac:dyDescent="0.2">
      <c r="B7988" s="24"/>
    </row>
    <row r="7989" spans="2:2" x14ac:dyDescent="0.2">
      <c r="B7989" s="24"/>
    </row>
    <row r="7990" spans="2:2" x14ac:dyDescent="0.2">
      <c r="B7990" s="24"/>
    </row>
    <row r="7991" spans="2:2" x14ac:dyDescent="0.2">
      <c r="B7991" s="24"/>
    </row>
    <row r="7992" spans="2:2" x14ac:dyDescent="0.2">
      <c r="B7992" s="24"/>
    </row>
    <row r="7993" spans="2:2" x14ac:dyDescent="0.2">
      <c r="B7993" s="24"/>
    </row>
    <row r="7994" spans="2:2" x14ac:dyDescent="0.2">
      <c r="B7994" s="24"/>
    </row>
    <row r="7995" spans="2:2" x14ac:dyDescent="0.2">
      <c r="B7995" s="24"/>
    </row>
    <row r="7996" spans="2:2" x14ac:dyDescent="0.2">
      <c r="B7996" s="24"/>
    </row>
    <row r="7997" spans="2:2" x14ac:dyDescent="0.2">
      <c r="B7997" s="24"/>
    </row>
    <row r="7998" spans="2:2" x14ac:dyDescent="0.2">
      <c r="B7998" s="24"/>
    </row>
    <row r="7999" spans="2:2" x14ac:dyDescent="0.2">
      <c r="B7999" s="24"/>
    </row>
    <row r="8000" spans="2:2" x14ac:dyDescent="0.2">
      <c r="B8000" s="24"/>
    </row>
    <row r="8001" spans="2:2" x14ac:dyDescent="0.2">
      <c r="B8001" s="24"/>
    </row>
    <row r="8002" spans="2:2" x14ac:dyDescent="0.2">
      <c r="B8002" s="24"/>
    </row>
    <row r="8003" spans="2:2" x14ac:dyDescent="0.2">
      <c r="B8003" s="24"/>
    </row>
    <row r="8004" spans="2:2" x14ac:dyDescent="0.2">
      <c r="B8004" s="24"/>
    </row>
    <row r="8005" spans="2:2" x14ac:dyDescent="0.2">
      <c r="B8005" s="24"/>
    </row>
    <row r="8006" spans="2:2" x14ac:dyDescent="0.2">
      <c r="B8006" s="24"/>
    </row>
    <row r="8007" spans="2:2" x14ac:dyDescent="0.2">
      <c r="B8007" s="24"/>
    </row>
    <row r="8008" spans="2:2" x14ac:dyDescent="0.2">
      <c r="B8008" s="24"/>
    </row>
    <row r="8009" spans="2:2" x14ac:dyDescent="0.2">
      <c r="B8009" s="24"/>
    </row>
    <row r="8010" spans="2:2" x14ac:dyDescent="0.2">
      <c r="B8010" s="24"/>
    </row>
    <row r="8011" spans="2:2" x14ac:dyDescent="0.2">
      <c r="B8011" s="24"/>
    </row>
    <row r="8012" spans="2:2" x14ac:dyDescent="0.2">
      <c r="B8012" s="24"/>
    </row>
    <row r="8013" spans="2:2" x14ac:dyDescent="0.2">
      <c r="B8013" s="24"/>
    </row>
    <row r="8014" spans="2:2" x14ac:dyDescent="0.2">
      <c r="B8014" s="24"/>
    </row>
    <row r="8015" spans="2:2" x14ac:dyDescent="0.2">
      <c r="B8015" s="24"/>
    </row>
    <row r="8016" spans="2:2" x14ac:dyDescent="0.2">
      <c r="B8016" s="24"/>
    </row>
    <row r="8017" spans="2:2" x14ac:dyDescent="0.2">
      <c r="B8017" s="24"/>
    </row>
    <row r="8018" spans="2:2" x14ac:dyDescent="0.2">
      <c r="B8018" s="24"/>
    </row>
    <row r="8019" spans="2:2" x14ac:dyDescent="0.2">
      <c r="B8019" s="24"/>
    </row>
    <row r="8020" spans="2:2" x14ac:dyDescent="0.2">
      <c r="B8020" s="24"/>
    </row>
    <row r="8021" spans="2:2" x14ac:dyDescent="0.2">
      <c r="B8021" s="24"/>
    </row>
    <row r="8022" spans="2:2" x14ac:dyDescent="0.2">
      <c r="B8022" s="24"/>
    </row>
    <row r="8023" spans="2:2" x14ac:dyDescent="0.2">
      <c r="B8023" s="24"/>
    </row>
    <row r="8024" spans="2:2" x14ac:dyDescent="0.2">
      <c r="B8024" s="24"/>
    </row>
    <row r="8025" spans="2:2" x14ac:dyDescent="0.2">
      <c r="B8025" s="24"/>
    </row>
    <row r="8026" spans="2:2" x14ac:dyDescent="0.2">
      <c r="B8026" s="24"/>
    </row>
    <row r="8027" spans="2:2" x14ac:dyDescent="0.2">
      <c r="B8027" s="24"/>
    </row>
    <row r="8028" spans="2:2" x14ac:dyDescent="0.2">
      <c r="B8028" s="24"/>
    </row>
    <row r="8029" spans="2:2" x14ac:dyDescent="0.2">
      <c r="B8029" s="24"/>
    </row>
    <row r="8030" spans="2:2" x14ac:dyDescent="0.2">
      <c r="B8030" s="24"/>
    </row>
    <row r="8031" spans="2:2" x14ac:dyDescent="0.2">
      <c r="B8031" s="24"/>
    </row>
    <row r="8032" spans="2:2" x14ac:dyDescent="0.2">
      <c r="B8032" s="24"/>
    </row>
    <row r="8033" spans="2:2" x14ac:dyDescent="0.2">
      <c r="B8033" s="24"/>
    </row>
    <row r="8034" spans="2:2" x14ac:dyDescent="0.2">
      <c r="B8034" s="24"/>
    </row>
    <row r="8035" spans="2:2" x14ac:dyDescent="0.2">
      <c r="B8035" s="24"/>
    </row>
    <row r="8036" spans="2:2" x14ac:dyDescent="0.2">
      <c r="B8036" s="24"/>
    </row>
    <row r="8037" spans="2:2" x14ac:dyDescent="0.2">
      <c r="B8037" s="24"/>
    </row>
    <row r="8038" spans="2:2" x14ac:dyDescent="0.2">
      <c r="B8038" s="24"/>
    </row>
    <row r="8039" spans="2:2" x14ac:dyDescent="0.2">
      <c r="B8039" s="24"/>
    </row>
    <row r="8040" spans="2:2" x14ac:dyDescent="0.2">
      <c r="B8040" s="24"/>
    </row>
    <row r="8041" spans="2:2" x14ac:dyDescent="0.2">
      <c r="B8041" s="24"/>
    </row>
    <row r="8042" spans="2:2" x14ac:dyDescent="0.2">
      <c r="B8042" s="24"/>
    </row>
    <row r="8043" spans="2:2" x14ac:dyDescent="0.2">
      <c r="B8043" s="24"/>
    </row>
    <row r="8044" spans="2:2" x14ac:dyDescent="0.2">
      <c r="B8044" s="24"/>
    </row>
    <row r="8045" spans="2:2" x14ac:dyDescent="0.2">
      <c r="B8045" s="24"/>
    </row>
    <row r="8046" spans="2:2" x14ac:dyDescent="0.2">
      <c r="B8046" s="24"/>
    </row>
    <row r="8047" spans="2:2" x14ac:dyDescent="0.2">
      <c r="B8047" s="24"/>
    </row>
    <row r="8048" spans="2:2" x14ac:dyDescent="0.2">
      <c r="B8048" s="24"/>
    </row>
    <row r="8049" spans="2:2" x14ac:dyDescent="0.2">
      <c r="B8049" s="24"/>
    </row>
    <row r="8050" spans="2:2" x14ac:dyDescent="0.2">
      <c r="B8050" s="24"/>
    </row>
    <row r="8051" spans="2:2" x14ac:dyDescent="0.2">
      <c r="B8051" s="24"/>
    </row>
    <row r="8052" spans="2:2" x14ac:dyDescent="0.2">
      <c r="B8052" s="24"/>
    </row>
    <row r="8053" spans="2:2" x14ac:dyDescent="0.2">
      <c r="B8053" s="24"/>
    </row>
    <row r="8054" spans="2:2" x14ac:dyDescent="0.2">
      <c r="B8054" s="24"/>
    </row>
    <row r="8055" spans="2:2" x14ac:dyDescent="0.2">
      <c r="B8055" s="24"/>
    </row>
    <row r="8056" spans="2:2" x14ac:dyDescent="0.2">
      <c r="B8056" s="24"/>
    </row>
    <row r="8057" spans="2:2" x14ac:dyDescent="0.2">
      <c r="B8057" s="24"/>
    </row>
    <row r="8058" spans="2:2" x14ac:dyDescent="0.2">
      <c r="B8058" s="24"/>
    </row>
    <row r="8059" spans="2:2" x14ac:dyDescent="0.2">
      <c r="B8059" s="24"/>
    </row>
    <row r="8060" spans="2:2" x14ac:dyDescent="0.2">
      <c r="B8060" s="24"/>
    </row>
    <row r="8061" spans="2:2" x14ac:dyDescent="0.2">
      <c r="B8061" s="24"/>
    </row>
    <row r="8062" spans="2:2" x14ac:dyDescent="0.2">
      <c r="B8062" s="24"/>
    </row>
    <row r="8063" spans="2:2" x14ac:dyDescent="0.2">
      <c r="B8063" s="24"/>
    </row>
    <row r="8064" spans="2:2" x14ac:dyDescent="0.2">
      <c r="B8064" s="24"/>
    </row>
    <row r="8065" spans="2:2" x14ac:dyDescent="0.2">
      <c r="B8065" s="24"/>
    </row>
    <row r="8066" spans="2:2" x14ac:dyDescent="0.2">
      <c r="B8066" s="24"/>
    </row>
    <row r="8067" spans="2:2" x14ac:dyDescent="0.2">
      <c r="B8067" s="24"/>
    </row>
    <row r="8068" spans="2:2" x14ac:dyDescent="0.2">
      <c r="B8068" s="24"/>
    </row>
    <row r="8069" spans="2:2" x14ac:dyDescent="0.2">
      <c r="B8069" s="24"/>
    </row>
    <row r="8070" spans="2:2" x14ac:dyDescent="0.2">
      <c r="B8070" s="24"/>
    </row>
    <row r="8071" spans="2:2" x14ac:dyDescent="0.2">
      <c r="B8071" s="24"/>
    </row>
    <row r="8072" spans="2:2" x14ac:dyDescent="0.2">
      <c r="B8072" s="24"/>
    </row>
    <row r="8073" spans="2:2" x14ac:dyDescent="0.2">
      <c r="B8073" s="24"/>
    </row>
    <row r="8074" spans="2:2" x14ac:dyDescent="0.2">
      <c r="B8074" s="24"/>
    </row>
    <row r="8075" spans="2:2" x14ac:dyDescent="0.2">
      <c r="B8075" s="24"/>
    </row>
    <row r="8076" spans="2:2" x14ac:dyDescent="0.2">
      <c r="B8076" s="24"/>
    </row>
    <row r="8077" spans="2:2" x14ac:dyDescent="0.2">
      <c r="B8077" s="24"/>
    </row>
    <row r="8078" spans="2:2" x14ac:dyDescent="0.2">
      <c r="B8078" s="24"/>
    </row>
    <row r="8079" spans="2:2" x14ac:dyDescent="0.2">
      <c r="B8079" s="24"/>
    </row>
    <row r="8080" spans="2:2" x14ac:dyDescent="0.2">
      <c r="B8080" s="24"/>
    </row>
    <row r="8081" spans="2:2" x14ac:dyDescent="0.2">
      <c r="B8081" s="24"/>
    </row>
    <row r="8082" spans="2:2" x14ac:dyDescent="0.2">
      <c r="B8082" s="24"/>
    </row>
    <row r="8083" spans="2:2" x14ac:dyDescent="0.2">
      <c r="B8083" s="24"/>
    </row>
    <row r="8084" spans="2:2" x14ac:dyDescent="0.2">
      <c r="B8084" s="24"/>
    </row>
    <row r="8085" spans="2:2" x14ac:dyDescent="0.2">
      <c r="B8085" s="24"/>
    </row>
    <row r="8086" spans="2:2" x14ac:dyDescent="0.2">
      <c r="B8086" s="24"/>
    </row>
    <row r="8087" spans="2:2" x14ac:dyDescent="0.2">
      <c r="B8087" s="24"/>
    </row>
    <row r="8088" spans="2:2" x14ac:dyDescent="0.2">
      <c r="B8088" s="24"/>
    </row>
    <row r="8089" spans="2:2" x14ac:dyDescent="0.2">
      <c r="B8089" s="24"/>
    </row>
    <row r="8090" spans="2:2" x14ac:dyDescent="0.2">
      <c r="B8090" s="24"/>
    </row>
    <row r="8091" spans="2:2" x14ac:dyDescent="0.2">
      <c r="B8091" s="24"/>
    </row>
    <row r="8092" spans="2:2" x14ac:dyDescent="0.2">
      <c r="B8092" s="24"/>
    </row>
    <row r="8093" spans="2:2" x14ac:dyDescent="0.2">
      <c r="B8093" s="24"/>
    </row>
    <row r="8094" spans="2:2" x14ac:dyDescent="0.2">
      <c r="B8094" s="24"/>
    </row>
    <row r="8095" spans="2:2" x14ac:dyDescent="0.2">
      <c r="B8095" s="24"/>
    </row>
    <row r="8096" spans="2:2" x14ac:dyDescent="0.2">
      <c r="B8096" s="24"/>
    </row>
    <row r="8097" spans="2:2" x14ac:dyDescent="0.2">
      <c r="B8097" s="24"/>
    </row>
    <row r="8098" spans="2:2" x14ac:dyDescent="0.2">
      <c r="B8098" s="24"/>
    </row>
    <row r="8099" spans="2:2" x14ac:dyDescent="0.2">
      <c r="B8099" s="24"/>
    </row>
    <row r="8100" spans="2:2" x14ac:dyDescent="0.2">
      <c r="B8100" s="24"/>
    </row>
    <row r="8101" spans="2:2" x14ac:dyDescent="0.2">
      <c r="B8101" s="24"/>
    </row>
    <row r="8102" spans="2:2" x14ac:dyDescent="0.2">
      <c r="B8102" s="24"/>
    </row>
    <row r="8103" spans="2:2" x14ac:dyDescent="0.2">
      <c r="B8103" s="24"/>
    </row>
    <row r="8104" spans="2:2" x14ac:dyDescent="0.2">
      <c r="B8104" s="24"/>
    </row>
    <row r="8105" spans="2:2" x14ac:dyDescent="0.2">
      <c r="B8105" s="24"/>
    </row>
    <row r="8106" spans="2:2" x14ac:dyDescent="0.2">
      <c r="B8106" s="24"/>
    </row>
    <row r="8107" spans="2:2" x14ac:dyDescent="0.2">
      <c r="B8107" s="24"/>
    </row>
    <row r="8108" spans="2:2" x14ac:dyDescent="0.2">
      <c r="B8108" s="24"/>
    </row>
    <row r="8109" spans="2:2" x14ac:dyDescent="0.2">
      <c r="B8109" s="24"/>
    </row>
    <row r="8110" spans="2:2" x14ac:dyDescent="0.2">
      <c r="B8110" s="24"/>
    </row>
    <row r="8111" spans="2:2" x14ac:dyDescent="0.2">
      <c r="B8111" s="24"/>
    </row>
    <row r="8112" spans="2:2" x14ac:dyDescent="0.2">
      <c r="B8112" s="24"/>
    </row>
    <row r="8113" spans="2:2" x14ac:dyDescent="0.2">
      <c r="B8113" s="24"/>
    </row>
    <row r="8114" spans="2:2" x14ac:dyDescent="0.2">
      <c r="B8114" s="24"/>
    </row>
    <row r="8115" spans="2:2" x14ac:dyDescent="0.2">
      <c r="B8115" s="24"/>
    </row>
    <row r="8116" spans="2:2" x14ac:dyDescent="0.2">
      <c r="B8116" s="24"/>
    </row>
    <row r="8117" spans="2:2" x14ac:dyDescent="0.2">
      <c r="B8117" s="24"/>
    </row>
    <row r="8118" spans="2:2" x14ac:dyDescent="0.2">
      <c r="B8118" s="24"/>
    </row>
    <row r="8119" spans="2:2" x14ac:dyDescent="0.2">
      <c r="B8119" s="24"/>
    </row>
    <row r="8120" spans="2:2" x14ac:dyDescent="0.2">
      <c r="B8120" s="24"/>
    </row>
    <row r="8121" spans="2:2" x14ac:dyDescent="0.2">
      <c r="B8121" s="24"/>
    </row>
    <row r="8122" spans="2:2" x14ac:dyDescent="0.2">
      <c r="B8122" s="24"/>
    </row>
    <row r="8123" spans="2:2" x14ac:dyDescent="0.2">
      <c r="B8123" s="24"/>
    </row>
    <row r="8124" spans="2:2" x14ac:dyDescent="0.2">
      <c r="B8124" s="24"/>
    </row>
    <row r="8125" spans="2:2" x14ac:dyDescent="0.2">
      <c r="B8125" s="24"/>
    </row>
    <row r="8126" spans="2:2" x14ac:dyDescent="0.2">
      <c r="B8126" s="24"/>
    </row>
    <row r="8127" spans="2:2" x14ac:dyDescent="0.2">
      <c r="B8127" s="24"/>
    </row>
    <row r="8128" spans="2:2" x14ac:dyDescent="0.2">
      <c r="B8128" s="24"/>
    </row>
    <row r="8129" spans="2:2" x14ac:dyDescent="0.2">
      <c r="B8129" s="24"/>
    </row>
    <row r="8130" spans="2:2" x14ac:dyDescent="0.2">
      <c r="B8130" s="24"/>
    </row>
    <row r="8131" spans="2:2" x14ac:dyDescent="0.2">
      <c r="B8131" s="24"/>
    </row>
    <row r="8132" spans="2:2" x14ac:dyDescent="0.2">
      <c r="B8132" s="24"/>
    </row>
    <row r="8133" spans="2:2" x14ac:dyDescent="0.2">
      <c r="B8133" s="24"/>
    </row>
    <row r="8134" spans="2:2" x14ac:dyDescent="0.2">
      <c r="B8134" s="24"/>
    </row>
    <row r="8135" spans="2:2" x14ac:dyDescent="0.2">
      <c r="B8135" s="24"/>
    </row>
    <row r="8136" spans="2:2" x14ac:dyDescent="0.2">
      <c r="B8136" s="24"/>
    </row>
    <row r="8137" spans="2:2" x14ac:dyDescent="0.2">
      <c r="B8137" s="24"/>
    </row>
    <row r="8138" spans="2:2" x14ac:dyDescent="0.2">
      <c r="B8138" s="24"/>
    </row>
    <row r="8139" spans="2:2" x14ac:dyDescent="0.2">
      <c r="B8139" s="24"/>
    </row>
    <row r="8140" spans="2:2" x14ac:dyDescent="0.2">
      <c r="B8140" s="24"/>
    </row>
    <row r="8141" spans="2:2" x14ac:dyDescent="0.2">
      <c r="B8141" s="24"/>
    </row>
    <row r="8142" spans="2:2" x14ac:dyDescent="0.2">
      <c r="B8142" s="24"/>
    </row>
    <row r="8143" spans="2:2" x14ac:dyDescent="0.2">
      <c r="B8143" s="24"/>
    </row>
    <row r="8144" spans="2:2" x14ac:dyDescent="0.2">
      <c r="B8144" s="24"/>
    </row>
    <row r="8145" spans="2:2" x14ac:dyDescent="0.2">
      <c r="B8145" s="24"/>
    </row>
    <row r="8146" spans="2:2" x14ac:dyDescent="0.2">
      <c r="B8146" s="24"/>
    </row>
    <row r="8147" spans="2:2" x14ac:dyDescent="0.2">
      <c r="B8147" s="24"/>
    </row>
    <row r="8148" spans="2:2" x14ac:dyDescent="0.2">
      <c r="B8148" s="24"/>
    </row>
    <row r="8149" spans="2:2" x14ac:dyDescent="0.2">
      <c r="B8149" s="24"/>
    </row>
    <row r="8150" spans="2:2" x14ac:dyDescent="0.2">
      <c r="B8150" s="24"/>
    </row>
    <row r="8151" spans="2:2" x14ac:dyDescent="0.2">
      <c r="B8151" s="24"/>
    </row>
    <row r="8152" spans="2:2" x14ac:dyDescent="0.2">
      <c r="B8152" s="24"/>
    </row>
    <row r="8153" spans="2:2" x14ac:dyDescent="0.2">
      <c r="B8153" s="24"/>
    </row>
    <row r="8154" spans="2:2" x14ac:dyDescent="0.2">
      <c r="B8154" s="24"/>
    </row>
    <row r="8155" spans="2:2" x14ac:dyDescent="0.2">
      <c r="B8155" s="24"/>
    </row>
    <row r="8156" spans="2:2" x14ac:dyDescent="0.2">
      <c r="B8156" s="24"/>
    </row>
    <row r="8157" spans="2:2" x14ac:dyDescent="0.2">
      <c r="B8157" s="24"/>
    </row>
    <row r="8158" spans="2:2" x14ac:dyDescent="0.2">
      <c r="B8158" s="24"/>
    </row>
    <row r="8159" spans="2:2" x14ac:dyDescent="0.2">
      <c r="B8159" s="24"/>
    </row>
    <row r="8160" spans="2:2" x14ac:dyDescent="0.2">
      <c r="B8160" s="24"/>
    </row>
    <row r="8161" spans="2:2" x14ac:dyDescent="0.2">
      <c r="B8161" s="24"/>
    </row>
    <row r="8162" spans="2:2" x14ac:dyDescent="0.2">
      <c r="B8162" s="24"/>
    </row>
    <row r="8163" spans="2:2" x14ac:dyDescent="0.2">
      <c r="B8163" s="24"/>
    </row>
    <row r="8164" spans="2:2" x14ac:dyDescent="0.2">
      <c r="B8164" s="24"/>
    </row>
    <row r="8165" spans="2:2" x14ac:dyDescent="0.2">
      <c r="B8165" s="24"/>
    </row>
    <row r="8166" spans="2:2" x14ac:dyDescent="0.2">
      <c r="B8166" s="24"/>
    </row>
    <row r="8167" spans="2:2" x14ac:dyDescent="0.2">
      <c r="B8167" s="24"/>
    </row>
    <row r="8168" spans="2:2" x14ac:dyDescent="0.2">
      <c r="B8168" s="24"/>
    </row>
    <row r="8169" spans="2:2" x14ac:dyDescent="0.2">
      <c r="B8169" s="24"/>
    </row>
    <row r="8170" spans="2:2" x14ac:dyDescent="0.2">
      <c r="B8170" s="24"/>
    </row>
    <row r="8171" spans="2:2" x14ac:dyDescent="0.2">
      <c r="B8171" s="24"/>
    </row>
    <row r="8172" spans="2:2" x14ac:dyDescent="0.2">
      <c r="B8172" s="24"/>
    </row>
    <row r="8173" spans="2:2" x14ac:dyDescent="0.2">
      <c r="B8173" s="24"/>
    </row>
    <row r="8174" spans="2:2" x14ac:dyDescent="0.2">
      <c r="B8174" s="24"/>
    </row>
    <row r="8175" spans="2:2" x14ac:dyDescent="0.2">
      <c r="B8175" s="24"/>
    </row>
    <row r="8176" spans="2:2" x14ac:dyDescent="0.2">
      <c r="B8176" s="24"/>
    </row>
    <row r="8177" spans="2:2" x14ac:dyDescent="0.2">
      <c r="B8177" s="24"/>
    </row>
    <row r="8178" spans="2:2" x14ac:dyDescent="0.2">
      <c r="B8178" s="24"/>
    </row>
    <row r="8179" spans="2:2" x14ac:dyDescent="0.2">
      <c r="B8179" s="24"/>
    </row>
    <row r="8180" spans="2:2" x14ac:dyDescent="0.2">
      <c r="B8180" s="24"/>
    </row>
    <row r="8181" spans="2:2" x14ac:dyDescent="0.2">
      <c r="B8181" s="24"/>
    </row>
    <row r="8182" spans="2:2" x14ac:dyDescent="0.2">
      <c r="B8182" s="24"/>
    </row>
    <row r="8183" spans="2:2" x14ac:dyDescent="0.2">
      <c r="B8183" s="24"/>
    </row>
    <row r="8184" spans="2:2" x14ac:dyDescent="0.2">
      <c r="B8184" s="24"/>
    </row>
    <row r="8185" spans="2:2" x14ac:dyDescent="0.2">
      <c r="B8185" s="24"/>
    </row>
    <row r="8186" spans="2:2" x14ac:dyDescent="0.2">
      <c r="B8186" s="24"/>
    </row>
    <row r="8187" spans="2:2" x14ac:dyDescent="0.2">
      <c r="B8187" s="24"/>
    </row>
    <row r="8188" spans="2:2" x14ac:dyDescent="0.2">
      <c r="B8188" s="24"/>
    </row>
    <row r="8189" spans="2:2" x14ac:dyDescent="0.2">
      <c r="B8189" s="24"/>
    </row>
    <row r="8190" spans="2:2" x14ac:dyDescent="0.2">
      <c r="B8190" s="24"/>
    </row>
    <row r="8191" spans="2:2" x14ac:dyDescent="0.2">
      <c r="B8191" s="24"/>
    </row>
    <row r="8192" spans="2:2" x14ac:dyDescent="0.2">
      <c r="B8192" s="24"/>
    </row>
    <row r="8193" spans="2:2" x14ac:dyDescent="0.2">
      <c r="B8193" s="24"/>
    </row>
    <row r="8194" spans="2:2" x14ac:dyDescent="0.2">
      <c r="B8194" s="24"/>
    </row>
    <row r="8195" spans="2:2" x14ac:dyDescent="0.2">
      <c r="B8195" s="24"/>
    </row>
    <row r="8196" spans="2:2" x14ac:dyDescent="0.2">
      <c r="B8196" s="24"/>
    </row>
    <row r="8197" spans="2:2" x14ac:dyDescent="0.2">
      <c r="B8197" s="24"/>
    </row>
    <row r="8198" spans="2:2" x14ac:dyDescent="0.2">
      <c r="B8198" s="24"/>
    </row>
    <row r="8199" spans="2:2" x14ac:dyDescent="0.2">
      <c r="B8199" s="24"/>
    </row>
    <row r="8200" spans="2:2" x14ac:dyDescent="0.2">
      <c r="B8200" s="24"/>
    </row>
    <row r="8201" spans="2:2" x14ac:dyDescent="0.2">
      <c r="B8201" s="24"/>
    </row>
    <row r="8202" spans="2:2" x14ac:dyDescent="0.2">
      <c r="B8202" s="24"/>
    </row>
    <row r="8203" spans="2:2" x14ac:dyDescent="0.2">
      <c r="B8203" s="24"/>
    </row>
    <row r="8204" spans="2:2" x14ac:dyDescent="0.2">
      <c r="B8204" s="24"/>
    </row>
    <row r="8205" spans="2:2" x14ac:dyDescent="0.2">
      <c r="B8205" s="24"/>
    </row>
    <row r="8206" spans="2:2" x14ac:dyDescent="0.2">
      <c r="B8206" s="24"/>
    </row>
    <row r="8207" spans="2:2" x14ac:dyDescent="0.2">
      <c r="B8207" s="24"/>
    </row>
    <row r="8208" spans="2:2" x14ac:dyDescent="0.2">
      <c r="B8208" s="24"/>
    </row>
    <row r="8209" spans="2:2" x14ac:dyDescent="0.2">
      <c r="B8209" s="24"/>
    </row>
    <row r="8210" spans="2:2" x14ac:dyDescent="0.2">
      <c r="B8210" s="24"/>
    </row>
    <row r="8211" spans="2:2" x14ac:dyDescent="0.2">
      <c r="B8211" s="24"/>
    </row>
    <row r="8212" spans="2:2" x14ac:dyDescent="0.2">
      <c r="B8212" s="24"/>
    </row>
    <row r="8213" spans="2:2" x14ac:dyDescent="0.2">
      <c r="B8213" s="24"/>
    </row>
    <row r="8214" spans="2:2" x14ac:dyDescent="0.2">
      <c r="B8214" s="24"/>
    </row>
    <row r="8215" spans="2:2" x14ac:dyDescent="0.2">
      <c r="B8215" s="24"/>
    </row>
    <row r="8216" spans="2:2" x14ac:dyDescent="0.2">
      <c r="B8216" s="24"/>
    </row>
    <row r="8217" spans="2:2" x14ac:dyDescent="0.2">
      <c r="B8217" s="24"/>
    </row>
    <row r="8218" spans="2:2" x14ac:dyDescent="0.2">
      <c r="B8218" s="24"/>
    </row>
    <row r="8219" spans="2:2" x14ac:dyDescent="0.2">
      <c r="B8219" s="24"/>
    </row>
    <row r="8220" spans="2:2" x14ac:dyDescent="0.2">
      <c r="B8220" s="24"/>
    </row>
    <row r="8221" spans="2:2" x14ac:dyDescent="0.2">
      <c r="B8221" s="24"/>
    </row>
    <row r="8222" spans="2:2" x14ac:dyDescent="0.2">
      <c r="B8222" s="24"/>
    </row>
    <row r="8223" spans="2:2" x14ac:dyDescent="0.2">
      <c r="B8223" s="24"/>
    </row>
    <row r="8224" spans="2:2" x14ac:dyDescent="0.2">
      <c r="B8224" s="24"/>
    </row>
    <row r="8225" spans="2:2" x14ac:dyDescent="0.2">
      <c r="B8225" s="24"/>
    </row>
    <row r="8226" spans="2:2" x14ac:dyDescent="0.2">
      <c r="B8226" s="24"/>
    </row>
    <row r="8227" spans="2:2" x14ac:dyDescent="0.2">
      <c r="B8227" s="24"/>
    </row>
    <row r="8228" spans="2:2" x14ac:dyDescent="0.2">
      <c r="B8228" s="24"/>
    </row>
    <row r="8229" spans="2:2" x14ac:dyDescent="0.2">
      <c r="B8229" s="24"/>
    </row>
    <row r="8230" spans="2:2" x14ac:dyDescent="0.2">
      <c r="B8230" s="24"/>
    </row>
    <row r="8231" spans="2:2" x14ac:dyDescent="0.2">
      <c r="B8231" s="24"/>
    </row>
    <row r="8232" spans="2:2" x14ac:dyDescent="0.2">
      <c r="B8232" s="24"/>
    </row>
    <row r="8233" spans="2:2" x14ac:dyDescent="0.2">
      <c r="B8233" s="24"/>
    </row>
    <row r="8234" spans="2:2" x14ac:dyDescent="0.2">
      <c r="B8234" s="24"/>
    </row>
    <row r="8235" spans="2:2" x14ac:dyDescent="0.2">
      <c r="B8235" s="24"/>
    </row>
    <row r="8236" spans="2:2" x14ac:dyDescent="0.2">
      <c r="B8236" s="24"/>
    </row>
    <row r="8237" spans="2:2" x14ac:dyDescent="0.2">
      <c r="B8237" s="24"/>
    </row>
    <row r="8238" spans="2:2" x14ac:dyDescent="0.2">
      <c r="B8238" s="24"/>
    </row>
    <row r="8239" spans="2:2" x14ac:dyDescent="0.2">
      <c r="B8239" s="24"/>
    </row>
    <row r="8240" spans="2:2" x14ac:dyDescent="0.2">
      <c r="B8240" s="24"/>
    </row>
    <row r="8241" spans="2:2" x14ac:dyDescent="0.2">
      <c r="B8241" s="24"/>
    </row>
    <row r="8242" spans="2:2" x14ac:dyDescent="0.2">
      <c r="B8242" s="24"/>
    </row>
    <row r="8243" spans="2:2" x14ac:dyDescent="0.2">
      <c r="B8243" s="24"/>
    </row>
    <row r="8244" spans="2:2" x14ac:dyDescent="0.2">
      <c r="B8244" s="24"/>
    </row>
    <row r="8245" spans="2:2" x14ac:dyDescent="0.2">
      <c r="B8245" s="24"/>
    </row>
    <row r="8246" spans="2:2" x14ac:dyDescent="0.2">
      <c r="B8246" s="24"/>
    </row>
    <row r="8247" spans="2:2" x14ac:dyDescent="0.2">
      <c r="B8247" s="24"/>
    </row>
    <row r="8248" spans="2:2" x14ac:dyDescent="0.2">
      <c r="B8248" s="24"/>
    </row>
    <row r="8249" spans="2:2" x14ac:dyDescent="0.2">
      <c r="B8249" s="24"/>
    </row>
    <row r="8250" spans="2:2" x14ac:dyDescent="0.2">
      <c r="B8250" s="24"/>
    </row>
    <row r="8251" spans="2:2" x14ac:dyDescent="0.2">
      <c r="B8251" s="24"/>
    </row>
    <row r="8252" spans="2:2" x14ac:dyDescent="0.2">
      <c r="B8252" s="24"/>
    </row>
    <row r="8253" spans="2:2" x14ac:dyDescent="0.2">
      <c r="B8253" s="24"/>
    </row>
    <row r="8254" spans="2:2" x14ac:dyDescent="0.2">
      <c r="B8254" s="24"/>
    </row>
    <row r="8255" spans="2:2" x14ac:dyDescent="0.2">
      <c r="B8255" s="24"/>
    </row>
    <row r="8256" spans="2:2" x14ac:dyDescent="0.2">
      <c r="B8256" s="24"/>
    </row>
    <row r="8257" spans="2:2" x14ac:dyDescent="0.2">
      <c r="B8257" s="24"/>
    </row>
    <row r="8258" spans="2:2" x14ac:dyDescent="0.2">
      <c r="B8258" s="24"/>
    </row>
    <row r="8259" spans="2:2" x14ac:dyDescent="0.2">
      <c r="B8259" s="24"/>
    </row>
    <row r="8260" spans="2:2" x14ac:dyDescent="0.2">
      <c r="B8260" s="24"/>
    </row>
    <row r="8261" spans="2:2" x14ac:dyDescent="0.2">
      <c r="B8261" s="24"/>
    </row>
    <row r="8262" spans="2:2" x14ac:dyDescent="0.2">
      <c r="B8262" s="24"/>
    </row>
    <row r="8263" spans="2:2" x14ac:dyDescent="0.2">
      <c r="B8263" s="24"/>
    </row>
    <row r="8264" spans="2:2" x14ac:dyDescent="0.2">
      <c r="B8264" s="24"/>
    </row>
    <row r="8265" spans="2:2" x14ac:dyDescent="0.2">
      <c r="B8265" s="24"/>
    </row>
    <row r="8266" spans="2:2" x14ac:dyDescent="0.2">
      <c r="B8266" s="24"/>
    </row>
    <row r="8267" spans="2:2" x14ac:dyDescent="0.2">
      <c r="B8267" s="24"/>
    </row>
    <row r="8268" spans="2:2" x14ac:dyDescent="0.2">
      <c r="B8268" s="24"/>
    </row>
    <row r="8269" spans="2:2" x14ac:dyDescent="0.2">
      <c r="B8269" s="24"/>
    </row>
    <row r="8270" spans="2:2" x14ac:dyDescent="0.2">
      <c r="B8270" s="24"/>
    </row>
    <row r="8271" spans="2:2" x14ac:dyDescent="0.2">
      <c r="B8271" s="24"/>
    </row>
    <row r="8272" spans="2:2" x14ac:dyDescent="0.2">
      <c r="B8272" s="24"/>
    </row>
    <row r="8273" spans="2:2" x14ac:dyDescent="0.2">
      <c r="B8273" s="24"/>
    </row>
    <row r="8274" spans="2:2" x14ac:dyDescent="0.2">
      <c r="B8274" s="24"/>
    </row>
    <row r="8275" spans="2:2" x14ac:dyDescent="0.2">
      <c r="B8275" s="24"/>
    </row>
    <row r="8276" spans="2:2" x14ac:dyDescent="0.2">
      <c r="B8276" s="24"/>
    </row>
    <row r="8277" spans="2:2" x14ac:dyDescent="0.2">
      <c r="B8277" s="24"/>
    </row>
    <row r="8278" spans="2:2" x14ac:dyDescent="0.2">
      <c r="B8278" s="24"/>
    </row>
    <row r="8279" spans="2:2" x14ac:dyDescent="0.2">
      <c r="B8279" s="24"/>
    </row>
    <row r="8280" spans="2:2" x14ac:dyDescent="0.2">
      <c r="B8280" s="24"/>
    </row>
    <row r="8281" spans="2:2" x14ac:dyDescent="0.2">
      <c r="B8281" s="24"/>
    </row>
    <row r="8282" spans="2:2" x14ac:dyDescent="0.2">
      <c r="B8282" s="24"/>
    </row>
    <row r="8283" spans="2:2" x14ac:dyDescent="0.2">
      <c r="B8283" s="24"/>
    </row>
    <row r="8284" spans="2:2" x14ac:dyDescent="0.2">
      <c r="B8284" s="24"/>
    </row>
    <row r="8285" spans="2:2" x14ac:dyDescent="0.2">
      <c r="B8285" s="24"/>
    </row>
    <row r="8286" spans="2:2" x14ac:dyDescent="0.2">
      <c r="B8286" s="24"/>
    </row>
    <row r="8287" spans="2:2" x14ac:dyDescent="0.2">
      <c r="B8287" s="24"/>
    </row>
    <row r="8288" spans="2:2" x14ac:dyDescent="0.2">
      <c r="B8288" s="24"/>
    </row>
    <row r="8289" spans="2:2" x14ac:dyDescent="0.2">
      <c r="B8289" s="24"/>
    </row>
    <row r="8290" spans="2:2" x14ac:dyDescent="0.2">
      <c r="B8290" s="24"/>
    </row>
    <row r="8291" spans="2:2" x14ac:dyDescent="0.2">
      <c r="B8291" s="24"/>
    </row>
    <row r="8292" spans="2:2" x14ac:dyDescent="0.2">
      <c r="B8292" s="24"/>
    </row>
    <row r="8293" spans="2:2" x14ac:dyDescent="0.2">
      <c r="B8293" s="24"/>
    </row>
    <row r="8294" spans="2:2" x14ac:dyDescent="0.2">
      <c r="B8294" s="24"/>
    </row>
    <row r="8295" spans="2:2" x14ac:dyDescent="0.2">
      <c r="B8295" s="24"/>
    </row>
    <row r="8296" spans="2:2" x14ac:dyDescent="0.2">
      <c r="B8296" s="24"/>
    </row>
    <row r="8297" spans="2:2" x14ac:dyDescent="0.2">
      <c r="B8297" s="24"/>
    </row>
    <row r="8298" spans="2:2" x14ac:dyDescent="0.2">
      <c r="B8298" s="24"/>
    </row>
    <row r="8299" spans="2:2" x14ac:dyDescent="0.2">
      <c r="B8299" s="24"/>
    </row>
    <row r="8300" spans="2:2" x14ac:dyDescent="0.2">
      <c r="B8300" s="24"/>
    </row>
    <row r="8301" spans="2:2" x14ac:dyDescent="0.2">
      <c r="B8301" s="24"/>
    </row>
    <row r="8302" spans="2:2" x14ac:dyDescent="0.2">
      <c r="B8302" s="24"/>
    </row>
    <row r="8303" spans="2:2" x14ac:dyDescent="0.2">
      <c r="B8303" s="24"/>
    </row>
    <row r="8304" spans="2:2" x14ac:dyDescent="0.2">
      <c r="B8304" s="24"/>
    </row>
    <row r="8305" spans="2:2" x14ac:dyDescent="0.2">
      <c r="B8305" s="24"/>
    </row>
    <row r="8306" spans="2:2" x14ac:dyDescent="0.2">
      <c r="B8306" s="24"/>
    </row>
    <row r="8307" spans="2:2" x14ac:dyDescent="0.2">
      <c r="B8307" s="24"/>
    </row>
    <row r="8308" spans="2:2" x14ac:dyDescent="0.2">
      <c r="B8308" s="24"/>
    </row>
    <row r="8309" spans="2:2" x14ac:dyDescent="0.2">
      <c r="B8309" s="24"/>
    </row>
    <row r="8310" spans="2:2" x14ac:dyDescent="0.2">
      <c r="B8310" s="24"/>
    </row>
    <row r="8311" spans="2:2" x14ac:dyDescent="0.2">
      <c r="B8311" s="24"/>
    </row>
    <row r="8312" spans="2:2" x14ac:dyDescent="0.2">
      <c r="B8312" s="24"/>
    </row>
    <row r="8313" spans="2:2" x14ac:dyDescent="0.2">
      <c r="B8313" s="24"/>
    </row>
    <row r="8314" spans="2:2" x14ac:dyDescent="0.2">
      <c r="B8314" s="24"/>
    </row>
    <row r="8315" spans="2:2" x14ac:dyDescent="0.2">
      <c r="B8315" s="24"/>
    </row>
    <row r="8316" spans="2:2" x14ac:dyDescent="0.2">
      <c r="B8316" s="24"/>
    </row>
    <row r="8317" spans="2:2" x14ac:dyDescent="0.2">
      <c r="B8317" s="24"/>
    </row>
    <row r="8318" spans="2:2" x14ac:dyDescent="0.2">
      <c r="B8318" s="24"/>
    </row>
    <row r="8319" spans="2:2" x14ac:dyDescent="0.2">
      <c r="B8319" s="24"/>
    </row>
    <row r="8320" spans="2:2" x14ac:dyDescent="0.2">
      <c r="B8320" s="24"/>
    </row>
    <row r="8321" spans="2:2" x14ac:dyDescent="0.2">
      <c r="B8321" s="24"/>
    </row>
    <row r="8322" spans="2:2" x14ac:dyDescent="0.2">
      <c r="B8322" s="24"/>
    </row>
    <row r="8323" spans="2:2" x14ac:dyDescent="0.2">
      <c r="B8323" s="24"/>
    </row>
    <row r="8324" spans="2:2" x14ac:dyDescent="0.2">
      <c r="B8324" s="24"/>
    </row>
    <row r="8325" spans="2:2" x14ac:dyDescent="0.2">
      <c r="B8325" s="24"/>
    </row>
    <row r="8326" spans="2:2" x14ac:dyDescent="0.2">
      <c r="B8326" s="24"/>
    </row>
    <row r="8327" spans="2:2" x14ac:dyDescent="0.2">
      <c r="B8327" s="24"/>
    </row>
    <row r="8328" spans="2:2" x14ac:dyDescent="0.2">
      <c r="B8328" s="24"/>
    </row>
    <row r="8329" spans="2:2" x14ac:dyDescent="0.2">
      <c r="B8329" s="24"/>
    </row>
    <row r="8330" spans="2:2" x14ac:dyDescent="0.2">
      <c r="B8330" s="24"/>
    </row>
    <row r="8331" spans="2:2" x14ac:dyDescent="0.2">
      <c r="B8331" s="24"/>
    </row>
    <row r="8332" spans="2:2" x14ac:dyDescent="0.2">
      <c r="B8332" s="24"/>
    </row>
    <row r="8333" spans="2:2" x14ac:dyDescent="0.2">
      <c r="B8333" s="24"/>
    </row>
    <row r="8334" spans="2:2" x14ac:dyDescent="0.2">
      <c r="B8334" s="24"/>
    </row>
    <row r="8335" spans="2:2" x14ac:dyDescent="0.2">
      <c r="B8335" s="24"/>
    </row>
    <row r="8336" spans="2:2" x14ac:dyDescent="0.2">
      <c r="B8336" s="24"/>
    </row>
    <row r="8337" spans="2:2" x14ac:dyDescent="0.2">
      <c r="B8337" s="24"/>
    </row>
    <row r="8338" spans="2:2" x14ac:dyDescent="0.2">
      <c r="B8338" s="24"/>
    </row>
    <row r="8339" spans="2:2" x14ac:dyDescent="0.2">
      <c r="B8339" s="24"/>
    </row>
    <row r="8340" spans="2:2" x14ac:dyDescent="0.2">
      <c r="B8340" s="24"/>
    </row>
    <row r="8341" spans="2:2" x14ac:dyDescent="0.2">
      <c r="B8341" s="24"/>
    </row>
    <row r="8342" spans="2:2" x14ac:dyDescent="0.2">
      <c r="B8342" s="24"/>
    </row>
    <row r="8343" spans="2:2" x14ac:dyDescent="0.2">
      <c r="B8343" s="24"/>
    </row>
    <row r="8344" spans="2:2" x14ac:dyDescent="0.2">
      <c r="B8344" s="24"/>
    </row>
    <row r="8345" spans="2:2" x14ac:dyDescent="0.2">
      <c r="B8345" s="24"/>
    </row>
    <row r="8346" spans="2:2" x14ac:dyDescent="0.2">
      <c r="B8346" s="24"/>
    </row>
    <row r="8347" spans="2:2" x14ac:dyDescent="0.2">
      <c r="B8347" s="24"/>
    </row>
    <row r="8348" spans="2:2" x14ac:dyDescent="0.2">
      <c r="B8348" s="24"/>
    </row>
    <row r="8349" spans="2:2" x14ac:dyDescent="0.2">
      <c r="B8349" s="24"/>
    </row>
    <row r="8350" spans="2:2" x14ac:dyDescent="0.2">
      <c r="B8350" s="24"/>
    </row>
    <row r="8351" spans="2:2" x14ac:dyDescent="0.2">
      <c r="B8351" s="24"/>
    </row>
    <row r="8352" spans="2:2" x14ac:dyDescent="0.2">
      <c r="B8352" s="24"/>
    </row>
    <row r="8353" spans="2:2" x14ac:dyDescent="0.2">
      <c r="B8353" s="24"/>
    </row>
    <row r="8354" spans="2:2" x14ac:dyDescent="0.2">
      <c r="B8354" s="24"/>
    </row>
    <row r="8355" spans="2:2" x14ac:dyDescent="0.2">
      <c r="B8355" s="24"/>
    </row>
    <row r="8356" spans="2:2" x14ac:dyDescent="0.2">
      <c r="B8356" s="24"/>
    </row>
    <row r="8357" spans="2:2" x14ac:dyDescent="0.2">
      <c r="B8357" s="24"/>
    </row>
    <row r="8358" spans="2:2" x14ac:dyDescent="0.2">
      <c r="B8358" s="24"/>
    </row>
    <row r="8359" spans="2:2" x14ac:dyDescent="0.2">
      <c r="B8359" s="24"/>
    </row>
    <row r="8360" spans="2:2" x14ac:dyDescent="0.2">
      <c r="B8360" s="24"/>
    </row>
    <row r="8361" spans="2:2" x14ac:dyDescent="0.2">
      <c r="B8361" s="24"/>
    </row>
    <row r="8362" spans="2:2" x14ac:dyDescent="0.2">
      <c r="B8362" s="24"/>
    </row>
    <row r="8363" spans="2:2" x14ac:dyDescent="0.2">
      <c r="B8363" s="24"/>
    </row>
    <row r="8364" spans="2:2" x14ac:dyDescent="0.2">
      <c r="B8364" s="24"/>
    </row>
    <row r="8365" spans="2:2" x14ac:dyDescent="0.2">
      <c r="B8365" s="24"/>
    </row>
    <row r="8366" spans="2:2" x14ac:dyDescent="0.2">
      <c r="B8366" s="24"/>
    </row>
    <row r="8367" spans="2:2" x14ac:dyDescent="0.2">
      <c r="B8367" s="24"/>
    </row>
    <row r="8368" spans="2:2" x14ac:dyDescent="0.2">
      <c r="B8368" s="24"/>
    </row>
    <row r="8369" spans="2:2" x14ac:dyDescent="0.2">
      <c r="B8369" s="24"/>
    </row>
    <row r="8370" spans="2:2" x14ac:dyDescent="0.2">
      <c r="B8370" s="24"/>
    </row>
    <row r="8371" spans="2:2" x14ac:dyDescent="0.2">
      <c r="B8371" s="24"/>
    </row>
    <row r="8372" spans="2:2" x14ac:dyDescent="0.2">
      <c r="B8372" s="24"/>
    </row>
    <row r="8373" spans="2:2" x14ac:dyDescent="0.2">
      <c r="B8373" s="24"/>
    </row>
    <row r="8374" spans="2:2" x14ac:dyDescent="0.2">
      <c r="B8374" s="24"/>
    </row>
    <row r="8375" spans="2:2" x14ac:dyDescent="0.2">
      <c r="B8375" s="24"/>
    </row>
    <row r="8376" spans="2:2" x14ac:dyDescent="0.2">
      <c r="B8376" s="24"/>
    </row>
    <row r="8377" spans="2:2" x14ac:dyDescent="0.2">
      <c r="B8377" s="24"/>
    </row>
    <row r="8378" spans="2:2" x14ac:dyDescent="0.2">
      <c r="B8378" s="24"/>
    </row>
    <row r="8379" spans="2:2" x14ac:dyDescent="0.2">
      <c r="B8379" s="24"/>
    </row>
    <row r="8380" spans="2:2" x14ac:dyDescent="0.2">
      <c r="B8380" s="24"/>
    </row>
    <row r="8381" spans="2:2" x14ac:dyDescent="0.2">
      <c r="B8381" s="24"/>
    </row>
    <row r="8382" spans="2:2" x14ac:dyDescent="0.2">
      <c r="B8382" s="24"/>
    </row>
    <row r="8383" spans="2:2" x14ac:dyDescent="0.2">
      <c r="B8383" s="24"/>
    </row>
    <row r="8384" spans="2:2" x14ac:dyDescent="0.2">
      <c r="B8384" s="24"/>
    </row>
    <row r="8385" spans="2:2" x14ac:dyDescent="0.2">
      <c r="B8385" s="24"/>
    </row>
    <row r="8386" spans="2:2" x14ac:dyDescent="0.2">
      <c r="B8386" s="24"/>
    </row>
    <row r="8387" spans="2:2" x14ac:dyDescent="0.2">
      <c r="B8387" s="24"/>
    </row>
    <row r="8388" spans="2:2" x14ac:dyDescent="0.2">
      <c r="B8388" s="24"/>
    </row>
    <row r="8389" spans="2:2" x14ac:dyDescent="0.2">
      <c r="B8389" s="24"/>
    </row>
    <row r="8390" spans="2:2" x14ac:dyDescent="0.2">
      <c r="B8390" s="24"/>
    </row>
    <row r="8391" spans="2:2" x14ac:dyDescent="0.2">
      <c r="B8391" s="24"/>
    </row>
    <row r="8392" spans="2:2" x14ac:dyDescent="0.2">
      <c r="B8392" s="24"/>
    </row>
    <row r="8393" spans="2:2" x14ac:dyDescent="0.2">
      <c r="B8393" s="24"/>
    </row>
    <row r="8394" spans="2:2" x14ac:dyDescent="0.2">
      <c r="B8394" s="24"/>
    </row>
    <row r="8395" spans="2:2" x14ac:dyDescent="0.2">
      <c r="B8395" s="24"/>
    </row>
    <row r="8396" spans="2:2" x14ac:dyDescent="0.2">
      <c r="B8396" s="24"/>
    </row>
    <row r="8397" spans="2:2" x14ac:dyDescent="0.2">
      <c r="B8397" s="24"/>
    </row>
    <row r="8398" spans="2:2" x14ac:dyDescent="0.2">
      <c r="B8398" s="24"/>
    </row>
    <row r="8399" spans="2:2" x14ac:dyDescent="0.2">
      <c r="B8399" s="24"/>
    </row>
    <row r="8400" spans="2:2" x14ac:dyDescent="0.2">
      <c r="B8400" s="24"/>
    </row>
    <row r="8401" spans="2:2" x14ac:dyDescent="0.2">
      <c r="B8401" s="24"/>
    </row>
    <row r="8402" spans="2:2" x14ac:dyDescent="0.2">
      <c r="B8402" s="24"/>
    </row>
    <row r="8403" spans="2:2" x14ac:dyDescent="0.2">
      <c r="B8403" s="24"/>
    </row>
    <row r="8404" spans="2:2" x14ac:dyDescent="0.2">
      <c r="B8404" s="24"/>
    </row>
    <row r="8405" spans="2:2" x14ac:dyDescent="0.2">
      <c r="B8405" s="24"/>
    </row>
    <row r="8406" spans="2:2" x14ac:dyDescent="0.2">
      <c r="B8406" s="24"/>
    </row>
    <row r="8407" spans="2:2" x14ac:dyDescent="0.2">
      <c r="B8407" s="24"/>
    </row>
    <row r="8408" spans="2:2" x14ac:dyDescent="0.2">
      <c r="B8408" s="24"/>
    </row>
    <row r="8409" spans="2:2" x14ac:dyDescent="0.2">
      <c r="B8409" s="24"/>
    </row>
    <row r="8410" spans="2:2" x14ac:dyDescent="0.2">
      <c r="B8410" s="24"/>
    </row>
    <row r="8411" spans="2:2" x14ac:dyDescent="0.2">
      <c r="B8411" s="24"/>
    </row>
    <row r="8412" spans="2:2" x14ac:dyDescent="0.2">
      <c r="B8412" s="24"/>
    </row>
    <row r="8413" spans="2:2" x14ac:dyDescent="0.2">
      <c r="B8413" s="24"/>
    </row>
    <row r="8414" spans="2:2" x14ac:dyDescent="0.2">
      <c r="B8414" s="24"/>
    </row>
    <row r="8415" spans="2:2" x14ac:dyDescent="0.2">
      <c r="B8415" s="24"/>
    </row>
    <row r="8416" spans="2:2" x14ac:dyDescent="0.2">
      <c r="B8416" s="24"/>
    </row>
    <row r="8417" spans="2:2" x14ac:dyDescent="0.2">
      <c r="B8417" s="24"/>
    </row>
    <row r="8418" spans="2:2" x14ac:dyDescent="0.2">
      <c r="B8418" s="24"/>
    </row>
    <row r="8419" spans="2:2" x14ac:dyDescent="0.2">
      <c r="B8419" s="24"/>
    </row>
    <row r="8420" spans="2:2" x14ac:dyDescent="0.2">
      <c r="B8420" s="24"/>
    </row>
    <row r="8421" spans="2:2" x14ac:dyDescent="0.2">
      <c r="B8421" s="24"/>
    </row>
    <row r="8422" spans="2:2" x14ac:dyDescent="0.2">
      <c r="B8422" s="24"/>
    </row>
    <row r="8423" spans="2:2" x14ac:dyDescent="0.2">
      <c r="B8423" s="24"/>
    </row>
    <row r="8424" spans="2:2" x14ac:dyDescent="0.2">
      <c r="B8424" s="24"/>
    </row>
    <row r="8425" spans="2:2" x14ac:dyDescent="0.2">
      <c r="B8425" s="24"/>
    </row>
    <row r="8426" spans="2:2" x14ac:dyDescent="0.2">
      <c r="B8426" s="24"/>
    </row>
    <row r="8427" spans="2:2" x14ac:dyDescent="0.2">
      <c r="B8427" s="24"/>
    </row>
    <row r="8428" spans="2:2" x14ac:dyDescent="0.2">
      <c r="B8428" s="24"/>
    </row>
    <row r="8429" spans="2:2" x14ac:dyDescent="0.2">
      <c r="B8429" s="24"/>
    </row>
    <row r="8430" spans="2:2" x14ac:dyDescent="0.2">
      <c r="B8430" s="24"/>
    </row>
    <row r="8431" spans="2:2" x14ac:dyDescent="0.2">
      <c r="B8431" s="24"/>
    </row>
    <row r="8432" spans="2:2" x14ac:dyDescent="0.2">
      <c r="B8432" s="24"/>
    </row>
    <row r="8433" spans="2:2" x14ac:dyDescent="0.2">
      <c r="B8433" s="24"/>
    </row>
    <row r="8434" spans="2:2" x14ac:dyDescent="0.2">
      <c r="B8434" s="24"/>
    </row>
    <row r="8435" spans="2:2" x14ac:dyDescent="0.2">
      <c r="B8435" s="24"/>
    </row>
    <row r="8436" spans="2:2" x14ac:dyDescent="0.2">
      <c r="B8436" s="24"/>
    </row>
    <row r="8437" spans="2:2" x14ac:dyDescent="0.2">
      <c r="B8437" s="24"/>
    </row>
    <row r="8438" spans="2:2" x14ac:dyDescent="0.2">
      <c r="B8438" s="24"/>
    </row>
    <row r="8439" spans="2:2" x14ac:dyDescent="0.2">
      <c r="B8439" s="24"/>
    </row>
    <row r="8440" spans="2:2" x14ac:dyDescent="0.2">
      <c r="B8440" s="24"/>
    </row>
    <row r="8441" spans="2:2" x14ac:dyDescent="0.2">
      <c r="B8441" s="24"/>
    </row>
    <row r="8442" spans="2:2" x14ac:dyDescent="0.2">
      <c r="B8442" s="24"/>
    </row>
    <row r="8443" spans="2:2" x14ac:dyDescent="0.2">
      <c r="B8443" s="24"/>
    </row>
    <row r="8444" spans="2:2" x14ac:dyDescent="0.2">
      <c r="B8444" s="24"/>
    </row>
    <row r="8445" spans="2:2" x14ac:dyDescent="0.2">
      <c r="B8445" s="24"/>
    </row>
    <row r="8446" spans="2:2" x14ac:dyDescent="0.2">
      <c r="B8446" s="24"/>
    </row>
    <row r="8447" spans="2:2" x14ac:dyDescent="0.2">
      <c r="B8447" s="24"/>
    </row>
    <row r="8448" spans="2:2" x14ac:dyDescent="0.2">
      <c r="B8448" s="24"/>
    </row>
    <row r="8449" spans="2:2" x14ac:dyDescent="0.2">
      <c r="B8449" s="24"/>
    </row>
    <row r="8450" spans="2:2" x14ac:dyDescent="0.2">
      <c r="B8450" s="24"/>
    </row>
    <row r="8451" spans="2:2" x14ac:dyDescent="0.2">
      <c r="B8451" s="24"/>
    </row>
    <row r="8452" spans="2:2" x14ac:dyDescent="0.2">
      <c r="B8452" s="24"/>
    </row>
    <row r="8453" spans="2:2" x14ac:dyDescent="0.2">
      <c r="B8453" s="24"/>
    </row>
    <row r="8454" spans="2:2" x14ac:dyDescent="0.2">
      <c r="B8454" s="24"/>
    </row>
    <row r="8455" spans="2:2" x14ac:dyDescent="0.2">
      <c r="B8455" s="24"/>
    </row>
    <row r="8456" spans="2:2" x14ac:dyDescent="0.2">
      <c r="B8456" s="24"/>
    </row>
    <row r="8457" spans="2:2" x14ac:dyDescent="0.2">
      <c r="B8457" s="24"/>
    </row>
    <row r="8458" spans="2:2" x14ac:dyDescent="0.2">
      <c r="B8458" s="24"/>
    </row>
    <row r="8459" spans="2:2" x14ac:dyDescent="0.2">
      <c r="B8459" s="24"/>
    </row>
    <row r="8460" spans="2:2" x14ac:dyDescent="0.2">
      <c r="B8460" s="24"/>
    </row>
    <row r="8461" spans="2:2" x14ac:dyDescent="0.2">
      <c r="B8461" s="24"/>
    </row>
    <row r="8462" spans="2:2" x14ac:dyDescent="0.2">
      <c r="B8462" s="24"/>
    </row>
    <row r="8463" spans="2:2" x14ac:dyDescent="0.2">
      <c r="B8463" s="24"/>
    </row>
    <row r="8464" spans="2:2" x14ac:dyDescent="0.2">
      <c r="B8464" s="24"/>
    </row>
    <row r="8465" spans="2:2" x14ac:dyDescent="0.2">
      <c r="B8465" s="24"/>
    </row>
    <row r="8466" spans="2:2" x14ac:dyDescent="0.2">
      <c r="B8466" s="24"/>
    </row>
    <row r="8467" spans="2:2" x14ac:dyDescent="0.2">
      <c r="B8467" s="24"/>
    </row>
    <row r="8468" spans="2:2" x14ac:dyDescent="0.2">
      <c r="B8468" s="24"/>
    </row>
    <row r="8469" spans="2:2" x14ac:dyDescent="0.2">
      <c r="B8469" s="24"/>
    </row>
    <row r="8470" spans="2:2" x14ac:dyDescent="0.2">
      <c r="B8470" s="24"/>
    </row>
    <row r="8471" spans="2:2" x14ac:dyDescent="0.2">
      <c r="B8471" s="24"/>
    </row>
    <row r="8472" spans="2:2" x14ac:dyDescent="0.2">
      <c r="B8472" s="24"/>
    </row>
    <row r="8473" spans="2:2" x14ac:dyDescent="0.2">
      <c r="B8473" s="24"/>
    </row>
    <row r="8474" spans="2:2" x14ac:dyDescent="0.2">
      <c r="B8474" s="24"/>
    </row>
    <row r="8475" spans="2:2" x14ac:dyDescent="0.2">
      <c r="B8475" s="24"/>
    </row>
    <row r="8476" spans="2:2" x14ac:dyDescent="0.2">
      <c r="B8476" s="24"/>
    </row>
    <row r="8477" spans="2:2" x14ac:dyDescent="0.2">
      <c r="B8477" s="24"/>
    </row>
    <row r="8478" spans="2:2" x14ac:dyDescent="0.2">
      <c r="B8478" s="24"/>
    </row>
    <row r="8479" spans="2:2" x14ac:dyDescent="0.2">
      <c r="B8479" s="24"/>
    </row>
    <row r="8480" spans="2:2" x14ac:dyDescent="0.2">
      <c r="B8480" s="24"/>
    </row>
    <row r="8481" spans="2:2" x14ac:dyDescent="0.2">
      <c r="B8481" s="24"/>
    </row>
    <row r="8482" spans="2:2" x14ac:dyDescent="0.2">
      <c r="B8482" s="24"/>
    </row>
    <row r="8483" spans="2:2" x14ac:dyDescent="0.2">
      <c r="B8483" s="24"/>
    </row>
    <row r="8484" spans="2:2" x14ac:dyDescent="0.2">
      <c r="B8484" s="24"/>
    </row>
    <row r="8485" spans="2:2" x14ac:dyDescent="0.2">
      <c r="B8485" s="24"/>
    </row>
    <row r="8486" spans="2:2" x14ac:dyDescent="0.2">
      <c r="B8486" s="24"/>
    </row>
    <row r="8487" spans="2:2" x14ac:dyDescent="0.2">
      <c r="B8487" s="24"/>
    </row>
    <row r="8488" spans="2:2" x14ac:dyDescent="0.2">
      <c r="B8488" s="24"/>
    </row>
    <row r="8489" spans="2:2" x14ac:dyDescent="0.2">
      <c r="B8489" s="24"/>
    </row>
    <row r="8490" spans="2:2" x14ac:dyDescent="0.2">
      <c r="B8490" s="24"/>
    </row>
    <row r="8491" spans="2:2" x14ac:dyDescent="0.2">
      <c r="B8491" s="24"/>
    </row>
    <row r="8492" spans="2:2" x14ac:dyDescent="0.2">
      <c r="B8492" s="24"/>
    </row>
    <row r="8493" spans="2:2" x14ac:dyDescent="0.2">
      <c r="B8493" s="24"/>
    </row>
    <row r="8494" spans="2:2" x14ac:dyDescent="0.2">
      <c r="B8494" s="24"/>
    </row>
    <row r="8495" spans="2:2" x14ac:dyDescent="0.2">
      <c r="B8495" s="24"/>
    </row>
    <row r="8496" spans="2:2" x14ac:dyDescent="0.2">
      <c r="B8496" s="24"/>
    </row>
    <row r="8497" spans="2:2" x14ac:dyDescent="0.2">
      <c r="B8497" s="24"/>
    </row>
    <row r="8498" spans="2:2" x14ac:dyDescent="0.2">
      <c r="B8498" s="24"/>
    </row>
    <row r="8499" spans="2:2" x14ac:dyDescent="0.2">
      <c r="B8499" s="24"/>
    </row>
    <row r="8500" spans="2:2" x14ac:dyDescent="0.2">
      <c r="B8500" s="24"/>
    </row>
    <row r="8501" spans="2:2" x14ac:dyDescent="0.2">
      <c r="B8501" s="24"/>
    </row>
    <row r="8502" spans="2:2" x14ac:dyDescent="0.2">
      <c r="B8502" s="24"/>
    </row>
    <row r="8503" spans="2:2" x14ac:dyDescent="0.2">
      <c r="B8503" s="24"/>
    </row>
    <row r="8504" spans="2:2" x14ac:dyDescent="0.2">
      <c r="B8504" s="24"/>
    </row>
    <row r="8505" spans="2:2" x14ac:dyDescent="0.2">
      <c r="B8505" s="24"/>
    </row>
    <row r="8506" spans="2:2" x14ac:dyDescent="0.2">
      <c r="B8506" s="24"/>
    </row>
    <row r="8507" spans="2:2" x14ac:dyDescent="0.2">
      <c r="B8507" s="24"/>
    </row>
    <row r="8508" spans="2:2" x14ac:dyDescent="0.2">
      <c r="B8508" s="24"/>
    </row>
    <row r="8509" spans="2:2" x14ac:dyDescent="0.2">
      <c r="B8509" s="24"/>
    </row>
    <row r="8510" spans="2:2" x14ac:dyDescent="0.2">
      <c r="B8510" s="24"/>
    </row>
    <row r="8511" spans="2:2" x14ac:dyDescent="0.2">
      <c r="B8511" s="24"/>
    </row>
    <row r="8512" spans="2:2" x14ac:dyDescent="0.2">
      <c r="B8512" s="24"/>
    </row>
    <row r="8513" spans="2:2" x14ac:dyDescent="0.2">
      <c r="B8513" s="24"/>
    </row>
    <row r="8514" spans="2:2" x14ac:dyDescent="0.2">
      <c r="B8514" s="24"/>
    </row>
    <row r="8515" spans="2:2" x14ac:dyDescent="0.2">
      <c r="B8515" s="24"/>
    </row>
    <row r="8516" spans="2:2" x14ac:dyDescent="0.2">
      <c r="B8516" s="24"/>
    </row>
    <row r="8517" spans="2:2" x14ac:dyDescent="0.2">
      <c r="B8517" s="24"/>
    </row>
    <row r="8518" spans="2:2" x14ac:dyDescent="0.2">
      <c r="B8518" s="24"/>
    </row>
    <row r="8519" spans="2:2" x14ac:dyDescent="0.2">
      <c r="B8519" s="24"/>
    </row>
    <row r="8520" spans="2:2" x14ac:dyDescent="0.2">
      <c r="B8520" s="24"/>
    </row>
    <row r="8521" spans="2:2" x14ac:dyDescent="0.2">
      <c r="B8521" s="24"/>
    </row>
    <row r="8522" spans="2:2" x14ac:dyDescent="0.2">
      <c r="B8522" s="24"/>
    </row>
    <row r="8523" spans="2:2" x14ac:dyDescent="0.2">
      <c r="B8523" s="24"/>
    </row>
    <row r="8524" spans="2:2" x14ac:dyDescent="0.2">
      <c r="B8524" s="24"/>
    </row>
    <row r="8525" spans="2:2" x14ac:dyDescent="0.2">
      <c r="B8525" s="24"/>
    </row>
    <row r="8526" spans="2:2" x14ac:dyDescent="0.2">
      <c r="B8526" s="24"/>
    </row>
    <row r="8527" spans="2:2" x14ac:dyDescent="0.2">
      <c r="B8527" s="24"/>
    </row>
    <row r="8528" spans="2:2" x14ac:dyDescent="0.2">
      <c r="B8528" s="24"/>
    </row>
    <row r="8529" spans="2:2" x14ac:dyDescent="0.2">
      <c r="B8529" s="24"/>
    </row>
    <row r="8530" spans="2:2" x14ac:dyDescent="0.2">
      <c r="B8530" s="24"/>
    </row>
    <row r="8531" spans="2:2" x14ac:dyDescent="0.2">
      <c r="B8531" s="24"/>
    </row>
    <row r="8532" spans="2:2" x14ac:dyDescent="0.2">
      <c r="B8532" s="24"/>
    </row>
    <row r="8533" spans="2:2" x14ac:dyDescent="0.2">
      <c r="B8533" s="24"/>
    </row>
    <row r="8534" spans="2:2" x14ac:dyDescent="0.2">
      <c r="B8534" s="24"/>
    </row>
    <row r="8535" spans="2:2" x14ac:dyDescent="0.2">
      <c r="B8535" s="24"/>
    </row>
    <row r="8536" spans="2:2" x14ac:dyDescent="0.2">
      <c r="B8536" s="24"/>
    </row>
    <row r="8537" spans="2:2" x14ac:dyDescent="0.2">
      <c r="B8537" s="24"/>
    </row>
    <row r="8538" spans="2:2" x14ac:dyDescent="0.2">
      <c r="B8538" s="24"/>
    </row>
    <row r="8539" spans="2:2" x14ac:dyDescent="0.2">
      <c r="B8539" s="24"/>
    </row>
    <row r="8540" spans="2:2" x14ac:dyDescent="0.2">
      <c r="B8540" s="24"/>
    </row>
    <row r="8541" spans="2:2" x14ac:dyDescent="0.2">
      <c r="B8541" s="24"/>
    </row>
    <row r="8542" spans="2:2" x14ac:dyDescent="0.2">
      <c r="B8542" s="24"/>
    </row>
    <row r="8543" spans="2:2" x14ac:dyDescent="0.2">
      <c r="B8543" s="24"/>
    </row>
    <row r="8544" spans="2:2" x14ac:dyDescent="0.2">
      <c r="B8544" s="24"/>
    </row>
    <row r="8545" spans="2:2" x14ac:dyDescent="0.2">
      <c r="B8545" s="24"/>
    </row>
    <row r="8546" spans="2:2" x14ac:dyDescent="0.2">
      <c r="B8546" s="24"/>
    </row>
    <row r="8547" spans="2:2" x14ac:dyDescent="0.2">
      <c r="B8547" s="24"/>
    </row>
    <row r="8548" spans="2:2" x14ac:dyDescent="0.2">
      <c r="B8548" s="24"/>
    </row>
    <row r="8549" spans="2:2" x14ac:dyDescent="0.2">
      <c r="B8549" s="24"/>
    </row>
    <row r="8550" spans="2:2" x14ac:dyDescent="0.2">
      <c r="B8550" s="24"/>
    </row>
    <row r="8551" spans="2:2" x14ac:dyDescent="0.2">
      <c r="B8551" s="24"/>
    </row>
    <row r="8552" spans="2:2" x14ac:dyDescent="0.2">
      <c r="B8552" s="24"/>
    </row>
    <row r="8553" spans="2:2" x14ac:dyDescent="0.2">
      <c r="B8553" s="24"/>
    </row>
    <row r="8554" spans="2:2" x14ac:dyDescent="0.2">
      <c r="B8554" s="24"/>
    </row>
    <row r="8555" spans="2:2" x14ac:dyDescent="0.2">
      <c r="B8555" s="24"/>
    </row>
    <row r="8556" spans="2:2" x14ac:dyDescent="0.2">
      <c r="B8556" s="24"/>
    </row>
    <row r="8557" spans="2:2" x14ac:dyDescent="0.2">
      <c r="B8557" s="24"/>
    </row>
    <row r="8558" spans="2:2" x14ac:dyDescent="0.2">
      <c r="B8558" s="24"/>
    </row>
    <row r="8559" spans="2:2" x14ac:dyDescent="0.2">
      <c r="B8559" s="24"/>
    </row>
    <row r="8560" spans="2:2" x14ac:dyDescent="0.2">
      <c r="B8560" s="24"/>
    </row>
    <row r="8561" spans="2:2" x14ac:dyDescent="0.2">
      <c r="B8561" s="24"/>
    </row>
    <row r="8562" spans="2:2" x14ac:dyDescent="0.2">
      <c r="B8562" s="24"/>
    </row>
    <row r="8563" spans="2:2" x14ac:dyDescent="0.2">
      <c r="B8563" s="24"/>
    </row>
    <row r="8564" spans="2:2" x14ac:dyDescent="0.2">
      <c r="B8564" s="24"/>
    </row>
    <row r="8565" spans="2:2" x14ac:dyDescent="0.2">
      <c r="B8565" s="24"/>
    </row>
    <row r="8566" spans="2:2" x14ac:dyDescent="0.2">
      <c r="B8566" s="24"/>
    </row>
    <row r="8567" spans="2:2" x14ac:dyDescent="0.2">
      <c r="B8567" s="24"/>
    </row>
    <row r="8568" spans="2:2" x14ac:dyDescent="0.2">
      <c r="B8568" s="24"/>
    </row>
    <row r="8569" spans="2:2" x14ac:dyDescent="0.2">
      <c r="B8569" s="24"/>
    </row>
    <row r="8570" spans="2:2" x14ac:dyDescent="0.2">
      <c r="B8570" s="24"/>
    </row>
    <row r="8571" spans="2:2" x14ac:dyDescent="0.2">
      <c r="B8571" s="24"/>
    </row>
    <row r="8572" spans="2:2" x14ac:dyDescent="0.2">
      <c r="B8572" s="24"/>
    </row>
    <row r="8573" spans="2:2" x14ac:dyDescent="0.2">
      <c r="B8573" s="24"/>
    </row>
    <row r="8574" spans="2:2" x14ac:dyDescent="0.2">
      <c r="B8574" s="24"/>
    </row>
    <row r="8575" spans="2:2" x14ac:dyDescent="0.2">
      <c r="B8575" s="24"/>
    </row>
    <row r="8576" spans="2:2" x14ac:dyDescent="0.2">
      <c r="B8576" s="24"/>
    </row>
    <row r="8577" spans="2:2" x14ac:dyDescent="0.2">
      <c r="B8577" s="24"/>
    </row>
    <row r="8578" spans="2:2" x14ac:dyDescent="0.2">
      <c r="B8578" s="24"/>
    </row>
    <row r="8579" spans="2:2" x14ac:dyDescent="0.2">
      <c r="B8579" s="24"/>
    </row>
    <row r="8580" spans="2:2" x14ac:dyDescent="0.2">
      <c r="B8580" s="24"/>
    </row>
    <row r="8581" spans="2:2" x14ac:dyDescent="0.2">
      <c r="B8581" s="24"/>
    </row>
    <row r="8582" spans="2:2" x14ac:dyDescent="0.2">
      <c r="B8582" s="24"/>
    </row>
    <row r="8583" spans="2:2" x14ac:dyDescent="0.2">
      <c r="B8583" s="24"/>
    </row>
    <row r="8584" spans="2:2" x14ac:dyDescent="0.2">
      <c r="B8584" s="24"/>
    </row>
    <row r="8585" spans="2:2" x14ac:dyDescent="0.2">
      <c r="B8585" s="24"/>
    </row>
    <row r="8586" spans="2:2" x14ac:dyDescent="0.2">
      <c r="B8586" s="24"/>
    </row>
    <row r="8587" spans="2:2" x14ac:dyDescent="0.2">
      <c r="B8587" s="24"/>
    </row>
    <row r="8588" spans="2:2" x14ac:dyDescent="0.2">
      <c r="B8588" s="24"/>
    </row>
    <row r="8589" spans="2:2" x14ac:dyDescent="0.2">
      <c r="B8589" s="24"/>
    </row>
    <row r="8590" spans="2:2" x14ac:dyDescent="0.2">
      <c r="B8590" s="24"/>
    </row>
    <row r="8591" spans="2:2" x14ac:dyDescent="0.2">
      <c r="B8591" s="24"/>
    </row>
    <row r="8592" spans="2:2" x14ac:dyDescent="0.2">
      <c r="B8592" s="24"/>
    </row>
    <row r="8593" spans="2:2" x14ac:dyDescent="0.2">
      <c r="B8593" s="24"/>
    </row>
    <row r="8594" spans="2:2" x14ac:dyDescent="0.2">
      <c r="B8594" s="24"/>
    </row>
    <row r="8595" spans="2:2" x14ac:dyDescent="0.2">
      <c r="B8595" s="24"/>
    </row>
    <row r="8596" spans="2:2" x14ac:dyDescent="0.2">
      <c r="B8596" s="24"/>
    </row>
    <row r="8597" spans="2:2" x14ac:dyDescent="0.2">
      <c r="B8597" s="24"/>
    </row>
    <row r="8598" spans="2:2" x14ac:dyDescent="0.2">
      <c r="B8598" s="24"/>
    </row>
    <row r="8599" spans="2:2" x14ac:dyDescent="0.2">
      <c r="B8599" s="24"/>
    </row>
    <row r="8600" spans="2:2" x14ac:dyDescent="0.2">
      <c r="B8600" s="24"/>
    </row>
    <row r="8601" spans="2:2" x14ac:dyDescent="0.2">
      <c r="B8601" s="24"/>
    </row>
    <row r="8602" spans="2:2" x14ac:dyDescent="0.2">
      <c r="B8602" s="24"/>
    </row>
    <row r="8603" spans="2:2" x14ac:dyDescent="0.2">
      <c r="B8603" s="24"/>
    </row>
    <row r="8604" spans="2:2" x14ac:dyDescent="0.2">
      <c r="B8604" s="24"/>
    </row>
    <row r="8605" spans="2:2" x14ac:dyDescent="0.2">
      <c r="B8605" s="24"/>
    </row>
    <row r="8606" spans="2:2" x14ac:dyDescent="0.2">
      <c r="B8606" s="24"/>
    </row>
    <row r="8607" spans="2:2" x14ac:dyDescent="0.2">
      <c r="B8607" s="24"/>
    </row>
    <row r="8608" spans="2:2" x14ac:dyDescent="0.2">
      <c r="B8608" s="24"/>
    </row>
    <row r="8609" spans="2:2" x14ac:dyDescent="0.2">
      <c r="B8609" s="24"/>
    </row>
    <row r="8610" spans="2:2" x14ac:dyDescent="0.2">
      <c r="B8610" s="24"/>
    </row>
    <row r="8611" spans="2:2" x14ac:dyDescent="0.2">
      <c r="B8611" s="24"/>
    </row>
    <row r="8612" spans="2:2" x14ac:dyDescent="0.2">
      <c r="B8612" s="24"/>
    </row>
    <row r="8613" spans="2:2" x14ac:dyDescent="0.2">
      <c r="B8613" s="24"/>
    </row>
    <row r="8614" spans="2:2" x14ac:dyDescent="0.2">
      <c r="B8614" s="24"/>
    </row>
    <row r="8615" spans="2:2" x14ac:dyDescent="0.2">
      <c r="B8615" s="24"/>
    </row>
    <row r="8616" spans="2:2" x14ac:dyDescent="0.2">
      <c r="B8616" s="24"/>
    </row>
    <row r="8617" spans="2:2" x14ac:dyDescent="0.2">
      <c r="B8617" s="24"/>
    </row>
    <row r="8618" spans="2:2" x14ac:dyDescent="0.2">
      <c r="B8618" s="24"/>
    </row>
    <row r="8619" spans="2:2" x14ac:dyDescent="0.2">
      <c r="B8619" s="24"/>
    </row>
    <row r="8620" spans="2:2" x14ac:dyDescent="0.2">
      <c r="B8620" s="24"/>
    </row>
    <row r="8621" spans="2:2" x14ac:dyDescent="0.2">
      <c r="B8621" s="24"/>
    </row>
    <row r="8622" spans="2:2" x14ac:dyDescent="0.2">
      <c r="B8622" s="24"/>
    </row>
    <row r="8623" spans="2:2" x14ac:dyDescent="0.2">
      <c r="B8623" s="24"/>
    </row>
    <row r="8624" spans="2:2" x14ac:dyDescent="0.2">
      <c r="B8624" s="24"/>
    </row>
    <row r="8625" spans="2:2" x14ac:dyDescent="0.2">
      <c r="B8625" s="24"/>
    </row>
    <row r="8626" spans="2:2" x14ac:dyDescent="0.2">
      <c r="B8626" s="24"/>
    </row>
    <row r="8627" spans="2:2" x14ac:dyDescent="0.2">
      <c r="B8627" s="24"/>
    </row>
    <row r="8628" spans="2:2" x14ac:dyDescent="0.2">
      <c r="B8628" s="24"/>
    </row>
    <row r="8629" spans="2:2" x14ac:dyDescent="0.2">
      <c r="B8629" s="24"/>
    </row>
    <row r="8630" spans="2:2" x14ac:dyDescent="0.2">
      <c r="B8630" s="24"/>
    </row>
    <row r="8631" spans="2:2" x14ac:dyDescent="0.2">
      <c r="B8631" s="24"/>
    </row>
    <row r="8632" spans="2:2" x14ac:dyDescent="0.2">
      <c r="B8632" s="24"/>
    </row>
    <row r="8633" spans="2:2" x14ac:dyDescent="0.2">
      <c r="B8633" s="24"/>
    </row>
    <row r="8634" spans="2:2" x14ac:dyDescent="0.2">
      <c r="B8634" s="24"/>
    </row>
    <row r="8635" spans="2:2" x14ac:dyDescent="0.2">
      <c r="B8635" s="24"/>
    </row>
    <row r="8636" spans="2:2" x14ac:dyDescent="0.2">
      <c r="B8636" s="24"/>
    </row>
    <row r="8637" spans="2:2" x14ac:dyDescent="0.2">
      <c r="B8637" s="24"/>
    </row>
    <row r="8638" spans="2:2" x14ac:dyDescent="0.2">
      <c r="B8638" s="24"/>
    </row>
    <row r="8639" spans="2:2" x14ac:dyDescent="0.2">
      <c r="B8639" s="24"/>
    </row>
    <row r="8640" spans="2:2" x14ac:dyDescent="0.2">
      <c r="B8640" s="24"/>
    </row>
    <row r="8641" spans="2:2" x14ac:dyDescent="0.2">
      <c r="B8641" s="24"/>
    </row>
    <row r="8642" spans="2:2" x14ac:dyDescent="0.2">
      <c r="B8642" s="24"/>
    </row>
    <row r="8643" spans="2:2" x14ac:dyDescent="0.2">
      <c r="B8643" s="24"/>
    </row>
    <row r="8644" spans="2:2" x14ac:dyDescent="0.2">
      <c r="B8644" s="24"/>
    </row>
    <row r="8645" spans="2:2" x14ac:dyDescent="0.2">
      <c r="B8645" s="24"/>
    </row>
    <row r="8646" spans="2:2" x14ac:dyDescent="0.2">
      <c r="B8646" s="24"/>
    </row>
    <row r="8647" spans="2:2" x14ac:dyDescent="0.2">
      <c r="B8647" s="24"/>
    </row>
    <row r="8648" spans="2:2" x14ac:dyDescent="0.2">
      <c r="B8648" s="24"/>
    </row>
    <row r="8649" spans="2:2" x14ac:dyDescent="0.2">
      <c r="B8649" s="24"/>
    </row>
    <row r="8650" spans="2:2" x14ac:dyDescent="0.2">
      <c r="B8650" s="24"/>
    </row>
    <row r="8651" spans="2:2" x14ac:dyDescent="0.2">
      <c r="B8651" s="24"/>
    </row>
    <row r="8652" spans="2:2" x14ac:dyDescent="0.2">
      <c r="B8652" s="24"/>
    </row>
    <row r="8653" spans="2:2" x14ac:dyDescent="0.2">
      <c r="B8653" s="24"/>
    </row>
    <row r="8654" spans="2:2" x14ac:dyDescent="0.2">
      <c r="B8654" s="24"/>
    </row>
    <row r="8655" spans="2:2" x14ac:dyDescent="0.2">
      <c r="B8655" s="24"/>
    </row>
    <row r="8656" spans="2:2" x14ac:dyDescent="0.2">
      <c r="B8656" s="24"/>
    </row>
    <row r="8657" spans="2:2" x14ac:dyDescent="0.2">
      <c r="B8657" s="24"/>
    </row>
    <row r="8658" spans="2:2" x14ac:dyDescent="0.2">
      <c r="B8658" s="24"/>
    </row>
    <row r="8659" spans="2:2" x14ac:dyDescent="0.2">
      <c r="B8659" s="24"/>
    </row>
    <row r="8660" spans="2:2" x14ac:dyDescent="0.2">
      <c r="B8660" s="24"/>
    </row>
    <row r="8661" spans="2:2" x14ac:dyDescent="0.2">
      <c r="B8661" s="24"/>
    </row>
    <row r="8662" spans="2:2" x14ac:dyDescent="0.2">
      <c r="B8662" s="24"/>
    </row>
    <row r="8663" spans="2:2" x14ac:dyDescent="0.2">
      <c r="B8663" s="24"/>
    </row>
    <row r="8664" spans="2:2" x14ac:dyDescent="0.2">
      <c r="B8664" s="24"/>
    </row>
    <row r="8665" spans="2:2" x14ac:dyDescent="0.2">
      <c r="B8665" s="24"/>
    </row>
    <row r="8666" spans="2:2" x14ac:dyDescent="0.2">
      <c r="B8666" s="24"/>
    </row>
    <row r="8667" spans="2:2" x14ac:dyDescent="0.2">
      <c r="B8667" s="24"/>
    </row>
    <row r="8668" spans="2:2" x14ac:dyDescent="0.2">
      <c r="B8668" s="24"/>
    </row>
    <row r="8669" spans="2:2" x14ac:dyDescent="0.2">
      <c r="B8669" s="24"/>
    </row>
    <row r="8670" spans="2:2" x14ac:dyDescent="0.2">
      <c r="B8670" s="24"/>
    </row>
    <row r="8671" spans="2:2" x14ac:dyDescent="0.2">
      <c r="B8671" s="24"/>
    </row>
    <row r="8672" spans="2:2" x14ac:dyDescent="0.2">
      <c r="B8672" s="24"/>
    </row>
    <row r="8673" spans="2:2" x14ac:dyDescent="0.2">
      <c r="B8673" s="24"/>
    </row>
    <row r="8674" spans="2:2" x14ac:dyDescent="0.2">
      <c r="B8674" s="24"/>
    </row>
    <row r="8675" spans="2:2" x14ac:dyDescent="0.2">
      <c r="B8675" s="24"/>
    </row>
    <row r="8676" spans="2:2" x14ac:dyDescent="0.2">
      <c r="B8676" s="24"/>
    </row>
    <row r="8677" spans="2:2" x14ac:dyDescent="0.2">
      <c r="B8677" s="24"/>
    </row>
    <row r="8678" spans="2:2" x14ac:dyDescent="0.2">
      <c r="B8678" s="24"/>
    </row>
    <row r="8679" spans="2:2" x14ac:dyDescent="0.2">
      <c r="B8679" s="24"/>
    </row>
    <row r="8680" spans="2:2" x14ac:dyDescent="0.2">
      <c r="B8680" s="24"/>
    </row>
    <row r="8681" spans="2:2" x14ac:dyDescent="0.2">
      <c r="B8681" s="24"/>
    </row>
    <row r="8682" spans="2:2" x14ac:dyDescent="0.2">
      <c r="B8682" s="24"/>
    </row>
    <row r="8683" spans="2:2" x14ac:dyDescent="0.2">
      <c r="B8683" s="24"/>
    </row>
    <row r="8684" spans="2:2" x14ac:dyDescent="0.2">
      <c r="B8684" s="24"/>
    </row>
    <row r="8685" spans="2:2" x14ac:dyDescent="0.2">
      <c r="B8685" s="24"/>
    </row>
    <row r="8686" spans="2:2" x14ac:dyDescent="0.2">
      <c r="B8686" s="24"/>
    </row>
    <row r="8687" spans="2:2" x14ac:dyDescent="0.2">
      <c r="B8687" s="24"/>
    </row>
    <row r="8688" spans="2:2" x14ac:dyDescent="0.2">
      <c r="B8688" s="24"/>
    </row>
    <row r="8689" spans="2:2" x14ac:dyDescent="0.2">
      <c r="B8689" s="24"/>
    </row>
    <row r="8690" spans="2:2" x14ac:dyDescent="0.2">
      <c r="B8690" s="24"/>
    </row>
    <row r="8691" spans="2:2" x14ac:dyDescent="0.2">
      <c r="B8691" s="24"/>
    </row>
    <row r="8692" spans="2:2" x14ac:dyDescent="0.2">
      <c r="B8692" s="24"/>
    </row>
    <row r="8693" spans="2:2" x14ac:dyDescent="0.2">
      <c r="B8693" s="24"/>
    </row>
    <row r="8694" spans="2:2" x14ac:dyDescent="0.2">
      <c r="B8694" s="24"/>
    </row>
    <row r="8695" spans="2:2" x14ac:dyDescent="0.2">
      <c r="B8695" s="24"/>
    </row>
    <row r="8696" spans="2:2" x14ac:dyDescent="0.2">
      <c r="B8696" s="24"/>
    </row>
    <row r="8697" spans="2:2" x14ac:dyDescent="0.2">
      <c r="B8697" s="24"/>
    </row>
    <row r="8698" spans="2:2" x14ac:dyDescent="0.2">
      <c r="B8698" s="24"/>
    </row>
    <row r="8699" spans="2:2" x14ac:dyDescent="0.2">
      <c r="B8699" s="24"/>
    </row>
    <row r="8700" spans="2:2" x14ac:dyDescent="0.2">
      <c r="B8700" s="24"/>
    </row>
    <row r="8701" spans="2:2" x14ac:dyDescent="0.2">
      <c r="B8701" s="24"/>
    </row>
    <row r="8702" spans="2:2" x14ac:dyDescent="0.2">
      <c r="B8702" s="24"/>
    </row>
    <row r="8703" spans="2:2" x14ac:dyDescent="0.2">
      <c r="B8703" s="24"/>
    </row>
    <row r="8704" spans="2:2" x14ac:dyDescent="0.2">
      <c r="B8704" s="24"/>
    </row>
    <row r="8705" spans="2:2" x14ac:dyDescent="0.2">
      <c r="B8705" s="24"/>
    </row>
    <row r="8706" spans="2:2" x14ac:dyDescent="0.2">
      <c r="B8706" s="24"/>
    </row>
    <row r="8707" spans="2:2" x14ac:dyDescent="0.2">
      <c r="B8707" s="24"/>
    </row>
    <row r="8708" spans="2:2" x14ac:dyDescent="0.2">
      <c r="B8708" s="24"/>
    </row>
    <row r="8709" spans="2:2" x14ac:dyDescent="0.2">
      <c r="B8709" s="24"/>
    </row>
    <row r="8710" spans="2:2" x14ac:dyDescent="0.2">
      <c r="B8710" s="24"/>
    </row>
    <row r="8711" spans="2:2" x14ac:dyDescent="0.2">
      <c r="B8711" s="24"/>
    </row>
    <row r="8712" spans="2:2" x14ac:dyDescent="0.2">
      <c r="B8712" s="24"/>
    </row>
    <row r="8713" spans="2:2" x14ac:dyDescent="0.2">
      <c r="B8713" s="24"/>
    </row>
    <row r="8714" spans="2:2" x14ac:dyDescent="0.2">
      <c r="B8714" s="24"/>
    </row>
    <row r="8715" spans="2:2" x14ac:dyDescent="0.2">
      <c r="B8715" s="24"/>
    </row>
    <row r="8716" spans="2:2" x14ac:dyDescent="0.2">
      <c r="B8716" s="24"/>
    </row>
    <row r="8717" spans="2:2" x14ac:dyDescent="0.2">
      <c r="B8717" s="24"/>
    </row>
    <row r="8718" spans="2:2" x14ac:dyDescent="0.2">
      <c r="B8718" s="24"/>
    </row>
    <row r="8719" spans="2:2" x14ac:dyDescent="0.2">
      <c r="B8719" s="24"/>
    </row>
    <row r="8720" spans="2:2" x14ac:dyDescent="0.2">
      <c r="B8720" s="24"/>
    </row>
    <row r="8721" spans="2:2" x14ac:dyDescent="0.2">
      <c r="B8721" s="24"/>
    </row>
    <row r="8722" spans="2:2" x14ac:dyDescent="0.2">
      <c r="B8722" s="24"/>
    </row>
    <row r="8723" spans="2:2" x14ac:dyDescent="0.2">
      <c r="B8723" s="24"/>
    </row>
    <row r="8724" spans="2:2" x14ac:dyDescent="0.2">
      <c r="B8724" s="24"/>
    </row>
    <row r="8725" spans="2:2" x14ac:dyDescent="0.2">
      <c r="B8725" s="24"/>
    </row>
    <row r="8726" spans="2:2" x14ac:dyDescent="0.2">
      <c r="B8726" s="24"/>
    </row>
    <row r="8727" spans="2:2" x14ac:dyDescent="0.2">
      <c r="B8727" s="24"/>
    </row>
    <row r="8728" spans="2:2" x14ac:dyDescent="0.2">
      <c r="B8728" s="24"/>
    </row>
    <row r="8729" spans="2:2" x14ac:dyDescent="0.2">
      <c r="B8729" s="24"/>
    </row>
    <row r="8730" spans="2:2" x14ac:dyDescent="0.2">
      <c r="B8730" s="24"/>
    </row>
    <row r="8731" spans="2:2" x14ac:dyDescent="0.2">
      <c r="B8731" s="24"/>
    </row>
    <row r="8732" spans="2:2" x14ac:dyDescent="0.2">
      <c r="B8732" s="24"/>
    </row>
    <row r="8733" spans="2:2" x14ac:dyDescent="0.2">
      <c r="B8733" s="24"/>
    </row>
    <row r="8734" spans="2:2" x14ac:dyDescent="0.2">
      <c r="B8734" s="24"/>
    </row>
    <row r="8735" spans="2:2" x14ac:dyDescent="0.2">
      <c r="B8735" s="24"/>
    </row>
    <row r="8736" spans="2:2" x14ac:dyDescent="0.2">
      <c r="B8736" s="24"/>
    </row>
    <row r="8737" spans="2:2" x14ac:dyDescent="0.2">
      <c r="B8737" s="24"/>
    </row>
    <row r="8738" spans="2:2" x14ac:dyDescent="0.2">
      <c r="B8738" s="24"/>
    </row>
    <row r="8739" spans="2:2" x14ac:dyDescent="0.2">
      <c r="B8739" s="24"/>
    </row>
    <row r="8740" spans="2:2" x14ac:dyDescent="0.2">
      <c r="B8740" s="24"/>
    </row>
    <row r="8741" spans="2:2" x14ac:dyDescent="0.2">
      <c r="B8741" s="24"/>
    </row>
    <row r="8742" spans="2:2" x14ac:dyDescent="0.2">
      <c r="B8742" s="24"/>
    </row>
    <row r="8743" spans="2:2" x14ac:dyDescent="0.2">
      <c r="B8743" s="24"/>
    </row>
    <row r="8744" spans="2:2" x14ac:dyDescent="0.2">
      <c r="B8744" s="24"/>
    </row>
    <row r="8745" spans="2:2" x14ac:dyDescent="0.2">
      <c r="B8745" s="24"/>
    </row>
    <row r="8746" spans="2:2" x14ac:dyDescent="0.2">
      <c r="B8746" s="24"/>
    </row>
    <row r="8747" spans="2:2" x14ac:dyDescent="0.2">
      <c r="B8747" s="24"/>
    </row>
    <row r="8748" spans="2:2" x14ac:dyDescent="0.2">
      <c r="B8748" s="24"/>
    </row>
    <row r="8749" spans="2:2" x14ac:dyDescent="0.2">
      <c r="B8749" s="24"/>
    </row>
    <row r="8750" spans="2:2" x14ac:dyDescent="0.2">
      <c r="B8750" s="24"/>
    </row>
    <row r="8751" spans="2:2" x14ac:dyDescent="0.2">
      <c r="B8751" s="24"/>
    </row>
    <row r="8752" spans="2:2" x14ac:dyDescent="0.2">
      <c r="B8752" s="24"/>
    </row>
    <row r="8753" spans="2:2" x14ac:dyDescent="0.2">
      <c r="B8753" s="24"/>
    </row>
    <row r="8754" spans="2:2" x14ac:dyDescent="0.2">
      <c r="B8754" s="24"/>
    </row>
    <row r="8755" spans="2:2" x14ac:dyDescent="0.2">
      <c r="B8755" s="24"/>
    </row>
    <row r="8756" spans="2:2" x14ac:dyDescent="0.2">
      <c r="B8756" s="24"/>
    </row>
    <row r="8757" spans="2:2" x14ac:dyDescent="0.2">
      <c r="B8757" s="24"/>
    </row>
    <row r="8758" spans="2:2" x14ac:dyDescent="0.2">
      <c r="B8758" s="24"/>
    </row>
    <row r="8759" spans="2:2" x14ac:dyDescent="0.2">
      <c r="B8759" s="24"/>
    </row>
    <row r="8760" spans="2:2" x14ac:dyDescent="0.2">
      <c r="B8760" s="24"/>
    </row>
    <row r="8761" spans="2:2" x14ac:dyDescent="0.2">
      <c r="B8761" s="24"/>
    </row>
    <row r="8762" spans="2:2" x14ac:dyDescent="0.2">
      <c r="B8762" s="24"/>
    </row>
    <row r="8763" spans="2:2" x14ac:dyDescent="0.2">
      <c r="B8763" s="24"/>
    </row>
    <row r="8764" spans="2:2" x14ac:dyDescent="0.2">
      <c r="B8764" s="24"/>
    </row>
    <row r="8765" spans="2:2" x14ac:dyDescent="0.2">
      <c r="B8765" s="24"/>
    </row>
    <row r="8766" spans="2:2" x14ac:dyDescent="0.2">
      <c r="B8766" s="24"/>
    </row>
    <row r="8767" spans="2:2" x14ac:dyDescent="0.2">
      <c r="B8767" s="24"/>
    </row>
    <row r="8768" spans="2:2" x14ac:dyDescent="0.2">
      <c r="B8768" s="24"/>
    </row>
    <row r="8769" spans="2:2" x14ac:dyDescent="0.2">
      <c r="B8769" s="24"/>
    </row>
    <row r="8770" spans="2:2" x14ac:dyDescent="0.2">
      <c r="B8770" s="24"/>
    </row>
    <row r="8771" spans="2:2" x14ac:dyDescent="0.2">
      <c r="B8771" s="24"/>
    </row>
    <row r="8772" spans="2:2" x14ac:dyDescent="0.2">
      <c r="B8772" s="24"/>
    </row>
    <row r="8773" spans="2:2" x14ac:dyDescent="0.2">
      <c r="B8773" s="24"/>
    </row>
    <row r="8774" spans="2:2" x14ac:dyDescent="0.2">
      <c r="B8774" s="24"/>
    </row>
    <row r="8775" spans="2:2" x14ac:dyDescent="0.2">
      <c r="B8775" s="24"/>
    </row>
    <row r="8776" spans="2:2" x14ac:dyDescent="0.2">
      <c r="B8776" s="24"/>
    </row>
    <row r="8777" spans="2:2" x14ac:dyDescent="0.2">
      <c r="B8777" s="24"/>
    </row>
    <row r="8778" spans="2:2" x14ac:dyDescent="0.2">
      <c r="B8778" s="24"/>
    </row>
    <row r="8779" spans="2:2" x14ac:dyDescent="0.2">
      <c r="B8779" s="24"/>
    </row>
    <row r="8780" spans="2:2" x14ac:dyDescent="0.2">
      <c r="B8780" s="24"/>
    </row>
    <row r="8781" spans="2:2" x14ac:dyDescent="0.2">
      <c r="B8781" s="24"/>
    </row>
    <row r="8782" spans="2:2" x14ac:dyDescent="0.2">
      <c r="B8782" s="24"/>
    </row>
    <row r="8783" spans="2:2" x14ac:dyDescent="0.2">
      <c r="B8783" s="24"/>
    </row>
    <row r="8784" spans="2:2" x14ac:dyDescent="0.2">
      <c r="B8784" s="24"/>
    </row>
    <row r="8785" spans="2:2" x14ac:dyDescent="0.2">
      <c r="B8785" s="24"/>
    </row>
    <row r="8786" spans="2:2" x14ac:dyDescent="0.2">
      <c r="B8786" s="24"/>
    </row>
    <row r="8787" spans="2:2" x14ac:dyDescent="0.2">
      <c r="B8787" s="24"/>
    </row>
    <row r="8788" spans="2:2" x14ac:dyDescent="0.2">
      <c r="B8788" s="24"/>
    </row>
    <row r="8789" spans="2:2" x14ac:dyDescent="0.2">
      <c r="B8789" s="24"/>
    </row>
    <row r="8790" spans="2:2" x14ac:dyDescent="0.2">
      <c r="B8790" s="24"/>
    </row>
    <row r="8791" spans="2:2" x14ac:dyDescent="0.2">
      <c r="B8791" s="24"/>
    </row>
    <row r="8792" spans="2:2" x14ac:dyDescent="0.2">
      <c r="B8792" s="24"/>
    </row>
    <row r="8793" spans="2:2" x14ac:dyDescent="0.2">
      <c r="B8793" s="24"/>
    </row>
    <row r="8794" spans="2:2" x14ac:dyDescent="0.2">
      <c r="B8794" s="24"/>
    </row>
    <row r="8795" spans="2:2" x14ac:dyDescent="0.2">
      <c r="B8795" s="24"/>
    </row>
    <row r="8796" spans="2:2" x14ac:dyDescent="0.2">
      <c r="B8796" s="24"/>
    </row>
    <row r="8797" spans="2:2" x14ac:dyDescent="0.2">
      <c r="B8797" s="24"/>
    </row>
    <row r="8798" spans="2:2" x14ac:dyDescent="0.2">
      <c r="B8798" s="24"/>
    </row>
    <row r="8799" spans="2:2" x14ac:dyDescent="0.2">
      <c r="B8799" s="24"/>
    </row>
    <row r="8800" spans="2:2" x14ac:dyDescent="0.2">
      <c r="B8800" s="24"/>
    </row>
    <row r="8801" spans="2:2" x14ac:dyDescent="0.2">
      <c r="B8801" s="24"/>
    </row>
    <row r="8802" spans="2:2" x14ac:dyDescent="0.2">
      <c r="B8802" s="24"/>
    </row>
    <row r="8803" spans="2:2" x14ac:dyDescent="0.2">
      <c r="B8803" s="24"/>
    </row>
    <row r="8804" spans="2:2" x14ac:dyDescent="0.2">
      <c r="B8804" s="24"/>
    </row>
    <row r="8805" spans="2:2" x14ac:dyDescent="0.2">
      <c r="B8805" s="24"/>
    </row>
    <row r="8806" spans="2:2" x14ac:dyDescent="0.2">
      <c r="B8806" s="24"/>
    </row>
    <row r="8807" spans="2:2" x14ac:dyDescent="0.2">
      <c r="B8807" s="24"/>
    </row>
    <row r="8808" spans="2:2" x14ac:dyDescent="0.2">
      <c r="B8808" s="24"/>
    </row>
    <row r="8809" spans="2:2" x14ac:dyDescent="0.2">
      <c r="B8809" s="24"/>
    </row>
    <row r="8810" spans="2:2" x14ac:dyDescent="0.2">
      <c r="B8810" s="24"/>
    </row>
    <row r="8811" spans="2:2" x14ac:dyDescent="0.2">
      <c r="B8811" s="24"/>
    </row>
    <row r="8812" spans="2:2" x14ac:dyDescent="0.2">
      <c r="B8812" s="24"/>
    </row>
    <row r="8813" spans="2:2" x14ac:dyDescent="0.2">
      <c r="B8813" s="24"/>
    </row>
    <row r="8814" spans="2:2" x14ac:dyDescent="0.2">
      <c r="B8814" s="24"/>
    </row>
    <row r="8815" spans="2:2" x14ac:dyDescent="0.2">
      <c r="B8815" s="24"/>
    </row>
    <row r="8816" spans="2:2" x14ac:dyDescent="0.2">
      <c r="B8816" s="24"/>
    </row>
    <row r="8817" spans="2:2" x14ac:dyDescent="0.2">
      <c r="B8817" s="24"/>
    </row>
    <row r="8818" spans="2:2" x14ac:dyDescent="0.2">
      <c r="B8818" s="24"/>
    </row>
    <row r="8819" spans="2:2" x14ac:dyDescent="0.2">
      <c r="B8819" s="24"/>
    </row>
    <row r="8820" spans="2:2" x14ac:dyDescent="0.2">
      <c r="B8820" s="24"/>
    </row>
    <row r="8821" spans="2:2" x14ac:dyDescent="0.2">
      <c r="B8821" s="24"/>
    </row>
    <row r="8822" spans="2:2" x14ac:dyDescent="0.2">
      <c r="B8822" s="24"/>
    </row>
    <row r="8823" spans="2:2" x14ac:dyDescent="0.2">
      <c r="B8823" s="24"/>
    </row>
    <row r="8824" spans="2:2" x14ac:dyDescent="0.2">
      <c r="B8824" s="24"/>
    </row>
    <row r="8825" spans="2:2" x14ac:dyDescent="0.2">
      <c r="B8825" s="24"/>
    </row>
    <row r="8826" spans="2:2" x14ac:dyDescent="0.2">
      <c r="B8826" s="24"/>
    </row>
    <row r="8827" spans="2:2" x14ac:dyDescent="0.2">
      <c r="B8827" s="24"/>
    </row>
    <row r="8828" spans="2:2" x14ac:dyDescent="0.2">
      <c r="B8828" s="24"/>
    </row>
    <row r="8829" spans="2:2" x14ac:dyDescent="0.2">
      <c r="B8829" s="24"/>
    </row>
    <row r="8830" spans="2:2" x14ac:dyDescent="0.2">
      <c r="B8830" s="24"/>
    </row>
    <row r="8831" spans="2:2" x14ac:dyDescent="0.2">
      <c r="B8831" s="24"/>
    </row>
    <row r="8832" spans="2:2" x14ac:dyDescent="0.2">
      <c r="B8832" s="24"/>
    </row>
    <row r="8833" spans="2:2" x14ac:dyDescent="0.2">
      <c r="B8833" s="24"/>
    </row>
    <row r="8834" spans="2:2" x14ac:dyDescent="0.2">
      <c r="B8834" s="24"/>
    </row>
    <row r="8835" spans="2:2" x14ac:dyDescent="0.2">
      <c r="B8835" s="24"/>
    </row>
    <row r="8836" spans="2:2" x14ac:dyDescent="0.2">
      <c r="B8836" s="24"/>
    </row>
    <row r="8837" spans="2:2" x14ac:dyDescent="0.2">
      <c r="B8837" s="24"/>
    </row>
    <row r="8838" spans="2:2" x14ac:dyDescent="0.2">
      <c r="B8838" s="24"/>
    </row>
    <row r="8839" spans="2:2" x14ac:dyDescent="0.2">
      <c r="B8839" s="24"/>
    </row>
    <row r="8840" spans="2:2" x14ac:dyDescent="0.2">
      <c r="B8840" s="24"/>
    </row>
    <row r="8841" spans="2:2" x14ac:dyDescent="0.2">
      <c r="B8841" s="24"/>
    </row>
    <row r="8842" spans="2:2" x14ac:dyDescent="0.2">
      <c r="B8842" s="24"/>
    </row>
    <row r="8843" spans="2:2" x14ac:dyDescent="0.2">
      <c r="B8843" s="24"/>
    </row>
    <row r="8844" spans="2:2" x14ac:dyDescent="0.2">
      <c r="B8844" s="24"/>
    </row>
    <row r="8845" spans="2:2" x14ac:dyDescent="0.2">
      <c r="B8845" s="24"/>
    </row>
    <row r="8846" spans="2:2" x14ac:dyDescent="0.2">
      <c r="B8846" s="24"/>
    </row>
    <row r="8847" spans="2:2" x14ac:dyDescent="0.2">
      <c r="B8847" s="24"/>
    </row>
    <row r="8848" spans="2:2" x14ac:dyDescent="0.2">
      <c r="B8848" s="24"/>
    </row>
    <row r="8849" spans="2:2" x14ac:dyDescent="0.2">
      <c r="B8849" s="24"/>
    </row>
    <row r="8850" spans="2:2" x14ac:dyDescent="0.2">
      <c r="B8850" s="24"/>
    </row>
    <row r="8851" spans="2:2" x14ac:dyDescent="0.2">
      <c r="B8851" s="24"/>
    </row>
    <row r="8852" spans="2:2" x14ac:dyDescent="0.2">
      <c r="B8852" s="24"/>
    </row>
    <row r="8853" spans="2:2" x14ac:dyDescent="0.2">
      <c r="B8853" s="24"/>
    </row>
    <row r="8854" spans="2:2" x14ac:dyDescent="0.2">
      <c r="B8854" s="24"/>
    </row>
    <row r="8855" spans="2:2" x14ac:dyDescent="0.2">
      <c r="B8855" s="24"/>
    </row>
    <row r="8856" spans="2:2" x14ac:dyDescent="0.2">
      <c r="B8856" s="24"/>
    </row>
    <row r="8857" spans="2:2" x14ac:dyDescent="0.2">
      <c r="B8857" s="24"/>
    </row>
    <row r="8858" spans="2:2" x14ac:dyDescent="0.2">
      <c r="B8858" s="24"/>
    </row>
    <row r="8859" spans="2:2" x14ac:dyDescent="0.2">
      <c r="B8859" s="24"/>
    </row>
    <row r="8860" spans="2:2" x14ac:dyDescent="0.2">
      <c r="B8860" s="24"/>
    </row>
    <row r="8861" spans="2:2" x14ac:dyDescent="0.2">
      <c r="B8861" s="24"/>
    </row>
    <row r="8862" spans="2:2" x14ac:dyDescent="0.2">
      <c r="B8862" s="24"/>
    </row>
    <row r="8863" spans="2:2" x14ac:dyDescent="0.2">
      <c r="B8863" s="24"/>
    </row>
    <row r="8864" spans="2:2" x14ac:dyDescent="0.2">
      <c r="B8864" s="24"/>
    </row>
    <row r="8865" spans="2:2" x14ac:dyDescent="0.2">
      <c r="B8865" s="24"/>
    </row>
    <row r="8866" spans="2:2" x14ac:dyDescent="0.2">
      <c r="B8866" s="24"/>
    </row>
    <row r="8867" spans="2:2" x14ac:dyDescent="0.2">
      <c r="B8867" s="24"/>
    </row>
    <row r="8868" spans="2:2" x14ac:dyDescent="0.2">
      <c r="B8868" s="24"/>
    </row>
    <row r="8869" spans="2:2" x14ac:dyDescent="0.2">
      <c r="B8869" s="24"/>
    </row>
    <row r="8870" spans="2:2" x14ac:dyDescent="0.2">
      <c r="B8870" s="24"/>
    </row>
    <row r="8871" spans="2:2" x14ac:dyDescent="0.2">
      <c r="B8871" s="24"/>
    </row>
    <row r="8872" spans="2:2" x14ac:dyDescent="0.2">
      <c r="B8872" s="24"/>
    </row>
    <row r="8873" spans="2:2" x14ac:dyDescent="0.2">
      <c r="B8873" s="24"/>
    </row>
    <row r="8874" spans="2:2" x14ac:dyDescent="0.2">
      <c r="B8874" s="24"/>
    </row>
    <row r="8875" spans="2:2" x14ac:dyDescent="0.2">
      <c r="B8875" s="24"/>
    </row>
    <row r="8876" spans="2:2" x14ac:dyDescent="0.2">
      <c r="B8876" s="24"/>
    </row>
    <row r="8877" spans="2:2" x14ac:dyDescent="0.2">
      <c r="B8877" s="24"/>
    </row>
    <row r="8878" spans="2:2" x14ac:dyDescent="0.2">
      <c r="B8878" s="24"/>
    </row>
    <row r="8879" spans="2:2" x14ac:dyDescent="0.2">
      <c r="B8879" s="24"/>
    </row>
    <row r="8880" spans="2:2" x14ac:dyDescent="0.2">
      <c r="B8880" s="24"/>
    </row>
    <row r="8881" spans="2:2" x14ac:dyDescent="0.2">
      <c r="B8881" s="24"/>
    </row>
    <row r="8882" spans="2:2" x14ac:dyDescent="0.2">
      <c r="B8882" s="24"/>
    </row>
    <row r="8883" spans="2:2" x14ac:dyDescent="0.2">
      <c r="B8883" s="24"/>
    </row>
    <row r="8884" spans="2:2" x14ac:dyDescent="0.2">
      <c r="B8884" s="24"/>
    </row>
    <row r="8885" spans="2:2" x14ac:dyDescent="0.2">
      <c r="B8885" s="24"/>
    </row>
    <row r="8886" spans="2:2" x14ac:dyDescent="0.2">
      <c r="B8886" s="24"/>
    </row>
    <row r="8887" spans="2:2" x14ac:dyDescent="0.2">
      <c r="B8887" s="24"/>
    </row>
    <row r="8888" spans="2:2" x14ac:dyDescent="0.2">
      <c r="B8888" s="24"/>
    </row>
    <row r="8889" spans="2:2" x14ac:dyDescent="0.2">
      <c r="B8889" s="24"/>
    </row>
    <row r="8890" spans="2:2" x14ac:dyDescent="0.2">
      <c r="B8890" s="24"/>
    </row>
    <row r="8891" spans="2:2" x14ac:dyDescent="0.2">
      <c r="B8891" s="24"/>
    </row>
    <row r="8892" spans="2:2" x14ac:dyDescent="0.2">
      <c r="B8892" s="24"/>
    </row>
    <row r="8893" spans="2:2" x14ac:dyDescent="0.2">
      <c r="B8893" s="24"/>
    </row>
    <row r="8894" spans="2:2" x14ac:dyDescent="0.2">
      <c r="B8894" s="24"/>
    </row>
    <row r="8895" spans="2:2" x14ac:dyDescent="0.2">
      <c r="B8895" s="24"/>
    </row>
    <row r="8896" spans="2:2" x14ac:dyDescent="0.2">
      <c r="B8896" s="24"/>
    </row>
    <row r="8897" spans="2:2" x14ac:dyDescent="0.2">
      <c r="B8897" s="24"/>
    </row>
    <row r="8898" spans="2:2" x14ac:dyDescent="0.2">
      <c r="B8898" s="24"/>
    </row>
    <row r="8899" spans="2:2" x14ac:dyDescent="0.2">
      <c r="B8899" s="24"/>
    </row>
    <row r="8900" spans="2:2" x14ac:dyDescent="0.2">
      <c r="B8900" s="24"/>
    </row>
    <row r="8901" spans="2:2" x14ac:dyDescent="0.2">
      <c r="B8901" s="24"/>
    </row>
    <row r="8902" spans="2:2" x14ac:dyDescent="0.2">
      <c r="B8902" s="24"/>
    </row>
    <row r="8903" spans="2:2" x14ac:dyDescent="0.2">
      <c r="B8903" s="24"/>
    </row>
    <row r="8904" spans="2:2" x14ac:dyDescent="0.2">
      <c r="B8904" s="24"/>
    </row>
    <row r="8905" spans="2:2" x14ac:dyDescent="0.2">
      <c r="B8905" s="24"/>
    </row>
    <row r="8906" spans="2:2" x14ac:dyDescent="0.2">
      <c r="B8906" s="24"/>
    </row>
    <row r="8907" spans="2:2" x14ac:dyDescent="0.2">
      <c r="B8907" s="24"/>
    </row>
    <row r="8908" spans="2:2" x14ac:dyDescent="0.2">
      <c r="B8908" s="24"/>
    </row>
    <row r="8909" spans="2:2" x14ac:dyDescent="0.2">
      <c r="B8909" s="24"/>
    </row>
    <row r="8910" spans="2:2" x14ac:dyDescent="0.2">
      <c r="B8910" s="24"/>
    </row>
    <row r="8911" spans="2:2" x14ac:dyDescent="0.2">
      <c r="B8911" s="24"/>
    </row>
    <row r="8912" spans="2:2" x14ac:dyDescent="0.2">
      <c r="B8912" s="24"/>
    </row>
    <row r="8913" spans="2:2" x14ac:dyDescent="0.2">
      <c r="B8913" s="24"/>
    </row>
    <row r="8914" spans="2:2" x14ac:dyDescent="0.2">
      <c r="B8914" s="24"/>
    </row>
    <row r="8915" spans="2:2" x14ac:dyDescent="0.2">
      <c r="B8915" s="24"/>
    </row>
    <row r="8916" spans="2:2" x14ac:dyDescent="0.2">
      <c r="B8916" s="24"/>
    </row>
    <row r="8917" spans="2:2" x14ac:dyDescent="0.2">
      <c r="B8917" s="24"/>
    </row>
    <row r="8918" spans="2:2" x14ac:dyDescent="0.2">
      <c r="B8918" s="24"/>
    </row>
    <row r="8919" spans="2:2" x14ac:dyDescent="0.2">
      <c r="B8919" s="24"/>
    </row>
    <row r="8920" spans="2:2" x14ac:dyDescent="0.2">
      <c r="B8920" s="24"/>
    </row>
    <row r="8921" spans="2:2" x14ac:dyDescent="0.2">
      <c r="B8921" s="24"/>
    </row>
    <row r="8922" spans="2:2" x14ac:dyDescent="0.2">
      <c r="B8922" s="24"/>
    </row>
    <row r="8923" spans="2:2" x14ac:dyDescent="0.2">
      <c r="B8923" s="24"/>
    </row>
    <row r="8924" spans="2:2" x14ac:dyDescent="0.2">
      <c r="B8924" s="24"/>
    </row>
    <row r="8925" spans="2:2" x14ac:dyDescent="0.2">
      <c r="B8925" s="24"/>
    </row>
    <row r="8926" spans="2:2" x14ac:dyDescent="0.2">
      <c r="B8926" s="24"/>
    </row>
    <row r="8927" spans="2:2" x14ac:dyDescent="0.2">
      <c r="B8927" s="24"/>
    </row>
    <row r="8928" spans="2:2" x14ac:dyDescent="0.2">
      <c r="B8928" s="24"/>
    </row>
    <row r="8929" spans="2:2" x14ac:dyDescent="0.2">
      <c r="B8929" s="24"/>
    </row>
    <row r="8930" spans="2:2" x14ac:dyDescent="0.2">
      <c r="B8930" s="24"/>
    </row>
    <row r="8931" spans="2:2" x14ac:dyDescent="0.2">
      <c r="B8931" s="24"/>
    </row>
    <row r="8932" spans="2:2" x14ac:dyDescent="0.2">
      <c r="B8932" s="24"/>
    </row>
    <row r="8933" spans="2:2" x14ac:dyDescent="0.2">
      <c r="B8933" s="24"/>
    </row>
    <row r="8934" spans="2:2" x14ac:dyDescent="0.2">
      <c r="B8934" s="24"/>
    </row>
    <row r="8935" spans="2:2" x14ac:dyDescent="0.2">
      <c r="B8935" s="24"/>
    </row>
    <row r="8936" spans="2:2" x14ac:dyDescent="0.2">
      <c r="B8936" s="24"/>
    </row>
    <row r="8937" spans="2:2" x14ac:dyDescent="0.2">
      <c r="B8937" s="24"/>
    </row>
    <row r="8938" spans="2:2" x14ac:dyDescent="0.2">
      <c r="B8938" s="24"/>
    </row>
    <row r="8939" spans="2:2" x14ac:dyDescent="0.2">
      <c r="B8939" s="24"/>
    </row>
    <row r="8940" spans="2:2" x14ac:dyDescent="0.2">
      <c r="B8940" s="24"/>
    </row>
    <row r="8941" spans="2:2" x14ac:dyDescent="0.2">
      <c r="B8941" s="24"/>
    </row>
    <row r="8942" spans="2:2" x14ac:dyDescent="0.2">
      <c r="B8942" s="24"/>
    </row>
    <row r="8943" spans="2:2" x14ac:dyDescent="0.2">
      <c r="B8943" s="24"/>
    </row>
    <row r="8944" spans="2:2" x14ac:dyDescent="0.2">
      <c r="B8944" s="24"/>
    </row>
    <row r="8945" spans="2:2" x14ac:dyDescent="0.2">
      <c r="B8945" s="24"/>
    </row>
    <row r="8946" spans="2:2" x14ac:dyDescent="0.2">
      <c r="B8946" s="24"/>
    </row>
    <row r="8947" spans="2:2" x14ac:dyDescent="0.2">
      <c r="B8947" s="24"/>
    </row>
    <row r="8948" spans="2:2" x14ac:dyDescent="0.2">
      <c r="B8948" s="24"/>
    </row>
    <row r="8949" spans="2:2" x14ac:dyDescent="0.2">
      <c r="B8949" s="24"/>
    </row>
    <row r="8950" spans="2:2" x14ac:dyDescent="0.2">
      <c r="B8950" s="24"/>
    </row>
    <row r="8951" spans="2:2" x14ac:dyDescent="0.2">
      <c r="B8951" s="24"/>
    </row>
    <row r="8952" spans="2:2" x14ac:dyDescent="0.2">
      <c r="B8952" s="24"/>
    </row>
    <row r="8953" spans="2:2" x14ac:dyDescent="0.2">
      <c r="B8953" s="24"/>
    </row>
    <row r="8954" spans="2:2" x14ac:dyDescent="0.2">
      <c r="B8954" s="24"/>
    </row>
    <row r="8955" spans="2:2" x14ac:dyDescent="0.2">
      <c r="B8955" s="24"/>
    </row>
    <row r="8956" spans="2:2" x14ac:dyDescent="0.2">
      <c r="B8956" s="24"/>
    </row>
    <row r="8957" spans="2:2" x14ac:dyDescent="0.2">
      <c r="B8957" s="24"/>
    </row>
    <row r="8958" spans="2:2" x14ac:dyDescent="0.2">
      <c r="B8958" s="24"/>
    </row>
    <row r="8959" spans="2:2" x14ac:dyDescent="0.2">
      <c r="B8959" s="24"/>
    </row>
    <row r="8960" spans="2:2" x14ac:dyDescent="0.2">
      <c r="B8960" s="24"/>
    </row>
    <row r="8961" spans="2:2" x14ac:dyDescent="0.2">
      <c r="B8961" s="24"/>
    </row>
    <row r="8962" spans="2:2" x14ac:dyDescent="0.2">
      <c r="B8962" s="24"/>
    </row>
    <row r="8963" spans="2:2" x14ac:dyDescent="0.2">
      <c r="B8963" s="24"/>
    </row>
    <row r="8964" spans="2:2" x14ac:dyDescent="0.2">
      <c r="B8964" s="24"/>
    </row>
    <row r="8965" spans="2:2" x14ac:dyDescent="0.2">
      <c r="B8965" s="24"/>
    </row>
    <row r="8966" spans="2:2" x14ac:dyDescent="0.2">
      <c r="B8966" s="24"/>
    </row>
    <row r="8967" spans="2:2" x14ac:dyDescent="0.2">
      <c r="B8967" s="24"/>
    </row>
    <row r="8968" spans="2:2" x14ac:dyDescent="0.2">
      <c r="B8968" s="24"/>
    </row>
    <row r="8969" spans="2:2" x14ac:dyDescent="0.2">
      <c r="B8969" s="24"/>
    </row>
    <row r="8970" spans="2:2" x14ac:dyDescent="0.2">
      <c r="B8970" s="24"/>
    </row>
    <row r="8971" spans="2:2" x14ac:dyDescent="0.2">
      <c r="B8971" s="24"/>
    </row>
    <row r="8972" spans="2:2" x14ac:dyDescent="0.2">
      <c r="B8972" s="24"/>
    </row>
    <row r="8973" spans="2:2" x14ac:dyDescent="0.2">
      <c r="B8973" s="24"/>
    </row>
    <row r="8974" spans="2:2" x14ac:dyDescent="0.2">
      <c r="B8974" s="24"/>
    </row>
    <row r="8975" spans="2:2" x14ac:dyDescent="0.2">
      <c r="B8975" s="24"/>
    </row>
    <row r="8976" spans="2:2" x14ac:dyDescent="0.2">
      <c r="B8976" s="24"/>
    </row>
    <row r="8977" spans="2:2" x14ac:dyDescent="0.2">
      <c r="B8977" s="24"/>
    </row>
    <row r="8978" spans="2:2" x14ac:dyDescent="0.2">
      <c r="B8978" s="24"/>
    </row>
    <row r="8979" spans="2:2" x14ac:dyDescent="0.2">
      <c r="B8979" s="24"/>
    </row>
    <row r="8980" spans="2:2" x14ac:dyDescent="0.2">
      <c r="B8980" s="24"/>
    </row>
    <row r="8981" spans="2:2" x14ac:dyDescent="0.2">
      <c r="B8981" s="24"/>
    </row>
    <row r="8982" spans="2:2" x14ac:dyDescent="0.2">
      <c r="B8982" s="24"/>
    </row>
    <row r="8983" spans="2:2" x14ac:dyDescent="0.2">
      <c r="B8983" s="24"/>
    </row>
    <row r="8984" spans="2:2" x14ac:dyDescent="0.2">
      <c r="B8984" s="24"/>
    </row>
    <row r="8985" spans="2:2" x14ac:dyDescent="0.2">
      <c r="B8985" s="24"/>
    </row>
    <row r="8986" spans="2:2" x14ac:dyDescent="0.2">
      <c r="B8986" s="24"/>
    </row>
    <row r="8987" spans="2:2" x14ac:dyDescent="0.2">
      <c r="B8987" s="24"/>
    </row>
    <row r="8988" spans="2:2" x14ac:dyDescent="0.2">
      <c r="B8988" s="24"/>
    </row>
    <row r="8989" spans="2:2" x14ac:dyDescent="0.2">
      <c r="B8989" s="24"/>
    </row>
    <row r="8990" spans="2:2" x14ac:dyDescent="0.2">
      <c r="B8990" s="24"/>
    </row>
    <row r="8991" spans="2:2" x14ac:dyDescent="0.2">
      <c r="B8991" s="24"/>
    </row>
    <row r="8992" spans="2:2" x14ac:dyDescent="0.2">
      <c r="B8992" s="24"/>
    </row>
    <row r="8993" spans="2:2" x14ac:dyDescent="0.2">
      <c r="B8993" s="24"/>
    </row>
    <row r="8994" spans="2:2" x14ac:dyDescent="0.2">
      <c r="B8994" s="24"/>
    </row>
    <row r="8995" spans="2:2" x14ac:dyDescent="0.2">
      <c r="B8995" s="24"/>
    </row>
    <row r="8996" spans="2:2" x14ac:dyDescent="0.2">
      <c r="B8996" s="24"/>
    </row>
    <row r="8997" spans="2:2" x14ac:dyDescent="0.2">
      <c r="B8997" s="24"/>
    </row>
    <row r="8998" spans="2:2" x14ac:dyDescent="0.2">
      <c r="B8998" s="24"/>
    </row>
    <row r="8999" spans="2:2" x14ac:dyDescent="0.2">
      <c r="B8999" s="24"/>
    </row>
    <row r="9000" spans="2:2" x14ac:dyDescent="0.2">
      <c r="B9000" s="24"/>
    </row>
    <row r="9001" spans="2:2" x14ac:dyDescent="0.2">
      <c r="B9001" s="24"/>
    </row>
    <row r="9002" spans="2:2" x14ac:dyDescent="0.2">
      <c r="B9002" s="24"/>
    </row>
    <row r="9003" spans="2:2" x14ac:dyDescent="0.2">
      <c r="B9003" s="24"/>
    </row>
    <row r="9004" spans="2:2" x14ac:dyDescent="0.2">
      <c r="B9004" s="24"/>
    </row>
    <row r="9005" spans="2:2" x14ac:dyDescent="0.2">
      <c r="B9005" s="24"/>
    </row>
    <row r="9006" spans="2:2" x14ac:dyDescent="0.2">
      <c r="B9006" s="24"/>
    </row>
    <row r="9007" spans="2:2" x14ac:dyDescent="0.2">
      <c r="B9007" s="24"/>
    </row>
    <row r="9008" spans="2:2" x14ac:dyDescent="0.2">
      <c r="B9008" s="24"/>
    </row>
    <row r="9009" spans="2:2" x14ac:dyDescent="0.2">
      <c r="B9009" s="24"/>
    </row>
    <row r="9010" spans="2:2" x14ac:dyDescent="0.2">
      <c r="B9010" s="24"/>
    </row>
    <row r="9011" spans="2:2" x14ac:dyDescent="0.2">
      <c r="B9011" s="24"/>
    </row>
    <row r="9012" spans="2:2" x14ac:dyDescent="0.2">
      <c r="B9012" s="24"/>
    </row>
    <row r="9013" spans="2:2" x14ac:dyDescent="0.2">
      <c r="B9013" s="24"/>
    </row>
    <row r="9014" spans="2:2" x14ac:dyDescent="0.2">
      <c r="B9014" s="24"/>
    </row>
    <row r="9015" spans="2:2" x14ac:dyDescent="0.2">
      <c r="B9015" s="24"/>
    </row>
    <row r="9016" spans="2:2" x14ac:dyDescent="0.2">
      <c r="B9016" s="24"/>
    </row>
    <row r="9017" spans="2:2" x14ac:dyDescent="0.2">
      <c r="B9017" s="24"/>
    </row>
    <row r="9018" spans="2:2" x14ac:dyDescent="0.2">
      <c r="B9018" s="24"/>
    </row>
    <row r="9019" spans="2:2" x14ac:dyDescent="0.2">
      <c r="B9019" s="24"/>
    </row>
    <row r="9020" spans="2:2" x14ac:dyDescent="0.2">
      <c r="B9020" s="24"/>
    </row>
    <row r="9021" spans="2:2" x14ac:dyDescent="0.2">
      <c r="B9021" s="24"/>
    </row>
    <row r="9022" spans="2:2" x14ac:dyDescent="0.2">
      <c r="B9022" s="24"/>
    </row>
    <row r="9023" spans="2:2" x14ac:dyDescent="0.2">
      <c r="B9023" s="24"/>
    </row>
    <row r="9024" spans="2:2" x14ac:dyDescent="0.2">
      <c r="B9024" s="24"/>
    </row>
    <row r="9025" spans="2:2" x14ac:dyDescent="0.2">
      <c r="B9025" s="24"/>
    </row>
    <row r="9026" spans="2:2" x14ac:dyDescent="0.2">
      <c r="B9026" s="24"/>
    </row>
    <row r="9027" spans="2:2" x14ac:dyDescent="0.2">
      <c r="B9027" s="24"/>
    </row>
    <row r="9028" spans="2:2" x14ac:dyDescent="0.2">
      <c r="B9028" s="24"/>
    </row>
    <row r="9029" spans="2:2" x14ac:dyDescent="0.2">
      <c r="B9029" s="24"/>
    </row>
    <row r="9030" spans="2:2" x14ac:dyDescent="0.2">
      <c r="B9030" s="24"/>
    </row>
    <row r="9031" spans="2:2" x14ac:dyDescent="0.2">
      <c r="B9031" s="24"/>
    </row>
    <row r="9032" spans="2:2" x14ac:dyDescent="0.2">
      <c r="B9032" s="24"/>
    </row>
    <row r="9033" spans="2:2" x14ac:dyDescent="0.2">
      <c r="B9033" s="24"/>
    </row>
    <row r="9034" spans="2:2" x14ac:dyDescent="0.2">
      <c r="B9034" s="24"/>
    </row>
    <row r="9035" spans="2:2" x14ac:dyDescent="0.2">
      <c r="B9035" s="24"/>
    </row>
    <row r="9036" spans="2:2" x14ac:dyDescent="0.2">
      <c r="B9036" s="24"/>
    </row>
    <row r="9037" spans="2:2" x14ac:dyDescent="0.2">
      <c r="B9037" s="24"/>
    </row>
    <row r="9038" spans="2:2" x14ac:dyDescent="0.2">
      <c r="B9038" s="24"/>
    </row>
    <row r="9039" spans="2:2" x14ac:dyDescent="0.2">
      <c r="B9039" s="24"/>
    </row>
    <row r="9040" spans="2:2" x14ac:dyDescent="0.2">
      <c r="B9040" s="24"/>
    </row>
    <row r="9041" spans="2:2" x14ac:dyDescent="0.2">
      <c r="B9041" s="24"/>
    </row>
    <row r="9042" spans="2:2" x14ac:dyDescent="0.2">
      <c r="B9042" s="24"/>
    </row>
    <row r="9043" spans="2:2" x14ac:dyDescent="0.2">
      <c r="B9043" s="24"/>
    </row>
    <row r="9044" spans="2:2" x14ac:dyDescent="0.2">
      <c r="B9044" s="24"/>
    </row>
    <row r="9045" spans="2:2" x14ac:dyDescent="0.2">
      <c r="B9045" s="24"/>
    </row>
    <row r="9046" spans="2:2" x14ac:dyDescent="0.2">
      <c r="B9046" s="24"/>
    </row>
    <row r="9047" spans="2:2" x14ac:dyDescent="0.2">
      <c r="B9047" s="24"/>
    </row>
    <row r="9048" spans="2:2" x14ac:dyDescent="0.2">
      <c r="B9048" s="24"/>
    </row>
    <row r="9049" spans="2:2" x14ac:dyDescent="0.2">
      <c r="B9049" s="24"/>
    </row>
    <row r="9050" spans="2:2" x14ac:dyDescent="0.2">
      <c r="B9050" s="24"/>
    </row>
    <row r="9051" spans="2:2" x14ac:dyDescent="0.2">
      <c r="B9051" s="24"/>
    </row>
    <row r="9052" spans="2:2" x14ac:dyDescent="0.2">
      <c r="B9052" s="24"/>
    </row>
    <row r="9053" spans="2:2" x14ac:dyDescent="0.2">
      <c r="B9053" s="24"/>
    </row>
    <row r="9054" spans="2:2" x14ac:dyDescent="0.2">
      <c r="B9054" s="24"/>
    </row>
    <row r="9055" spans="2:2" x14ac:dyDescent="0.2">
      <c r="B9055" s="24"/>
    </row>
    <row r="9056" spans="2:2" x14ac:dyDescent="0.2">
      <c r="B9056" s="24"/>
    </row>
    <row r="9057" spans="2:2" x14ac:dyDescent="0.2">
      <c r="B9057" s="24"/>
    </row>
    <row r="9058" spans="2:2" x14ac:dyDescent="0.2">
      <c r="B9058" s="24"/>
    </row>
    <row r="9059" spans="2:2" x14ac:dyDescent="0.2">
      <c r="B9059" s="24"/>
    </row>
    <row r="9060" spans="2:2" x14ac:dyDescent="0.2">
      <c r="B9060" s="24"/>
    </row>
    <row r="9061" spans="2:2" x14ac:dyDescent="0.2">
      <c r="B9061" s="24"/>
    </row>
    <row r="9062" spans="2:2" x14ac:dyDescent="0.2">
      <c r="B9062" s="24"/>
    </row>
    <row r="9063" spans="2:2" x14ac:dyDescent="0.2">
      <c r="B9063" s="24"/>
    </row>
    <row r="9064" spans="2:2" x14ac:dyDescent="0.2">
      <c r="B9064" s="24"/>
    </row>
    <row r="9065" spans="2:2" x14ac:dyDescent="0.2">
      <c r="B9065" s="24"/>
    </row>
    <row r="9066" spans="2:2" x14ac:dyDescent="0.2">
      <c r="B9066" s="24"/>
    </row>
    <row r="9067" spans="2:2" x14ac:dyDescent="0.2">
      <c r="B9067" s="24"/>
    </row>
    <row r="9068" spans="2:2" x14ac:dyDescent="0.2">
      <c r="B9068" s="24"/>
    </row>
    <row r="9069" spans="2:2" x14ac:dyDescent="0.2">
      <c r="B9069" s="24"/>
    </row>
    <row r="9070" spans="2:2" x14ac:dyDescent="0.2">
      <c r="B9070" s="24"/>
    </row>
    <row r="9071" spans="2:2" x14ac:dyDescent="0.2">
      <c r="B9071" s="24"/>
    </row>
    <row r="9072" spans="2:2" x14ac:dyDescent="0.2">
      <c r="B9072" s="24"/>
    </row>
    <row r="9073" spans="2:2" x14ac:dyDescent="0.2">
      <c r="B9073" s="24"/>
    </row>
    <row r="9074" spans="2:2" x14ac:dyDescent="0.2">
      <c r="B9074" s="24"/>
    </row>
    <row r="9075" spans="2:2" x14ac:dyDescent="0.2">
      <c r="B9075" s="24"/>
    </row>
    <row r="9076" spans="2:2" x14ac:dyDescent="0.2">
      <c r="B9076" s="24"/>
    </row>
    <row r="9077" spans="2:2" x14ac:dyDescent="0.2">
      <c r="B9077" s="24"/>
    </row>
    <row r="9078" spans="2:2" x14ac:dyDescent="0.2">
      <c r="B9078" s="24"/>
    </row>
    <row r="9079" spans="2:2" x14ac:dyDescent="0.2">
      <c r="B9079" s="24"/>
    </row>
    <row r="9080" spans="2:2" x14ac:dyDescent="0.2">
      <c r="B9080" s="24"/>
    </row>
    <row r="9081" spans="2:2" x14ac:dyDescent="0.2">
      <c r="B9081" s="24"/>
    </row>
    <row r="9082" spans="2:2" x14ac:dyDescent="0.2">
      <c r="B9082" s="24"/>
    </row>
    <row r="9083" spans="2:2" x14ac:dyDescent="0.2">
      <c r="B9083" s="24"/>
    </row>
    <row r="9084" spans="2:2" x14ac:dyDescent="0.2">
      <c r="B9084" s="24"/>
    </row>
    <row r="9085" spans="2:2" x14ac:dyDescent="0.2">
      <c r="B9085" s="24"/>
    </row>
    <row r="9086" spans="2:2" x14ac:dyDescent="0.2">
      <c r="B9086" s="24"/>
    </row>
    <row r="9087" spans="2:2" x14ac:dyDescent="0.2">
      <c r="B9087" s="24"/>
    </row>
    <row r="9088" spans="2:2" x14ac:dyDescent="0.2">
      <c r="B9088" s="24"/>
    </row>
    <row r="9089" spans="2:2" x14ac:dyDescent="0.2">
      <c r="B9089" s="24"/>
    </row>
    <row r="9090" spans="2:2" x14ac:dyDescent="0.2">
      <c r="B9090" s="24"/>
    </row>
    <row r="9091" spans="2:2" x14ac:dyDescent="0.2">
      <c r="B9091" s="24"/>
    </row>
    <row r="9092" spans="2:2" x14ac:dyDescent="0.2">
      <c r="B9092" s="24"/>
    </row>
    <row r="9093" spans="2:2" x14ac:dyDescent="0.2">
      <c r="B9093" s="24"/>
    </row>
    <row r="9094" spans="2:2" x14ac:dyDescent="0.2">
      <c r="B9094" s="24"/>
    </row>
    <row r="9095" spans="2:2" x14ac:dyDescent="0.2">
      <c r="B9095" s="24"/>
    </row>
    <row r="9096" spans="2:2" x14ac:dyDescent="0.2">
      <c r="B9096" s="24"/>
    </row>
    <row r="9097" spans="2:2" x14ac:dyDescent="0.2">
      <c r="B9097" s="24"/>
    </row>
    <row r="9098" spans="2:2" x14ac:dyDescent="0.2">
      <c r="B9098" s="24"/>
    </row>
    <row r="9099" spans="2:2" x14ac:dyDescent="0.2">
      <c r="B9099" s="24"/>
    </row>
    <row r="9100" spans="2:2" x14ac:dyDescent="0.2">
      <c r="B9100" s="24"/>
    </row>
    <row r="9101" spans="2:2" x14ac:dyDescent="0.2">
      <c r="B9101" s="24"/>
    </row>
    <row r="9102" spans="2:2" x14ac:dyDescent="0.2">
      <c r="B9102" s="24"/>
    </row>
    <row r="9103" spans="2:2" x14ac:dyDescent="0.2">
      <c r="B9103" s="24"/>
    </row>
    <row r="9104" spans="2:2" x14ac:dyDescent="0.2">
      <c r="B9104" s="24"/>
    </row>
    <row r="9105" spans="2:2" x14ac:dyDescent="0.2">
      <c r="B9105" s="24"/>
    </row>
    <row r="9106" spans="2:2" x14ac:dyDescent="0.2">
      <c r="B9106" s="24"/>
    </row>
    <row r="9107" spans="2:2" x14ac:dyDescent="0.2">
      <c r="B9107" s="24"/>
    </row>
    <row r="9108" spans="2:2" x14ac:dyDescent="0.2">
      <c r="B9108" s="24"/>
    </row>
    <row r="9109" spans="2:2" x14ac:dyDescent="0.2">
      <c r="B9109" s="24"/>
    </row>
    <row r="9110" spans="2:2" x14ac:dyDescent="0.2">
      <c r="B9110" s="24"/>
    </row>
    <row r="9111" spans="2:2" x14ac:dyDescent="0.2">
      <c r="B9111" s="24"/>
    </row>
    <row r="9112" spans="2:2" x14ac:dyDescent="0.2">
      <c r="B9112" s="24"/>
    </row>
    <row r="9113" spans="2:2" x14ac:dyDescent="0.2">
      <c r="B9113" s="24"/>
    </row>
    <row r="9114" spans="2:2" x14ac:dyDescent="0.2">
      <c r="B9114" s="24"/>
    </row>
    <row r="9115" spans="2:2" x14ac:dyDescent="0.2">
      <c r="B9115" s="24"/>
    </row>
    <row r="9116" spans="2:2" x14ac:dyDescent="0.2">
      <c r="B9116" s="24"/>
    </row>
    <row r="9117" spans="2:2" x14ac:dyDescent="0.2">
      <c r="B9117" s="24"/>
    </row>
    <row r="9118" spans="2:2" x14ac:dyDescent="0.2">
      <c r="B9118" s="24"/>
    </row>
    <row r="9119" spans="2:2" x14ac:dyDescent="0.2">
      <c r="B9119" s="24"/>
    </row>
    <row r="9120" spans="2:2" x14ac:dyDescent="0.2">
      <c r="B9120" s="24"/>
    </row>
    <row r="9121" spans="2:2" x14ac:dyDescent="0.2">
      <c r="B9121" s="24"/>
    </row>
    <row r="9122" spans="2:2" x14ac:dyDescent="0.2">
      <c r="B9122" s="24"/>
    </row>
    <row r="9123" spans="2:2" x14ac:dyDescent="0.2">
      <c r="B9123" s="24"/>
    </row>
    <row r="9124" spans="2:2" x14ac:dyDescent="0.2">
      <c r="B9124" s="24"/>
    </row>
    <row r="9125" spans="2:2" x14ac:dyDescent="0.2">
      <c r="B9125" s="24"/>
    </row>
    <row r="9126" spans="2:2" x14ac:dyDescent="0.2">
      <c r="B9126" s="24"/>
    </row>
    <row r="9127" spans="2:2" x14ac:dyDescent="0.2">
      <c r="B9127" s="24"/>
    </row>
    <row r="9128" spans="2:2" x14ac:dyDescent="0.2">
      <c r="B9128" s="24"/>
    </row>
    <row r="9129" spans="2:2" x14ac:dyDescent="0.2">
      <c r="B9129" s="24"/>
    </row>
    <row r="9130" spans="2:2" x14ac:dyDescent="0.2">
      <c r="B9130" s="24"/>
    </row>
    <row r="9131" spans="2:2" x14ac:dyDescent="0.2">
      <c r="B9131" s="24"/>
    </row>
    <row r="9132" spans="2:2" x14ac:dyDescent="0.2">
      <c r="B9132" s="24"/>
    </row>
    <row r="9133" spans="2:2" x14ac:dyDescent="0.2">
      <c r="B9133" s="24"/>
    </row>
    <row r="9134" spans="2:2" x14ac:dyDescent="0.2">
      <c r="B9134" s="24"/>
    </row>
    <row r="9135" spans="2:2" x14ac:dyDescent="0.2">
      <c r="B9135" s="24"/>
    </row>
    <row r="9136" spans="2:2" x14ac:dyDescent="0.2">
      <c r="B9136" s="24"/>
    </row>
    <row r="9137" spans="2:2" x14ac:dyDescent="0.2">
      <c r="B9137" s="24"/>
    </row>
    <row r="9138" spans="2:2" x14ac:dyDescent="0.2">
      <c r="B9138" s="24"/>
    </row>
    <row r="9139" spans="2:2" x14ac:dyDescent="0.2">
      <c r="B9139" s="24"/>
    </row>
    <row r="9140" spans="2:2" x14ac:dyDescent="0.2">
      <c r="B9140" s="24"/>
    </row>
    <row r="9141" spans="2:2" x14ac:dyDescent="0.2">
      <c r="B9141" s="24"/>
    </row>
    <row r="9142" spans="2:2" x14ac:dyDescent="0.2">
      <c r="B9142" s="24"/>
    </row>
    <row r="9143" spans="2:2" x14ac:dyDescent="0.2">
      <c r="B9143" s="24"/>
    </row>
    <row r="9144" spans="2:2" x14ac:dyDescent="0.2">
      <c r="B9144" s="24"/>
    </row>
    <row r="9145" spans="2:2" x14ac:dyDescent="0.2">
      <c r="B9145" s="24"/>
    </row>
    <row r="9146" spans="2:2" x14ac:dyDescent="0.2">
      <c r="B9146" s="24"/>
    </row>
    <row r="9147" spans="2:2" x14ac:dyDescent="0.2">
      <c r="B9147" s="24"/>
    </row>
    <row r="9148" spans="2:2" x14ac:dyDescent="0.2">
      <c r="B9148" s="24"/>
    </row>
    <row r="9149" spans="2:2" x14ac:dyDescent="0.2">
      <c r="B9149" s="24"/>
    </row>
    <row r="9150" spans="2:2" x14ac:dyDescent="0.2">
      <c r="B9150" s="24"/>
    </row>
    <row r="9151" spans="2:2" x14ac:dyDescent="0.2">
      <c r="B9151" s="24"/>
    </row>
    <row r="9152" spans="2:2" x14ac:dyDescent="0.2">
      <c r="B9152" s="24"/>
    </row>
    <row r="9153" spans="2:2" x14ac:dyDescent="0.2">
      <c r="B9153" s="24"/>
    </row>
    <row r="9154" spans="2:2" x14ac:dyDescent="0.2">
      <c r="B9154" s="24"/>
    </row>
    <row r="9155" spans="2:2" x14ac:dyDescent="0.2">
      <c r="B9155" s="24"/>
    </row>
    <row r="9156" spans="2:2" x14ac:dyDescent="0.2">
      <c r="B9156" s="24"/>
    </row>
    <row r="9157" spans="2:2" x14ac:dyDescent="0.2">
      <c r="B9157" s="24"/>
    </row>
    <row r="9158" spans="2:2" x14ac:dyDescent="0.2">
      <c r="B9158" s="24"/>
    </row>
    <row r="9159" spans="2:2" x14ac:dyDescent="0.2">
      <c r="B9159" s="24"/>
    </row>
    <row r="9160" spans="2:2" x14ac:dyDescent="0.2">
      <c r="B9160" s="24"/>
    </row>
    <row r="9161" spans="2:2" x14ac:dyDescent="0.2">
      <c r="B9161" s="24"/>
    </row>
    <row r="9162" spans="2:2" x14ac:dyDescent="0.2">
      <c r="B9162" s="24"/>
    </row>
    <row r="9163" spans="2:2" x14ac:dyDescent="0.2">
      <c r="B9163" s="24"/>
    </row>
    <row r="9164" spans="2:2" x14ac:dyDescent="0.2">
      <c r="B9164" s="24"/>
    </row>
    <row r="9165" spans="2:2" x14ac:dyDescent="0.2">
      <c r="B9165" s="24"/>
    </row>
    <row r="9166" spans="2:2" x14ac:dyDescent="0.2">
      <c r="B9166" s="24"/>
    </row>
    <row r="9167" spans="2:2" x14ac:dyDescent="0.2">
      <c r="B9167" s="24"/>
    </row>
    <row r="9168" spans="2:2" x14ac:dyDescent="0.2">
      <c r="B9168" s="24"/>
    </row>
    <row r="9169" spans="2:2" x14ac:dyDescent="0.2">
      <c r="B9169" s="24"/>
    </row>
    <row r="9170" spans="2:2" x14ac:dyDescent="0.2">
      <c r="B9170" s="24"/>
    </row>
    <row r="9171" spans="2:2" x14ac:dyDescent="0.2">
      <c r="B9171" s="24"/>
    </row>
    <row r="9172" spans="2:2" x14ac:dyDescent="0.2">
      <c r="B9172" s="24"/>
    </row>
    <row r="9173" spans="2:2" x14ac:dyDescent="0.2">
      <c r="B9173" s="24"/>
    </row>
    <row r="9174" spans="2:2" x14ac:dyDescent="0.2">
      <c r="B9174" s="24"/>
    </row>
    <row r="9175" spans="2:2" x14ac:dyDescent="0.2">
      <c r="B9175" s="24"/>
    </row>
    <row r="9176" spans="2:2" x14ac:dyDescent="0.2">
      <c r="B9176" s="24"/>
    </row>
    <row r="9177" spans="2:2" x14ac:dyDescent="0.2">
      <c r="B9177" s="24"/>
    </row>
    <row r="9178" spans="2:2" x14ac:dyDescent="0.2">
      <c r="B9178" s="24"/>
    </row>
    <row r="9179" spans="2:2" x14ac:dyDescent="0.2">
      <c r="B9179" s="24"/>
    </row>
    <row r="9180" spans="2:2" x14ac:dyDescent="0.2">
      <c r="B9180" s="24"/>
    </row>
    <row r="9181" spans="2:2" x14ac:dyDescent="0.2">
      <c r="B9181" s="24"/>
    </row>
    <row r="9182" spans="2:2" x14ac:dyDescent="0.2">
      <c r="B9182" s="24"/>
    </row>
    <row r="9183" spans="2:2" x14ac:dyDescent="0.2">
      <c r="B9183" s="24"/>
    </row>
    <row r="9184" spans="2:2" x14ac:dyDescent="0.2">
      <c r="B9184" s="24"/>
    </row>
    <row r="9185" spans="2:2" x14ac:dyDescent="0.2">
      <c r="B9185" s="24"/>
    </row>
    <row r="9186" spans="2:2" x14ac:dyDescent="0.2">
      <c r="B9186" s="24"/>
    </row>
    <row r="9187" spans="2:2" x14ac:dyDescent="0.2">
      <c r="B9187" s="24"/>
    </row>
    <row r="9188" spans="2:2" x14ac:dyDescent="0.2">
      <c r="B9188" s="24"/>
    </row>
    <row r="9189" spans="2:2" x14ac:dyDescent="0.2">
      <c r="B9189" s="24"/>
    </row>
    <row r="9190" spans="2:2" x14ac:dyDescent="0.2">
      <c r="B9190" s="24"/>
    </row>
    <row r="9191" spans="2:2" x14ac:dyDescent="0.2">
      <c r="B9191" s="24"/>
    </row>
    <row r="9192" spans="2:2" x14ac:dyDescent="0.2">
      <c r="B9192" s="24"/>
    </row>
    <row r="9193" spans="2:2" x14ac:dyDescent="0.2">
      <c r="B9193" s="24"/>
    </row>
    <row r="9194" spans="2:2" x14ac:dyDescent="0.2">
      <c r="B9194" s="24"/>
    </row>
    <row r="9195" spans="2:2" x14ac:dyDescent="0.2">
      <c r="B9195" s="24"/>
    </row>
    <row r="9196" spans="2:2" x14ac:dyDescent="0.2">
      <c r="B9196" s="24"/>
    </row>
    <row r="9197" spans="2:2" x14ac:dyDescent="0.2">
      <c r="B9197" s="24"/>
    </row>
    <row r="9198" spans="2:2" x14ac:dyDescent="0.2">
      <c r="B9198" s="24"/>
    </row>
    <row r="9199" spans="2:2" x14ac:dyDescent="0.2">
      <c r="B9199" s="24"/>
    </row>
    <row r="9200" spans="2:2" x14ac:dyDescent="0.2">
      <c r="B9200" s="24"/>
    </row>
    <row r="9201" spans="2:2" x14ac:dyDescent="0.2">
      <c r="B9201" s="24"/>
    </row>
    <row r="9202" spans="2:2" x14ac:dyDescent="0.2">
      <c r="B9202" s="24"/>
    </row>
    <row r="9203" spans="2:2" x14ac:dyDescent="0.2">
      <c r="B9203" s="24"/>
    </row>
    <row r="9204" spans="2:2" x14ac:dyDescent="0.2">
      <c r="B9204" s="24"/>
    </row>
    <row r="9205" spans="2:2" x14ac:dyDescent="0.2">
      <c r="B9205" s="24"/>
    </row>
    <row r="9206" spans="2:2" x14ac:dyDescent="0.2">
      <c r="B9206" s="24"/>
    </row>
    <row r="9207" spans="2:2" x14ac:dyDescent="0.2">
      <c r="B9207" s="24"/>
    </row>
    <row r="9208" spans="2:2" x14ac:dyDescent="0.2">
      <c r="B9208" s="24"/>
    </row>
    <row r="9209" spans="2:2" x14ac:dyDescent="0.2">
      <c r="B9209" s="24"/>
    </row>
    <row r="9210" spans="2:2" x14ac:dyDescent="0.2">
      <c r="B9210" s="24"/>
    </row>
    <row r="9211" spans="2:2" x14ac:dyDescent="0.2">
      <c r="B9211" s="24"/>
    </row>
    <row r="9212" spans="2:2" x14ac:dyDescent="0.2">
      <c r="B9212" s="24"/>
    </row>
    <row r="9213" spans="2:2" x14ac:dyDescent="0.2">
      <c r="B9213" s="24"/>
    </row>
    <row r="9214" spans="2:2" x14ac:dyDescent="0.2">
      <c r="B9214" s="24"/>
    </row>
    <row r="9215" spans="2:2" x14ac:dyDescent="0.2">
      <c r="B9215" s="24"/>
    </row>
    <row r="9216" spans="2:2" x14ac:dyDescent="0.2">
      <c r="B9216" s="24"/>
    </row>
    <row r="9217" spans="2:2" x14ac:dyDescent="0.2">
      <c r="B9217" s="24"/>
    </row>
    <row r="9218" spans="2:2" x14ac:dyDescent="0.2">
      <c r="B9218" s="24"/>
    </row>
    <row r="9219" spans="2:2" x14ac:dyDescent="0.2">
      <c r="B9219" s="24"/>
    </row>
    <row r="9220" spans="2:2" x14ac:dyDescent="0.2">
      <c r="B9220" s="24"/>
    </row>
    <row r="9221" spans="2:2" x14ac:dyDescent="0.2">
      <c r="B9221" s="24"/>
    </row>
    <row r="9222" spans="2:2" x14ac:dyDescent="0.2">
      <c r="B9222" s="24"/>
    </row>
    <row r="9223" spans="2:2" x14ac:dyDescent="0.2">
      <c r="B9223" s="24"/>
    </row>
    <row r="9224" spans="2:2" x14ac:dyDescent="0.2">
      <c r="B9224" s="24"/>
    </row>
    <row r="9225" spans="2:2" x14ac:dyDescent="0.2">
      <c r="B9225" s="24"/>
    </row>
    <row r="9226" spans="2:2" x14ac:dyDescent="0.2">
      <c r="B9226" s="24"/>
    </row>
    <row r="9227" spans="2:2" x14ac:dyDescent="0.2">
      <c r="B9227" s="24"/>
    </row>
    <row r="9228" spans="2:2" x14ac:dyDescent="0.2">
      <c r="B9228" s="24"/>
    </row>
    <row r="9229" spans="2:2" x14ac:dyDescent="0.2">
      <c r="B9229" s="24"/>
    </row>
    <row r="9230" spans="2:2" x14ac:dyDescent="0.2">
      <c r="B9230" s="24"/>
    </row>
    <row r="9231" spans="2:2" x14ac:dyDescent="0.2">
      <c r="B9231" s="24"/>
    </row>
    <row r="9232" spans="2:2" x14ac:dyDescent="0.2">
      <c r="B9232" s="24"/>
    </row>
    <row r="9233" spans="2:2" x14ac:dyDescent="0.2">
      <c r="B9233" s="24"/>
    </row>
    <row r="9234" spans="2:2" x14ac:dyDescent="0.2">
      <c r="B9234" s="24"/>
    </row>
    <row r="9235" spans="2:2" x14ac:dyDescent="0.2">
      <c r="B9235" s="24"/>
    </row>
    <row r="9236" spans="2:2" x14ac:dyDescent="0.2">
      <c r="B9236" s="24"/>
    </row>
    <row r="9237" spans="2:2" x14ac:dyDescent="0.2">
      <c r="B9237" s="24"/>
    </row>
    <row r="9238" spans="2:2" x14ac:dyDescent="0.2">
      <c r="B9238" s="24"/>
    </row>
    <row r="9239" spans="2:2" x14ac:dyDescent="0.2">
      <c r="B9239" s="24"/>
    </row>
    <row r="9240" spans="2:2" x14ac:dyDescent="0.2">
      <c r="B9240" s="24"/>
    </row>
    <row r="9241" spans="2:2" x14ac:dyDescent="0.2">
      <c r="B9241" s="24"/>
    </row>
    <row r="9242" spans="2:2" x14ac:dyDescent="0.2">
      <c r="B9242" s="24"/>
    </row>
    <row r="9243" spans="2:2" x14ac:dyDescent="0.2">
      <c r="B9243" s="24"/>
    </row>
    <row r="9244" spans="2:2" x14ac:dyDescent="0.2">
      <c r="B9244" s="24"/>
    </row>
    <row r="9245" spans="2:2" x14ac:dyDescent="0.2">
      <c r="B9245" s="24"/>
    </row>
    <row r="9246" spans="2:2" x14ac:dyDescent="0.2">
      <c r="B9246" s="24"/>
    </row>
    <row r="9247" spans="2:2" x14ac:dyDescent="0.2">
      <c r="B9247" s="24"/>
    </row>
    <row r="9248" spans="2:2" x14ac:dyDescent="0.2">
      <c r="B9248" s="24"/>
    </row>
    <row r="9249" spans="2:2" x14ac:dyDescent="0.2">
      <c r="B9249" s="24"/>
    </row>
    <row r="9250" spans="2:2" x14ac:dyDescent="0.2">
      <c r="B9250" s="24"/>
    </row>
    <row r="9251" spans="2:2" x14ac:dyDescent="0.2">
      <c r="B9251" s="24"/>
    </row>
    <row r="9252" spans="2:2" x14ac:dyDescent="0.2">
      <c r="B9252" s="24"/>
    </row>
    <row r="9253" spans="2:2" x14ac:dyDescent="0.2">
      <c r="B9253" s="24"/>
    </row>
    <row r="9254" spans="2:2" x14ac:dyDescent="0.2">
      <c r="B9254" s="24"/>
    </row>
    <row r="9255" spans="2:2" x14ac:dyDescent="0.2">
      <c r="B9255" s="24"/>
    </row>
    <row r="9256" spans="2:2" x14ac:dyDescent="0.2">
      <c r="B9256" s="24"/>
    </row>
    <row r="9257" spans="2:2" x14ac:dyDescent="0.2">
      <c r="B9257" s="24"/>
    </row>
    <row r="9258" spans="2:2" x14ac:dyDescent="0.2">
      <c r="B9258" s="24"/>
    </row>
    <row r="9259" spans="2:2" x14ac:dyDescent="0.2">
      <c r="B9259" s="24"/>
    </row>
    <row r="9260" spans="2:2" x14ac:dyDescent="0.2">
      <c r="B9260" s="24"/>
    </row>
    <row r="9261" spans="2:2" x14ac:dyDescent="0.2">
      <c r="B9261" s="24"/>
    </row>
    <row r="9262" spans="2:2" x14ac:dyDescent="0.2">
      <c r="B9262" s="24"/>
    </row>
    <row r="9263" spans="2:2" x14ac:dyDescent="0.2">
      <c r="B9263" s="24"/>
    </row>
    <row r="9264" spans="2:2" x14ac:dyDescent="0.2">
      <c r="B9264" s="24"/>
    </row>
    <row r="9265" spans="2:2" x14ac:dyDescent="0.2">
      <c r="B9265" s="24"/>
    </row>
    <row r="9266" spans="2:2" x14ac:dyDescent="0.2">
      <c r="B9266" s="24"/>
    </row>
    <row r="9267" spans="2:2" x14ac:dyDescent="0.2">
      <c r="B9267" s="24"/>
    </row>
    <row r="9268" spans="2:2" x14ac:dyDescent="0.2">
      <c r="B9268" s="24"/>
    </row>
    <row r="9269" spans="2:2" x14ac:dyDescent="0.2">
      <c r="B9269" s="24"/>
    </row>
    <row r="9270" spans="2:2" x14ac:dyDescent="0.2">
      <c r="B9270" s="24"/>
    </row>
    <row r="9271" spans="2:2" x14ac:dyDescent="0.2">
      <c r="B9271" s="24"/>
    </row>
    <row r="9272" spans="2:2" x14ac:dyDescent="0.2">
      <c r="B9272" s="24"/>
    </row>
    <row r="9273" spans="2:2" x14ac:dyDescent="0.2">
      <c r="B9273" s="24"/>
    </row>
    <row r="9274" spans="2:2" x14ac:dyDescent="0.2">
      <c r="B9274" s="24"/>
    </row>
    <row r="9275" spans="2:2" x14ac:dyDescent="0.2">
      <c r="B9275" s="24"/>
    </row>
    <row r="9276" spans="2:2" x14ac:dyDescent="0.2">
      <c r="B9276" s="24"/>
    </row>
    <row r="9277" spans="2:2" x14ac:dyDescent="0.2">
      <c r="B9277" s="24"/>
    </row>
    <row r="9278" spans="2:2" x14ac:dyDescent="0.2">
      <c r="B9278" s="24"/>
    </row>
    <row r="9279" spans="2:2" x14ac:dyDescent="0.2">
      <c r="B9279" s="24"/>
    </row>
    <row r="9280" spans="2:2" x14ac:dyDescent="0.2">
      <c r="B9280" s="24"/>
    </row>
    <row r="9281" spans="2:2" x14ac:dyDescent="0.2">
      <c r="B9281" s="24"/>
    </row>
    <row r="9282" spans="2:2" x14ac:dyDescent="0.2">
      <c r="B9282" s="24"/>
    </row>
    <row r="9283" spans="2:2" x14ac:dyDescent="0.2">
      <c r="B9283" s="24"/>
    </row>
    <row r="9284" spans="2:2" x14ac:dyDescent="0.2">
      <c r="B9284" s="24"/>
    </row>
    <row r="9285" spans="2:2" x14ac:dyDescent="0.2">
      <c r="B9285" s="24"/>
    </row>
    <row r="9286" spans="2:2" x14ac:dyDescent="0.2">
      <c r="B9286" s="24"/>
    </row>
    <row r="9287" spans="2:2" x14ac:dyDescent="0.2">
      <c r="B9287" s="24"/>
    </row>
    <row r="9288" spans="2:2" x14ac:dyDescent="0.2">
      <c r="B9288" s="24"/>
    </row>
    <row r="9289" spans="2:2" x14ac:dyDescent="0.2">
      <c r="B9289" s="24"/>
    </row>
    <row r="9290" spans="2:2" x14ac:dyDescent="0.2">
      <c r="B9290" s="24"/>
    </row>
    <row r="9291" spans="2:2" x14ac:dyDescent="0.2">
      <c r="B9291" s="24"/>
    </row>
    <row r="9292" spans="2:2" x14ac:dyDescent="0.2">
      <c r="B9292" s="24"/>
    </row>
    <row r="9293" spans="2:2" x14ac:dyDescent="0.2">
      <c r="B9293" s="24"/>
    </row>
    <row r="9294" spans="2:2" x14ac:dyDescent="0.2">
      <c r="B9294" s="24"/>
    </row>
    <row r="9295" spans="2:2" x14ac:dyDescent="0.2">
      <c r="B9295" s="24"/>
    </row>
    <row r="9296" spans="2:2" x14ac:dyDescent="0.2">
      <c r="B9296" s="24"/>
    </row>
    <row r="9297" spans="2:2" x14ac:dyDescent="0.2">
      <c r="B9297" s="24"/>
    </row>
    <row r="9298" spans="2:2" x14ac:dyDescent="0.2">
      <c r="B9298" s="24"/>
    </row>
    <row r="9299" spans="2:2" x14ac:dyDescent="0.2">
      <c r="B9299" s="24"/>
    </row>
    <row r="9300" spans="2:2" x14ac:dyDescent="0.2">
      <c r="B9300" s="24"/>
    </row>
    <row r="9301" spans="2:2" x14ac:dyDescent="0.2">
      <c r="B9301" s="24"/>
    </row>
    <row r="9302" spans="2:2" x14ac:dyDescent="0.2">
      <c r="B9302" s="24"/>
    </row>
    <row r="9303" spans="2:2" x14ac:dyDescent="0.2">
      <c r="B9303" s="24"/>
    </row>
    <row r="9304" spans="2:2" x14ac:dyDescent="0.2">
      <c r="B9304" s="24"/>
    </row>
    <row r="9305" spans="2:2" x14ac:dyDescent="0.2">
      <c r="B9305" s="24"/>
    </row>
    <row r="9306" spans="2:2" x14ac:dyDescent="0.2">
      <c r="B9306" s="24"/>
    </row>
    <row r="9307" spans="2:2" x14ac:dyDescent="0.2">
      <c r="B9307" s="24"/>
    </row>
    <row r="9308" spans="2:2" x14ac:dyDescent="0.2">
      <c r="B9308" s="24"/>
    </row>
    <row r="9309" spans="2:2" x14ac:dyDescent="0.2">
      <c r="B9309" s="24"/>
    </row>
    <row r="9310" spans="2:2" x14ac:dyDescent="0.2">
      <c r="B9310" s="24"/>
    </row>
    <row r="9311" spans="2:2" x14ac:dyDescent="0.2">
      <c r="B9311" s="24"/>
    </row>
    <row r="9312" spans="2:2" x14ac:dyDescent="0.2">
      <c r="B9312" s="24"/>
    </row>
    <row r="9313" spans="2:2" x14ac:dyDescent="0.2">
      <c r="B9313" s="24"/>
    </row>
    <row r="9314" spans="2:2" x14ac:dyDescent="0.2">
      <c r="B9314" s="24"/>
    </row>
    <row r="9315" spans="2:2" x14ac:dyDescent="0.2">
      <c r="B9315" s="24"/>
    </row>
    <row r="9316" spans="2:2" x14ac:dyDescent="0.2">
      <c r="B9316" s="24"/>
    </row>
    <row r="9317" spans="2:2" x14ac:dyDescent="0.2">
      <c r="B9317" s="24"/>
    </row>
    <row r="9318" spans="2:2" x14ac:dyDescent="0.2">
      <c r="B9318" s="24"/>
    </row>
    <row r="9319" spans="2:2" x14ac:dyDescent="0.2">
      <c r="B9319" s="24"/>
    </row>
    <row r="9320" spans="2:2" x14ac:dyDescent="0.2">
      <c r="B9320" s="24"/>
    </row>
    <row r="9321" spans="2:2" x14ac:dyDescent="0.2">
      <c r="B9321" s="24"/>
    </row>
    <row r="9322" spans="2:2" x14ac:dyDescent="0.2">
      <c r="B9322" s="24"/>
    </row>
    <row r="9323" spans="2:2" x14ac:dyDescent="0.2">
      <c r="B9323" s="24"/>
    </row>
    <row r="9324" spans="2:2" x14ac:dyDescent="0.2">
      <c r="B9324" s="24"/>
    </row>
    <row r="9325" spans="2:2" x14ac:dyDescent="0.2">
      <c r="B9325" s="24"/>
    </row>
    <row r="9326" spans="2:2" x14ac:dyDescent="0.2">
      <c r="B9326" s="24"/>
    </row>
    <row r="9327" spans="2:2" x14ac:dyDescent="0.2">
      <c r="B9327" s="24"/>
    </row>
    <row r="9328" spans="2:2" x14ac:dyDescent="0.2">
      <c r="B9328" s="24"/>
    </row>
    <row r="9329" spans="2:2" x14ac:dyDescent="0.2">
      <c r="B9329" s="24"/>
    </row>
    <row r="9330" spans="2:2" x14ac:dyDescent="0.2">
      <c r="B9330" s="24"/>
    </row>
    <row r="9331" spans="2:2" x14ac:dyDescent="0.2">
      <c r="B9331" s="24"/>
    </row>
    <row r="9332" spans="2:2" x14ac:dyDescent="0.2">
      <c r="B9332" s="24"/>
    </row>
    <row r="9333" spans="2:2" x14ac:dyDescent="0.2">
      <c r="B9333" s="24"/>
    </row>
    <row r="9334" spans="2:2" x14ac:dyDescent="0.2">
      <c r="B9334" s="24"/>
    </row>
    <row r="9335" spans="2:2" x14ac:dyDescent="0.2">
      <c r="B9335" s="24"/>
    </row>
    <row r="9336" spans="2:2" x14ac:dyDescent="0.2">
      <c r="B9336" s="24"/>
    </row>
    <row r="9337" spans="2:2" x14ac:dyDescent="0.2">
      <c r="B9337" s="24"/>
    </row>
    <row r="9338" spans="2:2" x14ac:dyDescent="0.2">
      <c r="B9338" s="24"/>
    </row>
    <row r="9339" spans="2:2" x14ac:dyDescent="0.2">
      <c r="B9339" s="24"/>
    </row>
    <row r="9340" spans="2:2" x14ac:dyDescent="0.2">
      <c r="B9340" s="24"/>
    </row>
    <row r="9341" spans="2:2" x14ac:dyDescent="0.2">
      <c r="B9341" s="24"/>
    </row>
    <row r="9342" spans="2:2" x14ac:dyDescent="0.2">
      <c r="B9342" s="24"/>
    </row>
    <row r="9343" spans="2:2" x14ac:dyDescent="0.2">
      <c r="B9343" s="24"/>
    </row>
    <row r="9344" spans="2:2" x14ac:dyDescent="0.2">
      <c r="B9344" s="24"/>
    </row>
    <row r="9345" spans="2:2" x14ac:dyDescent="0.2">
      <c r="B9345" s="24"/>
    </row>
    <row r="9346" spans="2:2" x14ac:dyDescent="0.2">
      <c r="B9346" s="24"/>
    </row>
    <row r="9347" spans="2:2" x14ac:dyDescent="0.2">
      <c r="B9347" s="24"/>
    </row>
    <row r="9348" spans="2:2" x14ac:dyDescent="0.2">
      <c r="B9348" s="24"/>
    </row>
    <row r="9349" spans="2:2" x14ac:dyDescent="0.2">
      <c r="B9349" s="24"/>
    </row>
    <row r="9350" spans="2:2" x14ac:dyDescent="0.2">
      <c r="B9350" s="24"/>
    </row>
    <row r="9351" spans="2:2" x14ac:dyDescent="0.2">
      <c r="B9351" s="24"/>
    </row>
    <row r="9352" spans="2:2" x14ac:dyDescent="0.2">
      <c r="B9352" s="24"/>
    </row>
    <row r="9353" spans="2:2" x14ac:dyDescent="0.2">
      <c r="B9353" s="24"/>
    </row>
    <row r="9354" spans="2:2" x14ac:dyDescent="0.2">
      <c r="B9354" s="24"/>
    </row>
    <row r="9355" spans="2:2" x14ac:dyDescent="0.2">
      <c r="B9355" s="24"/>
    </row>
    <row r="9356" spans="2:2" x14ac:dyDescent="0.2">
      <c r="B9356" s="24"/>
    </row>
    <row r="9357" spans="2:2" x14ac:dyDescent="0.2">
      <c r="B9357" s="24"/>
    </row>
    <row r="9358" spans="2:2" x14ac:dyDescent="0.2">
      <c r="B9358" s="24"/>
    </row>
    <row r="9359" spans="2:2" x14ac:dyDescent="0.2">
      <c r="B9359" s="24"/>
    </row>
    <row r="9360" spans="2:2" x14ac:dyDescent="0.2">
      <c r="B9360" s="24"/>
    </row>
    <row r="9361" spans="2:2" x14ac:dyDescent="0.2">
      <c r="B9361" s="24"/>
    </row>
    <row r="9362" spans="2:2" x14ac:dyDescent="0.2">
      <c r="B9362" s="24"/>
    </row>
    <row r="9363" spans="2:2" x14ac:dyDescent="0.2">
      <c r="B9363" s="24"/>
    </row>
    <row r="9364" spans="2:2" x14ac:dyDescent="0.2">
      <c r="B9364" s="24"/>
    </row>
    <row r="9365" spans="2:2" x14ac:dyDescent="0.2">
      <c r="B9365" s="24"/>
    </row>
    <row r="9366" spans="2:2" x14ac:dyDescent="0.2">
      <c r="B9366" s="24"/>
    </row>
    <row r="9367" spans="2:2" x14ac:dyDescent="0.2">
      <c r="B9367" s="24"/>
    </row>
    <row r="9368" spans="2:2" x14ac:dyDescent="0.2">
      <c r="B9368" s="24"/>
    </row>
    <row r="9369" spans="2:2" x14ac:dyDescent="0.2">
      <c r="B9369" s="24"/>
    </row>
    <row r="9370" spans="2:2" x14ac:dyDescent="0.2">
      <c r="B9370" s="24"/>
    </row>
    <row r="9371" spans="2:2" x14ac:dyDescent="0.2">
      <c r="B9371" s="24"/>
    </row>
    <row r="9372" spans="2:2" x14ac:dyDescent="0.2">
      <c r="B9372" s="24"/>
    </row>
    <row r="9373" spans="2:2" x14ac:dyDescent="0.2">
      <c r="B9373" s="24"/>
    </row>
    <row r="9374" spans="2:2" x14ac:dyDescent="0.2">
      <c r="B9374" s="24"/>
    </row>
    <row r="9375" spans="2:2" x14ac:dyDescent="0.2">
      <c r="B9375" s="24"/>
    </row>
    <row r="9376" spans="2:2" x14ac:dyDescent="0.2">
      <c r="B9376" s="24"/>
    </row>
    <row r="9377" spans="2:2" x14ac:dyDescent="0.2">
      <c r="B9377" s="24"/>
    </row>
    <row r="9378" spans="2:2" x14ac:dyDescent="0.2">
      <c r="B9378" s="24"/>
    </row>
    <row r="9379" spans="2:2" x14ac:dyDescent="0.2">
      <c r="B9379" s="24"/>
    </row>
    <row r="9380" spans="2:2" x14ac:dyDescent="0.2">
      <c r="B9380" s="24"/>
    </row>
    <row r="9381" spans="2:2" x14ac:dyDescent="0.2">
      <c r="B9381" s="24"/>
    </row>
    <row r="9382" spans="2:2" x14ac:dyDescent="0.2">
      <c r="B9382" s="24"/>
    </row>
    <row r="9383" spans="2:2" x14ac:dyDescent="0.2">
      <c r="B9383" s="24"/>
    </row>
    <row r="9384" spans="2:2" x14ac:dyDescent="0.2">
      <c r="B9384" s="24"/>
    </row>
    <row r="9385" spans="2:2" x14ac:dyDescent="0.2">
      <c r="B9385" s="24"/>
    </row>
    <row r="9386" spans="2:2" x14ac:dyDescent="0.2">
      <c r="B9386" s="24"/>
    </row>
    <row r="9387" spans="2:2" x14ac:dyDescent="0.2">
      <c r="B9387" s="24"/>
    </row>
    <row r="9388" spans="2:2" x14ac:dyDescent="0.2">
      <c r="B9388" s="24"/>
    </row>
    <row r="9389" spans="2:2" x14ac:dyDescent="0.2">
      <c r="B9389" s="24"/>
    </row>
    <row r="9390" spans="2:2" x14ac:dyDescent="0.2">
      <c r="B9390" s="24"/>
    </row>
    <row r="9391" spans="2:2" x14ac:dyDescent="0.2">
      <c r="B9391" s="24"/>
    </row>
    <row r="9392" spans="2:2" x14ac:dyDescent="0.2">
      <c r="B9392" s="24"/>
    </row>
    <row r="9393" spans="2:2" x14ac:dyDescent="0.2">
      <c r="B9393" s="24"/>
    </row>
    <row r="9394" spans="2:2" x14ac:dyDescent="0.2">
      <c r="B9394" s="24"/>
    </row>
    <row r="9395" spans="2:2" x14ac:dyDescent="0.2">
      <c r="B9395" s="24"/>
    </row>
    <row r="9396" spans="2:2" x14ac:dyDescent="0.2">
      <c r="B9396" s="24"/>
    </row>
    <row r="9397" spans="2:2" x14ac:dyDescent="0.2">
      <c r="B9397" s="24"/>
    </row>
    <row r="9398" spans="2:2" x14ac:dyDescent="0.2">
      <c r="B9398" s="24"/>
    </row>
    <row r="9399" spans="2:2" x14ac:dyDescent="0.2">
      <c r="B9399" s="24"/>
    </row>
    <row r="9400" spans="2:2" x14ac:dyDescent="0.2">
      <c r="B9400" s="24"/>
    </row>
    <row r="9401" spans="2:2" x14ac:dyDescent="0.2">
      <c r="B9401" s="24"/>
    </row>
    <row r="9402" spans="2:2" x14ac:dyDescent="0.2">
      <c r="B9402" s="24"/>
    </row>
    <row r="9403" spans="2:2" x14ac:dyDescent="0.2">
      <c r="B9403" s="24"/>
    </row>
    <row r="9404" spans="2:2" x14ac:dyDescent="0.2">
      <c r="B9404" s="24"/>
    </row>
    <row r="9405" spans="2:2" x14ac:dyDescent="0.2">
      <c r="B9405" s="24"/>
    </row>
    <row r="9406" spans="2:2" x14ac:dyDescent="0.2">
      <c r="B9406" s="24"/>
    </row>
    <row r="9407" spans="2:2" x14ac:dyDescent="0.2">
      <c r="B9407" s="24"/>
    </row>
    <row r="9408" spans="2:2" x14ac:dyDescent="0.2">
      <c r="B9408" s="24"/>
    </row>
    <row r="9409" spans="2:2" x14ac:dyDescent="0.2">
      <c r="B9409" s="24"/>
    </row>
    <row r="9410" spans="2:2" x14ac:dyDescent="0.2">
      <c r="B9410" s="24"/>
    </row>
    <row r="9411" spans="2:2" x14ac:dyDescent="0.2">
      <c r="B9411" s="24"/>
    </row>
    <row r="9412" spans="2:2" x14ac:dyDescent="0.2">
      <c r="B9412" s="24"/>
    </row>
    <row r="9413" spans="2:2" x14ac:dyDescent="0.2">
      <c r="B9413" s="24"/>
    </row>
    <row r="9414" spans="2:2" x14ac:dyDescent="0.2">
      <c r="B9414" s="24"/>
    </row>
    <row r="9415" spans="2:2" x14ac:dyDescent="0.2">
      <c r="B9415" s="24"/>
    </row>
    <row r="9416" spans="2:2" x14ac:dyDescent="0.2">
      <c r="B9416" s="24"/>
    </row>
    <row r="9417" spans="2:2" x14ac:dyDescent="0.2">
      <c r="B9417" s="24"/>
    </row>
    <row r="9418" spans="2:2" x14ac:dyDescent="0.2">
      <c r="B9418" s="24"/>
    </row>
    <row r="9419" spans="2:2" x14ac:dyDescent="0.2">
      <c r="B9419" s="24"/>
    </row>
    <row r="9420" spans="2:2" x14ac:dyDescent="0.2">
      <c r="B9420" s="24"/>
    </row>
    <row r="9421" spans="2:2" x14ac:dyDescent="0.2">
      <c r="B9421" s="24"/>
    </row>
    <row r="9422" spans="2:2" x14ac:dyDescent="0.2">
      <c r="B9422" s="24"/>
    </row>
    <row r="9423" spans="2:2" x14ac:dyDescent="0.2">
      <c r="B9423" s="24"/>
    </row>
    <row r="9424" spans="2:2" x14ac:dyDescent="0.2">
      <c r="B9424" s="24"/>
    </row>
    <row r="9425" spans="2:2" x14ac:dyDescent="0.2">
      <c r="B9425" s="24"/>
    </row>
    <row r="9426" spans="2:2" x14ac:dyDescent="0.2">
      <c r="B9426" s="24"/>
    </row>
    <row r="9427" spans="2:2" x14ac:dyDescent="0.2">
      <c r="B9427" s="24"/>
    </row>
    <row r="9428" spans="2:2" x14ac:dyDescent="0.2">
      <c r="B9428" s="24"/>
    </row>
    <row r="9429" spans="2:2" x14ac:dyDescent="0.2">
      <c r="B9429" s="24"/>
    </row>
    <row r="9430" spans="2:2" x14ac:dyDescent="0.2">
      <c r="B9430" s="24"/>
    </row>
    <row r="9431" spans="2:2" x14ac:dyDescent="0.2">
      <c r="B9431" s="24"/>
    </row>
    <row r="9432" spans="2:2" x14ac:dyDescent="0.2">
      <c r="B9432" s="24"/>
    </row>
    <row r="9433" spans="2:2" x14ac:dyDescent="0.2">
      <c r="B9433" s="24"/>
    </row>
    <row r="9434" spans="2:2" x14ac:dyDescent="0.2">
      <c r="B9434" s="24"/>
    </row>
    <row r="9435" spans="2:2" x14ac:dyDescent="0.2">
      <c r="B9435" s="24"/>
    </row>
    <row r="9436" spans="2:2" x14ac:dyDescent="0.2">
      <c r="B9436" s="24"/>
    </row>
    <row r="9437" spans="2:2" x14ac:dyDescent="0.2">
      <c r="B9437" s="24"/>
    </row>
    <row r="9438" spans="2:2" x14ac:dyDescent="0.2">
      <c r="B9438" s="24"/>
    </row>
    <row r="9439" spans="2:2" x14ac:dyDescent="0.2">
      <c r="B9439" s="24"/>
    </row>
    <row r="9440" spans="2:2" x14ac:dyDescent="0.2">
      <c r="B9440" s="24"/>
    </row>
    <row r="9441" spans="2:2" x14ac:dyDescent="0.2">
      <c r="B9441" s="24"/>
    </row>
    <row r="9442" spans="2:2" x14ac:dyDescent="0.2">
      <c r="B9442" s="24"/>
    </row>
    <row r="9443" spans="2:2" x14ac:dyDescent="0.2">
      <c r="B9443" s="24"/>
    </row>
    <row r="9444" spans="2:2" x14ac:dyDescent="0.2">
      <c r="B9444" s="24"/>
    </row>
    <row r="9445" spans="2:2" x14ac:dyDescent="0.2">
      <c r="B9445" s="24"/>
    </row>
    <row r="9446" spans="2:2" x14ac:dyDescent="0.2">
      <c r="B9446" s="24"/>
    </row>
    <row r="9447" spans="2:2" x14ac:dyDescent="0.2">
      <c r="B9447" s="24"/>
    </row>
    <row r="9448" spans="2:2" x14ac:dyDescent="0.2">
      <c r="B9448" s="24"/>
    </row>
    <row r="9449" spans="2:2" x14ac:dyDescent="0.2">
      <c r="B9449" s="24"/>
    </row>
    <row r="9450" spans="2:2" x14ac:dyDescent="0.2">
      <c r="B9450" s="24"/>
    </row>
    <row r="9451" spans="2:2" x14ac:dyDescent="0.2">
      <c r="B9451" s="24"/>
    </row>
    <row r="9452" spans="2:2" x14ac:dyDescent="0.2">
      <c r="B9452" s="24"/>
    </row>
    <row r="9453" spans="2:2" x14ac:dyDescent="0.2">
      <c r="B9453" s="24"/>
    </row>
    <row r="9454" spans="2:2" x14ac:dyDescent="0.2">
      <c r="B9454" s="24"/>
    </row>
    <row r="9455" spans="2:2" x14ac:dyDescent="0.2">
      <c r="B9455" s="24"/>
    </row>
    <row r="9456" spans="2:2" x14ac:dyDescent="0.2">
      <c r="B9456" s="24"/>
    </row>
    <row r="9457" spans="2:2" x14ac:dyDescent="0.2">
      <c r="B9457" s="24"/>
    </row>
    <row r="9458" spans="2:2" x14ac:dyDescent="0.2">
      <c r="B9458" s="24"/>
    </row>
    <row r="9459" spans="2:2" x14ac:dyDescent="0.2">
      <c r="B9459" s="24"/>
    </row>
    <row r="9460" spans="2:2" x14ac:dyDescent="0.2">
      <c r="B9460" s="24"/>
    </row>
    <row r="9461" spans="2:2" x14ac:dyDescent="0.2">
      <c r="B9461" s="24"/>
    </row>
    <row r="9462" spans="2:2" x14ac:dyDescent="0.2">
      <c r="B9462" s="24"/>
    </row>
    <row r="9463" spans="2:2" x14ac:dyDescent="0.2">
      <c r="B9463" s="24"/>
    </row>
    <row r="9464" spans="2:2" x14ac:dyDescent="0.2">
      <c r="B9464" s="24"/>
    </row>
    <row r="9465" spans="2:2" x14ac:dyDescent="0.2">
      <c r="B9465" s="24"/>
    </row>
    <row r="9466" spans="2:2" x14ac:dyDescent="0.2">
      <c r="B9466" s="24"/>
    </row>
    <row r="9467" spans="2:2" x14ac:dyDescent="0.2">
      <c r="B9467" s="24"/>
    </row>
    <row r="9468" spans="2:2" x14ac:dyDescent="0.2">
      <c r="B9468" s="24"/>
    </row>
    <row r="9469" spans="2:2" x14ac:dyDescent="0.2">
      <c r="B9469" s="24"/>
    </row>
    <row r="9470" spans="2:2" x14ac:dyDescent="0.2">
      <c r="B9470" s="24"/>
    </row>
    <row r="9471" spans="2:2" x14ac:dyDescent="0.2">
      <c r="B9471" s="24"/>
    </row>
    <row r="9472" spans="2:2" x14ac:dyDescent="0.2">
      <c r="B9472" s="24"/>
    </row>
    <row r="9473" spans="2:2" x14ac:dyDescent="0.2">
      <c r="B9473" s="24"/>
    </row>
    <row r="9474" spans="2:2" x14ac:dyDescent="0.2">
      <c r="B9474" s="24"/>
    </row>
    <row r="9475" spans="2:2" x14ac:dyDescent="0.2">
      <c r="B9475" s="24"/>
    </row>
    <row r="9476" spans="2:2" x14ac:dyDescent="0.2">
      <c r="B9476" s="24"/>
    </row>
    <row r="9477" spans="2:2" x14ac:dyDescent="0.2">
      <c r="B9477" s="24"/>
    </row>
    <row r="9478" spans="2:2" x14ac:dyDescent="0.2">
      <c r="B9478" s="24"/>
    </row>
    <row r="9479" spans="2:2" x14ac:dyDescent="0.2">
      <c r="B9479" s="24"/>
    </row>
    <row r="9480" spans="2:2" x14ac:dyDescent="0.2">
      <c r="B9480" s="24"/>
    </row>
    <row r="9481" spans="2:2" x14ac:dyDescent="0.2">
      <c r="B9481" s="24"/>
    </row>
    <row r="9482" spans="2:2" x14ac:dyDescent="0.2">
      <c r="B9482" s="24"/>
    </row>
    <row r="9483" spans="2:2" x14ac:dyDescent="0.2">
      <c r="B9483" s="24"/>
    </row>
    <row r="9484" spans="2:2" x14ac:dyDescent="0.2">
      <c r="B9484" s="24"/>
    </row>
    <row r="9485" spans="2:2" x14ac:dyDescent="0.2">
      <c r="B9485" s="24"/>
    </row>
    <row r="9486" spans="2:2" x14ac:dyDescent="0.2">
      <c r="B9486" s="24"/>
    </row>
    <row r="9487" spans="2:2" x14ac:dyDescent="0.2">
      <c r="B9487" s="24"/>
    </row>
    <row r="9488" spans="2:2" x14ac:dyDescent="0.2">
      <c r="B9488" s="24"/>
    </row>
    <row r="9489" spans="2:2" x14ac:dyDescent="0.2">
      <c r="B9489" s="24"/>
    </row>
    <row r="9490" spans="2:2" x14ac:dyDescent="0.2">
      <c r="B9490" s="24"/>
    </row>
    <row r="9491" spans="2:2" x14ac:dyDescent="0.2">
      <c r="B9491" s="24"/>
    </row>
    <row r="9492" spans="2:2" x14ac:dyDescent="0.2">
      <c r="B9492" s="24"/>
    </row>
    <row r="9493" spans="2:2" x14ac:dyDescent="0.2">
      <c r="B9493" s="24"/>
    </row>
    <row r="9494" spans="2:2" x14ac:dyDescent="0.2">
      <c r="B9494" s="24"/>
    </row>
    <row r="9495" spans="2:2" x14ac:dyDescent="0.2">
      <c r="B9495" s="24"/>
    </row>
    <row r="9496" spans="2:2" x14ac:dyDescent="0.2">
      <c r="B9496" s="24"/>
    </row>
    <row r="9497" spans="2:2" x14ac:dyDescent="0.2">
      <c r="B9497" s="24"/>
    </row>
    <row r="9498" spans="2:2" x14ac:dyDescent="0.2">
      <c r="B9498" s="24"/>
    </row>
    <row r="9499" spans="2:2" x14ac:dyDescent="0.2">
      <c r="B9499" s="24"/>
    </row>
    <row r="9500" spans="2:2" x14ac:dyDescent="0.2">
      <c r="B9500" s="24"/>
    </row>
    <row r="9501" spans="2:2" x14ac:dyDescent="0.2">
      <c r="B9501" s="24"/>
    </row>
    <row r="9502" spans="2:2" x14ac:dyDescent="0.2">
      <c r="B9502" s="24"/>
    </row>
    <row r="9503" spans="2:2" x14ac:dyDescent="0.2">
      <c r="B9503" s="24"/>
    </row>
    <row r="9504" spans="2:2" x14ac:dyDescent="0.2">
      <c r="B9504" s="24"/>
    </row>
    <row r="9505" spans="2:2" x14ac:dyDescent="0.2">
      <c r="B9505" s="24"/>
    </row>
    <row r="9506" spans="2:2" x14ac:dyDescent="0.2">
      <c r="B9506" s="24"/>
    </row>
    <row r="9507" spans="2:2" x14ac:dyDescent="0.2">
      <c r="B9507" s="24"/>
    </row>
    <row r="9508" spans="2:2" x14ac:dyDescent="0.2">
      <c r="B9508" s="24"/>
    </row>
    <row r="9509" spans="2:2" x14ac:dyDescent="0.2">
      <c r="B9509" s="24"/>
    </row>
    <row r="9510" spans="2:2" x14ac:dyDescent="0.2">
      <c r="B9510" s="24"/>
    </row>
    <row r="9511" spans="2:2" x14ac:dyDescent="0.2">
      <c r="B9511" s="24"/>
    </row>
    <row r="9512" spans="2:2" x14ac:dyDescent="0.2">
      <c r="B9512" s="24"/>
    </row>
    <row r="9513" spans="2:2" x14ac:dyDescent="0.2">
      <c r="B9513" s="24"/>
    </row>
    <row r="9514" spans="2:2" x14ac:dyDescent="0.2">
      <c r="B9514" s="24"/>
    </row>
    <row r="9515" spans="2:2" x14ac:dyDescent="0.2">
      <c r="B9515" s="24"/>
    </row>
    <row r="9516" spans="2:2" x14ac:dyDescent="0.2">
      <c r="B9516" s="24"/>
    </row>
    <row r="9517" spans="2:2" x14ac:dyDescent="0.2">
      <c r="B9517" s="24"/>
    </row>
    <row r="9518" spans="2:2" x14ac:dyDescent="0.2">
      <c r="B9518" s="24"/>
    </row>
    <row r="9519" spans="2:2" x14ac:dyDescent="0.2">
      <c r="B9519" s="24"/>
    </row>
    <row r="9520" spans="2:2" x14ac:dyDescent="0.2">
      <c r="B9520" s="24"/>
    </row>
    <row r="9521" spans="2:2" x14ac:dyDescent="0.2">
      <c r="B9521" s="24"/>
    </row>
    <row r="9522" spans="2:2" x14ac:dyDescent="0.2">
      <c r="B9522" s="24"/>
    </row>
    <row r="9523" spans="2:2" x14ac:dyDescent="0.2">
      <c r="B9523" s="24"/>
    </row>
    <row r="9524" spans="2:2" x14ac:dyDescent="0.2">
      <c r="B9524" s="24"/>
    </row>
    <row r="9525" spans="2:2" x14ac:dyDescent="0.2">
      <c r="B9525" s="24"/>
    </row>
    <row r="9526" spans="2:2" x14ac:dyDescent="0.2">
      <c r="B9526" s="24"/>
    </row>
    <row r="9527" spans="2:2" x14ac:dyDescent="0.2">
      <c r="B9527" s="24"/>
    </row>
    <row r="9528" spans="2:2" x14ac:dyDescent="0.2">
      <c r="B9528" s="24"/>
    </row>
    <row r="9529" spans="2:2" x14ac:dyDescent="0.2">
      <c r="B9529" s="24"/>
    </row>
    <row r="9530" spans="2:2" x14ac:dyDescent="0.2">
      <c r="B9530" s="24"/>
    </row>
    <row r="9531" spans="2:2" x14ac:dyDescent="0.2">
      <c r="B9531" s="24"/>
    </row>
    <row r="9532" spans="2:2" x14ac:dyDescent="0.2">
      <c r="B9532" s="24"/>
    </row>
    <row r="9533" spans="2:2" x14ac:dyDescent="0.2">
      <c r="B9533" s="24"/>
    </row>
    <row r="9534" spans="2:2" x14ac:dyDescent="0.2">
      <c r="B9534" s="24"/>
    </row>
    <row r="9535" spans="2:2" x14ac:dyDescent="0.2">
      <c r="B9535" s="24"/>
    </row>
    <row r="9536" spans="2:2" x14ac:dyDescent="0.2">
      <c r="B9536" s="24"/>
    </row>
    <row r="9537" spans="2:2" x14ac:dyDescent="0.2">
      <c r="B9537" s="24"/>
    </row>
    <row r="9538" spans="2:2" x14ac:dyDescent="0.2">
      <c r="B9538" s="24"/>
    </row>
    <row r="9539" spans="2:2" x14ac:dyDescent="0.2">
      <c r="B9539" s="24"/>
    </row>
    <row r="9540" spans="2:2" x14ac:dyDescent="0.2">
      <c r="B9540" s="24"/>
    </row>
    <row r="9541" spans="2:2" x14ac:dyDescent="0.2">
      <c r="B9541" s="24"/>
    </row>
    <row r="9542" spans="2:2" x14ac:dyDescent="0.2">
      <c r="B9542" s="24"/>
    </row>
    <row r="9543" spans="2:2" x14ac:dyDescent="0.2">
      <c r="B9543" s="24"/>
    </row>
    <row r="9544" spans="2:2" x14ac:dyDescent="0.2">
      <c r="B9544" s="24"/>
    </row>
    <row r="9545" spans="2:2" x14ac:dyDescent="0.2">
      <c r="B9545" s="24"/>
    </row>
    <row r="9546" spans="2:2" x14ac:dyDescent="0.2">
      <c r="B9546" s="24"/>
    </row>
    <row r="9547" spans="2:2" x14ac:dyDescent="0.2">
      <c r="B9547" s="24"/>
    </row>
    <row r="9548" spans="2:2" x14ac:dyDescent="0.2">
      <c r="B9548" s="24"/>
    </row>
    <row r="9549" spans="2:2" x14ac:dyDescent="0.2">
      <c r="B9549" s="24"/>
    </row>
    <row r="9550" spans="2:2" x14ac:dyDescent="0.2">
      <c r="B9550" s="24"/>
    </row>
    <row r="9551" spans="2:2" x14ac:dyDescent="0.2">
      <c r="B9551" s="24"/>
    </row>
    <row r="9552" spans="2:2" x14ac:dyDescent="0.2">
      <c r="B9552" s="24"/>
    </row>
    <row r="9553" spans="2:2" x14ac:dyDescent="0.2">
      <c r="B9553" s="24"/>
    </row>
    <row r="9554" spans="2:2" x14ac:dyDescent="0.2">
      <c r="B9554" s="24"/>
    </row>
    <row r="9555" spans="2:2" x14ac:dyDescent="0.2">
      <c r="B9555" s="24"/>
    </row>
    <row r="9556" spans="2:2" x14ac:dyDescent="0.2">
      <c r="B9556" s="24"/>
    </row>
    <row r="9557" spans="2:2" x14ac:dyDescent="0.2">
      <c r="B9557" s="24"/>
    </row>
    <row r="9558" spans="2:2" x14ac:dyDescent="0.2">
      <c r="B9558" s="24"/>
    </row>
    <row r="9559" spans="2:2" x14ac:dyDescent="0.2">
      <c r="B9559" s="24"/>
    </row>
    <row r="9560" spans="2:2" x14ac:dyDescent="0.2">
      <c r="B9560" s="24"/>
    </row>
    <row r="9561" spans="2:2" x14ac:dyDescent="0.2">
      <c r="B9561" s="24"/>
    </row>
    <row r="9562" spans="2:2" x14ac:dyDescent="0.2">
      <c r="B9562" s="24"/>
    </row>
    <row r="9563" spans="2:2" x14ac:dyDescent="0.2">
      <c r="B9563" s="24"/>
    </row>
    <row r="9564" spans="2:2" x14ac:dyDescent="0.2">
      <c r="B9564" s="24"/>
    </row>
    <row r="9565" spans="2:2" x14ac:dyDescent="0.2">
      <c r="B9565" s="24"/>
    </row>
    <row r="9566" spans="2:2" x14ac:dyDescent="0.2">
      <c r="B9566" s="24"/>
    </row>
    <row r="9567" spans="2:2" x14ac:dyDescent="0.2">
      <c r="B9567" s="24"/>
    </row>
    <row r="9568" spans="2:2" x14ac:dyDescent="0.2">
      <c r="B9568" s="24"/>
    </row>
    <row r="9569" spans="2:2" x14ac:dyDescent="0.2">
      <c r="B9569" s="24"/>
    </row>
    <row r="9570" spans="2:2" x14ac:dyDescent="0.2">
      <c r="B9570" s="24"/>
    </row>
    <row r="9571" spans="2:2" x14ac:dyDescent="0.2">
      <c r="B9571" s="24"/>
    </row>
    <row r="9572" spans="2:2" x14ac:dyDescent="0.2">
      <c r="B9572" s="24"/>
    </row>
    <row r="9573" spans="2:2" x14ac:dyDescent="0.2">
      <c r="B9573" s="24"/>
    </row>
    <row r="9574" spans="2:2" x14ac:dyDescent="0.2">
      <c r="B9574" s="24"/>
    </row>
    <row r="9575" spans="2:2" x14ac:dyDescent="0.2">
      <c r="B9575" s="24"/>
    </row>
    <row r="9576" spans="2:2" x14ac:dyDescent="0.2">
      <c r="B9576" s="24"/>
    </row>
    <row r="9577" spans="2:2" x14ac:dyDescent="0.2">
      <c r="B9577" s="24"/>
    </row>
    <row r="9578" spans="2:2" x14ac:dyDescent="0.2">
      <c r="B9578" s="24"/>
    </row>
    <row r="9579" spans="2:2" x14ac:dyDescent="0.2">
      <c r="B9579" s="24"/>
    </row>
    <row r="9580" spans="2:2" x14ac:dyDescent="0.2">
      <c r="B9580" s="24"/>
    </row>
    <row r="9581" spans="2:2" x14ac:dyDescent="0.2">
      <c r="B9581" s="24"/>
    </row>
    <row r="9582" spans="2:2" x14ac:dyDescent="0.2">
      <c r="B9582" s="24"/>
    </row>
    <row r="9583" spans="2:2" x14ac:dyDescent="0.2">
      <c r="B9583" s="24"/>
    </row>
    <row r="9584" spans="2:2" x14ac:dyDescent="0.2">
      <c r="B9584" s="24"/>
    </row>
    <row r="9585" spans="2:2" x14ac:dyDescent="0.2">
      <c r="B9585" s="24"/>
    </row>
    <row r="9586" spans="2:2" x14ac:dyDescent="0.2">
      <c r="B9586" s="24"/>
    </row>
    <row r="9587" spans="2:2" x14ac:dyDescent="0.2">
      <c r="B9587" s="24"/>
    </row>
    <row r="9588" spans="2:2" x14ac:dyDescent="0.2">
      <c r="B9588" s="24"/>
    </row>
    <row r="9589" spans="2:2" x14ac:dyDescent="0.2">
      <c r="B9589" s="24"/>
    </row>
    <row r="9590" spans="2:2" x14ac:dyDescent="0.2">
      <c r="B9590" s="24"/>
    </row>
    <row r="9591" spans="2:2" x14ac:dyDescent="0.2">
      <c r="B9591" s="24"/>
    </row>
    <row r="9592" spans="2:2" x14ac:dyDescent="0.2">
      <c r="B9592" s="24"/>
    </row>
    <row r="9593" spans="2:2" x14ac:dyDescent="0.2">
      <c r="B9593" s="24"/>
    </row>
    <row r="9594" spans="2:2" x14ac:dyDescent="0.2">
      <c r="B9594" s="24"/>
    </row>
    <row r="9595" spans="2:2" x14ac:dyDescent="0.2">
      <c r="B9595" s="24"/>
    </row>
    <row r="9596" spans="2:2" x14ac:dyDescent="0.2">
      <c r="B9596" s="24"/>
    </row>
    <row r="9597" spans="2:2" x14ac:dyDescent="0.2">
      <c r="B9597" s="24"/>
    </row>
    <row r="9598" spans="2:2" x14ac:dyDescent="0.2">
      <c r="B9598" s="24"/>
    </row>
    <row r="9599" spans="2:2" x14ac:dyDescent="0.2">
      <c r="B9599" s="24"/>
    </row>
    <row r="9600" spans="2:2" x14ac:dyDescent="0.2">
      <c r="B9600" s="24"/>
    </row>
    <row r="9601" spans="2:2" x14ac:dyDescent="0.2">
      <c r="B9601" s="24"/>
    </row>
    <row r="9602" spans="2:2" x14ac:dyDescent="0.2">
      <c r="B9602" s="24"/>
    </row>
    <row r="9603" spans="2:2" x14ac:dyDescent="0.2">
      <c r="B9603" s="24"/>
    </row>
    <row r="9604" spans="2:2" x14ac:dyDescent="0.2">
      <c r="B9604" s="24"/>
    </row>
    <row r="9605" spans="2:2" x14ac:dyDescent="0.2">
      <c r="B9605" s="24"/>
    </row>
    <row r="9606" spans="2:2" x14ac:dyDescent="0.2">
      <c r="B9606" s="24"/>
    </row>
    <row r="9607" spans="2:2" x14ac:dyDescent="0.2">
      <c r="B9607" s="24"/>
    </row>
    <row r="9608" spans="2:2" x14ac:dyDescent="0.2">
      <c r="B9608" s="24"/>
    </row>
    <row r="9609" spans="2:2" x14ac:dyDescent="0.2">
      <c r="B9609" s="24"/>
    </row>
    <row r="9610" spans="2:2" x14ac:dyDescent="0.2">
      <c r="B9610" s="24"/>
    </row>
    <row r="9611" spans="2:2" x14ac:dyDescent="0.2">
      <c r="B9611" s="24"/>
    </row>
    <row r="9612" spans="2:2" x14ac:dyDescent="0.2">
      <c r="B9612" s="24"/>
    </row>
    <row r="9613" spans="2:2" x14ac:dyDescent="0.2">
      <c r="B9613" s="24"/>
    </row>
    <row r="9614" spans="2:2" x14ac:dyDescent="0.2">
      <c r="B9614" s="24"/>
    </row>
    <row r="9615" spans="2:2" x14ac:dyDescent="0.2">
      <c r="B9615" s="24"/>
    </row>
    <row r="9616" spans="2:2" x14ac:dyDescent="0.2">
      <c r="B9616" s="24"/>
    </row>
    <row r="9617" spans="2:2" x14ac:dyDescent="0.2">
      <c r="B9617" s="24"/>
    </row>
    <row r="9618" spans="2:2" x14ac:dyDescent="0.2">
      <c r="B9618" s="24"/>
    </row>
    <row r="9619" spans="2:2" x14ac:dyDescent="0.2">
      <c r="B9619" s="24"/>
    </row>
    <row r="9620" spans="2:2" x14ac:dyDescent="0.2">
      <c r="B9620" s="24"/>
    </row>
    <row r="9621" spans="2:2" x14ac:dyDescent="0.2">
      <c r="B9621" s="24"/>
    </row>
    <row r="9622" spans="2:2" x14ac:dyDescent="0.2">
      <c r="B9622" s="24"/>
    </row>
    <row r="9623" spans="2:2" x14ac:dyDescent="0.2">
      <c r="B9623" s="24"/>
    </row>
    <row r="9624" spans="2:2" x14ac:dyDescent="0.2">
      <c r="B9624" s="24"/>
    </row>
    <row r="9625" spans="2:2" x14ac:dyDescent="0.2">
      <c r="B9625" s="24"/>
    </row>
    <row r="9626" spans="2:2" x14ac:dyDescent="0.2">
      <c r="B9626" s="24"/>
    </row>
    <row r="9627" spans="2:2" x14ac:dyDescent="0.2">
      <c r="B9627" s="24"/>
    </row>
    <row r="9628" spans="2:2" x14ac:dyDescent="0.2">
      <c r="B9628" s="24"/>
    </row>
    <row r="9629" spans="2:2" x14ac:dyDescent="0.2">
      <c r="B9629" s="24"/>
    </row>
    <row r="9630" spans="2:2" x14ac:dyDescent="0.2">
      <c r="B9630" s="24"/>
    </row>
    <row r="9631" spans="2:2" x14ac:dyDescent="0.2">
      <c r="B9631" s="24"/>
    </row>
    <row r="9632" spans="2:2" x14ac:dyDescent="0.2">
      <c r="B9632" s="24"/>
    </row>
    <row r="9633" spans="2:2" x14ac:dyDescent="0.2">
      <c r="B9633" s="24"/>
    </row>
    <row r="9634" spans="2:2" x14ac:dyDescent="0.2">
      <c r="B9634" s="24"/>
    </row>
    <row r="9635" spans="2:2" x14ac:dyDescent="0.2">
      <c r="B9635" s="24"/>
    </row>
    <row r="9636" spans="2:2" x14ac:dyDescent="0.2">
      <c r="B9636" s="24"/>
    </row>
    <row r="9637" spans="2:2" x14ac:dyDescent="0.2">
      <c r="B9637" s="24"/>
    </row>
    <row r="9638" spans="2:2" x14ac:dyDescent="0.2">
      <c r="B9638" s="24"/>
    </row>
    <row r="9639" spans="2:2" x14ac:dyDescent="0.2">
      <c r="B9639" s="24"/>
    </row>
    <row r="9640" spans="2:2" x14ac:dyDescent="0.2">
      <c r="B9640" s="24"/>
    </row>
    <row r="9641" spans="2:2" x14ac:dyDescent="0.2">
      <c r="B9641" s="24"/>
    </row>
    <row r="9642" spans="2:2" x14ac:dyDescent="0.2">
      <c r="B9642" s="24"/>
    </row>
    <row r="9643" spans="2:2" x14ac:dyDescent="0.2">
      <c r="B9643" s="24"/>
    </row>
    <row r="9644" spans="2:2" x14ac:dyDescent="0.2">
      <c r="B9644" s="24"/>
    </row>
    <row r="9645" spans="2:2" x14ac:dyDescent="0.2">
      <c r="B9645" s="24"/>
    </row>
    <row r="9646" spans="2:2" x14ac:dyDescent="0.2">
      <c r="B9646" s="24"/>
    </row>
    <row r="9647" spans="2:2" x14ac:dyDescent="0.2">
      <c r="B9647" s="24"/>
    </row>
    <row r="9648" spans="2:2" x14ac:dyDescent="0.2">
      <c r="B9648" s="24"/>
    </row>
    <row r="9649" spans="2:2" x14ac:dyDescent="0.2">
      <c r="B9649" s="24"/>
    </row>
    <row r="9650" spans="2:2" x14ac:dyDescent="0.2">
      <c r="B9650" s="24"/>
    </row>
    <row r="9651" spans="2:2" x14ac:dyDescent="0.2">
      <c r="B9651" s="24"/>
    </row>
    <row r="9652" spans="2:2" x14ac:dyDescent="0.2">
      <c r="B9652" s="24"/>
    </row>
    <row r="9653" spans="2:2" x14ac:dyDescent="0.2">
      <c r="B9653" s="24"/>
    </row>
    <row r="9654" spans="2:2" x14ac:dyDescent="0.2">
      <c r="B9654" s="24"/>
    </row>
    <row r="9655" spans="2:2" x14ac:dyDescent="0.2">
      <c r="B9655" s="24"/>
    </row>
    <row r="9656" spans="2:2" x14ac:dyDescent="0.2">
      <c r="B9656" s="24"/>
    </row>
    <row r="9657" spans="2:2" x14ac:dyDescent="0.2">
      <c r="B9657" s="24"/>
    </row>
    <row r="9658" spans="2:2" x14ac:dyDescent="0.2">
      <c r="B9658" s="24"/>
    </row>
    <row r="9659" spans="2:2" x14ac:dyDescent="0.2">
      <c r="B9659" s="24"/>
    </row>
    <row r="9660" spans="2:2" x14ac:dyDescent="0.2">
      <c r="B9660" s="24"/>
    </row>
    <row r="9661" spans="2:2" x14ac:dyDescent="0.2">
      <c r="B9661" s="24"/>
    </row>
    <row r="9662" spans="2:2" x14ac:dyDescent="0.2">
      <c r="B9662" s="24"/>
    </row>
    <row r="9663" spans="2:2" x14ac:dyDescent="0.2">
      <c r="B9663" s="24"/>
    </row>
    <row r="9664" spans="2:2" x14ac:dyDescent="0.2">
      <c r="B9664" s="24"/>
    </row>
    <row r="9665" spans="2:2" x14ac:dyDescent="0.2">
      <c r="B9665" s="24"/>
    </row>
    <row r="9666" spans="2:2" x14ac:dyDescent="0.2">
      <c r="B9666" s="24"/>
    </row>
    <row r="9667" spans="2:2" x14ac:dyDescent="0.2">
      <c r="B9667" s="24"/>
    </row>
    <row r="9668" spans="2:2" x14ac:dyDescent="0.2">
      <c r="B9668" s="24"/>
    </row>
    <row r="9669" spans="2:2" x14ac:dyDescent="0.2">
      <c r="B9669" s="24"/>
    </row>
    <row r="9670" spans="2:2" x14ac:dyDescent="0.2">
      <c r="B9670" s="24"/>
    </row>
    <row r="9671" spans="2:2" x14ac:dyDescent="0.2">
      <c r="B9671" s="24"/>
    </row>
    <row r="9672" spans="2:2" x14ac:dyDescent="0.2">
      <c r="B9672" s="24"/>
    </row>
    <row r="9673" spans="2:2" x14ac:dyDescent="0.2">
      <c r="B9673" s="24"/>
    </row>
    <row r="9674" spans="2:2" x14ac:dyDescent="0.2">
      <c r="B9674" s="24"/>
    </row>
    <row r="9675" spans="2:2" x14ac:dyDescent="0.2">
      <c r="B9675" s="24"/>
    </row>
    <row r="9676" spans="2:2" x14ac:dyDescent="0.2">
      <c r="B9676" s="24"/>
    </row>
    <row r="9677" spans="2:2" x14ac:dyDescent="0.2">
      <c r="B9677" s="24"/>
    </row>
    <row r="9678" spans="2:2" x14ac:dyDescent="0.2">
      <c r="B9678" s="24"/>
    </row>
    <row r="9679" spans="2:2" x14ac:dyDescent="0.2">
      <c r="B9679" s="24"/>
    </row>
    <row r="9680" spans="2:2" x14ac:dyDescent="0.2">
      <c r="B9680" s="24"/>
    </row>
    <row r="9681" spans="2:2" x14ac:dyDescent="0.2">
      <c r="B9681" s="24"/>
    </row>
    <row r="9682" spans="2:2" x14ac:dyDescent="0.2">
      <c r="B9682" s="24"/>
    </row>
    <row r="9683" spans="2:2" x14ac:dyDescent="0.2">
      <c r="B9683" s="24"/>
    </row>
    <row r="9684" spans="2:2" x14ac:dyDescent="0.2">
      <c r="B9684" s="24"/>
    </row>
    <row r="9685" spans="2:2" x14ac:dyDescent="0.2">
      <c r="B9685" s="24"/>
    </row>
    <row r="9686" spans="2:2" x14ac:dyDescent="0.2">
      <c r="B9686" s="24"/>
    </row>
    <row r="9687" spans="2:2" x14ac:dyDescent="0.2">
      <c r="B9687" s="24"/>
    </row>
    <row r="9688" spans="2:2" x14ac:dyDescent="0.2">
      <c r="B9688" s="24"/>
    </row>
    <row r="9689" spans="2:2" x14ac:dyDescent="0.2">
      <c r="B9689" s="24"/>
    </row>
    <row r="9690" spans="2:2" x14ac:dyDescent="0.2">
      <c r="B9690" s="24"/>
    </row>
    <row r="9691" spans="2:2" x14ac:dyDescent="0.2">
      <c r="B9691" s="24"/>
    </row>
    <row r="9692" spans="2:2" x14ac:dyDescent="0.2">
      <c r="B9692" s="24"/>
    </row>
    <row r="9693" spans="2:2" x14ac:dyDescent="0.2">
      <c r="B9693" s="24"/>
    </row>
    <row r="9694" spans="2:2" x14ac:dyDescent="0.2">
      <c r="B9694" s="24"/>
    </row>
    <row r="9695" spans="2:2" x14ac:dyDescent="0.2">
      <c r="B9695" s="24"/>
    </row>
    <row r="9696" spans="2:2" x14ac:dyDescent="0.2">
      <c r="B9696" s="24"/>
    </row>
    <row r="9697" spans="2:2" x14ac:dyDescent="0.2">
      <c r="B9697" s="24"/>
    </row>
    <row r="9698" spans="2:2" x14ac:dyDescent="0.2">
      <c r="B9698" s="24"/>
    </row>
    <row r="9699" spans="2:2" x14ac:dyDescent="0.2">
      <c r="B9699" s="24"/>
    </row>
    <row r="9700" spans="2:2" x14ac:dyDescent="0.2">
      <c r="B9700" s="24"/>
    </row>
    <row r="9701" spans="2:2" x14ac:dyDescent="0.2">
      <c r="B9701" s="24"/>
    </row>
    <row r="9702" spans="2:2" x14ac:dyDescent="0.2">
      <c r="B9702" s="24"/>
    </row>
    <row r="9703" spans="2:2" x14ac:dyDescent="0.2">
      <c r="B9703" s="24"/>
    </row>
    <row r="9704" spans="2:2" x14ac:dyDescent="0.2">
      <c r="B9704" s="24"/>
    </row>
    <row r="9705" spans="2:2" x14ac:dyDescent="0.2">
      <c r="B9705" s="24"/>
    </row>
    <row r="9706" spans="2:2" x14ac:dyDescent="0.2">
      <c r="B9706" s="24"/>
    </row>
    <row r="9707" spans="2:2" x14ac:dyDescent="0.2">
      <c r="B9707" s="24"/>
    </row>
    <row r="9708" spans="2:2" x14ac:dyDescent="0.2">
      <c r="B9708" s="24"/>
    </row>
    <row r="9709" spans="2:2" x14ac:dyDescent="0.2">
      <c r="B9709" s="24"/>
    </row>
    <row r="9710" spans="2:2" x14ac:dyDescent="0.2">
      <c r="B9710" s="24"/>
    </row>
    <row r="9711" spans="2:2" x14ac:dyDescent="0.2">
      <c r="B9711" s="24"/>
    </row>
    <row r="9712" spans="2:2" x14ac:dyDescent="0.2">
      <c r="B9712" s="24"/>
    </row>
    <row r="9713" spans="2:2" x14ac:dyDescent="0.2">
      <c r="B9713" s="24"/>
    </row>
    <row r="9714" spans="2:2" x14ac:dyDescent="0.2">
      <c r="B9714" s="24"/>
    </row>
    <row r="9715" spans="2:2" x14ac:dyDescent="0.2">
      <c r="B9715" s="24"/>
    </row>
    <row r="9716" spans="2:2" x14ac:dyDescent="0.2">
      <c r="B9716" s="24"/>
    </row>
    <row r="9717" spans="2:2" x14ac:dyDescent="0.2">
      <c r="B9717" s="24"/>
    </row>
    <row r="9718" spans="2:2" x14ac:dyDescent="0.2">
      <c r="B9718" s="24"/>
    </row>
    <row r="9719" spans="2:2" x14ac:dyDescent="0.2">
      <c r="B9719" s="24"/>
    </row>
    <row r="9720" spans="2:2" x14ac:dyDescent="0.2">
      <c r="B9720" s="24"/>
    </row>
    <row r="9721" spans="2:2" x14ac:dyDescent="0.2">
      <c r="B9721" s="24"/>
    </row>
    <row r="9722" spans="2:2" x14ac:dyDescent="0.2">
      <c r="B9722" s="24"/>
    </row>
    <row r="9723" spans="2:2" x14ac:dyDescent="0.2">
      <c r="B9723" s="24"/>
    </row>
    <row r="9724" spans="2:2" x14ac:dyDescent="0.2">
      <c r="B9724" s="24"/>
    </row>
    <row r="9725" spans="2:2" x14ac:dyDescent="0.2">
      <c r="B9725" s="24"/>
    </row>
    <row r="9726" spans="2:2" x14ac:dyDescent="0.2">
      <c r="B9726" s="24"/>
    </row>
    <row r="9727" spans="2:2" x14ac:dyDescent="0.2">
      <c r="B9727" s="24"/>
    </row>
    <row r="9728" spans="2:2" x14ac:dyDescent="0.2">
      <c r="B9728" s="24"/>
    </row>
    <row r="9729" spans="2:2" x14ac:dyDescent="0.2">
      <c r="B9729" s="24"/>
    </row>
    <row r="9730" spans="2:2" x14ac:dyDescent="0.2">
      <c r="B9730" s="24"/>
    </row>
    <row r="9731" spans="2:2" x14ac:dyDescent="0.2">
      <c r="B9731" s="24"/>
    </row>
    <row r="9732" spans="2:2" x14ac:dyDescent="0.2">
      <c r="B9732" s="24"/>
    </row>
    <row r="9733" spans="2:2" x14ac:dyDescent="0.2">
      <c r="B9733" s="24"/>
    </row>
    <row r="9734" spans="2:2" x14ac:dyDescent="0.2">
      <c r="B9734" s="24"/>
    </row>
    <row r="9735" spans="2:2" x14ac:dyDescent="0.2">
      <c r="B9735" s="24"/>
    </row>
    <row r="9736" spans="2:2" x14ac:dyDescent="0.2">
      <c r="B9736" s="24"/>
    </row>
    <row r="9737" spans="2:2" x14ac:dyDescent="0.2">
      <c r="B9737" s="24"/>
    </row>
    <row r="9738" spans="2:2" x14ac:dyDescent="0.2">
      <c r="B9738" s="24"/>
    </row>
    <row r="9739" spans="2:2" x14ac:dyDescent="0.2">
      <c r="B9739" s="24"/>
    </row>
    <row r="9740" spans="2:2" x14ac:dyDescent="0.2">
      <c r="B9740" s="24"/>
    </row>
    <row r="9741" spans="2:2" x14ac:dyDescent="0.2">
      <c r="B9741" s="24"/>
    </row>
    <row r="9742" spans="2:2" x14ac:dyDescent="0.2">
      <c r="B9742" s="24"/>
    </row>
    <row r="9743" spans="2:2" x14ac:dyDescent="0.2">
      <c r="B9743" s="24"/>
    </row>
    <row r="9744" spans="2:2" x14ac:dyDescent="0.2">
      <c r="B9744" s="24"/>
    </row>
    <row r="9745" spans="2:2" x14ac:dyDescent="0.2">
      <c r="B9745" s="24"/>
    </row>
    <row r="9746" spans="2:2" x14ac:dyDescent="0.2">
      <c r="B9746" s="24"/>
    </row>
    <row r="9747" spans="2:2" x14ac:dyDescent="0.2">
      <c r="B9747" s="24"/>
    </row>
    <row r="9748" spans="2:2" x14ac:dyDescent="0.2">
      <c r="B9748" s="24"/>
    </row>
    <row r="9749" spans="2:2" x14ac:dyDescent="0.2">
      <c r="B9749" s="24"/>
    </row>
    <row r="9750" spans="2:2" x14ac:dyDescent="0.2">
      <c r="B9750" s="24"/>
    </row>
    <row r="9751" spans="2:2" x14ac:dyDescent="0.2">
      <c r="B9751" s="24"/>
    </row>
    <row r="9752" spans="2:2" x14ac:dyDescent="0.2">
      <c r="B9752" s="24"/>
    </row>
    <row r="9753" spans="2:2" x14ac:dyDescent="0.2">
      <c r="B9753" s="24"/>
    </row>
    <row r="9754" spans="2:2" x14ac:dyDescent="0.2">
      <c r="B9754" s="24"/>
    </row>
    <row r="9755" spans="2:2" x14ac:dyDescent="0.2">
      <c r="B9755" s="24"/>
    </row>
    <row r="9756" spans="2:2" x14ac:dyDescent="0.2">
      <c r="B9756" s="24"/>
    </row>
    <row r="9757" spans="2:2" x14ac:dyDescent="0.2">
      <c r="B9757" s="24"/>
    </row>
    <row r="9758" spans="2:2" x14ac:dyDescent="0.2">
      <c r="B9758" s="24"/>
    </row>
    <row r="9759" spans="2:2" x14ac:dyDescent="0.2">
      <c r="B9759" s="24"/>
    </row>
    <row r="9760" spans="2:2" x14ac:dyDescent="0.2">
      <c r="B9760" s="24"/>
    </row>
    <row r="9761" spans="2:2" x14ac:dyDescent="0.2">
      <c r="B9761" s="24"/>
    </row>
    <row r="9762" spans="2:2" x14ac:dyDescent="0.2">
      <c r="B9762" s="24"/>
    </row>
    <row r="9763" spans="2:2" x14ac:dyDescent="0.2">
      <c r="B9763" s="24"/>
    </row>
    <row r="9764" spans="2:2" x14ac:dyDescent="0.2">
      <c r="B9764" s="24"/>
    </row>
    <row r="9765" spans="2:2" x14ac:dyDescent="0.2">
      <c r="B9765" s="24"/>
    </row>
    <row r="9766" spans="2:2" x14ac:dyDescent="0.2">
      <c r="B9766" s="24"/>
    </row>
    <row r="9767" spans="2:2" x14ac:dyDescent="0.2">
      <c r="B9767" s="24"/>
    </row>
    <row r="9768" spans="2:2" x14ac:dyDescent="0.2">
      <c r="B9768" s="24"/>
    </row>
    <row r="9769" spans="2:2" x14ac:dyDescent="0.2">
      <c r="B9769" s="24"/>
    </row>
    <row r="9770" spans="2:2" x14ac:dyDescent="0.2">
      <c r="B9770" s="24"/>
    </row>
    <row r="9771" spans="2:2" x14ac:dyDescent="0.2">
      <c r="B9771" s="24"/>
    </row>
    <row r="9772" spans="2:2" x14ac:dyDescent="0.2">
      <c r="B9772" s="24"/>
    </row>
    <row r="9773" spans="2:2" x14ac:dyDescent="0.2">
      <c r="B9773" s="24"/>
    </row>
    <row r="9774" spans="2:2" x14ac:dyDescent="0.2">
      <c r="B9774" s="24"/>
    </row>
    <row r="9775" spans="2:2" x14ac:dyDescent="0.2">
      <c r="B9775" s="24"/>
    </row>
    <row r="9776" spans="2:2" x14ac:dyDescent="0.2">
      <c r="B9776" s="24"/>
    </row>
    <row r="9777" spans="2:2" x14ac:dyDescent="0.2">
      <c r="B9777" s="24"/>
    </row>
    <row r="9778" spans="2:2" x14ac:dyDescent="0.2">
      <c r="B9778" s="24"/>
    </row>
    <row r="9779" spans="2:2" x14ac:dyDescent="0.2">
      <c r="B9779" s="24"/>
    </row>
    <row r="9780" spans="2:2" x14ac:dyDescent="0.2">
      <c r="B9780" s="24"/>
    </row>
    <row r="9781" spans="2:2" x14ac:dyDescent="0.2">
      <c r="B9781" s="24"/>
    </row>
    <row r="9782" spans="2:2" x14ac:dyDescent="0.2">
      <c r="B9782" s="24"/>
    </row>
    <row r="9783" spans="2:2" x14ac:dyDescent="0.2">
      <c r="B9783" s="24"/>
    </row>
    <row r="9784" spans="2:2" x14ac:dyDescent="0.2">
      <c r="B9784" s="24"/>
    </row>
    <row r="9785" spans="2:2" x14ac:dyDescent="0.2">
      <c r="B9785" s="24"/>
    </row>
    <row r="9786" spans="2:2" x14ac:dyDescent="0.2">
      <c r="B9786" s="24"/>
    </row>
    <row r="9787" spans="2:2" x14ac:dyDescent="0.2">
      <c r="B9787" s="24"/>
    </row>
    <row r="9788" spans="2:2" x14ac:dyDescent="0.2">
      <c r="B9788" s="24"/>
    </row>
    <row r="9789" spans="2:2" x14ac:dyDescent="0.2">
      <c r="B9789" s="24"/>
    </row>
    <row r="9790" spans="2:2" x14ac:dyDescent="0.2">
      <c r="B9790" s="24"/>
    </row>
    <row r="9791" spans="2:2" x14ac:dyDescent="0.2">
      <c r="B9791" s="24"/>
    </row>
    <row r="9792" spans="2:2" x14ac:dyDescent="0.2">
      <c r="B9792" s="24"/>
    </row>
    <row r="9793" spans="2:2" x14ac:dyDescent="0.2">
      <c r="B9793" s="24"/>
    </row>
    <row r="9794" spans="2:2" x14ac:dyDescent="0.2">
      <c r="B9794" s="24"/>
    </row>
    <row r="9795" spans="2:2" x14ac:dyDescent="0.2">
      <c r="B9795" s="24"/>
    </row>
    <row r="9796" spans="2:2" x14ac:dyDescent="0.2">
      <c r="B9796" s="24"/>
    </row>
    <row r="9797" spans="2:2" x14ac:dyDescent="0.2">
      <c r="B9797" s="24"/>
    </row>
    <row r="9798" spans="2:2" x14ac:dyDescent="0.2">
      <c r="B9798" s="24"/>
    </row>
    <row r="9799" spans="2:2" x14ac:dyDescent="0.2">
      <c r="B9799" s="24"/>
    </row>
    <row r="9800" spans="2:2" x14ac:dyDescent="0.2">
      <c r="B9800" s="24"/>
    </row>
    <row r="9801" spans="2:2" x14ac:dyDescent="0.2">
      <c r="B9801" s="24"/>
    </row>
    <row r="9802" spans="2:2" x14ac:dyDescent="0.2">
      <c r="B9802" s="24"/>
    </row>
    <row r="9803" spans="2:2" x14ac:dyDescent="0.2">
      <c r="B9803" s="24"/>
    </row>
    <row r="9804" spans="2:2" x14ac:dyDescent="0.2">
      <c r="B9804" s="24"/>
    </row>
    <row r="9805" spans="2:2" x14ac:dyDescent="0.2">
      <c r="B9805" s="24"/>
    </row>
    <row r="9806" spans="2:2" x14ac:dyDescent="0.2">
      <c r="B9806" s="24"/>
    </row>
    <row r="9807" spans="2:2" x14ac:dyDescent="0.2">
      <c r="B9807" s="24"/>
    </row>
    <row r="9808" spans="2:2" x14ac:dyDescent="0.2">
      <c r="B9808" s="24"/>
    </row>
    <row r="9809" spans="2:2" x14ac:dyDescent="0.2">
      <c r="B9809" s="24"/>
    </row>
    <row r="9810" spans="2:2" x14ac:dyDescent="0.2">
      <c r="B9810" s="24"/>
    </row>
    <row r="9811" spans="2:2" x14ac:dyDescent="0.2">
      <c r="B9811" s="24"/>
    </row>
    <row r="9812" spans="2:2" x14ac:dyDescent="0.2">
      <c r="B9812" s="24"/>
    </row>
    <row r="9813" spans="2:2" x14ac:dyDescent="0.2">
      <c r="B9813" s="24"/>
    </row>
    <row r="9814" spans="2:2" x14ac:dyDescent="0.2">
      <c r="B9814" s="24"/>
    </row>
    <row r="9815" spans="2:2" x14ac:dyDescent="0.2">
      <c r="B9815" s="24"/>
    </row>
    <row r="9816" spans="2:2" x14ac:dyDescent="0.2">
      <c r="B9816" s="24"/>
    </row>
    <row r="9817" spans="2:2" x14ac:dyDescent="0.2">
      <c r="B9817" s="24"/>
    </row>
    <row r="9818" spans="2:2" x14ac:dyDescent="0.2">
      <c r="B9818" s="24"/>
    </row>
    <row r="9819" spans="2:2" x14ac:dyDescent="0.2">
      <c r="B9819" s="24"/>
    </row>
    <row r="9820" spans="2:2" x14ac:dyDescent="0.2">
      <c r="B9820" s="24"/>
    </row>
    <row r="9821" spans="2:2" x14ac:dyDescent="0.2">
      <c r="B9821" s="24"/>
    </row>
    <row r="9822" spans="2:2" x14ac:dyDescent="0.2">
      <c r="B9822" s="24"/>
    </row>
    <row r="9823" spans="2:2" x14ac:dyDescent="0.2">
      <c r="B9823" s="24"/>
    </row>
    <row r="9824" spans="2:2" x14ac:dyDescent="0.2">
      <c r="B9824" s="24"/>
    </row>
    <row r="9825" spans="2:2" x14ac:dyDescent="0.2">
      <c r="B9825" s="24"/>
    </row>
    <row r="9826" spans="2:2" x14ac:dyDescent="0.2">
      <c r="B9826" s="24"/>
    </row>
    <row r="9827" spans="2:2" x14ac:dyDescent="0.2">
      <c r="B9827" s="24"/>
    </row>
    <row r="9828" spans="2:2" x14ac:dyDescent="0.2">
      <c r="B9828" s="24"/>
    </row>
    <row r="9829" spans="2:2" x14ac:dyDescent="0.2">
      <c r="B9829" s="24"/>
    </row>
    <row r="9830" spans="2:2" x14ac:dyDescent="0.2">
      <c r="B9830" s="24"/>
    </row>
    <row r="9831" spans="2:2" x14ac:dyDescent="0.2">
      <c r="B9831" s="24"/>
    </row>
    <row r="9832" spans="2:2" x14ac:dyDescent="0.2">
      <c r="B9832" s="24"/>
    </row>
    <row r="9833" spans="2:2" x14ac:dyDescent="0.2">
      <c r="B9833" s="24"/>
    </row>
    <row r="9834" spans="2:2" x14ac:dyDescent="0.2">
      <c r="B9834" s="24"/>
    </row>
    <row r="9835" spans="2:2" x14ac:dyDescent="0.2">
      <c r="B9835" s="24"/>
    </row>
    <row r="9836" spans="2:2" x14ac:dyDescent="0.2">
      <c r="B9836" s="24"/>
    </row>
    <row r="9837" spans="2:2" x14ac:dyDescent="0.2">
      <c r="B9837" s="24"/>
    </row>
    <row r="9838" spans="2:2" x14ac:dyDescent="0.2">
      <c r="B9838" s="24"/>
    </row>
    <row r="9839" spans="2:2" x14ac:dyDescent="0.2">
      <c r="B9839" s="24"/>
    </row>
    <row r="9840" spans="2:2" x14ac:dyDescent="0.2">
      <c r="B9840" s="24"/>
    </row>
    <row r="9841" spans="2:2" x14ac:dyDescent="0.2">
      <c r="B9841" s="24"/>
    </row>
    <row r="9842" spans="2:2" x14ac:dyDescent="0.2">
      <c r="B9842" s="24"/>
    </row>
    <row r="9843" spans="2:2" x14ac:dyDescent="0.2">
      <c r="B9843" s="24"/>
    </row>
    <row r="9844" spans="2:2" x14ac:dyDescent="0.2">
      <c r="B9844" s="24"/>
    </row>
    <row r="9845" spans="2:2" x14ac:dyDescent="0.2">
      <c r="B9845" s="24"/>
    </row>
    <row r="9846" spans="2:2" x14ac:dyDescent="0.2">
      <c r="B9846" s="24"/>
    </row>
    <row r="9847" spans="2:2" x14ac:dyDescent="0.2">
      <c r="B9847" s="24"/>
    </row>
    <row r="9848" spans="2:2" x14ac:dyDescent="0.2">
      <c r="B9848" s="24"/>
    </row>
    <row r="9849" spans="2:2" x14ac:dyDescent="0.2">
      <c r="B9849" s="24"/>
    </row>
    <row r="9850" spans="2:2" x14ac:dyDescent="0.2">
      <c r="B9850" s="24"/>
    </row>
    <row r="9851" spans="2:2" x14ac:dyDescent="0.2">
      <c r="B9851" s="24"/>
    </row>
    <row r="9852" spans="2:2" x14ac:dyDescent="0.2">
      <c r="B9852" s="24"/>
    </row>
    <row r="9853" spans="2:2" x14ac:dyDescent="0.2">
      <c r="B9853" s="24"/>
    </row>
    <row r="9854" spans="2:2" x14ac:dyDescent="0.2">
      <c r="B9854" s="24"/>
    </row>
    <row r="9855" spans="2:2" x14ac:dyDescent="0.2">
      <c r="B9855" s="24"/>
    </row>
    <row r="9856" spans="2:2" x14ac:dyDescent="0.2">
      <c r="B9856" s="24"/>
    </row>
    <row r="9857" spans="2:2" x14ac:dyDescent="0.2">
      <c r="B9857" s="24"/>
    </row>
    <row r="9858" spans="2:2" x14ac:dyDescent="0.2">
      <c r="B9858" s="24"/>
    </row>
    <row r="9859" spans="2:2" x14ac:dyDescent="0.2">
      <c r="B9859" s="24"/>
    </row>
    <row r="9860" spans="2:2" x14ac:dyDescent="0.2">
      <c r="B9860" s="24"/>
    </row>
    <row r="9861" spans="2:2" x14ac:dyDescent="0.2">
      <c r="B9861" s="24"/>
    </row>
    <row r="9862" spans="2:2" x14ac:dyDescent="0.2">
      <c r="B9862" s="24"/>
    </row>
    <row r="9863" spans="2:2" x14ac:dyDescent="0.2">
      <c r="B9863" s="24"/>
    </row>
    <row r="9864" spans="2:2" x14ac:dyDescent="0.2">
      <c r="B9864" s="24"/>
    </row>
    <row r="9865" spans="2:2" x14ac:dyDescent="0.2">
      <c r="B9865" s="24"/>
    </row>
    <row r="9866" spans="2:2" x14ac:dyDescent="0.2">
      <c r="B9866" s="24"/>
    </row>
    <row r="9867" spans="2:2" x14ac:dyDescent="0.2">
      <c r="B9867" s="24"/>
    </row>
    <row r="9868" spans="2:2" x14ac:dyDescent="0.2">
      <c r="B9868" s="24"/>
    </row>
    <row r="9869" spans="2:2" x14ac:dyDescent="0.2">
      <c r="B9869" s="24"/>
    </row>
    <row r="9870" spans="2:2" x14ac:dyDescent="0.2">
      <c r="B9870" s="24"/>
    </row>
    <row r="9871" spans="2:2" x14ac:dyDescent="0.2">
      <c r="B9871" s="24"/>
    </row>
    <row r="9872" spans="2:2" x14ac:dyDescent="0.2">
      <c r="B9872" s="24"/>
    </row>
    <row r="9873" spans="2:2" x14ac:dyDescent="0.2">
      <c r="B9873" s="24"/>
    </row>
    <row r="9874" spans="2:2" x14ac:dyDescent="0.2">
      <c r="B9874" s="24"/>
    </row>
    <row r="9875" spans="2:2" x14ac:dyDescent="0.2">
      <c r="B9875" s="24"/>
    </row>
    <row r="9876" spans="2:2" x14ac:dyDescent="0.2">
      <c r="B9876" s="24"/>
    </row>
    <row r="9877" spans="2:2" x14ac:dyDescent="0.2">
      <c r="B9877" s="24"/>
    </row>
    <row r="9878" spans="2:2" x14ac:dyDescent="0.2">
      <c r="B9878" s="24"/>
    </row>
    <row r="9879" spans="2:2" x14ac:dyDescent="0.2">
      <c r="B9879" s="24"/>
    </row>
    <row r="9880" spans="2:2" x14ac:dyDescent="0.2">
      <c r="B9880" s="24"/>
    </row>
    <row r="9881" spans="2:2" x14ac:dyDescent="0.2">
      <c r="B9881" s="24"/>
    </row>
    <row r="9882" spans="2:2" x14ac:dyDescent="0.2">
      <c r="B9882" s="24"/>
    </row>
    <row r="9883" spans="2:2" x14ac:dyDescent="0.2">
      <c r="B9883" s="24"/>
    </row>
    <row r="9884" spans="2:2" x14ac:dyDescent="0.2">
      <c r="B9884" s="24"/>
    </row>
    <row r="9885" spans="2:2" x14ac:dyDescent="0.2">
      <c r="B9885" s="24"/>
    </row>
    <row r="9886" spans="2:2" x14ac:dyDescent="0.2">
      <c r="B9886" s="24"/>
    </row>
    <row r="9887" spans="2:2" x14ac:dyDescent="0.2">
      <c r="B9887" s="24"/>
    </row>
    <row r="9888" spans="2:2" x14ac:dyDescent="0.2">
      <c r="B9888" s="24"/>
    </row>
    <row r="9889" spans="2:2" x14ac:dyDescent="0.2">
      <c r="B9889" s="24"/>
    </row>
    <row r="9890" spans="2:2" x14ac:dyDescent="0.2">
      <c r="B9890" s="24"/>
    </row>
    <row r="9891" spans="2:2" x14ac:dyDescent="0.2">
      <c r="B9891" s="24"/>
    </row>
    <row r="9892" spans="2:2" x14ac:dyDescent="0.2">
      <c r="B9892" s="24"/>
    </row>
    <row r="9893" spans="2:2" x14ac:dyDescent="0.2">
      <c r="B9893" s="24"/>
    </row>
    <row r="9894" spans="2:2" x14ac:dyDescent="0.2">
      <c r="B9894" s="24"/>
    </row>
    <row r="9895" spans="2:2" x14ac:dyDescent="0.2">
      <c r="B9895" s="24"/>
    </row>
    <row r="9896" spans="2:2" x14ac:dyDescent="0.2">
      <c r="B9896" s="24"/>
    </row>
    <row r="9897" spans="2:2" x14ac:dyDescent="0.2">
      <c r="B9897" s="24"/>
    </row>
    <row r="9898" spans="2:2" x14ac:dyDescent="0.2">
      <c r="B9898" s="24"/>
    </row>
    <row r="9899" spans="2:2" x14ac:dyDescent="0.2">
      <c r="B9899" s="24"/>
    </row>
    <row r="9900" spans="2:2" x14ac:dyDescent="0.2">
      <c r="B9900" s="24"/>
    </row>
    <row r="9901" spans="2:2" x14ac:dyDescent="0.2">
      <c r="B9901" s="24"/>
    </row>
    <row r="9902" spans="2:2" x14ac:dyDescent="0.2">
      <c r="B9902" s="24"/>
    </row>
    <row r="9903" spans="2:2" x14ac:dyDescent="0.2">
      <c r="B9903" s="24"/>
    </row>
    <row r="9904" spans="2:2" x14ac:dyDescent="0.2">
      <c r="B9904" s="24"/>
    </row>
    <row r="9905" spans="2:2" x14ac:dyDescent="0.2">
      <c r="B9905" s="24"/>
    </row>
    <row r="9906" spans="2:2" x14ac:dyDescent="0.2">
      <c r="B9906" s="24"/>
    </row>
    <row r="9907" spans="2:2" x14ac:dyDescent="0.2">
      <c r="B9907" s="24"/>
    </row>
    <row r="9908" spans="2:2" x14ac:dyDescent="0.2">
      <c r="B9908" s="24"/>
    </row>
    <row r="9909" spans="2:2" x14ac:dyDescent="0.2">
      <c r="B9909" s="24"/>
    </row>
    <row r="9910" spans="2:2" x14ac:dyDescent="0.2">
      <c r="B9910" s="24"/>
    </row>
    <row r="9911" spans="2:2" x14ac:dyDescent="0.2">
      <c r="B9911" s="24"/>
    </row>
    <row r="9912" spans="2:2" x14ac:dyDescent="0.2">
      <c r="B9912" s="24"/>
    </row>
    <row r="9913" spans="2:2" x14ac:dyDescent="0.2">
      <c r="B9913" s="24"/>
    </row>
    <row r="9914" spans="2:2" x14ac:dyDescent="0.2">
      <c r="B9914" s="24"/>
    </row>
    <row r="9915" spans="2:2" x14ac:dyDescent="0.2">
      <c r="B9915" s="24"/>
    </row>
    <row r="9916" spans="2:2" x14ac:dyDescent="0.2">
      <c r="B9916" s="24"/>
    </row>
    <row r="9917" spans="2:2" x14ac:dyDescent="0.2">
      <c r="B9917" s="24"/>
    </row>
    <row r="9918" spans="2:2" x14ac:dyDescent="0.2">
      <c r="B9918" s="24"/>
    </row>
    <row r="9919" spans="2:2" x14ac:dyDescent="0.2">
      <c r="B9919" s="24"/>
    </row>
    <row r="9920" spans="2:2" x14ac:dyDescent="0.2">
      <c r="B9920" s="24"/>
    </row>
    <row r="9921" spans="2:2" x14ac:dyDescent="0.2">
      <c r="B9921" s="24"/>
    </row>
    <row r="9922" spans="2:2" x14ac:dyDescent="0.2">
      <c r="B9922" s="24"/>
    </row>
    <row r="9923" spans="2:2" x14ac:dyDescent="0.2">
      <c r="B9923" s="24"/>
    </row>
    <row r="9924" spans="2:2" x14ac:dyDescent="0.2">
      <c r="B9924" s="24"/>
    </row>
    <row r="9925" spans="2:2" x14ac:dyDescent="0.2">
      <c r="B9925" s="24"/>
    </row>
    <row r="9926" spans="2:2" x14ac:dyDescent="0.2">
      <c r="B9926" s="24"/>
    </row>
    <row r="9927" spans="2:2" x14ac:dyDescent="0.2">
      <c r="B9927" s="24"/>
    </row>
    <row r="9928" spans="2:2" x14ac:dyDescent="0.2">
      <c r="B9928" s="24"/>
    </row>
    <row r="9929" spans="2:2" x14ac:dyDescent="0.2">
      <c r="B9929" s="24"/>
    </row>
    <row r="9930" spans="2:2" x14ac:dyDescent="0.2">
      <c r="B9930" s="24"/>
    </row>
    <row r="9931" spans="2:2" x14ac:dyDescent="0.2">
      <c r="B9931" s="24"/>
    </row>
    <row r="9932" spans="2:2" x14ac:dyDescent="0.2">
      <c r="B9932" s="24"/>
    </row>
    <row r="9933" spans="2:2" x14ac:dyDescent="0.2">
      <c r="B9933" s="24"/>
    </row>
    <row r="9934" spans="2:2" x14ac:dyDescent="0.2">
      <c r="B9934" s="24"/>
    </row>
    <row r="9935" spans="2:2" x14ac:dyDescent="0.2">
      <c r="B9935" s="24"/>
    </row>
    <row r="9936" spans="2:2" x14ac:dyDescent="0.2">
      <c r="B9936" s="24"/>
    </row>
    <row r="9937" spans="2:2" x14ac:dyDescent="0.2">
      <c r="B9937" s="24"/>
    </row>
    <row r="9938" spans="2:2" x14ac:dyDescent="0.2">
      <c r="B9938" s="24"/>
    </row>
    <row r="9939" spans="2:2" x14ac:dyDescent="0.2">
      <c r="B9939" s="24"/>
    </row>
    <row r="9940" spans="2:2" x14ac:dyDescent="0.2">
      <c r="B9940" s="24"/>
    </row>
    <row r="9941" spans="2:2" x14ac:dyDescent="0.2">
      <c r="B9941" s="24"/>
    </row>
    <row r="9942" spans="2:2" x14ac:dyDescent="0.2">
      <c r="B9942" s="24"/>
    </row>
    <row r="9943" spans="2:2" x14ac:dyDescent="0.2">
      <c r="B9943" s="24"/>
    </row>
    <row r="9944" spans="2:2" x14ac:dyDescent="0.2">
      <c r="B9944" s="24"/>
    </row>
    <row r="9945" spans="2:2" x14ac:dyDescent="0.2">
      <c r="B9945" s="24"/>
    </row>
    <row r="9946" spans="2:2" x14ac:dyDescent="0.2">
      <c r="B9946" s="24"/>
    </row>
    <row r="9947" spans="2:2" x14ac:dyDescent="0.2">
      <c r="B9947" s="24"/>
    </row>
    <row r="9948" spans="2:2" x14ac:dyDescent="0.2">
      <c r="B9948" s="24"/>
    </row>
    <row r="9949" spans="2:2" x14ac:dyDescent="0.2">
      <c r="B9949" s="24"/>
    </row>
    <row r="9950" spans="2:2" x14ac:dyDescent="0.2">
      <c r="B9950" s="24"/>
    </row>
    <row r="9951" spans="2:2" x14ac:dyDescent="0.2">
      <c r="B9951" s="24"/>
    </row>
    <row r="9952" spans="2:2" x14ac:dyDescent="0.2">
      <c r="B9952" s="24"/>
    </row>
    <row r="9953" spans="2:2" x14ac:dyDescent="0.2">
      <c r="B9953" s="24"/>
    </row>
    <row r="9954" spans="2:2" x14ac:dyDescent="0.2">
      <c r="B9954" s="24"/>
    </row>
    <row r="9955" spans="2:2" x14ac:dyDescent="0.2">
      <c r="B9955" s="24"/>
    </row>
    <row r="9956" spans="2:2" x14ac:dyDescent="0.2">
      <c r="B9956" s="24"/>
    </row>
    <row r="9957" spans="2:2" x14ac:dyDescent="0.2">
      <c r="B9957" s="24"/>
    </row>
    <row r="9958" spans="2:2" x14ac:dyDescent="0.2">
      <c r="B9958" s="24"/>
    </row>
    <row r="9959" spans="2:2" x14ac:dyDescent="0.2">
      <c r="B9959" s="24"/>
    </row>
    <row r="9960" spans="2:2" x14ac:dyDescent="0.2">
      <c r="B9960" s="24"/>
    </row>
    <row r="9961" spans="2:2" x14ac:dyDescent="0.2">
      <c r="B9961" s="24"/>
    </row>
    <row r="9962" spans="2:2" x14ac:dyDescent="0.2">
      <c r="B9962" s="24"/>
    </row>
    <row r="9963" spans="2:2" x14ac:dyDescent="0.2">
      <c r="B9963" s="24"/>
    </row>
    <row r="9964" spans="2:2" x14ac:dyDescent="0.2">
      <c r="B9964" s="24"/>
    </row>
    <row r="9965" spans="2:2" x14ac:dyDescent="0.2">
      <c r="B9965" s="24"/>
    </row>
    <row r="9966" spans="2:2" x14ac:dyDescent="0.2">
      <c r="B9966" s="24"/>
    </row>
    <row r="9967" spans="2:2" x14ac:dyDescent="0.2">
      <c r="B9967" s="24"/>
    </row>
    <row r="9968" spans="2:2" x14ac:dyDescent="0.2">
      <c r="B9968" s="24"/>
    </row>
    <row r="9969" spans="2:2" x14ac:dyDescent="0.2">
      <c r="B9969" s="24"/>
    </row>
    <row r="9970" spans="2:2" x14ac:dyDescent="0.2">
      <c r="B9970" s="24"/>
    </row>
    <row r="9971" spans="2:2" x14ac:dyDescent="0.2">
      <c r="B9971" s="24"/>
    </row>
    <row r="9972" spans="2:2" x14ac:dyDescent="0.2">
      <c r="B9972" s="24"/>
    </row>
    <row r="9973" spans="2:2" x14ac:dyDescent="0.2">
      <c r="B9973" s="24"/>
    </row>
    <row r="9974" spans="2:2" x14ac:dyDescent="0.2">
      <c r="B9974" s="24"/>
    </row>
    <row r="9975" spans="2:2" x14ac:dyDescent="0.2">
      <c r="B9975" s="24"/>
    </row>
    <row r="9976" spans="2:2" x14ac:dyDescent="0.2">
      <c r="B9976" s="24"/>
    </row>
    <row r="9977" spans="2:2" x14ac:dyDescent="0.2">
      <c r="B9977" s="24"/>
    </row>
    <row r="9978" spans="2:2" x14ac:dyDescent="0.2">
      <c r="B9978" s="24"/>
    </row>
    <row r="9979" spans="2:2" x14ac:dyDescent="0.2">
      <c r="B9979" s="24"/>
    </row>
    <row r="9980" spans="2:2" x14ac:dyDescent="0.2">
      <c r="B9980" s="24"/>
    </row>
    <row r="9981" spans="2:2" x14ac:dyDescent="0.2">
      <c r="B9981" s="24"/>
    </row>
    <row r="9982" spans="2:2" x14ac:dyDescent="0.2">
      <c r="B9982" s="24"/>
    </row>
    <row r="9983" spans="2:2" x14ac:dyDescent="0.2">
      <c r="B9983" s="24"/>
    </row>
    <row r="9984" spans="2:2" x14ac:dyDescent="0.2">
      <c r="B9984" s="24"/>
    </row>
    <row r="9985" spans="2:2" x14ac:dyDescent="0.2">
      <c r="B9985" s="24"/>
    </row>
    <row r="9986" spans="2:2" x14ac:dyDescent="0.2">
      <c r="B9986" s="24"/>
    </row>
    <row r="9987" spans="2:2" x14ac:dyDescent="0.2">
      <c r="B9987" s="24"/>
    </row>
    <row r="9988" spans="2:2" x14ac:dyDescent="0.2">
      <c r="B9988" s="24"/>
    </row>
    <row r="9989" spans="2:2" x14ac:dyDescent="0.2">
      <c r="B9989" s="24"/>
    </row>
    <row r="9990" spans="2:2" x14ac:dyDescent="0.2">
      <c r="B9990" s="24"/>
    </row>
    <row r="9991" spans="2:2" x14ac:dyDescent="0.2">
      <c r="B9991" s="24"/>
    </row>
    <row r="9992" spans="2:2" x14ac:dyDescent="0.2">
      <c r="B9992" s="24"/>
    </row>
    <row r="9993" spans="2:2" x14ac:dyDescent="0.2">
      <c r="B9993" s="24"/>
    </row>
    <row r="9994" spans="2:2" x14ac:dyDescent="0.2">
      <c r="B9994" s="24"/>
    </row>
    <row r="9995" spans="2:2" x14ac:dyDescent="0.2">
      <c r="B9995" s="24"/>
    </row>
    <row r="9996" spans="2:2" x14ac:dyDescent="0.2">
      <c r="B9996" s="24"/>
    </row>
    <row r="9997" spans="2:2" x14ac:dyDescent="0.2">
      <c r="B9997" s="24"/>
    </row>
    <row r="9998" spans="2:2" x14ac:dyDescent="0.2">
      <c r="B9998" s="24"/>
    </row>
    <row r="9999" spans="2:2" x14ac:dyDescent="0.2">
      <c r="B9999" s="24"/>
    </row>
    <row r="10000" spans="2:2" x14ac:dyDescent="0.2">
      <c r="B10000" s="24"/>
    </row>
    <row r="10001" spans="2:2" x14ac:dyDescent="0.2">
      <c r="B10001" s="24"/>
    </row>
    <row r="10002" spans="2:2" x14ac:dyDescent="0.2">
      <c r="B10002" s="24"/>
    </row>
    <row r="10003" spans="2:2" x14ac:dyDescent="0.2">
      <c r="B10003" s="24"/>
    </row>
    <row r="10004" spans="2:2" x14ac:dyDescent="0.2">
      <c r="B10004" s="24"/>
    </row>
    <row r="10005" spans="2:2" x14ac:dyDescent="0.2">
      <c r="B10005" s="24"/>
    </row>
    <row r="10006" spans="2:2" x14ac:dyDescent="0.2">
      <c r="B10006" s="24"/>
    </row>
    <row r="10007" spans="2:2" x14ac:dyDescent="0.2">
      <c r="B10007" s="24"/>
    </row>
    <row r="10008" spans="2:2" x14ac:dyDescent="0.2">
      <c r="B10008" s="24"/>
    </row>
    <row r="10009" spans="2:2" x14ac:dyDescent="0.2">
      <c r="B10009" s="24"/>
    </row>
    <row r="10010" spans="2:2" x14ac:dyDescent="0.2">
      <c r="B10010" s="24"/>
    </row>
    <row r="10011" spans="2:2" x14ac:dyDescent="0.2">
      <c r="B10011" s="24"/>
    </row>
    <row r="10012" spans="2:2" x14ac:dyDescent="0.2">
      <c r="B10012" s="24"/>
    </row>
    <row r="10013" spans="2:2" x14ac:dyDescent="0.2">
      <c r="B10013" s="24"/>
    </row>
    <row r="10014" spans="2:2" x14ac:dyDescent="0.2">
      <c r="B10014" s="24"/>
    </row>
    <row r="10015" spans="2:2" x14ac:dyDescent="0.2">
      <c r="B10015" s="24"/>
    </row>
    <row r="10016" spans="2:2" x14ac:dyDescent="0.2">
      <c r="B10016" s="24"/>
    </row>
    <row r="10017" spans="2:2" x14ac:dyDescent="0.2">
      <c r="B10017" s="24"/>
    </row>
    <row r="10018" spans="2:2" x14ac:dyDescent="0.2">
      <c r="B10018" s="24"/>
    </row>
    <row r="10019" spans="2:2" x14ac:dyDescent="0.2">
      <c r="B10019" s="24"/>
    </row>
    <row r="10020" spans="2:2" x14ac:dyDescent="0.2">
      <c r="B10020" s="24"/>
    </row>
    <row r="10021" spans="2:2" x14ac:dyDescent="0.2">
      <c r="B10021" s="24"/>
    </row>
    <row r="10022" spans="2:2" x14ac:dyDescent="0.2">
      <c r="B10022" s="24"/>
    </row>
    <row r="10023" spans="2:2" x14ac:dyDescent="0.2">
      <c r="B10023" s="24"/>
    </row>
    <row r="10024" spans="2:2" x14ac:dyDescent="0.2">
      <c r="B10024" s="24"/>
    </row>
    <row r="10025" spans="2:2" x14ac:dyDescent="0.2">
      <c r="B10025" s="24"/>
    </row>
    <row r="10026" spans="2:2" x14ac:dyDescent="0.2">
      <c r="B10026" s="24"/>
    </row>
    <row r="10027" spans="2:2" x14ac:dyDescent="0.2">
      <c r="B10027" s="24"/>
    </row>
    <row r="10028" spans="2:2" x14ac:dyDescent="0.2">
      <c r="B10028" s="24"/>
    </row>
    <row r="10029" spans="2:2" x14ac:dyDescent="0.2">
      <c r="B10029" s="24"/>
    </row>
    <row r="10030" spans="2:2" x14ac:dyDescent="0.2">
      <c r="B10030" s="24"/>
    </row>
    <row r="10031" spans="2:2" x14ac:dyDescent="0.2">
      <c r="B10031" s="24"/>
    </row>
    <row r="10032" spans="2:2" x14ac:dyDescent="0.2">
      <c r="B10032" s="24"/>
    </row>
    <row r="10033" spans="2:2" x14ac:dyDescent="0.2">
      <c r="B10033" s="24"/>
    </row>
    <row r="10034" spans="2:2" x14ac:dyDescent="0.2">
      <c r="B10034" s="24"/>
    </row>
    <row r="10035" spans="2:2" x14ac:dyDescent="0.2">
      <c r="B10035" s="24"/>
    </row>
    <row r="10036" spans="2:2" x14ac:dyDescent="0.2">
      <c r="B10036" s="24"/>
    </row>
    <row r="10037" spans="2:2" x14ac:dyDescent="0.2">
      <c r="B10037" s="24"/>
    </row>
    <row r="10038" spans="2:2" x14ac:dyDescent="0.2">
      <c r="B10038" s="24"/>
    </row>
    <row r="10039" spans="2:2" x14ac:dyDescent="0.2">
      <c r="B10039" s="24"/>
    </row>
    <row r="10040" spans="2:2" x14ac:dyDescent="0.2">
      <c r="B10040" s="24"/>
    </row>
    <row r="10041" spans="2:2" x14ac:dyDescent="0.2">
      <c r="B10041" s="24"/>
    </row>
    <row r="10042" spans="2:2" x14ac:dyDescent="0.2">
      <c r="B10042" s="24"/>
    </row>
    <row r="10043" spans="2:2" x14ac:dyDescent="0.2">
      <c r="B10043" s="24"/>
    </row>
    <row r="10044" spans="2:2" x14ac:dyDescent="0.2">
      <c r="B10044" s="24"/>
    </row>
    <row r="10045" spans="2:2" x14ac:dyDescent="0.2">
      <c r="B10045" s="24"/>
    </row>
    <row r="10046" spans="2:2" x14ac:dyDescent="0.2">
      <c r="B10046" s="24"/>
    </row>
    <row r="10047" spans="2:2" x14ac:dyDescent="0.2">
      <c r="B10047" s="24"/>
    </row>
    <row r="10048" spans="2:2" x14ac:dyDescent="0.2">
      <c r="B10048" s="24"/>
    </row>
    <row r="10049" spans="2:2" x14ac:dyDescent="0.2">
      <c r="B10049" s="24"/>
    </row>
    <row r="10050" spans="2:2" x14ac:dyDescent="0.2">
      <c r="B10050" s="24"/>
    </row>
    <row r="10051" spans="2:2" x14ac:dyDescent="0.2">
      <c r="B10051" s="24"/>
    </row>
    <row r="10052" spans="2:2" x14ac:dyDescent="0.2">
      <c r="B10052" s="24"/>
    </row>
    <row r="10053" spans="2:2" x14ac:dyDescent="0.2">
      <c r="B10053" s="24"/>
    </row>
    <row r="10054" spans="2:2" x14ac:dyDescent="0.2">
      <c r="B10054" s="24"/>
    </row>
    <row r="10055" spans="2:2" x14ac:dyDescent="0.2">
      <c r="B10055" s="24"/>
    </row>
    <row r="10056" spans="2:2" x14ac:dyDescent="0.2">
      <c r="B10056" s="24"/>
    </row>
    <row r="10057" spans="2:2" x14ac:dyDescent="0.2">
      <c r="B10057" s="24"/>
    </row>
    <row r="10058" spans="2:2" x14ac:dyDescent="0.2">
      <c r="B10058" s="24"/>
    </row>
    <row r="10059" spans="2:2" x14ac:dyDescent="0.2">
      <c r="B10059" s="24"/>
    </row>
    <row r="10060" spans="2:2" x14ac:dyDescent="0.2">
      <c r="B10060" s="24"/>
    </row>
    <row r="10061" spans="2:2" x14ac:dyDescent="0.2">
      <c r="B10061" s="24"/>
    </row>
    <row r="10062" spans="2:2" x14ac:dyDescent="0.2">
      <c r="B10062" s="24"/>
    </row>
    <row r="10063" spans="2:2" x14ac:dyDescent="0.2">
      <c r="B10063" s="24"/>
    </row>
    <row r="10064" spans="2:2" x14ac:dyDescent="0.2">
      <c r="B10064" s="24"/>
    </row>
    <row r="10065" spans="2:2" x14ac:dyDescent="0.2">
      <c r="B10065" s="24"/>
    </row>
    <row r="10066" spans="2:2" x14ac:dyDescent="0.2">
      <c r="B10066" s="24"/>
    </row>
    <row r="10067" spans="2:2" x14ac:dyDescent="0.2">
      <c r="B10067" s="24"/>
    </row>
    <row r="10068" spans="2:2" x14ac:dyDescent="0.2">
      <c r="B10068" s="24"/>
    </row>
    <row r="10069" spans="2:2" x14ac:dyDescent="0.2">
      <c r="B10069" s="24"/>
    </row>
    <row r="10070" spans="2:2" x14ac:dyDescent="0.2">
      <c r="B10070" s="24"/>
    </row>
    <row r="10071" spans="2:2" x14ac:dyDescent="0.2">
      <c r="B10071" s="24"/>
    </row>
    <row r="10072" spans="2:2" x14ac:dyDescent="0.2">
      <c r="B10072" s="24"/>
    </row>
    <row r="10073" spans="2:2" x14ac:dyDescent="0.2">
      <c r="B10073" s="24"/>
    </row>
    <row r="10074" spans="2:2" x14ac:dyDescent="0.2">
      <c r="B10074" s="24"/>
    </row>
    <row r="10075" spans="2:2" x14ac:dyDescent="0.2">
      <c r="B10075" s="24"/>
    </row>
    <row r="10076" spans="2:2" x14ac:dyDescent="0.2">
      <c r="B10076" s="24"/>
    </row>
    <row r="10077" spans="2:2" x14ac:dyDescent="0.2">
      <c r="B10077" s="24"/>
    </row>
    <row r="10078" spans="2:2" x14ac:dyDescent="0.2">
      <c r="B10078" s="24"/>
    </row>
    <row r="10079" spans="2:2" x14ac:dyDescent="0.2">
      <c r="B10079" s="24"/>
    </row>
    <row r="10080" spans="2:2" x14ac:dyDescent="0.2">
      <c r="B10080" s="24"/>
    </row>
    <row r="10081" spans="2:2" x14ac:dyDescent="0.2">
      <c r="B10081" s="24"/>
    </row>
    <row r="10082" spans="2:2" x14ac:dyDescent="0.2">
      <c r="B10082" s="24"/>
    </row>
    <row r="10083" spans="2:2" x14ac:dyDescent="0.2">
      <c r="B10083" s="24"/>
    </row>
    <row r="10084" spans="2:2" x14ac:dyDescent="0.2">
      <c r="B10084" s="24"/>
    </row>
    <row r="10085" spans="2:2" x14ac:dyDescent="0.2">
      <c r="B10085" s="24"/>
    </row>
    <row r="10086" spans="2:2" x14ac:dyDescent="0.2">
      <c r="B10086" s="24"/>
    </row>
    <row r="10087" spans="2:2" x14ac:dyDescent="0.2">
      <c r="B10087" s="24"/>
    </row>
    <row r="10088" spans="2:2" x14ac:dyDescent="0.2">
      <c r="B10088" s="24"/>
    </row>
    <row r="10089" spans="2:2" x14ac:dyDescent="0.2">
      <c r="B10089" s="24"/>
    </row>
    <row r="10090" spans="2:2" x14ac:dyDescent="0.2">
      <c r="B10090" s="24"/>
    </row>
    <row r="10091" spans="2:2" x14ac:dyDescent="0.2">
      <c r="B10091" s="24"/>
    </row>
    <row r="10092" spans="2:2" x14ac:dyDescent="0.2">
      <c r="B10092" s="24"/>
    </row>
    <row r="10093" spans="2:2" x14ac:dyDescent="0.2">
      <c r="B10093" s="24"/>
    </row>
    <row r="10094" spans="2:2" x14ac:dyDescent="0.2">
      <c r="B10094" s="24"/>
    </row>
    <row r="10095" spans="2:2" x14ac:dyDescent="0.2">
      <c r="B10095" s="24"/>
    </row>
    <row r="10096" spans="2:2" x14ac:dyDescent="0.2">
      <c r="B10096" s="24"/>
    </row>
    <row r="10097" spans="2:2" x14ac:dyDescent="0.2">
      <c r="B10097" s="24"/>
    </row>
    <row r="10098" spans="2:2" x14ac:dyDescent="0.2">
      <c r="B10098" s="24"/>
    </row>
    <row r="10099" spans="2:2" x14ac:dyDescent="0.2">
      <c r="B10099" s="24"/>
    </row>
    <row r="10100" spans="2:2" x14ac:dyDescent="0.2">
      <c r="B10100" s="24"/>
    </row>
    <row r="10101" spans="2:2" x14ac:dyDescent="0.2">
      <c r="B10101" s="24"/>
    </row>
    <row r="10102" spans="2:2" x14ac:dyDescent="0.2">
      <c r="B10102" s="24"/>
    </row>
    <row r="10103" spans="2:2" x14ac:dyDescent="0.2">
      <c r="B10103" s="24"/>
    </row>
    <row r="10104" spans="2:2" x14ac:dyDescent="0.2">
      <c r="B10104" s="24"/>
    </row>
    <row r="10105" spans="2:2" x14ac:dyDescent="0.2">
      <c r="B10105" s="24"/>
    </row>
    <row r="10106" spans="2:2" x14ac:dyDescent="0.2">
      <c r="B10106" s="24"/>
    </row>
    <row r="10107" spans="2:2" x14ac:dyDescent="0.2">
      <c r="B10107" s="24"/>
    </row>
    <row r="10108" spans="2:2" x14ac:dyDescent="0.2">
      <c r="B10108" s="24"/>
    </row>
    <row r="10109" spans="2:2" x14ac:dyDescent="0.2">
      <c r="B10109" s="24"/>
    </row>
    <row r="10110" spans="2:2" x14ac:dyDescent="0.2">
      <c r="B10110" s="24"/>
    </row>
    <row r="10111" spans="2:2" x14ac:dyDescent="0.2">
      <c r="B10111" s="24"/>
    </row>
    <row r="10112" spans="2:2" x14ac:dyDescent="0.2">
      <c r="B10112" s="24"/>
    </row>
    <row r="10113" spans="2:2" x14ac:dyDescent="0.2">
      <c r="B10113" s="24"/>
    </row>
    <row r="10114" spans="2:2" x14ac:dyDescent="0.2">
      <c r="B10114" s="24"/>
    </row>
    <row r="10115" spans="2:2" x14ac:dyDescent="0.2">
      <c r="B10115" s="24"/>
    </row>
    <row r="10116" spans="2:2" x14ac:dyDescent="0.2">
      <c r="B10116" s="24"/>
    </row>
    <row r="10117" spans="2:2" x14ac:dyDescent="0.2">
      <c r="B10117" s="24"/>
    </row>
    <row r="10118" spans="2:2" x14ac:dyDescent="0.2">
      <c r="B10118" s="24"/>
    </row>
    <row r="10119" spans="2:2" x14ac:dyDescent="0.2">
      <c r="B10119" s="24"/>
    </row>
    <row r="10120" spans="2:2" x14ac:dyDescent="0.2">
      <c r="B10120" s="24"/>
    </row>
    <row r="10121" spans="2:2" x14ac:dyDescent="0.2">
      <c r="B10121" s="24"/>
    </row>
    <row r="10122" spans="2:2" x14ac:dyDescent="0.2">
      <c r="B10122" s="24"/>
    </row>
    <row r="10123" spans="2:2" x14ac:dyDescent="0.2">
      <c r="B10123" s="24"/>
    </row>
    <row r="10124" spans="2:2" x14ac:dyDescent="0.2">
      <c r="B10124" s="24"/>
    </row>
    <row r="10125" spans="2:2" x14ac:dyDescent="0.2">
      <c r="B10125" s="24"/>
    </row>
    <row r="10126" spans="2:2" x14ac:dyDescent="0.2">
      <c r="B10126" s="24"/>
    </row>
    <row r="10127" spans="2:2" x14ac:dyDescent="0.2">
      <c r="B10127" s="24"/>
    </row>
    <row r="10128" spans="2:2" x14ac:dyDescent="0.2">
      <c r="B10128" s="24"/>
    </row>
    <row r="10129" spans="2:2" x14ac:dyDescent="0.2">
      <c r="B10129" s="24"/>
    </row>
    <row r="10130" spans="2:2" x14ac:dyDescent="0.2">
      <c r="B10130" s="24"/>
    </row>
    <row r="10131" spans="2:2" x14ac:dyDescent="0.2">
      <c r="B10131" s="24"/>
    </row>
    <row r="10132" spans="2:2" x14ac:dyDescent="0.2">
      <c r="B10132" s="24"/>
    </row>
    <row r="10133" spans="2:2" x14ac:dyDescent="0.2">
      <c r="B10133" s="24"/>
    </row>
    <row r="10134" spans="2:2" x14ac:dyDescent="0.2">
      <c r="B10134" s="24"/>
    </row>
    <row r="10135" spans="2:2" x14ac:dyDescent="0.2">
      <c r="B10135" s="24"/>
    </row>
    <row r="10136" spans="2:2" x14ac:dyDescent="0.2">
      <c r="B10136" s="24"/>
    </row>
    <row r="10137" spans="2:2" x14ac:dyDescent="0.2">
      <c r="B10137" s="24"/>
    </row>
    <row r="10138" spans="2:2" x14ac:dyDescent="0.2">
      <c r="B10138" s="24"/>
    </row>
    <row r="10139" spans="2:2" x14ac:dyDescent="0.2">
      <c r="B10139" s="24"/>
    </row>
    <row r="10140" spans="2:2" x14ac:dyDescent="0.2">
      <c r="B10140" s="24"/>
    </row>
    <row r="10141" spans="2:2" x14ac:dyDescent="0.2">
      <c r="B10141" s="24"/>
    </row>
    <row r="10142" spans="2:2" x14ac:dyDescent="0.2">
      <c r="B10142" s="24"/>
    </row>
    <row r="10143" spans="2:2" x14ac:dyDescent="0.2">
      <c r="B10143" s="24"/>
    </row>
    <row r="10144" spans="2:2" x14ac:dyDescent="0.2">
      <c r="B10144" s="24"/>
    </row>
    <row r="10145" spans="2:2" x14ac:dyDescent="0.2">
      <c r="B10145" s="24"/>
    </row>
    <row r="10146" spans="2:2" x14ac:dyDescent="0.2">
      <c r="B10146" s="24"/>
    </row>
    <row r="10147" spans="2:2" x14ac:dyDescent="0.2">
      <c r="B10147" s="24"/>
    </row>
    <row r="10148" spans="2:2" x14ac:dyDescent="0.2">
      <c r="B10148" s="24"/>
    </row>
    <row r="10149" spans="2:2" x14ac:dyDescent="0.2">
      <c r="B10149" s="24"/>
    </row>
    <row r="10150" spans="2:2" x14ac:dyDescent="0.2">
      <c r="B10150" s="24"/>
    </row>
    <row r="10151" spans="2:2" x14ac:dyDescent="0.2">
      <c r="B10151" s="24"/>
    </row>
    <row r="10152" spans="2:2" x14ac:dyDescent="0.2">
      <c r="B10152" s="24"/>
    </row>
    <row r="10153" spans="2:2" x14ac:dyDescent="0.2">
      <c r="B10153" s="24"/>
    </row>
    <row r="10154" spans="2:2" x14ac:dyDescent="0.2">
      <c r="B10154" s="24"/>
    </row>
    <row r="10155" spans="2:2" x14ac:dyDescent="0.2">
      <c r="B10155" s="24"/>
    </row>
    <row r="10156" spans="2:2" x14ac:dyDescent="0.2">
      <c r="B10156" s="24"/>
    </row>
    <row r="10157" spans="2:2" x14ac:dyDescent="0.2">
      <c r="B10157" s="24"/>
    </row>
    <row r="10158" spans="2:2" x14ac:dyDescent="0.2">
      <c r="B10158" s="24"/>
    </row>
    <row r="10159" spans="2:2" x14ac:dyDescent="0.2">
      <c r="B10159" s="24"/>
    </row>
    <row r="10160" spans="2:2" x14ac:dyDescent="0.2">
      <c r="B10160" s="24"/>
    </row>
    <row r="10161" spans="2:2" x14ac:dyDescent="0.2">
      <c r="B10161" s="24"/>
    </row>
    <row r="10162" spans="2:2" x14ac:dyDescent="0.2">
      <c r="B10162" s="24"/>
    </row>
    <row r="10163" spans="2:2" x14ac:dyDescent="0.2">
      <c r="B10163" s="24"/>
    </row>
    <row r="10164" spans="2:2" x14ac:dyDescent="0.2">
      <c r="B10164" s="24"/>
    </row>
    <row r="10165" spans="2:2" x14ac:dyDescent="0.2">
      <c r="B10165" s="24"/>
    </row>
    <row r="10166" spans="2:2" x14ac:dyDescent="0.2">
      <c r="B10166" s="24"/>
    </row>
    <row r="10167" spans="2:2" x14ac:dyDescent="0.2">
      <c r="B10167" s="24"/>
    </row>
    <row r="10168" spans="2:2" x14ac:dyDescent="0.2">
      <c r="B10168" s="24"/>
    </row>
    <row r="10169" spans="2:2" x14ac:dyDescent="0.2">
      <c r="B10169" s="24"/>
    </row>
    <row r="10170" spans="2:2" x14ac:dyDescent="0.2">
      <c r="B10170" s="24"/>
    </row>
    <row r="10171" spans="2:2" x14ac:dyDescent="0.2">
      <c r="B10171" s="24"/>
    </row>
    <row r="10172" spans="2:2" x14ac:dyDescent="0.2">
      <c r="B10172" s="24"/>
    </row>
    <row r="10173" spans="2:2" x14ac:dyDescent="0.2">
      <c r="B10173" s="24"/>
    </row>
    <row r="10174" spans="2:2" x14ac:dyDescent="0.2">
      <c r="B10174" s="24"/>
    </row>
    <row r="10175" spans="2:2" x14ac:dyDescent="0.2">
      <c r="B10175" s="24"/>
    </row>
    <row r="10176" spans="2:2" x14ac:dyDescent="0.2">
      <c r="B10176" s="24"/>
    </row>
    <row r="10177" spans="2:2" x14ac:dyDescent="0.2">
      <c r="B10177" s="24"/>
    </row>
    <row r="10178" spans="2:2" x14ac:dyDescent="0.2">
      <c r="B10178" s="24"/>
    </row>
    <row r="10179" spans="2:2" x14ac:dyDescent="0.2">
      <c r="B10179" s="24"/>
    </row>
    <row r="10180" spans="2:2" x14ac:dyDescent="0.2">
      <c r="B10180" s="24"/>
    </row>
    <row r="10181" spans="2:2" x14ac:dyDescent="0.2">
      <c r="B10181" s="24"/>
    </row>
    <row r="10182" spans="2:2" x14ac:dyDescent="0.2">
      <c r="B10182" s="24"/>
    </row>
    <row r="10183" spans="2:2" x14ac:dyDescent="0.2">
      <c r="B10183" s="24"/>
    </row>
    <row r="10184" spans="2:2" x14ac:dyDescent="0.2">
      <c r="B10184" s="24"/>
    </row>
    <row r="10185" spans="2:2" x14ac:dyDescent="0.2">
      <c r="B10185" s="24"/>
    </row>
    <row r="10186" spans="2:2" x14ac:dyDescent="0.2">
      <c r="B10186" s="24"/>
    </row>
    <row r="10187" spans="2:2" x14ac:dyDescent="0.2">
      <c r="B10187" s="24"/>
    </row>
    <row r="10188" spans="2:2" x14ac:dyDescent="0.2">
      <c r="B10188" s="24"/>
    </row>
    <row r="10189" spans="2:2" x14ac:dyDescent="0.2">
      <c r="B10189" s="24"/>
    </row>
    <row r="10190" spans="2:2" x14ac:dyDescent="0.2">
      <c r="B10190" s="24"/>
    </row>
    <row r="10191" spans="2:2" x14ac:dyDescent="0.2">
      <c r="B10191" s="24"/>
    </row>
    <row r="10192" spans="2:2" x14ac:dyDescent="0.2">
      <c r="B10192" s="24"/>
    </row>
    <row r="10193" spans="2:2" x14ac:dyDescent="0.2">
      <c r="B10193" s="24"/>
    </row>
    <row r="10194" spans="2:2" x14ac:dyDescent="0.2">
      <c r="B10194" s="24"/>
    </row>
    <row r="10195" spans="2:2" x14ac:dyDescent="0.2">
      <c r="B10195" s="24"/>
    </row>
    <row r="10196" spans="2:2" x14ac:dyDescent="0.2">
      <c r="B10196" s="24"/>
    </row>
    <row r="10197" spans="2:2" x14ac:dyDescent="0.2">
      <c r="B10197" s="24"/>
    </row>
    <row r="10198" spans="2:2" x14ac:dyDescent="0.2">
      <c r="B10198" s="24"/>
    </row>
    <row r="10199" spans="2:2" x14ac:dyDescent="0.2">
      <c r="B10199" s="24"/>
    </row>
    <row r="10200" spans="2:2" x14ac:dyDescent="0.2">
      <c r="B10200" s="24"/>
    </row>
    <row r="10201" spans="2:2" x14ac:dyDescent="0.2">
      <c r="B10201" s="24"/>
    </row>
    <row r="10202" spans="2:2" x14ac:dyDescent="0.2">
      <c r="B10202" s="24"/>
    </row>
    <row r="10203" spans="2:2" x14ac:dyDescent="0.2">
      <c r="B10203" s="24"/>
    </row>
    <row r="10204" spans="2:2" x14ac:dyDescent="0.2">
      <c r="B10204" s="24"/>
    </row>
    <row r="10205" spans="2:2" x14ac:dyDescent="0.2">
      <c r="B10205" s="24"/>
    </row>
    <row r="10206" spans="2:2" x14ac:dyDescent="0.2">
      <c r="B10206" s="24"/>
    </row>
    <row r="10207" spans="2:2" x14ac:dyDescent="0.2">
      <c r="B10207" s="24"/>
    </row>
    <row r="10208" spans="2:2" x14ac:dyDescent="0.2">
      <c r="B10208" s="24"/>
    </row>
    <row r="10209" spans="2:2" x14ac:dyDescent="0.2">
      <c r="B10209" s="24"/>
    </row>
    <row r="10210" spans="2:2" x14ac:dyDescent="0.2">
      <c r="B10210" s="24"/>
    </row>
    <row r="10211" spans="2:2" x14ac:dyDescent="0.2">
      <c r="B10211" s="24"/>
    </row>
    <row r="10212" spans="2:2" x14ac:dyDescent="0.2">
      <c r="B10212" s="24"/>
    </row>
    <row r="10213" spans="2:2" x14ac:dyDescent="0.2">
      <c r="B10213" s="24"/>
    </row>
    <row r="10214" spans="2:2" x14ac:dyDescent="0.2">
      <c r="B10214" s="24"/>
    </row>
    <row r="10215" spans="2:2" x14ac:dyDescent="0.2">
      <c r="B10215" s="24"/>
    </row>
    <row r="10216" spans="2:2" x14ac:dyDescent="0.2">
      <c r="B10216" s="24"/>
    </row>
    <row r="10217" spans="2:2" x14ac:dyDescent="0.2">
      <c r="B10217" s="24"/>
    </row>
    <row r="10218" spans="2:2" x14ac:dyDescent="0.2">
      <c r="B10218" s="24"/>
    </row>
    <row r="10219" spans="2:2" x14ac:dyDescent="0.2">
      <c r="B10219" s="24"/>
    </row>
    <row r="10220" spans="2:2" x14ac:dyDescent="0.2">
      <c r="B10220" s="24"/>
    </row>
    <row r="10221" spans="2:2" x14ac:dyDescent="0.2">
      <c r="B10221" s="24"/>
    </row>
    <row r="10222" spans="2:2" x14ac:dyDescent="0.2">
      <c r="B10222" s="24"/>
    </row>
    <row r="10223" spans="2:2" x14ac:dyDescent="0.2">
      <c r="B10223" s="24"/>
    </row>
    <row r="10224" spans="2:2" x14ac:dyDescent="0.2">
      <c r="B10224" s="24"/>
    </row>
    <row r="10225" spans="2:2" x14ac:dyDescent="0.2">
      <c r="B10225" s="24"/>
    </row>
    <row r="10226" spans="2:2" x14ac:dyDescent="0.2">
      <c r="B10226" s="24"/>
    </row>
    <row r="10227" spans="2:2" x14ac:dyDescent="0.2">
      <c r="B10227" s="24"/>
    </row>
    <row r="10228" spans="2:2" x14ac:dyDescent="0.2">
      <c r="B10228" s="24"/>
    </row>
    <row r="10229" spans="2:2" x14ac:dyDescent="0.2">
      <c r="B10229" s="24"/>
    </row>
    <row r="10230" spans="2:2" x14ac:dyDescent="0.2">
      <c r="B10230" s="24"/>
    </row>
    <row r="10231" spans="2:2" x14ac:dyDescent="0.2">
      <c r="B10231" s="24"/>
    </row>
    <row r="10232" spans="2:2" x14ac:dyDescent="0.2">
      <c r="B10232" s="24"/>
    </row>
    <row r="10233" spans="2:2" x14ac:dyDescent="0.2">
      <c r="B10233" s="24"/>
    </row>
    <row r="10234" spans="2:2" x14ac:dyDescent="0.2">
      <c r="B10234" s="24"/>
    </row>
    <row r="10235" spans="2:2" x14ac:dyDescent="0.2">
      <c r="B10235" s="24"/>
    </row>
    <row r="10236" spans="2:2" x14ac:dyDescent="0.2">
      <c r="B10236" s="24"/>
    </row>
    <row r="10237" spans="2:2" x14ac:dyDescent="0.2">
      <c r="B10237" s="24"/>
    </row>
    <row r="10238" spans="2:2" x14ac:dyDescent="0.2">
      <c r="B10238" s="24"/>
    </row>
    <row r="10239" spans="2:2" x14ac:dyDescent="0.2">
      <c r="B10239" s="24"/>
    </row>
    <row r="10240" spans="2:2" x14ac:dyDescent="0.2">
      <c r="B10240" s="24"/>
    </row>
    <row r="10241" spans="2:2" x14ac:dyDescent="0.2">
      <c r="B10241" s="24"/>
    </row>
    <row r="10242" spans="2:2" x14ac:dyDescent="0.2">
      <c r="B10242" s="24"/>
    </row>
    <row r="10243" spans="2:2" x14ac:dyDescent="0.2">
      <c r="B10243" s="24"/>
    </row>
    <row r="10244" spans="2:2" x14ac:dyDescent="0.2">
      <c r="B10244" s="24"/>
    </row>
    <row r="10245" spans="2:2" x14ac:dyDescent="0.2">
      <c r="B10245" s="24"/>
    </row>
    <row r="10246" spans="2:2" x14ac:dyDescent="0.2">
      <c r="B10246" s="24"/>
    </row>
    <row r="10247" spans="2:2" x14ac:dyDescent="0.2">
      <c r="B10247" s="24"/>
    </row>
    <row r="10248" spans="2:2" x14ac:dyDescent="0.2">
      <c r="B10248" s="24"/>
    </row>
    <row r="10249" spans="2:2" x14ac:dyDescent="0.2">
      <c r="B10249" s="24"/>
    </row>
    <row r="10250" spans="2:2" x14ac:dyDescent="0.2">
      <c r="B10250" s="24"/>
    </row>
    <row r="10251" spans="2:2" x14ac:dyDescent="0.2">
      <c r="B10251" s="24"/>
    </row>
    <row r="10252" spans="2:2" x14ac:dyDescent="0.2">
      <c r="B10252" s="24"/>
    </row>
    <row r="10253" spans="2:2" x14ac:dyDescent="0.2">
      <c r="B10253" s="24"/>
    </row>
    <row r="10254" spans="2:2" x14ac:dyDescent="0.2">
      <c r="B10254" s="24"/>
    </row>
    <row r="10255" spans="2:2" x14ac:dyDescent="0.2">
      <c r="B10255" s="24"/>
    </row>
    <row r="10256" spans="2:2" x14ac:dyDescent="0.2">
      <c r="B10256" s="24"/>
    </row>
    <row r="10257" spans="2:2" x14ac:dyDescent="0.2">
      <c r="B10257" s="24"/>
    </row>
    <row r="10258" spans="2:2" x14ac:dyDescent="0.2">
      <c r="B10258" s="24"/>
    </row>
    <row r="10259" spans="2:2" x14ac:dyDescent="0.2">
      <c r="B10259" s="24"/>
    </row>
    <row r="10260" spans="2:2" x14ac:dyDescent="0.2">
      <c r="B10260" s="24"/>
    </row>
    <row r="10261" spans="2:2" x14ac:dyDescent="0.2">
      <c r="B10261" s="24"/>
    </row>
    <row r="10262" spans="2:2" x14ac:dyDescent="0.2">
      <c r="B10262" s="24"/>
    </row>
    <row r="10263" spans="2:2" x14ac:dyDescent="0.2">
      <c r="B10263" s="24"/>
    </row>
    <row r="10264" spans="2:2" x14ac:dyDescent="0.2">
      <c r="B10264" s="24"/>
    </row>
    <row r="10265" spans="2:2" x14ac:dyDescent="0.2">
      <c r="B10265" s="24"/>
    </row>
    <row r="10266" spans="2:2" x14ac:dyDescent="0.2">
      <c r="B10266" s="24"/>
    </row>
    <row r="10267" spans="2:2" x14ac:dyDescent="0.2">
      <c r="B10267" s="24"/>
    </row>
    <row r="10268" spans="2:2" x14ac:dyDescent="0.2">
      <c r="B10268" s="24"/>
    </row>
    <row r="10269" spans="2:2" x14ac:dyDescent="0.2">
      <c r="B10269" s="24"/>
    </row>
    <row r="10270" spans="2:2" x14ac:dyDescent="0.2">
      <c r="B10270" s="24"/>
    </row>
    <row r="10271" spans="2:2" x14ac:dyDescent="0.2">
      <c r="B10271" s="24"/>
    </row>
    <row r="10272" spans="2:2" x14ac:dyDescent="0.2">
      <c r="B10272" s="24"/>
    </row>
    <row r="10273" spans="2:2" x14ac:dyDescent="0.2">
      <c r="B10273" s="24"/>
    </row>
    <row r="10274" spans="2:2" x14ac:dyDescent="0.2">
      <c r="B10274" s="24"/>
    </row>
    <row r="10275" spans="2:2" x14ac:dyDescent="0.2">
      <c r="B10275" s="24"/>
    </row>
    <row r="10276" spans="2:2" x14ac:dyDescent="0.2">
      <c r="B10276" s="24"/>
    </row>
    <row r="10277" spans="2:2" x14ac:dyDescent="0.2">
      <c r="B10277" s="24"/>
    </row>
    <row r="10278" spans="2:2" x14ac:dyDescent="0.2">
      <c r="B10278" s="24"/>
    </row>
    <row r="10279" spans="2:2" x14ac:dyDescent="0.2">
      <c r="B10279" s="24"/>
    </row>
    <row r="10280" spans="2:2" x14ac:dyDescent="0.2">
      <c r="B10280" s="24"/>
    </row>
    <row r="10281" spans="2:2" x14ac:dyDescent="0.2">
      <c r="B10281" s="24"/>
    </row>
    <row r="10282" spans="2:2" x14ac:dyDescent="0.2">
      <c r="B10282" s="24"/>
    </row>
    <row r="10283" spans="2:2" x14ac:dyDescent="0.2">
      <c r="B10283" s="24"/>
    </row>
    <row r="10284" spans="2:2" x14ac:dyDescent="0.2">
      <c r="B10284" s="24"/>
    </row>
    <row r="10285" spans="2:2" x14ac:dyDescent="0.2">
      <c r="B10285" s="24"/>
    </row>
    <row r="10286" spans="2:2" x14ac:dyDescent="0.2">
      <c r="B10286" s="24"/>
    </row>
    <row r="10287" spans="2:2" x14ac:dyDescent="0.2">
      <c r="B10287" s="24"/>
    </row>
    <row r="10288" spans="2:2" x14ac:dyDescent="0.2">
      <c r="B10288" s="24"/>
    </row>
    <row r="10289" spans="2:2" x14ac:dyDescent="0.2">
      <c r="B10289" s="24"/>
    </row>
    <row r="10290" spans="2:2" x14ac:dyDescent="0.2">
      <c r="B10290" s="24"/>
    </row>
    <row r="10291" spans="2:2" x14ac:dyDescent="0.2">
      <c r="B10291" s="24"/>
    </row>
    <row r="10292" spans="2:2" x14ac:dyDescent="0.2">
      <c r="B10292" s="24"/>
    </row>
    <row r="10293" spans="2:2" x14ac:dyDescent="0.2">
      <c r="B10293" s="24"/>
    </row>
    <row r="10294" spans="2:2" x14ac:dyDescent="0.2">
      <c r="B10294" s="24"/>
    </row>
    <row r="10295" spans="2:2" x14ac:dyDescent="0.2">
      <c r="B10295" s="24"/>
    </row>
    <row r="10296" spans="2:2" x14ac:dyDescent="0.2">
      <c r="B10296" s="24"/>
    </row>
    <row r="10297" spans="2:2" x14ac:dyDescent="0.2">
      <c r="B10297" s="24"/>
    </row>
    <row r="10298" spans="2:2" x14ac:dyDescent="0.2">
      <c r="B10298" s="24"/>
    </row>
    <row r="10299" spans="2:2" x14ac:dyDescent="0.2">
      <c r="B10299" s="24"/>
    </row>
    <row r="10300" spans="2:2" x14ac:dyDescent="0.2">
      <c r="B10300" s="24"/>
    </row>
    <row r="10301" spans="2:2" x14ac:dyDescent="0.2">
      <c r="B10301" s="24"/>
    </row>
    <row r="10302" spans="2:2" x14ac:dyDescent="0.2">
      <c r="B10302" s="24"/>
    </row>
    <row r="10303" spans="2:2" x14ac:dyDescent="0.2">
      <c r="B10303" s="24"/>
    </row>
    <row r="10304" spans="2:2" x14ac:dyDescent="0.2">
      <c r="B10304" s="24"/>
    </row>
    <row r="10305" spans="2:2" x14ac:dyDescent="0.2">
      <c r="B10305" s="24"/>
    </row>
    <row r="10306" spans="2:2" x14ac:dyDescent="0.2">
      <c r="B10306" s="24"/>
    </row>
    <row r="10307" spans="2:2" x14ac:dyDescent="0.2">
      <c r="B10307" s="24"/>
    </row>
    <row r="10308" spans="2:2" x14ac:dyDescent="0.2">
      <c r="B10308" s="24"/>
    </row>
    <row r="10309" spans="2:2" x14ac:dyDescent="0.2">
      <c r="B10309" s="24"/>
    </row>
    <row r="10310" spans="2:2" x14ac:dyDescent="0.2">
      <c r="B10310" s="24"/>
    </row>
    <row r="10311" spans="2:2" x14ac:dyDescent="0.2">
      <c r="B10311" s="24"/>
    </row>
    <row r="10312" spans="2:2" x14ac:dyDescent="0.2">
      <c r="B10312" s="24"/>
    </row>
    <row r="10313" spans="2:2" x14ac:dyDescent="0.2">
      <c r="B10313" s="24"/>
    </row>
    <row r="10314" spans="2:2" x14ac:dyDescent="0.2">
      <c r="B10314" s="24"/>
    </row>
    <row r="10315" spans="2:2" x14ac:dyDescent="0.2">
      <c r="B10315" s="24"/>
    </row>
    <row r="10316" spans="2:2" x14ac:dyDescent="0.2">
      <c r="B10316" s="24"/>
    </row>
    <row r="10317" spans="2:2" x14ac:dyDescent="0.2">
      <c r="B10317" s="24"/>
    </row>
    <row r="10318" spans="2:2" x14ac:dyDescent="0.2">
      <c r="B10318" s="24"/>
    </row>
    <row r="10319" spans="2:2" x14ac:dyDescent="0.2">
      <c r="B10319" s="24"/>
    </row>
    <row r="10320" spans="2:2" x14ac:dyDescent="0.2">
      <c r="B10320" s="24"/>
    </row>
    <row r="10321" spans="2:2" x14ac:dyDescent="0.2">
      <c r="B10321" s="24"/>
    </row>
    <row r="10322" spans="2:2" x14ac:dyDescent="0.2">
      <c r="B10322" s="24"/>
    </row>
    <row r="10323" spans="2:2" x14ac:dyDescent="0.2">
      <c r="B10323" s="24"/>
    </row>
    <row r="10324" spans="2:2" x14ac:dyDescent="0.2">
      <c r="B10324" s="24"/>
    </row>
    <row r="10325" spans="2:2" x14ac:dyDescent="0.2">
      <c r="B10325" s="24"/>
    </row>
    <row r="10326" spans="2:2" x14ac:dyDescent="0.2">
      <c r="B10326" s="24"/>
    </row>
    <row r="10327" spans="2:2" x14ac:dyDescent="0.2">
      <c r="B10327" s="24"/>
    </row>
    <row r="10328" spans="2:2" x14ac:dyDescent="0.2">
      <c r="B10328" s="24"/>
    </row>
    <row r="10329" spans="2:2" x14ac:dyDescent="0.2">
      <c r="B10329" s="24"/>
    </row>
    <row r="10330" spans="2:2" x14ac:dyDescent="0.2">
      <c r="B10330" s="24"/>
    </row>
    <row r="10331" spans="2:2" x14ac:dyDescent="0.2">
      <c r="B10331" s="24"/>
    </row>
    <row r="10332" spans="2:2" x14ac:dyDescent="0.2">
      <c r="B10332" s="24"/>
    </row>
    <row r="10333" spans="2:2" x14ac:dyDescent="0.2">
      <c r="B10333" s="24"/>
    </row>
    <row r="10334" spans="2:2" x14ac:dyDescent="0.2">
      <c r="B10334" s="24"/>
    </row>
    <row r="10335" spans="2:2" x14ac:dyDescent="0.2">
      <c r="B10335" s="24"/>
    </row>
    <row r="10336" spans="2:2" x14ac:dyDescent="0.2">
      <c r="B10336" s="24"/>
    </row>
    <row r="10337" spans="2:2" x14ac:dyDescent="0.2">
      <c r="B10337" s="24"/>
    </row>
    <row r="10338" spans="2:2" x14ac:dyDescent="0.2">
      <c r="B10338" s="24"/>
    </row>
    <row r="10339" spans="2:2" x14ac:dyDescent="0.2">
      <c r="B10339" s="24"/>
    </row>
    <row r="10340" spans="2:2" x14ac:dyDescent="0.2">
      <c r="B10340" s="24"/>
    </row>
    <row r="10341" spans="2:2" x14ac:dyDescent="0.2">
      <c r="B10341" s="24"/>
    </row>
    <row r="10342" spans="2:2" x14ac:dyDescent="0.2">
      <c r="B10342" s="24"/>
    </row>
    <row r="10343" spans="2:2" x14ac:dyDescent="0.2">
      <c r="B10343" s="24"/>
    </row>
    <row r="10344" spans="2:2" x14ac:dyDescent="0.2">
      <c r="B10344" s="24"/>
    </row>
    <row r="10345" spans="2:2" x14ac:dyDescent="0.2">
      <c r="B10345" s="24"/>
    </row>
    <row r="10346" spans="2:2" x14ac:dyDescent="0.2">
      <c r="B10346" s="24"/>
    </row>
    <row r="10347" spans="2:2" x14ac:dyDescent="0.2">
      <c r="B10347" s="24"/>
    </row>
    <row r="10348" spans="2:2" x14ac:dyDescent="0.2">
      <c r="B10348" s="24"/>
    </row>
    <row r="10349" spans="2:2" x14ac:dyDescent="0.2">
      <c r="B10349" s="24"/>
    </row>
    <row r="10350" spans="2:2" x14ac:dyDescent="0.2">
      <c r="B10350" s="24"/>
    </row>
    <row r="10351" spans="2:2" x14ac:dyDescent="0.2">
      <c r="B10351" s="24"/>
    </row>
    <row r="10352" spans="2:2" x14ac:dyDescent="0.2">
      <c r="B10352" s="24"/>
    </row>
    <row r="10353" spans="2:2" x14ac:dyDescent="0.2">
      <c r="B10353" s="24"/>
    </row>
    <row r="10354" spans="2:2" x14ac:dyDescent="0.2">
      <c r="B10354" s="24"/>
    </row>
    <row r="10355" spans="2:2" x14ac:dyDescent="0.2">
      <c r="B10355" s="24"/>
    </row>
    <row r="10356" spans="2:2" x14ac:dyDescent="0.2">
      <c r="B10356" s="24"/>
    </row>
    <row r="10357" spans="2:2" x14ac:dyDescent="0.2">
      <c r="B10357" s="24"/>
    </row>
    <row r="10358" spans="2:2" x14ac:dyDescent="0.2">
      <c r="B10358" s="24"/>
    </row>
    <row r="10359" spans="2:2" x14ac:dyDescent="0.2">
      <c r="B10359" s="24"/>
    </row>
    <row r="10360" spans="2:2" x14ac:dyDescent="0.2">
      <c r="B10360" s="24"/>
    </row>
    <row r="10361" spans="2:2" x14ac:dyDescent="0.2">
      <c r="B10361" s="24"/>
    </row>
    <row r="10362" spans="2:2" x14ac:dyDescent="0.2">
      <c r="B10362" s="24"/>
    </row>
    <row r="10363" spans="2:2" x14ac:dyDescent="0.2">
      <c r="B10363" s="24"/>
    </row>
    <row r="10364" spans="2:2" x14ac:dyDescent="0.2">
      <c r="B10364" s="24"/>
    </row>
    <row r="10365" spans="2:2" x14ac:dyDescent="0.2">
      <c r="B10365" s="24"/>
    </row>
    <row r="10366" spans="2:2" x14ac:dyDescent="0.2">
      <c r="B10366" s="24"/>
    </row>
    <row r="10367" spans="2:2" x14ac:dyDescent="0.2">
      <c r="B10367" s="24"/>
    </row>
    <row r="10368" spans="2:2" x14ac:dyDescent="0.2">
      <c r="B10368" s="24"/>
    </row>
    <row r="10369" spans="2:2" x14ac:dyDescent="0.2">
      <c r="B10369" s="24"/>
    </row>
    <row r="10370" spans="2:2" x14ac:dyDescent="0.2">
      <c r="B10370" s="24"/>
    </row>
    <row r="10371" spans="2:2" x14ac:dyDescent="0.2">
      <c r="B10371" s="24"/>
    </row>
    <row r="10372" spans="2:2" x14ac:dyDescent="0.2">
      <c r="B10372" s="24"/>
    </row>
    <row r="10373" spans="2:2" x14ac:dyDescent="0.2">
      <c r="B10373" s="24"/>
    </row>
    <row r="10374" spans="2:2" x14ac:dyDescent="0.2">
      <c r="B10374" s="24"/>
    </row>
    <row r="10375" spans="2:2" x14ac:dyDescent="0.2">
      <c r="B10375" s="24"/>
    </row>
    <row r="10376" spans="2:2" x14ac:dyDescent="0.2">
      <c r="B10376" s="24"/>
    </row>
    <row r="10377" spans="2:2" x14ac:dyDescent="0.2">
      <c r="B10377" s="24"/>
    </row>
    <row r="10378" spans="2:2" x14ac:dyDescent="0.2">
      <c r="B10378" s="24"/>
    </row>
    <row r="10379" spans="2:2" x14ac:dyDescent="0.2">
      <c r="B10379" s="24"/>
    </row>
    <row r="10380" spans="2:2" x14ac:dyDescent="0.2">
      <c r="B10380" s="24"/>
    </row>
    <row r="10381" spans="2:2" x14ac:dyDescent="0.2">
      <c r="B10381" s="24"/>
    </row>
    <row r="10382" spans="2:2" x14ac:dyDescent="0.2">
      <c r="B10382" s="24"/>
    </row>
    <row r="10383" spans="2:2" x14ac:dyDescent="0.2">
      <c r="B10383" s="24"/>
    </row>
    <row r="10384" spans="2:2" x14ac:dyDescent="0.2">
      <c r="B10384" s="24"/>
    </row>
    <row r="10385" spans="2:2" x14ac:dyDescent="0.2">
      <c r="B10385" s="24"/>
    </row>
    <row r="10386" spans="2:2" x14ac:dyDescent="0.2">
      <c r="B10386" s="24"/>
    </row>
    <row r="10387" spans="2:2" x14ac:dyDescent="0.2">
      <c r="B10387" s="24"/>
    </row>
    <row r="10388" spans="2:2" x14ac:dyDescent="0.2">
      <c r="B10388" s="24"/>
    </row>
    <row r="10389" spans="2:2" x14ac:dyDescent="0.2">
      <c r="B10389" s="24"/>
    </row>
    <row r="10390" spans="2:2" x14ac:dyDescent="0.2">
      <c r="B10390" s="24"/>
    </row>
    <row r="10391" spans="2:2" x14ac:dyDescent="0.2">
      <c r="B10391" s="24"/>
    </row>
    <row r="10392" spans="2:2" x14ac:dyDescent="0.2">
      <c r="B10392" s="24"/>
    </row>
    <row r="10393" spans="2:2" x14ac:dyDescent="0.2">
      <c r="B10393" s="24"/>
    </row>
    <row r="10394" spans="2:2" x14ac:dyDescent="0.2">
      <c r="B10394" s="24"/>
    </row>
    <row r="10395" spans="2:2" x14ac:dyDescent="0.2">
      <c r="B10395" s="24"/>
    </row>
    <row r="10396" spans="2:2" x14ac:dyDescent="0.2">
      <c r="B10396" s="24"/>
    </row>
    <row r="10397" spans="2:2" x14ac:dyDescent="0.2">
      <c r="B10397" s="24"/>
    </row>
    <row r="10398" spans="2:2" x14ac:dyDescent="0.2">
      <c r="B10398" s="24"/>
    </row>
    <row r="10399" spans="2:2" x14ac:dyDescent="0.2">
      <c r="B10399" s="24"/>
    </row>
    <row r="10400" spans="2:2" x14ac:dyDescent="0.2">
      <c r="B10400" s="24"/>
    </row>
    <row r="10401" spans="2:2" x14ac:dyDescent="0.2">
      <c r="B10401" s="24"/>
    </row>
    <row r="10402" spans="2:2" x14ac:dyDescent="0.2">
      <c r="B10402" s="24"/>
    </row>
    <row r="10403" spans="2:2" x14ac:dyDescent="0.2">
      <c r="B10403" s="24"/>
    </row>
    <row r="10404" spans="2:2" x14ac:dyDescent="0.2">
      <c r="B10404" s="24"/>
    </row>
    <row r="10405" spans="2:2" x14ac:dyDescent="0.2">
      <c r="B10405" s="24"/>
    </row>
    <row r="10406" spans="2:2" x14ac:dyDescent="0.2">
      <c r="B10406" s="24"/>
    </row>
    <row r="10407" spans="2:2" x14ac:dyDescent="0.2">
      <c r="B10407" s="24"/>
    </row>
    <row r="10408" spans="2:2" x14ac:dyDescent="0.2">
      <c r="B10408" s="24"/>
    </row>
    <row r="10409" spans="2:2" x14ac:dyDescent="0.2">
      <c r="B10409" s="24"/>
    </row>
    <row r="10410" spans="2:2" x14ac:dyDescent="0.2">
      <c r="B10410" s="24"/>
    </row>
    <row r="10411" spans="2:2" x14ac:dyDescent="0.2">
      <c r="B10411" s="24"/>
    </row>
    <row r="10412" spans="2:2" x14ac:dyDescent="0.2">
      <c r="B10412" s="24"/>
    </row>
    <row r="10413" spans="2:2" x14ac:dyDescent="0.2">
      <c r="B10413" s="24"/>
    </row>
    <row r="10414" spans="2:2" x14ac:dyDescent="0.2">
      <c r="B10414" s="24"/>
    </row>
    <row r="10415" spans="2:2" x14ac:dyDescent="0.2">
      <c r="B10415" s="24"/>
    </row>
    <row r="10416" spans="2:2" x14ac:dyDescent="0.2">
      <c r="B10416" s="24"/>
    </row>
    <row r="10417" spans="2:2" x14ac:dyDescent="0.2">
      <c r="B10417" s="24"/>
    </row>
    <row r="10418" spans="2:2" x14ac:dyDescent="0.2">
      <c r="B10418" s="24"/>
    </row>
    <row r="10419" spans="2:2" x14ac:dyDescent="0.2">
      <c r="B10419" s="24"/>
    </row>
    <row r="10420" spans="2:2" x14ac:dyDescent="0.2">
      <c r="B10420" s="24"/>
    </row>
    <row r="10421" spans="2:2" x14ac:dyDescent="0.2">
      <c r="B10421" s="24"/>
    </row>
    <row r="10422" spans="2:2" x14ac:dyDescent="0.2">
      <c r="B10422" s="24"/>
    </row>
    <row r="10423" spans="2:2" x14ac:dyDescent="0.2">
      <c r="B10423" s="24"/>
    </row>
    <row r="10424" spans="2:2" x14ac:dyDescent="0.2">
      <c r="B10424" s="24"/>
    </row>
    <row r="10425" spans="2:2" x14ac:dyDescent="0.2">
      <c r="B10425" s="24"/>
    </row>
    <row r="10426" spans="2:2" x14ac:dyDescent="0.2">
      <c r="B10426" s="24"/>
    </row>
    <row r="10427" spans="2:2" x14ac:dyDescent="0.2">
      <c r="B10427" s="24"/>
    </row>
    <row r="10428" spans="2:2" x14ac:dyDescent="0.2">
      <c r="B10428" s="24"/>
    </row>
    <row r="10429" spans="2:2" x14ac:dyDescent="0.2">
      <c r="B10429" s="24"/>
    </row>
    <row r="10430" spans="2:2" x14ac:dyDescent="0.2">
      <c r="B10430" s="24"/>
    </row>
    <row r="10431" spans="2:2" x14ac:dyDescent="0.2">
      <c r="B10431" s="24"/>
    </row>
    <row r="10432" spans="2:2" x14ac:dyDescent="0.2">
      <c r="B10432" s="24"/>
    </row>
    <row r="10433" spans="2:2" x14ac:dyDescent="0.2">
      <c r="B10433" s="24"/>
    </row>
    <row r="10434" spans="2:2" x14ac:dyDescent="0.2">
      <c r="B10434" s="24"/>
    </row>
    <row r="10435" spans="2:2" x14ac:dyDescent="0.2">
      <c r="B10435" s="24"/>
    </row>
    <row r="10436" spans="2:2" x14ac:dyDescent="0.2">
      <c r="B10436" s="24"/>
    </row>
    <row r="10437" spans="2:2" x14ac:dyDescent="0.2">
      <c r="B10437" s="24"/>
    </row>
    <row r="10438" spans="2:2" x14ac:dyDescent="0.2">
      <c r="B10438" s="24"/>
    </row>
    <row r="10439" spans="2:2" x14ac:dyDescent="0.2">
      <c r="B10439" s="24"/>
    </row>
    <row r="10440" spans="2:2" x14ac:dyDescent="0.2">
      <c r="B10440" s="24"/>
    </row>
    <row r="10441" spans="2:2" x14ac:dyDescent="0.2">
      <c r="B10441" s="24"/>
    </row>
    <row r="10442" spans="2:2" x14ac:dyDescent="0.2">
      <c r="B10442" s="24"/>
    </row>
    <row r="10443" spans="2:2" x14ac:dyDescent="0.2">
      <c r="B10443" s="24"/>
    </row>
    <row r="10444" spans="2:2" x14ac:dyDescent="0.2">
      <c r="B10444" s="24"/>
    </row>
    <row r="10445" spans="2:2" x14ac:dyDescent="0.2">
      <c r="B10445" s="24"/>
    </row>
    <row r="10446" spans="2:2" x14ac:dyDescent="0.2">
      <c r="B10446" s="24"/>
    </row>
    <row r="10447" spans="2:2" x14ac:dyDescent="0.2">
      <c r="B10447" s="24"/>
    </row>
    <row r="10448" spans="2:2" x14ac:dyDescent="0.2">
      <c r="B10448" s="24"/>
    </row>
    <row r="10449" spans="2:2" x14ac:dyDescent="0.2">
      <c r="B10449" s="24"/>
    </row>
    <row r="10450" spans="2:2" x14ac:dyDescent="0.2">
      <c r="B10450" s="24"/>
    </row>
    <row r="10451" spans="2:2" x14ac:dyDescent="0.2">
      <c r="B10451" s="24"/>
    </row>
    <row r="10452" spans="2:2" x14ac:dyDescent="0.2">
      <c r="B10452" s="24"/>
    </row>
    <row r="10453" spans="2:2" x14ac:dyDescent="0.2">
      <c r="B10453" s="24"/>
    </row>
    <row r="10454" spans="2:2" x14ac:dyDescent="0.2">
      <c r="B10454" s="24"/>
    </row>
    <row r="10455" spans="2:2" x14ac:dyDescent="0.2">
      <c r="B10455" s="24"/>
    </row>
    <row r="10456" spans="2:2" x14ac:dyDescent="0.2">
      <c r="B10456" s="24"/>
    </row>
    <row r="10457" spans="2:2" x14ac:dyDescent="0.2">
      <c r="B10457" s="24"/>
    </row>
    <row r="10458" spans="2:2" x14ac:dyDescent="0.2">
      <c r="B10458" s="24"/>
    </row>
    <row r="10459" spans="2:2" x14ac:dyDescent="0.2">
      <c r="B10459" s="24"/>
    </row>
    <row r="10460" spans="2:2" x14ac:dyDescent="0.2">
      <c r="B10460" s="24"/>
    </row>
    <row r="10461" spans="2:2" x14ac:dyDescent="0.2">
      <c r="B10461" s="24"/>
    </row>
    <row r="10462" spans="2:2" x14ac:dyDescent="0.2">
      <c r="B10462" s="24"/>
    </row>
    <row r="10463" spans="2:2" x14ac:dyDescent="0.2">
      <c r="B10463" s="24"/>
    </row>
    <row r="10464" spans="2:2" x14ac:dyDescent="0.2">
      <c r="B10464" s="24"/>
    </row>
    <row r="10465" spans="2:2" x14ac:dyDescent="0.2">
      <c r="B10465" s="24"/>
    </row>
    <row r="10466" spans="2:2" x14ac:dyDescent="0.2">
      <c r="B10466" s="24"/>
    </row>
    <row r="10467" spans="2:2" x14ac:dyDescent="0.2">
      <c r="B10467" s="24"/>
    </row>
    <row r="10468" spans="2:2" x14ac:dyDescent="0.2">
      <c r="B10468" s="24"/>
    </row>
    <row r="10469" spans="2:2" x14ac:dyDescent="0.2">
      <c r="B10469" s="24"/>
    </row>
    <row r="10470" spans="2:2" x14ac:dyDescent="0.2">
      <c r="B10470" s="24"/>
    </row>
    <row r="10471" spans="2:2" x14ac:dyDescent="0.2">
      <c r="B10471" s="24"/>
    </row>
    <row r="10472" spans="2:2" x14ac:dyDescent="0.2">
      <c r="B10472" s="24"/>
    </row>
    <row r="10473" spans="2:2" x14ac:dyDescent="0.2">
      <c r="B10473" s="24"/>
    </row>
    <row r="10474" spans="2:2" x14ac:dyDescent="0.2">
      <c r="B10474" s="24"/>
    </row>
    <row r="10475" spans="2:2" x14ac:dyDescent="0.2">
      <c r="B10475" s="24"/>
    </row>
    <row r="10476" spans="2:2" x14ac:dyDescent="0.2">
      <c r="B10476" s="24"/>
    </row>
    <row r="10477" spans="2:2" x14ac:dyDescent="0.2">
      <c r="B10477" s="24"/>
    </row>
    <row r="10478" spans="2:2" x14ac:dyDescent="0.2">
      <c r="B10478" s="24"/>
    </row>
    <row r="10479" spans="2:2" x14ac:dyDescent="0.2">
      <c r="B10479" s="24"/>
    </row>
    <row r="10480" spans="2:2" x14ac:dyDescent="0.2">
      <c r="B10480" s="24"/>
    </row>
    <row r="10481" spans="2:2" x14ac:dyDescent="0.2">
      <c r="B10481" s="24"/>
    </row>
    <row r="10482" spans="2:2" x14ac:dyDescent="0.2">
      <c r="B10482" s="24"/>
    </row>
    <row r="10483" spans="2:2" x14ac:dyDescent="0.2">
      <c r="B10483" s="24"/>
    </row>
    <row r="10484" spans="2:2" x14ac:dyDescent="0.2">
      <c r="B10484" s="24"/>
    </row>
    <row r="10485" spans="2:2" x14ac:dyDescent="0.2">
      <c r="B10485" s="24"/>
    </row>
    <row r="10486" spans="2:2" x14ac:dyDescent="0.2">
      <c r="B10486" s="24"/>
    </row>
    <row r="10487" spans="2:2" x14ac:dyDescent="0.2">
      <c r="B10487" s="24"/>
    </row>
    <row r="10488" spans="2:2" x14ac:dyDescent="0.2">
      <c r="B10488" s="24"/>
    </row>
    <row r="10489" spans="2:2" x14ac:dyDescent="0.2">
      <c r="B10489" s="24"/>
    </row>
    <row r="10490" spans="2:2" x14ac:dyDescent="0.2">
      <c r="B10490" s="24"/>
    </row>
    <row r="10491" spans="2:2" x14ac:dyDescent="0.2">
      <c r="B10491" s="24"/>
    </row>
    <row r="10492" spans="2:2" x14ac:dyDescent="0.2">
      <c r="B10492" s="24"/>
    </row>
    <row r="10493" spans="2:2" x14ac:dyDescent="0.2">
      <c r="B10493" s="24"/>
    </row>
    <row r="10494" spans="2:2" x14ac:dyDescent="0.2">
      <c r="B10494" s="24"/>
    </row>
    <row r="10495" spans="2:2" x14ac:dyDescent="0.2">
      <c r="B10495" s="24"/>
    </row>
    <row r="10496" spans="2:2" x14ac:dyDescent="0.2">
      <c r="B10496" s="24"/>
    </row>
    <row r="10497" spans="2:2" x14ac:dyDescent="0.2">
      <c r="B10497" s="24"/>
    </row>
    <row r="10498" spans="2:2" x14ac:dyDescent="0.2">
      <c r="B10498" s="24"/>
    </row>
    <row r="10499" spans="2:2" x14ac:dyDescent="0.2">
      <c r="B10499" s="24"/>
    </row>
    <row r="10500" spans="2:2" x14ac:dyDescent="0.2">
      <c r="B10500" s="24"/>
    </row>
    <row r="10501" spans="2:2" x14ac:dyDescent="0.2">
      <c r="B10501" s="24"/>
    </row>
    <row r="10502" spans="2:2" x14ac:dyDescent="0.2">
      <c r="B10502" s="24"/>
    </row>
    <row r="10503" spans="2:2" x14ac:dyDescent="0.2">
      <c r="B10503" s="24"/>
    </row>
    <row r="10504" spans="2:2" x14ac:dyDescent="0.2">
      <c r="B10504" s="24"/>
    </row>
    <row r="10505" spans="2:2" x14ac:dyDescent="0.2">
      <c r="B10505" s="24"/>
    </row>
    <row r="10506" spans="2:2" x14ac:dyDescent="0.2">
      <c r="B10506" s="24"/>
    </row>
    <row r="10507" spans="2:2" x14ac:dyDescent="0.2">
      <c r="B10507" s="24"/>
    </row>
    <row r="10508" spans="2:2" x14ac:dyDescent="0.2">
      <c r="B10508" s="24"/>
    </row>
    <row r="10509" spans="2:2" x14ac:dyDescent="0.2">
      <c r="B10509" s="24"/>
    </row>
    <row r="10510" spans="2:2" x14ac:dyDescent="0.2">
      <c r="B10510" s="24"/>
    </row>
    <row r="10511" spans="2:2" x14ac:dyDescent="0.2">
      <c r="B10511" s="24"/>
    </row>
    <row r="10512" spans="2:2" x14ac:dyDescent="0.2">
      <c r="B10512" s="24"/>
    </row>
    <row r="10513" spans="2:2" x14ac:dyDescent="0.2">
      <c r="B10513" s="24"/>
    </row>
    <row r="10514" spans="2:2" x14ac:dyDescent="0.2">
      <c r="B10514" s="24"/>
    </row>
    <row r="10515" spans="2:2" x14ac:dyDescent="0.2">
      <c r="B10515" s="24"/>
    </row>
    <row r="10516" spans="2:2" x14ac:dyDescent="0.2">
      <c r="B10516" s="24"/>
    </row>
    <row r="10517" spans="2:2" x14ac:dyDescent="0.2">
      <c r="B10517" s="24"/>
    </row>
    <row r="10518" spans="2:2" x14ac:dyDescent="0.2">
      <c r="B10518" s="24"/>
    </row>
    <row r="10519" spans="2:2" x14ac:dyDescent="0.2">
      <c r="B10519" s="24"/>
    </row>
    <row r="10520" spans="2:2" x14ac:dyDescent="0.2">
      <c r="B10520" s="24"/>
    </row>
    <row r="10521" spans="2:2" x14ac:dyDescent="0.2">
      <c r="B10521" s="24"/>
    </row>
    <row r="10522" spans="2:2" x14ac:dyDescent="0.2">
      <c r="B10522" s="24"/>
    </row>
    <row r="10523" spans="2:2" x14ac:dyDescent="0.2">
      <c r="B10523" s="24"/>
    </row>
    <row r="10524" spans="2:2" x14ac:dyDescent="0.2">
      <c r="B10524" s="24"/>
    </row>
    <row r="10525" spans="2:2" x14ac:dyDescent="0.2">
      <c r="B10525" s="24"/>
    </row>
    <row r="10526" spans="2:2" x14ac:dyDescent="0.2">
      <c r="B10526" s="24"/>
    </row>
    <row r="10527" spans="2:2" x14ac:dyDescent="0.2">
      <c r="B10527" s="24"/>
    </row>
    <row r="10528" spans="2:2" x14ac:dyDescent="0.2">
      <c r="B10528" s="24"/>
    </row>
    <row r="10529" spans="2:2" x14ac:dyDescent="0.2">
      <c r="B10529" s="24"/>
    </row>
    <row r="10530" spans="2:2" x14ac:dyDescent="0.2">
      <c r="B10530" s="24"/>
    </row>
    <row r="10531" spans="2:2" x14ac:dyDescent="0.2">
      <c r="B10531" s="24"/>
    </row>
    <row r="10532" spans="2:2" x14ac:dyDescent="0.2">
      <c r="B10532" s="24"/>
    </row>
    <row r="10533" spans="2:2" x14ac:dyDescent="0.2">
      <c r="B10533" s="24"/>
    </row>
    <row r="10534" spans="2:2" x14ac:dyDescent="0.2">
      <c r="B10534" s="24"/>
    </row>
    <row r="10535" spans="2:2" x14ac:dyDescent="0.2">
      <c r="B10535" s="24"/>
    </row>
    <row r="10536" spans="2:2" x14ac:dyDescent="0.2">
      <c r="B10536" s="24"/>
    </row>
    <row r="10537" spans="2:2" x14ac:dyDescent="0.2">
      <c r="B10537" s="24"/>
    </row>
    <row r="10538" spans="2:2" x14ac:dyDescent="0.2">
      <c r="B10538" s="24"/>
    </row>
    <row r="10539" spans="2:2" x14ac:dyDescent="0.2">
      <c r="B10539" s="24"/>
    </row>
    <row r="10540" spans="2:2" x14ac:dyDescent="0.2">
      <c r="B10540" s="24"/>
    </row>
    <row r="10541" spans="2:2" x14ac:dyDescent="0.2">
      <c r="B10541" s="24"/>
    </row>
    <row r="10542" spans="2:2" x14ac:dyDescent="0.2">
      <c r="B10542" s="24"/>
    </row>
    <row r="10543" spans="2:2" x14ac:dyDescent="0.2">
      <c r="B10543" s="24"/>
    </row>
    <row r="10544" spans="2:2" x14ac:dyDescent="0.2">
      <c r="B10544" s="24"/>
    </row>
    <row r="10545" spans="2:2" x14ac:dyDescent="0.2">
      <c r="B10545" s="24"/>
    </row>
    <row r="10546" spans="2:2" x14ac:dyDescent="0.2">
      <c r="B10546" s="24"/>
    </row>
    <row r="10547" spans="2:2" x14ac:dyDescent="0.2">
      <c r="B10547" s="24"/>
    </row>
    <row r="10548" spans="2:2" x14ac:dyDescent="0.2">
      <c r="B10548" s="24"/>
    </row>
    <row r="10549" spans="2:2" x14ac:dyDescent="0.2">
      <c r="B10549" s="24"/>
    </row>
    <row r="10550" spans="2:2" x14ac:dyDescent="0.2">
      <c r="B10550" s="24"/>
    </row>
    <row r="10551" spans="2:2" x14ac:dyDescent="0.2">
      <c r="B10551" s="24"/>
    </row>
    <row r="10552" spans="2:2" x14ac:dyDescent="0.2">
      <c r="B10552" s="24"/>
    </row>
    <row r="10553" spans="2:2" x14ac:dyDescent="0.2">
      <c r="B10553" s="24"/>
    </row>
    <row r="10554" spans="2:2" x14ac:dyDescent="0.2">
      <c r="B10554" s="24"/>
    </row>
    <row r="10555" spans="2:2" x14ac:dyDescent="0.2">
      <c r="B10555" s="24"/>
    </row>
    <row r="10556" spans="2:2" x14ac:dyDescent="0.2">
      <c r="B10556" s="24"/>
    </row>
    <row r="10557" spans="2:2" x14ac:dyDescent="0.2">
      <c r="B10557" s="24"/>
    </row>
    <row r="10558" spans="2:2" x14ac:dyDescent="0.2">
      <c r="B10558" s="24"/>
    </row>
    <row r="10559" spans="2:2" x14ac:dyDescent="0.2">
      <c r="B10559" s="24"/>
    </row>
    <row r="10560" spans="2:2" x14ac:dyDescent="0.2">
      <c r="B10560" s="24"/>
    </row>
    <row r="10561" spans="2:2" x14ac:dyDescent="0.2">
      <c r="B10561" s="24"/>
    </row>
    <row r="10562" spans="2:2" x14ac:dyDescent="0.2">
      <c r="B10562" s="24"/>
    </row>
    <row r="10563" spans="2:2" x14ac:dyDescent="0.2">
      <c r="B10563" s="24"/>
    </row>
    <row r="10564" spans="2:2" x14ac:dyDescent="0.2">
      <c r="B10564" s="24"/>
    </row>
    <row r="10565" spans="2:2" x14ac:dyDescent="0.2">
      <c r="B10565" s="24"/>
    </row>
    <row r="10566" spans="2:2" x14ac:dyDescent="0.2">
      <c r="B10566" s="24"/>
    </row>
    <row r="10567" spans="2:2" x14ac:dyDescent="0.2">
      <c r="B10567" s="24"/>
    </row>
    <row r="10568" spans="2:2" x14ac:dyDescent="0.2">
      <c r="B10568" s="24"/>
    </row>
    <row r="10569" spans="2:2" x14ac:dyDescent="0.2">
      <c r="B10569" s="24"/>
    </row>
    <row r="10570" spans="2:2" x14ac:dyDescent="0.2">
      <c r="B10570" s="24"/>
    </row>
    <row r="10571" spans="2:2" x14ac:dyDescent="0.2">
      <c r="B10571" s="24"/>
    </row>
    <row r="10572" spans="2:2" x14ac:dyDescent="0.2">
      <c r="B10572" s="24"/>
    </row>
    <row r="10573" spans="2:2" x14ac:dyDescent="0.2">
      <c r="B10573" s="24"/>
    </row>
    <row r="10574" spans="2:2" x14ac:dyDescent="0.2">
      <c r="B10574" s="24"/>
    </row>
    <row r="10575" spans="2:2" x14ac:dyDescent="0.2">
      <c r="B10575" s="24"/>
    </row>
    <row r="10576" spans="2:2" x14ac:dyDescent="0.2">
      <c r="B10576" s="24"/>
    </row>
    <row r="10577" spans="2:2" x14ac:dyDescent="0.2">
      <c r="B10577" s="24"/>
    </row>
    <row r="10578" spans="2:2" x14ac:dyDescent="0.2">
      <c r="B10578" s="24"/>
    </row>
    <row r="10579" spans="2:2" x14ac:dyDescent="0.2">
      <c r="B10579" s="24"/>
    </row>
    <row r="10580" spans="2:2" x14ac:dyDescent="0.2">
      <c r="B10580" s="24"/>
    </row>
    <row r="10581" spans="2:2" x14ac:dyDescent="0.2">
      <c r="B10581" s="24"/>
    </row>
    <row r="10582" spans="2:2" x14ac:dyDescent="0.2">
      <c r="B10582" s="24"/>
    </row>
    <row r="10583" spans="2:2" x14ac:dyDescent="0.2">
      <c r="B10583" s="24"/>
    </row>
    <row r="10584" spans="2:2" x14ac:dyDescent="0.2">
      <c r="B10584" s="24"/>
    </row>
    <row r="10585" spans="2:2" x14ac:dyDescent="0.2">
      <c r="B10585" s="24"/>
    </row>
    <row r="10586" spans="2:2" x14ac:dyDescent="0.2">
      <c r="B10586" s="24"/>
    </row>
    <row r="10587" spans="2:2" x14ac:dyDescent="0.2">
      <c r="B10587" s="24"/>
    </row>
    <row r="10588" spans="2:2" x14ac:dyDescent="0.2">
      <c r="B10588" s="24"/>
    </row>
    <row r="10589" spans="2:2" x14ac:dyDescent="0.2">
      <c r="B10589" s="24"/>
    </row>
    <row r="10590" spans="2:2" x14ac:dyDescent="0.2">
      <c r="B10590" s="24"/>
    </row>
    <row r="10591" spans="2:2" x14ac:dyDescent="0.2">
      <c r="B10591" s="24"/>
    </row>
    <row r="10592" spans="2:2" x14ac:dyDescent="0.2">
      <c r="B10592" s="24"/>
    </row>
    <row r="10593" spans="2:2" x14ac:dyDescent="0.2">
      <c r="B10593" s="24"/>
    </row>
    <row r="10594" spans="2:2" x14ac:dyDescent="0.2">
      <c r="B10594" s="24"/>
    </row>
    <row r="10595" spans="2:2" x14ac:dyDescent="0.2">
      <c r="B10595" s="24"/>
    </row>
    <row r="10596" spans="2:2" x14ac:dyDescent="0.2">
      <c r="B10596" s="24"/>
    </row>
    <row r="10597" spans="2:2" x14ac:dyDescent="0.2">
      <c r="B10597" s="24"/>
    </row>
    <row r="10598" spans="2:2" x14ac:dyDescent="0.2">
      <c r="B10598" s="24"/>
    </row>
    <row r="10599" spans="2:2" x14ac:dyDescent="0.2">
      <c r="B10599" s="24"/>
    </row>
    <row r="10600" spans="2:2" x14ac:dyDescent="0.2">
      <c r="B10600" s="24"/>
    </row>
    <row r="10601" spans="2:2" x14ac:dyDescent="0.2">
      <c r="B10601" s="24"/>
    </row>
    <row r="10602" spans="2:2" x14ac:dyDescent="0.2">
      <c r="B10602" s="24"/>
    </row>
    <row r="10603" spans="2:2" x14ac:dyDescent="0.2">
      <c r="B10603" s="24"/>
    </row>
    <row r="10604" spans="2:2" x14ac:dyDescent="0.2">
      <c r="B10604" s="24"/>
    </row>
    <row r="10605" spans="2:2" x14ac:dyDescent="0.2">
      <c r="B10605" s="24"/>
    </row>
    <row r="10606" spans="2:2" x14ac:dyDescent="0.2">
      <c r="B10606" s="24"/>
    </row>
    <row r="10607" spans="2:2" x14ac:dyDescent="0.2">
      <c r="B10607" s="24"/>
    </row>
    <row r="10608" spans="2:2" x14ac:dyDescent="0.2">
      <c r="B10608" s="24"/>
    </row>
    <row r="10609" spans="2:2" x14ac:dyDescent="0.2">
      <c r="B10609" s="24"/>
    </row>
    <row r="10610" spans="2:2" x14ac:dyDescent="0.2">
      <c r="B10610" s="24"/>
    </row>
    <row r="10611" spans="2:2" x14ac:dyDescent="0.2">
      <c r="B10611" s="24"/>
    </row>
    <row r="10612" spans="2:2" x14ac:dyDescent="0.2">
      <c r="B10612" s="24"/>
    </row>
    <row r="10613" spans="2:2" x14ac:dyDescent="0.2">
      <c r="B10613" s="24"/>
    </row>
    <row r="10614" spans="2:2" x14ac:dyDescent="0.2">
      <c r="B10614" s="24"/>
    </row>
    <row r="10615" spans="2:2" x14ac:dyDescent="0.2">
      <c r="B10615" s="24"/>
    </row>
    <row r="10616" spans="2:2" x14ac:dyDescent="0.2">
      <c r="B10616" s="24"/>
    </row>
    <row r="10617" spans="2:2" x14ac:dyDescent="0.2">
      <c r="B10617" s="24"/>
    </row>
    <row r="10618" spans="2:2" x14ac:dyDescent="0.2">
      <c r="B10618" s="24"/>
    </row>
    <row r="10619" spans="2:2" x14ac:dyDescent="0.2">
      <c r="B10619" s="24"/>
    </row>
    <row r="10620" spans="2:2" x14ac:dyDescent="0.2">
      <c r="B10620" s="24"/>
    </row>
    <row r="10621" spans="2:2" x14ac:dyDescent="0.2">
      <c r="B10621" s="24"/>
    </row>
    <row r="10622" spans="2:2" x14ac:dyDescent="0.2">
      <c r="B10622" s="24"/>
    </row>
    <row r="10623" spans="2:2" x14ac:dyDescent="0.2">
      <c r="B10623" s="24"/>
    </row>
    <row r="10624" spans="2:2" x14ac:dyDescent="0.2">
      <c r="B10624" s="24"/>
    </row>
    <row r="10625" spans="2:2" x14ac:dyDescent="0.2">
      <c r="B10625" s="24"/>
    </row>
    <row r="10626" spans="2:2" x14ac:dyDescent="0.2">
      <c r="B10626" s="24"/>
    </row>
    <row r="10627" spans="2:2" x14ac:dyDescent="0.2">
      <c r="B10627" s="24"/>
    </row>
    <row r="10628" spans="2:2" x14ac:dyDescent="0.2">
      <c r="B10628" s="24"/>
    </row>
    <row r="10629" spans="2:2" x14ac:dyDescent="0.2">
      <c r="B10629" s="24"/>
    </row>
    <row r="10630" spans="2:2" x14ac:dyDescent="0.2">
      <c r="B10630" s="24"/>
    </row>
    <row r="10631" spans="2:2" x14ac:dyDescent="0.2">
      <c r="B10631" s="24"/>
    </row>
    <row r="10632" spans="2:2" x14ac:dyDescent="0.2">
      <c r="B10632" s="24"/>
    </row>
    <row r="10633" spans="2:2" x14ac:dyDescent="0.2">
      <c r="B10633" s="24"/>
    </row>
    <row r="10634" spans="2:2" x14ac:dyDescent="0.2">
      <c r="B10634" s="24"/>
    </row>
    <row r="10635" spans="2:2" x14ac:dyDescent="0.2">
      <c r="B10635" s="24"/>
    </row>
    <row r="10636" spans="2:2" x14ac:dyDescent="0.2">
      <c r="B10636" s="24"/>
    </row>
    <row r="10637" spans="2:2" x14ac:dyDescent="0.2">
      <c r="B10637" s="24"/>
    </row>
    <row r="10638" spans="2:2" x14ac:dyDescent="0.2">
      <c r="B10638" s="24"/>
    </row>
    <row r="10639" spans="2:2" x14ac:dyDescent="0.2">
      <c r="B10639" s="24"/>
    </row>
    <row r="10640" spans="2:2" x14ac:dyDescent="0.2">
      <c r="B10640" s="24"/>
    </row>
    <row r="10641" spans="2:2" x14ac:dyDescent="0.2">
      <c r="B10641" s="24"/>
    </row>
    <row r="10642" spans="2:2" x14ac:dyDescent="0.2">
      <c r="B10642" s="24"/>
    </row>
    <row r="10643" spans="2:2" x14ac:dyDescent="0.2">
      <c r="B10643" s="24"/>
    </row>
    <row r="10644" spans="2:2" x14ac:dyDescent="0.2">
      <c r="B10644" s="24"/>
    </row>
    <row r="10645" spans="2:2" x14ac:dyDescent="0.2">
      <c r="B10645" s="24"/>
    </row>
    <row r="10646" spans="2:2" x14ac:dyDescent="0.2">
      <c r="B10646" s="24"/>
    </row>
    <row r="10647" spans="2:2" x14ac:dyDescent="0.2">
      <c r="B10647" s="24"/>
    </row>
    <row r="10648" spans="2:2" x14ac:dyDescent="0.2">
      <c r="B10648" s="24"/>
    </row>
    <row r="10649" spans="2:2" x14ac:dyDescent="0.2">
      <c r="B10649" s="24"/>
    </row>
    <row r="10650" spans="2:2" x14ac:dyDescent="0.2">
      <c r="B10650" s="24"/>
    </row>
    <row r="10651" spans="2:2" x14ac:dyDescent="0.2">
      <c r="B10651" s="24"/>
    </row>
    <row r="10652" spans="2:2" x14ac:dyDescent="0.2">
      <c r="B10652" s="24"/>
    </row>
    <row r="10653" spans="2:2" x14ac:dyDescent="0.2">
      <c r="B10653" s="24"/>
    </row>
    <row r="10654" spans="2:2" x14ac:dyDescent="0.2">
      <c r="B10654" s="24"/>
    </row>
    <row r="10655" spans="2:2" x14ac:dyDescent="0.2">
      <c r="B10655" s="24"/>
    </row>
    <row r="10656" spans="2:2" x14ac:dyDescent="0.2">
      <c r="B10656" s="24"/>
    </row>
    <row r="10657" spans="2:2" x14ac:dyDescent="0.2">
      <c r="B10657" s="24"/>
    </row>
    <row r="10658" spans="2:2" x14ac:dyDescent="0.2">
      <c r="B10658" s="24"/>
    </row>
    <row r="10659" spans="2:2" x14ac:dyDescent="0.2">
      <c r="B10659" s="24"/>
    </row>
    <row r="10660" spans="2:2" x14ac:dyDescent="0.2">
      <c r="B10660" s="24"/>
    </row>
    <row r="10661" spans="2:2" x14ac:dyDescent="0.2">
      <c r="B10661" s="24"/>
    </row>
    <row r="10662" spans="2:2" x14ac:dyDescent="0.2">
      <c r="B10662" s="24"/>
    </row>
    <row r="10663" spans="2:2" x14ac:dyDescent="0.2">
      <c r="B10663" s="24"/>
    </row>
    <row r="10664" spans="2:2" x14ac:dyDescent="0.2">
      <c r="B10664" s="24"/>
    </row>
    <row r="10665" spans="2:2" x14ac:dyDescent="0.2">
      <c r="B10665" s="24"/>
    </row>
    <row r="10666" spans="2:2" x14ac:dyDescent="0.2">
      <c r="B10666" s="24"/>
    </row>
    <row r="10667" spans="2:2" x14ac:dyDescent="0.2">
      <c r="B10667" s="24"/>
    </row>
    <row r="10668" spans="2:2" x14ac:dyDescent="0.2">
      <c r="B10668" s="24"/>
    </row>
    <row r="10669" spans="2:2" x14ac:dyDescent="0.2">
      <c r="B10669" s="24"/>
    </row>
    <row r="10670" spans="2:2" x14ac:dyDescent="0.2">
      <c r="B10670" s="24"/>
    </row>
    <row r="10671" spans="2:2" x14ac:dyDescent="0.2">
      <c r="B10671" s="24"/>
    </row>
    <row r="10672" spans="2:2" x14ac:dyDescent="0.2">
      <c r="B10672" s="24"/>
    </row>
    <row r="10673" spans="2:2" x14ac:dyDescent="0.2">
      <c r="B10673" s="24"/>
    </row>
    <row r="10674" spans="2:2" x14ac:dyDescent="0.2">
      <c r="B10674" s="24"/>
    </row>
    <row r="10675" spans="2:2" x14ac:dyDescent="0.2">
      <c r="B10675" s="24"/>
    </row>
    <row r="10676" spans="2:2" x14ac:dyDescent="0.2">
      <c r="B10676" s="24"/>
    </row>
    <row r="10677" spans="2:2" x14ac:dyDescent="0.2">
      <c r="B10677" s="24"/>
    </row>
    <row r="10678" spans="2:2" x14ac:dyDescent="0.2">
      <c r="B10678" s="24"/>
    </row>
    <row r="10679" spans="2:2" x14ac:dyDescent="0.2">
      <c r="B10679" s="24"/>
    </row>
    <row r="10680" spans="2:2" x14ac:dyDescent="0.2">
      <c r="B10680" s="24"/>
    </row>
    <row r="10681" spans="2:2" x14ac:dyDescent="0.2">
      <c r="B10681" s="24"/>
    </row>
    <row r="10682" spans="2:2" x14ac:dyDescent="0.2">
      <c r="B10682" s="24"/>
    </row>
    <row r="10683" spans="2:2" x14ac:dyDescent="0.2">
      <c r="B10683" s="24"/>
    </row>
    <row r="10684" spans="2:2" x14ac:dyDescent="0.2">
      <c r="B10684" s="24"/>
    </row>
    <row r="10685" spans="2:2" x14ac:dyDescent="0.2">
      <c r="B10685" s="24"/>
    </row>
    <row r="10686" spans="2:2" x14ac:dyDescent="0.2">
      <c r="B10686" s="24"/>
    </row>
    <row r="10687" spans="2:2" x14ac:dyDescent="0.2">
      <c r="B10687" s="24"/>
    </row>
    <row r="10688" spans="2:2" x14ac:dyDescent="0.2">
      <c r="B10688" s="24"/>
    </row>
    <row r="10689" spans="2:2" x14ac:dyDescent="0.2">
      <c r="B10689" s="24"/>
    </row>
    <row r="10690" spans="2:2" x14ac:dyDescent="0.2">
      <c r="B10690" s="24"/>
    </row>
    <row r="10691" spans="2:2" x14ac:dyDescent="0.2">
      <c r="B10691" s="24"/>
    </row>
    <row r="10692" spans="2:2" x14ac:dyDescent="0.2">
      <c r="B10692" s="24"/>
    </row>
    <row r="10693" spans="2:2" x14ac:dyDescent="0.2">
      <c r="B10693" s="24"/>
    </row>
    <row r="10694" spans="2:2" x14ac:dyDescent="0.2">
      <c r="B10694" s="24"/>
    </row>
    <row r="10695" spans="2:2" x14ac:dyDescent="0.2">
      <c r="B10695" s="24"/>
    </row>
    <row r="10696" spans="2:2" x14ac:dyDescent="0.2">
      <c r="B10696" s="24"/>
    </row>
    <row r="10697" spans="2:2" x14ac:dyDescent="0.2">
      <c r="B10697" s="24"/>
    </row>
    <row r="10698" spans="2:2" x14ac:dyDescent="0.2">
      <c r="B10698" s="24"/>
    </row>
    <row r="10699" spans="2:2" x14ac:dyDescent="0.2">
      <c r="B10699" s="24"/>
    </row>
    <row r="10700" spans="2:2" x14ac:dyDescent="0.2">
      <c r="B10700" s="24"/>
    </row>
    <row r="10701" spans="2:2" x14ac:dyDescent="0.2">
      <c r="B10701" s="24"/>
    </row>
    <row r="10702" spans="2:2" x14ac:dyDescent="0.2">
      <c r="B10702" s="24"/>
    </row>
    <row r="10703" spans="2:2" x14ac:dyDescent="0.2">
      <c r="B10703" s="24"/>
    </row>
    <row r="10704" spans="2:2" x14ac:dyDescent="0.2">
      <c r="B10704" s="24"/>
    </row>
    <row r="10705" spans="2:2" x14ac:dyDescent="0.2">
      <c r="B10705" s="24"/>
    </row>
    <row r="10706" spans="2:2" x14ac:dyDescent="0.2">
      <c r="B10706" s="24"/>
    </row>
    <row r="10707" spans="2:2" x14ac:dyDescent="0.2">
      <c r="B10707" s="24"/>
    </row>
    <row r="10708" spans="2:2" x14ac:dyDescent="0.2">
      <c r="B10708" s="24"/>
    </row>
    <row r="10709" spans="2:2" x14ac:dyDescent="0.2">
      <c r="B10709" s="24"/>
    </row>
    <row r="10710" spans="2:2" x14ac:dyDescent="0.2">
      <c r="B10710" s="24"/>
    </row>
    <row r="10711" spans="2:2" x14ac:dyDescent="0.2">
      <c r="B10711" s="24"/>
    </row>
    <row r="10712" spans="2:2" x14ac:dyDescent="0.2">
      <c r="B10712" s="24"/>
    </row>
    <row r="10713" spans="2:2" x14ac:dyDescent="0.2">
      <c r="B10713" s="24"/>
    </row>
    <row r="10714" spans="2:2" x14ac:dyDescent="0.2">
      <c r="B10714" s="24"/>
    </row>
    <row r="10715" spans="2:2" x14ac:dyDescent="0.2">
      <c r="B10715" s="24"/>
    </row>
    <row r="10716" spans="2:2" x14ac:dyDescent="0.2">
      <c r="B10716" s="24"/>
    </row>
    <row r="10717" spans="2:2" x14ac:dyDescent="0.2">
      <c r="B10717" s="24"/>
    </row>
    <row r="10718" spans="2:2" x14ac:dyDescent="0.2">
      <c r="B10718" s="24"/>
    </row>
    <row r="10719" spans="2:2" x14ac:dyDescent="0.2">
      <c r="B10719" s="24"/>
    </row>
    <row r="10720" spans="2:2" x14ac:dyDescent="0.2">
      <c r="B10720" s="24"/>
    </row>
    <row r="10721" spans="2:2" x14ac:dyDescent="0.2">
      <c r="B10721" s="24"/>
    </row>
    <row r="10722" spans="2:2" x14ac:dyDescent="0.2">
      <c r="B10722" s="24"/>
    </row>
    <row r="10723" spans="2:2" x14ac:dyDescent="0.2">
      <c r="B10723" s="24"/>
    </row>
    <row r="10724" spans="2:2" x14ac:dyDescent="0.2">
      <c r="B10724" s="24"/>
    </row>
    <row r="10725" spans="2:2" x14ac:dyDescent="0.2">
      <c r="B10725" s="24"/>
    </row>
    <row r="10726" spans="2:2" x14ac:dyDescent="0.2">
      <c r="B10726" s="24"/>
    </row>
    <row r="10727" spans="2:2" x14ac:dyDescent="0.2">
      <c r="B10727" s="24"/>
    </row>
    <row r="10728" spans="2:2" x14ac:dyDescent="0.2">
      <c r="B10728" s="24"/>
    </row>
    <row r="10729" spans="2:2" x14ac:dyDescent="0.2">
      <c r="B10729" s="24"/>
    </row>
    <row r="10730" spans="2:2" x14ac:dyDescent="0.2">
      <c r="B10730" s="24"/>
    </row>
    <row r="10731" spans="2:2" x14ac:dyDescent="0.2">
      <c r="B10731" s="24"/>
    </row>
    <row r="10732" spans="2:2" x14ac:dyDescent="0.2">
      <c r="B10732" s="24"/>
    </row>
    <row r="10733" spans="2:2" x14ac:dyDescent="0.2">
      <c r="B10733" s="24"/>
    </row>
    <row r="10734" spans="2:2" x14ac:dyDescent="0.2">
      <c r="B10734" s="24"/>
    </row>
    <row r="10735" spans="2:2" x14ac:dyDescent="0.2">
      <c r="B10735" s="24"/>
    </row>
    <row r="10736" spans="2:2" x14ac:dyDescent="0.2">
      <c r="B10736" s="24"/>
    </row>
    <row r="10737" spans="2:2" x14ac:dyDescent="0.2">
      <c r="B10737" s="24"/>
    </row>
    <row r="10738" spans="2:2" x14ac:dyDescent="0.2">
      <c r="B10738" s="24"/>
    </row>
    <row r="10739" spans="2:2" x14ac:dyDescent="0.2">
      <c r="B10739" s="24"/>
    </row>
    <row r="10740" spans="2:2" x14ac:dyDescent="0.2">
      <c r="B10740" s="24"/>
    </row>
    <row r="10741" spans="2:2" x14ac:dyDescent="0.2">
      <c r="B10741" s="24"/>
    </row>
    <row r="10742" spans="2:2" x14ac:dyDescent="0.2">
      <c r="B10742" s="24"/>
    </row>
    <row r="10743" spans="2:2" x14ac:dyDescent="0.2">
      <c r="B10743" s="24"/>
    </row>
    <row r="10744" spans="2:2" x14ac:dyDescent="0.2">
      <c r="B10744" s="24"/>
    </row>
    <row r="10745" spans="2:2" x14ac:dyDescent="0.2">
      <c r="B10745" s="24"/>
    </row>
    <row r="10746" spans="2:2" x14ac:dyDescent="0.2">
      <c r="B10746" s="24"/>
    </row>
    <row r="10747" spans="2:2" x14ac:dyDescent="0.2">
      <c r="B10747" s="24"/>
    </row>
    <row r="10748" spans="2:2" x14ac:dyDescent="0.2">
      <c r="B10748" s="24"/>
    </row>
    <row r="10749" spans="2:2" x14ac:dyDescent="0.2">
      <c r="B10749" s="24"/>
    </row>
    <row r="10750" spans="2:2" x14ac:dyDescent="0.2">
      <c r="B10750" s="24"/>
    </row>
    <row r="10751" spans="2:2" x14ac:dyDescent="0.2">
      <c r="B10751" s="24"/>
    </row>
    <row r="10752" spans="2:2" x14ac:dyDescent="0.2">
      <c r="B10752" s="24"/>
    </row>
    <row r="10753" spans="2:2" x14ac:dyDescent="0.2">
      <c r="B10753" s="24"/>
    </row>
    <row r="10754" spans="2:2" x14ac:dyDescent="0.2">
      <c r="B10754" s="24"/>
    </row>
    <row r="10755" spans="2:2" x14ac:dyDescent="0.2">
      <c r="B10755" s="24"/>
    </row>
    <row r="10756" spans="2:2" x14ac:dyDescent="0.2">
      <c r="B10756" s="24"/>
    </row>
    <row r="10757" spans="2:2" x14ac:dyDescent="0.2">
      <c r="B10757" s="24"/>
    </row>
    <row r="10758" spans="2:2" x14ac:dyDescent="0.2">
      <c r="B10758" s="24"/>
    </row>
    <row r="10759" spans="2:2" x14ac:dyDescent="0.2">
      <c r="B10759" s="24"/>
    </row>
    <row r="10760" spans="2:2" x14ac:dyDescent="0.2">
      <c r="B10760" s="24"/>
    </row>
    <row r="10761" spans="2:2" x14ac:dyDescent="0.2">
      <c r="B10761" s="24"/>
    </row>
    <row r="10762" spans="2:2" x14ac:dyDescent="0.2">
      <c r="B10762" s="24"/>
    </row>
    <row r="10763" spans="2:2" x14ac:dyDescent="0.2">
      <c r="B10763" s="24"/>
    </row>
    <row r="10764" spans="2:2" x14ac:dyDescent="0.2">
      <c r="B10764" s="24"/>
    </row>
    <row r="10765" spans="2:2" x14ac:dyDescent="0.2">
      <c r="B10765" s="24"/>
    </row>
    <row r="10766" spans="2:2" x14ac:dyDescent="0.2">
      <c r="B10766" s="24"/>
    </row>
    <row r="10767" spans="2:2" x14ac:dyDescent="0.2">
      <c r="B10767" s="24"/>
    </row>
    <row r="10768" spans="2:2" x14ac:dyDescent="0.2">
      <c r="B10768" s="24"/>
    </row>
    <row r="10769" spans="2:2" x14ac:dyDescent="0.2">
      <c r="B10769" s="24"/>
    </row>
    <row r="10770" spans="2:2" x14ac:dyDescent="0.2">
      <c r="B10770" s="24"/>
    </row>
    <row r="10771" spans="2:2" x14ac:dyDescent="0.2">
      <c r="B10771" s="24"/>
    </row>
    <row r="10772" spans="2:2" x14ac:dyDescent="0.2">
      <c r="B10772" s="24"/>
    </row>
    <row r="10773" spans="2:2" x14ac:dyDescent="0.2">
      <c r="B10773" s="24"/>
    </row>
    <row r="10774" spans="2:2" x14ac:dyDescent="0.2">
      <c r="B10774" s="24"/>
    </row>
    <row r="10775" spans="2:2" x14ac:dyDescent="0.2">
      <c r="B10775" s="24"/>
    </row>
    <row r="10776" spans="2:2" x14ac:dyDescent="0.2">
      <c r="B10776" s="24"/>
    </row>
    <row r="10777" spans="2:2" x14ac:dyDescent="0.2">
      <c r="B10777" s="24"/>
    </row>
    <row r="10778" spans="2:2" x14ac:dyDescent="0.2">
      <c r="B10778" s="24"/>
    </row>
    <row r="10779" spans="2:2" x14ac:dyDescent="0.2">
      <c r="B10779" s="24"/>
    </row>
    <row r="10780" spans="2:2" x14ac:dyDescent="0.2">
      <c r="B10780" s="24"/>
    </row>
    <row r="10781" spans="2:2" x14ac:dyDescent="0.2">
      <c r="B10781" s="24"/>
    </row>
    <row r="10782" spans="2:2" x14ac:dyDescent="0.2">
      <c r="B10782" s="24"/>
    </row>
    <row r="10783" spans="2:2" x14ac:dyDescent="0.2">
      <c r="B10783" s="24"/>
    </row>
    <row r="10784" spans="2:2" x14ac:dyDescent="0.2">
      <c r="B10784" s="24"/>
    </row>
    <row r="10785" spans="2:2" x14ac:dyDescent="0.2">
      <c r="B10785" s="24"/>
    </row>
    <row r="10786" spans="2:2" x14ac:dyDescent="0.2">
      <c r="B10786" s="24"/>
    </row>
    <row r="10787" spans="2:2" x14ac:dyDescent="0.2">
      <c r="B10787" s="24"/>
    </row>
    <row r="10788" spans="2:2" x14ac:dyDescent="0.2">
      <c r="B10788" s="24"/>
    </row>
    <row r="10789" spans="2:2" x14ac:dyDescent="0.2">
      <c r="B10789" s="24"/>
    </row>
    <row r="10790" spans="2:2" x14ac:dyDescent="0.2">
      <c r="B10790" s="24"/>
    </row>
    <row r="10791" spans="2:2" x14ac:dyDescent="0.2">
      <c r="B10791" s="24"/>
    </row>
    <row r="10792" spans="2:2" x14ac:dyDescent="0.2">
      <c r="B10792" s="24"/>
    </row>
    <row r="10793" spans="2:2" x14ac:dyDescent="0.2">
      <c r="B10793" s="24"/>
    </row>
    <row r="10794" spans="2:2" x14ac:dyDescent="0.2">
      <c r="B10794" s="24"/>
    </row>
    <row r="10795" spans="2:2" x14ac:dyDescent="0.2">
      <c r="B10795" s="24"/>
    </row>
    <row r="10796" spans="2:2" x14ac:dyDescent="0.2">
      <c r="B10796" s="24"/>
    </row>
    <row r="10797" spans="2:2" x14ac:dyDescent="0.2">
      <c r="B10797" s="24"/>
    </row>
    <row r="10798" spans="2:2" x14ac:dyDescent="0.2">
      <c r="B10798" s="24"/>
    </row>
    <row r="10799" spans="2:2" x14ac:dyDescent="0.2">
      <c r="B10799" s="24"/>
    </row>
    <row r="10800" spans="2:2" x14ac:dyDescent="0.2">
      <c r="B10800" s="24"/>
    </row>
    <row r="10801" spans="2:2" x14ac:dyDescent="0.2">
      <c r="B10801" s="24"/>
    </row>
    <row r="10802" spans="2:2" x14ac:dyDescent="0.2">
      <c r="B10802" s="24"/>
    </row>
    <row r="10803" spans="2:2" x14ac:dyDescent="0.2">
      <c r="B10803" s="24"/>
    </row>
    <row r="10804" spans="2:2" x14ac:dyDescent="0.2">
      <c r="B10804" s="24"/>
    </row>
    <row r="10805" spans="2:2" x14ac:dyDescent="0.2">
      <c r="B10805" s="24"/>
    </row>
    <row r="10806" spans="2:2" x14ac:dyDescent="0.2">
      <c r="B10806" s="24"/>
    </row>
    <row r="10807" spans="2:2" x14ac:dyDescent="0.2">
      <c r="B10807" s="24"/>
    </row>
    <row r="10808" spans="2:2" x14ac:dyDescent="0.2">
      <c r="B10808" s="24"/>
    </row>
    <row r="10809" spans="2:2" x14ac:dyDescent="0.2">
      <c r="B10809" s="24"/>
    </row>
    <row r="10810" spans="2:2" x14ac:dyDescent="0.2">
      <c r="B10810" s="24"/>
    </row>
    <row r="10811" spans="2:2" x14ac:dyDescent="0.2">
      <c r="B10811" s="24"/>
    </row>
    <row r="10812" spans="2:2" x14ac:dyDescent="0.2">
      <c r="B10812" s="24"/>
    </row>
    <row r="10813" spans="2:2" x14ac:dyDescent="0.2">
      <c r="B10813" s="24"/>
    </row>
    <row r="10814" spans="2:2" x14ac:dyDescent="0.2">
      <c r="B10814" s="24"/>
    </row>
    <row r="10815" spans="2:2" x14ac:dyDescent="0.2">
      <c r="B10815" s="24"/>
    </row>
    <row r="10816" spans="2:2" x14ac:dyDescent="0.2">
      <c r="B10816" s="24"/>
    </row>
    <row r="10817" spans="2:2" x14ac:dyDescent="0.2">
      <c r="B10817" s="24"/>
    </row>
    <row r="10818" spans="2:2" x14ac:dyDescent="0.2">
      <c r="B10818" s="24"/>
    </row>
    <row r="10819" spans="2:2" x14ac:dyDescent="0.2">
      <c r="B10819" s="24"/>
    </row>
    <row r="10820" spans="2:2" x14ac:dyDescent="0.2">
      <c r="B10820" s="24"/>
    </row>
    <row r="10821" spans="2:2" x14ac:dyDescent="0.2">
      <c r="B10821" s="24"/>
    </row>
    <row r="10822" spans="2:2" x14ac:dyDescent="0.2">
      <c r="B10822" s="24"/>
    </row>
    <row r="10823" spans="2:2" x14ac:dyDescent="0.2">
      <c r="B10823" s="24"/>
    </row>
    <row r="10824" spans="2:2" x14ac:dyDescent="0.2">
      <c r="B10824" s="24"/>
    </row>
    <row r="10825" spans="2:2" x14ac:dyDescent="0.2">
      <c r="B10825" s="24"/>
    </row>
    <row r="10826" spans="2:2" x14ac:dyDescent="0.2">
      <c r="B10826" s="24"/>
    </row>
    <row r="10827" spans="2:2" x14ac:dyDescent="0.2">
      <c r="B10827" s="24"/>
    </row>
    <row r="10828" spans="2:2" x14ac:dyDescent="0.2">
      <c r="B10828" s="24"/>
    </row>
    <row r="10829" spans="2:2" x14ac:dyDescent="0.2">
      <c r="B10829" s="24"/>
    </row>
    <row r="10830" spans="2:2" x14ac:dyDescent="0.2">
      <c r="B10830" s="24"/>
    </row>
    <row r="10831" spans="2:2" x14ac:dyDescent="0.2">
      <c r="B10831" s="24"/>
    </row>
    <row r="10832" spans="2:2" x14ac:dyDescent="0.2">
      <c r="B10832" s="24"/>
    </row>
    <row r="10833" spans="2:2" x14ac:dyDescent="0.2">
      <c r="B10833" s="24"/>
    </row>
    <row r="10834" spans="2:2" x14ac:dyDescent="0.2">
      <c r="B10834" s="24"/>
    </row>
    <row r="10835" spans="2:2" x14ac:dyDescent="0.2">
      <c r="B10835" s="24"/>
    </row>
    <row r="10836" spans="2:2" x14ac:dyDescent="0.2">
      <c r="B10836" s="24"/>
    </row>
    <row r="10837" spans="2:2" x14ac:dyDescent="0.2">
      <c r="B10837" s="24"/>
    </row>
    <row r="10838" spans="2:2" x14ac:dyDescent="0.2">
      <c r="B10838" s="24"/>
    </row>
    <row r="10839" spans="2:2" x14ac:dyDescent="0.2">
      <c r="B10839" s="24"/>
    </row>
    <row r="10840" spans="2:2" x14ac:dyDescent="0.2">
      <c r="B10840" s="24"/>
    </row>
    <row r="10841" spans="2:2" x14ac:dyDescent="0.2">
      <c r="B10841" s="24"/>
    </row>
    <row r="10842" spans="2:2" x14ac:dyDescent="0.2">
      <c r="B10842" s="24"/>
    </row>
    <row r="10843" spans="2:2" x14ac:dyDescent="0.2">
      <c r="B10843" s="24"/>
    </row>
    <row r="10844" spans="2:2" x14ac:dyDescent="0.2">
      <c r="B10844" s="24"/>
    </row>
    <row r="10845" spans="2:2" x14ac:dyDescent="0.2">
      <c r="B10845" s="24"/>
    </row>
    <row r="10846" spans="2:2" x14ac:dyDescent="0.2">
      <c r="B10846" s="24"/>
    </row>
    <row r="10847" spans="2:2" x14ac:dyDescent="0.2">
      <c r="B10847" s="24"/>
    </row>
    <row r="10848" spans="2:2" x14ac:dyDescent="0.2">
      <c r="B10848" s="24"/>
    </row>
    <row r="10849" spans="2:2" x14ac:dyDescent="0.2">
      <c r="B10849" s="24"/>
    </row>
    <row r="10850" spans="2:2" x14ac:dyDescent="0.2">
      <c r="B10850" s="24"/>
    </row>
    <row r="10851" spans="2:2" x14ac:dyDescent="0.2">
      <c r="B10851" s="24"/>
    </row>
    <row r="10852" spans="2:2" x14ac:dyDescent="0.2">
      <c r="B10852" s="24"/>
    </row>
    <row r="10853" spans="2:2" x14ac:dyDescent="0.2">
      <c r="B10853" s="24"/>
    </row>
    <row r="10854" spans="2:2" x14ac:dyDescent="0.2">
      <c r="B10854" s="24"/>
    </row>
    <row r="10855" spans="2:2" x14ac:dyDescent="0.2">
      <c r="B10855" s="24"/>
    </row>
    <row r="10856" spans="2:2" x14ac:dyDescent="0.2">
      <c r="B10856" s="24"/>
    </row>
    <row r="10857" spans="2:2" x14ac:dyDescent="0.2">
      <c r="B10857" s="24"/>
    </row>
    <row r="10858" spans="2:2" x14ac:dyDescent="0.2">
      <c r="B10858" s="24"/>
    </row>
    <row r="10859" spans="2:2" x14ac:dyDescent="0.2">
      <c r="B10859" s="24"/>
    </row>
    <row r="10860" spans="2:2" x14ac:dyDescent="0.2">
      <c r="B10860" s="24"/>
    </row>
    <row r="10861" spans="2:2" x14ac:dyDescent="0.2">
      <c r="B10861" s="24"/>
    </row>
    <row r="10862" spans="2:2" x14ac:dyDescent="0.2">
      <c r="B10862" s="24"/>
    </row>
    <row r="10863" spans="2:2" x14ac:dyDescent="0.2">
      <c r="B10863" s="24"/>
    </row>
    <row r="10864" spans="2:2" x14ac:dyDescent="0.2">
      <c r="B10864" s="24"/>
    </row>
    <row r="10865" spans="2:2" x14ac:dyDescent="0.2">
      <c r="B10865" s="24"/>
    </row>
    <row r="10866" spans="2:2" x14ac:dyDescent="0.2">
      <c r="B10866" s="24"/>
    </row>
    <row r="10867" spans="2:2" x14ac:dyDescent="0.2">
      <c r="B10867" s="24"/>
    </row>
    <row r="10868" spans="2:2" x14ac:dyDescent="0.2">
      <c r="B10868" s="24"/>
    </row>
    <row r="10869" spans="2:2" x14ac:dyDescent="0.2">
      <c r="B10869" s="24"/>
    </row>
    <row r="10870" spans="2:2" x14ac:dyDescent="0.2">
      <c r="B10870" s="24"/>
    </row>
    <row r="10871" spans="2:2" x14ac:dyDescent="0.2">
      <c r="B10871" s="24"/>
    </row>
    <row r="10872" spans="2:2" x14ac:dyDescent="0.2">
      <c r="B10872" s="24"/>
    </row>
    <row r="10873" spans="2:2" x14ac:dyDescent="0.2">
      <c r="B10873" s="24"/>
    </row>
    <row r="10874" spans="2:2" x14ac:dyDescent="0.2">
      <c r="B10874" s="24"/>
    </row>
    <row r="10875" spans="2:2" x14ac:dyDescent="0.2">
      <c r="B10875" s="24"/>
    </row>
    <row r="10876" spans="2:2" x14ac:dyDescent="0.2">
      <c r="B10876" s="24"/>
    </row>
    <row r="10877" spans="2:2" x14ac:dyDescent="0.2">
      <c r="B10877" s="24"/>
    </row>
    <row r="10878" spans="2:2" x14ac:dyDescent="0.2">
      <c r="B10878" s="24"/>
    </row>
    <row r="10879" spans="2:2" x14ac:dyDescent="0.2">
      <c r="B10879" s="24"/>
    </row>
    <row r="10880" spans="2:2" x14ac:dyDescent="0.2">
      <c r="B10880" s="24"/>
    </row>
    <row r="10881" spans="2:2" x14ac:dyDescent="0.2">
      <c r="B10881" s="24"/>
    </row>
    <row r="10882" spans="2:2" x14ac:dyDescent="0.2">
      <c r="B10882" s="24"/>
    </row>
    <row r="10883" spans="2:2" x14ac:dyDescent="0.2">
      <c r="B10883" s="24"/>
    </row>
    <row r="10884" spans="2:2" x14ac:dyDescent="0.2">
      <c r="B10884" s="24"/>
    </row>
    <row r="10885" spans="2:2" x14ac:dyDescent="0.2">
      <c r="B10885" s="24"/>
    </row>
    <row r="10886" spans="2:2" x14ac:dyDescent="0.2">
      <c r="B10886" s="24"/>
    </row>
    <row r="10887" spans="2:2" x14ac:dyDescent="0.2">
      <c r="B10887" s="24"/>
    </row>
    <row r="10888" spans="2:2" x14ac:dyDescent="0.2">
      <c r="B10888" s="24"/>
    </row>
    <row r="10889" spans="2:2" x14ac:dyDescent="0.2">
      <c r="B10889" s="24"/>
    </row>
    <row r="10890" spans="2:2" x14ac:dyDescent="0.2">
      <c r="B10890" s="24"/>
    </row>
    <row r="10891" spans="2:2" x14ac:dyDescent="0.2">
      <c r="B10891" s="24"/>
    </row>
    <row r="10892" spans="2:2" x14ac:dyDescent="0.2">
      <c r="B10892" s="24"/>
    </row>
    <row r="10893" spans="2:2" x14ac:dyDescent="0.2">
      <c r="B10893" s="24"/>
    </row>
    <row r="10894" spans="2:2" x14ac:dyDescent="0.2">
      <c r="B10894" s="24"/>
    </row>
    <row r="10895" spans="2:2" x14ac:dyDescent="0.2">
      <c r="B10895" s="24"/>
    </row>
    <row r="10896" spans="2:2" x14ac:dyDescent="0.2">
      <c r="B10896" s="24"/>
    </row>
    <row r="10897" spans="2:2" x14ac:dyDescent="0.2">
      <c r="B10897" s="24"/>
    </row>
    <row r="10898" spans="2:2" x14ac:dyDescent="0.2">
      <c r="B10898" s="24"/>
    </row>
    <row r="10899" spans="2:2" x14ac:dyDescent="0.2">
      <c r="B10899" s="24"/>
    </row>
    <row r="10900" spans="2:2" x14ac:dyDescent="0.2">
      <c r="B10900" s="24"/>
    </row>
    <row r="10901" spans="2:2" x14ac:dyDescent="0.2">
      <c r="B10901" s="24"/>
    </row>
    <row r="10902" spans="2:2" x14ac:dyDescent="0.2">
      <c r="B10902" s="24"/>
    </row>
    <row r="10903" spans="2:2" x14ac:dyDescent="0.2">
      <c r="B10903" s="24"/>
    </row>
    <row r="10904" spans="2:2" x14ac:dyDescent="0.2">
      <c r="B10904" s="24"/>
    </row>
    <row r="10905" spans="2:2" x14ac:dyDescent="0.2">
      <c r="B10905" s="24"/>
    </row>
    <row r="10906" spans="2:2" x14ac:dyDescent="0.2">
      <c r="B10906" s="24"/>
    </row>
    <row r="10907" spans="2:2" x14ac:dyDescent="0.2">
      <c r="B10907" s="24"/>
    </row>
    <row r="10908" spans="2:2" x14ac:dyDescent="0.2">
      <c r="B10908" s="24"/>
    </row>
    <row r="10909" spans="2:2" x14ac:dyDescent="0.2">
      <c r="B10909" s="24"/>
    </row>
    <row r="10910" spans="2:2" x14ac:dyDescent="0.2">
      <c r="B10910" s="24"/>
    </row>
    <row r="10911" spans="2:2" x14ac:dyDescent="0.2">
      <c r="B10911" s="24"/>
    </row>
    <row r="10912" spans="2:2" x14ac:dyDescent="0.2">
      <c r="B10912" s="24"/>
    </row>
    <row r="10913" spans="2:2" x14ac:dyDescent="0.2">
      <c r="B10913" s="24"/>
    </row>
    <row r="10914" spans="2:2" x14ac:dyDescent="0.2">
      <c r="B10914" s="24"/>
    </row>
    <row r="10915" spans="2:2" x14ac:dyDescent="0.2">
      <c r="B10915" s="24"/>
    </row>
    <row r="10916" spans="2:2" x14ac:dyDescent="0.2">
      <c r="B10916" s="24"/>
    </row>
    <row r="10917" spans="2:2" x14ac:dyDescent="0.2">
      <c r="B10917" s="24"/>
    </row>
    <row r="10918" spans="2:2" x14ac:dyDescent="0.2">
      <c r="B10918" s="24"/>
    </row>
    <row r="10919" spans="2:2" x14ac:dyDescent="0.2">
      <c r="B10919" s="24"/>
    </row>
    <row r="10920" spans="2:2" x14ac:dyDescent="0.2">
      <c r="B10920" s="24"/>
    </row>
    <row r="10921" spans="2:2" x14ac:dyDescent="0.2">
      <c r="B10921" s="24"/>
    </row>
    <row r="10922" spans="2:2" x14ac:dyDescent="0.2">
      <c r="B10922" s="24"/>
    </row>
    <row r="10923" spans="2:2" x14ac:dyDescent="0.2">
      <c r="B10923" s="24"/>
    </row>
    <row r="10924" spans="2:2" x14ac:dyDescent="0.2">
      <c r="B10924" s="24"/>
    </row>
    <row r="10925" spans="2:2" x14ac:dyDescent="0.2">
      <c r="B10925" s="24"/>
    </row>
    <row r="10926" spans="2:2" x14ac:dyDescent="0.2">
      <c r="B10926" s="24"/>
    </row>
    <row r="10927" spans="2:2" x14ac:dyDescent="0.2">
      <c r="B10927" s="24"/>
    </row>
    <row r="10928" spans="2:2" x14ac:dyDescent="0.2">
      <c r="B10928" s="24"/>
    </row>
    <row r="10929" spans="2:2" x14ac:dyDescent="0.2">
      <c r="B10929" s="24"/>
    </row>
    <row r="10930" spans="2:2" x14ac:dyDescent="0.2">
      <c r="B10930" s="24"/>
    </row>
    <row r="10931" spans="2:2" x14ac:dyDescent="0.2">
      <c r="B10931" s="24"/>
    </row>
    <row r="10932" spans="2:2" x14ac:dyDescent="0.2">
      <c r="B10932" s="24"/>
    </row>
    <row r="10933" spans="2:2" x14ac:dyDescent="0.2">
      <c r="B10933" s="24"/>
    </row>
    <row r="10934" spans="2:2" x14ac:dyDescent="0.2">
      <c r="B10934" s="24"/>
    </row>
    <row r="10935" spans="2:2" x14ac:dyDescent="0.2">
      <c r="B10935" s="24"/>
    </row>
    <row r="10936" spans="2:2" x14ac:dyDescent="0.2">
      <c r="B10936" s="24"/>
    </row>
    <row r="10937" spans="2:2" x14ac:dyDescent="0.2">
      <c r="B10937" s="24"/>
    </row>
    <row r="10938" spans="2:2" x14ac:dyDescent="0.2">
      <c r="B10938" s="24"/>
    </row>
    <row r="10939" spans="2:2" x14ac:dyDescent="0.2">
      <c r="B10939" s="24"/>
    </row>
    <row r="10940" spans="2:2" x14ac:dyDescent="0.2">
      <c r="B10940" s="24"/>
    </row>
    <row r="10941" spans="2:2" x14ac:dyDescent="0.2">
      <c r="B10941" s="24"/>
    </row>
    <row r="10942" spans="2:2" x14ac:dyDescent="0.2">
      <c r="B10942" s="24"/>
    </row>
    <row r="10943" spans="2:2" x14ac:dyDescent="0.2">
      <c r="B10943" s="24"/>
    </row>
    <row r="10944" spans="2:2" x14ac:dyDescent="0.2">
      <c r="B10944" s="24"/>
    </row>
    <row r="10945" spans="2:2" x14ac:dyDescent="0.2">
      <c r="B10945" s="24"/>
    </row>
    <row r="10946" spans="2:2" x14ac:dyDescent="0.2">
      <c r="B10946" s="24"/>
    </row>
    <row r="10947" spans="2:2" x14ac:dyDescent="0.2">
      <c r="B10947" s="24"/>
    </row>
    <row r="10948" spans="2:2" x14ac:dyDescent="0.2">
      <c r="B10948" s="24"/>
    </row>
    <row r="10949" spans="2:2" x14ac:dyDescent="0.2">
      <c r="B10949" s="24"/>
    </row>
    <row r="10950" spans="2:2" x14ac:dyDescent="0.2">
      <c r="B10950" s="24"/>
    </row>
    <row r="10951" spans="2:2" x14ac:dyDescent="0.2">
      <c r="B10951" s="24"/>
    </row>
    <row r="10952" spans="2:2" x14ac:dyDescent="0.2">
      <c r="B10952" s="24"/>
    </row>
    <row r="10953" spans="2:2" x14ac:dyDescent="0.2">
      <c r="B10953" s="24"/>
    </row>
    <row r="10954" spans="2:2" x14ac:dyDescent="0.2">
      <c r="B10954" s="24"/>
    </row>
    <row r="10955" spans="2:2" x14ac:dyDescent="0.2">
      <c r="B10955" s="24"/>
    </row>
    <row r="10956" spans="2:2" x14ac:dyDescent="0.2">
      <c r="B10956" s="24"/>
    </row>
    <row r="10957" spans="2:2" x14ac:dyDescent="0.2">
      <c r="B10957" s="24"/>
    </row>
    <row r="10958" spans="2:2" x14ac:dyDescent="0.2">
      <c r="B10958" s="24"/>
    </row>
    <row r="10959" spans="2:2" x14ac:dyDescent="0.2">
      <c r="B10959" s="24"/>
    </row>
    <row r="10960" spans="2:2" x14ac:dyDescent="0.2">
      <c r="B10960" s="24"/>
    </row>
    <row r="10961" spans="2:2" x14ac:dyDescent="0.2">
      <c r="B10961" s="24"/>
    </row>
    <row r="10962" spans="2:2" x14ac:dyDescent="0.2">
      <c r="B10962" s="24"/>
    </row>
    <row r="10963" spans="2:2" x14ac:dyDescent="0.2">
      <c r="B10963" s="24"/>
    </row>
    <row r="10964" spans="2:2" x14ac:dyDescent="0.2">
      <c r="B10964" s="24"/>
    </row>
    <row r="10965" spans="2:2" x14ac:dyDescent="0.2">
      <c r="B10965" s="24"/>
    </row>
    <row r="10966" spans="2:2" x14ac:dyDescent="0.2">
      <c r="B10966" s="24"/>
    </row>
    <row r="10967" spans="2:2" x14ac:dyDescent="0.2">
      <c r="B10967" s="24"/>
    </row>
    <row r="10968" spans="2:2" x14ac:dyDescent="0.2">
      <c r="B10968" s="24"/>
    </row>
    <row r="10969" spans="2:2" x14ac:dyDescent="0.2">
      <c r="B10969" s="24"/>
    </row>
    <row r="10970" spans="2:2" x14ac:dyDescent="0.2">
      <c r="B10970" s="24"/>
    </row>
    <row r="10971" spans="2:2" x14ac:dyDescent="0.2">
      <c r="B10971" s="24"/>
    </row>
    <row r="10972" spans="2:2" x14ac:dyDescent="0.2">
      <c r="B10972" s="24"/>
    </row>
    <row r="10973" spans="2:2" x14ac:dyDescent="0.2">
      <c r="B10973" s="24"/>
    </row>
    <row r="10974" spans="2:2" x14ac:dyDescent="0.2">
      <c r="B10974" s="24"/>
    </row>
    <row r="10975" spans="2:2" x14ac:dyDescent="0.2">
      <c r="B10975" s="24"/>
    </row>
    <row r="10976" spans="2:2" x14ac:dyDescent="0.2">
      <c r="B10976" s="24"/>
    </row>
    <row r="10977" spans="2:2" x14ac:dyDescent="0.2">
      <c r="B10977" s="24"/>
    </row>
    <row r="10978" spans="2:2" x14ac:dyDescent="0.2">
      <c r="B10978" s="24"/>
    </row>
    <row r="10979" spans="2:2" x14ac:dyDescent="0.2">
      <c r="B10979" s="24"/>
    </row>
    <row r="10980" spans="2:2" x14ac:dyDescent="0.2">
      <c r="B10980" s="24"/>
    </row>
    <row r="10981" spans="2:2" x14ac:dyDescent="0.2">
      <c r="B10981" s="24"/>
    </row>
    <row r="10982" spans="2:2" x14ac:dyDescent="0.2">
      <c r="B10982" s="24"/>
    </row>
    <row r="10983" spans="2:2" x14ac:dyDescent="0.2">
      <c r="B10983" s="24"/>
    </row>
    <row r="10984" spans="2:2" x14ac:dyDescent="0.2">
      <c r="B10984" s="24"/>
    </row>
    <row r="10985" spans="2:2" x14ac:dyDescent="0.2">
      <c r="B10985" s="24"/>
    </row>
    <row r="10986" spans="2:2" x14ac:dyDescent="0.2">
      <c r="B10986" s="24"/>
    </row>
    <row r="10987" spans="2:2" x14ac:dyDescent="0.2">
      <c r="B10987" s="24"/>
    </row>
    <row r="10988" spans="2:2" x14ac:dyDescent="0.2">
      <c r="B10988" s="24"/>
    </row>
    <row r="10989" spans="2:2" x14ac:dyDescent="0.2">
      <c r="B10989" s="24"/>
    </row>
    <row r="10990" spans="2:2" x14ac:dyDescent="0.2">
      <c r="B10990" s="24"/>
    </row>
    <row r="10991" spans="2:2" x14ac:dyDescent="0.2">
      <c r="B10991" s="24"/>
    </row>
    <row r="10992" spans="2:2" x14ac:dyDescent="0.2">
      <c r="B10992" s="24"/>
    </row>
    <row r="10993" spans="2:2" x14ac:dyDescent="0.2">
      <c r="B10993" s="24"/>
    </row>
    <row r="10994" spans="2:2" x14ac:dyDescent="0.2">
      <c r="B10994" s="24"/>
    </row>
    <row r="10995" spans="2:2" x14ac:dyDescent="0.2">
      <c r="B10995" s="24"/>
    </row>
    <row r="10996" spans="2:2" x14ac:dyDescent="0.2">
      <c r="B10996" s="24"/>
    </row>
    <row r="10997" spans="2:2" x14ac:dyDescent="0.2">
      <c r="B10997" s="24"/>
    </row>
    <row r="10998" spans="2:2" x14ac:dyDescent="0.2">
      <c r="B10998" s="24"/>
    </row>
    <row r="10999" spans="2:2" x14ac:dyDescent="0.2">
      <c r="B10999" s="24"/>
    </row>
    <row r="11000" spans="2:2" x14ac:dyDescent="0.2">
      <c r="B11000" s="24"/>
    </row>
    <row r="11001" spans="2:2" x14ac:dyDescent="0.2">
      <c r="B11001" s="24"/>
    </row>
    <row r="11002" spans="2:2" x14ac:dyDescent="0.2">
      <c r="B11002" s="24"/>
    </row>
    <row r="11003" spans="2:2" x14ac:dyDescent="0.2">
      <c r="B11003" s="24"/>
    </row>
    <row r="11004" spans="2:2" x14ac:dyDescent="0.2">
      <c r="B11004" s="24"/>
    </row>
    <row r="11005" spans="2:2" x14ac:dyDescent="0.2">
      <c r="B11005" s="24"/>
    </row>
    <row r="11006" spans="2:2" x14ac:dyDescent="0.2">
      <c r="B11006" s="24"/>
    </row>
    <row r="11007" spans="2:2" x14ac:dyDescent="0.2">
      <c r="B11007" s="24"/>
    </row>
    <row r="11008" spans="2:2" x14ac:dyDescent="0.2">
      <c r="B11008" s="24"/>
    </row>
    <row r="11009" spans="2:2" x14ac:dyDescent="0.2">
      <c r="B11009" s="24"/>
    </row>
    <row r="11010" spans="2:2" x14ac:dyDescent="0.2">
      <c r="B11010" s="24"/>
    </row>
    <row r="11011" spans="2:2" x14ac:dyDescent="0.2">
      <c r="B11011" s="24"/>
    </row>
    <row r="11012" spans="2:2" x14ac:dyDescent="0.2">
      <c r="B11012" s="24"/>
    </row>
    <row r="11013" spans="2:2" x14ac:dyDescent="0.2">
      <c r="B11013" s="24"/>
    </row>
    <row r="11014" spans="2:2" x14ac:dyDescent="0.2">
      <c r="B11014" s="24"/>
    </row>
    <row r="11015" spans="2:2" x14ac:dyDescent="0.2">
      <c r="B11015" s="24"/>
    </row>
    <row r="11016" spans="2:2" x14ac:dyDescent="0.2">
      <c r="B11016" s="24"/>
    </row>
    <row r="11017" spans="2:2" x14ac:dyDescent="0.2">
      <c r="B11017" s="24"/>
    </row>
    <row r="11018" spans="2:2" x14ac:dyDescent="0.2">
      <c r="B11018" s="24"/>
    </row>
    <row r="11019" spans="2:2" x14ac:dyDescent="0.2">
      <c r="B11019" s="24"/>
    </row>
    <row r="11020" spans="2:2" x14ac:dyDescent="0.2">
      <c r="B11020" s="24"/>
    </row>
    <row r="11021" spans="2:2" x14ac:dyDescent="0.2">
      <c r="B11021" s="24"/>
    </row>
    <row r="11022" spans="2:2" x14ac:dyDescent="0.2">
      <c r="B11022" s="24"/>
    </row>
    <row r="11023" spans="2:2" x14ac:dyDescent="0.2">
      <c r="B11023" s="24"/>
    </row>
    <row r="11024" spans="2:2" x14ac:dyDescent="0.2">
      <c r="B11024" s="24"/>
    </row>
    <row r="11025" spans="2:2" x14ac:dyDescent="0.2">
      <c r="B11025" s="24"/>
    </row>
    <row r="11026" spans="2:2" x14ac:dyDescent="0.2">
      <c r="B11026" s="24"/>
    </row>
    <row r="11027" spans="2:2" x14ac:dyDescent="0.2">
      <c r="B11027" s="24"/>
    </row>
    <row r="11028" spans="2:2" x14ac:dyDescent="0.2">
      <c r="B11028" s="24"/>
    </row>
    <row r="11029" spans="2:2" x14ac:dyDescent="0.2">
      <c r="B11029" s="24"/>
    </row>
    <row r="11030" spans="2:2" x14ac:dyDescent="0.2">
      <c r="B11030" s="24"/>
    </row>
    <row r="11031" spans="2:2" x14ac:dyDescent="0.2">
      <c r="B11031" s="24"/>
    </row>
    <row r="11032" spans="2:2" x14ac:dyDescent="0.2">
      <c r="B11032" s="24"/>
    </row>
    <row r="11033" spans="2:2" x14ac:dyDescent="0.2">
      <c r="B11033" s="24"/>
    </row>
    <row r="11034" spans="2:2" x14ac:dyDescent="0.2">
      <c r="B11034" s="24"/>
    </row>
    <row r="11035" spans="2:2" x14ac:dyDescent="0.2">
      <c r="B11035" s="24"/>
    </row>
    <row r="11036" spans="2:2" x14ac:dyDescent="0.2">
      <c r="B11036" s="24"/>
    </row>
    <row r="11037" spans="2:2" x14ac:dyDescent="0.2">
      <c r="B11037" s="24"/>
    </row>
    <row r="11038" spans="2:2" x14ac:dyDescent="0.2">
      <c r="B11038" s="24"/>
    </row>
    <row r="11039" spans="2:2" x14ac:dyDescent="0.2">
      <c r="B11039" s="24"/>
    </row>
    <row r="11040" spans="2:2" x14ac:dyDescent="0.2">
      <c r="B11040" s="24"/>
    </row>
    <row r="11041" spans="2:2" x14ac:dyDescent="0.2">
      <c r="B11041" s="24"/>
    </row>
    <row r="11042" spans="2:2" x14ac:dyDescent="0.2">
      <c r="B11042" s="24"/>
    </row>
    <row r="11043" spans="2:2" x14ac:dyDescent="0.2">
      <c r="B11043" s="24"/>
    </row>
    <row r="11044" spans="2:2" x14ac:dyDescent="0.2">
      <c r="B11044" s="24"/>
    </row>
    <row r="11045" spans="2:2" x14ac:dyDescent="0.2">
      <c r="B11045" s="24"/>
    </row>
    <row r="11046" spans="2:2" x14ac:dyDescent="0.2">
      <c r="B11046" s="24"/>
    </row>
    <row r="11047" spans="2:2" x14ac:dyDescent="0.2">
      <c r="B11047" s="24"/>
    </row>
    <row r="11048" spans="2:2" x14ac:dyDescent="0.2">
      <c r="B11048" s="24"/>
    </row>
    <row r="11049" spans="2:2" x14ac:dyDescent="0.2">
      <c r="B11049" s="24"/>
    </row>
    <row r="11050" spans="2:2" x14ac:dyDescent="0.2">
      <c r="B11050" s="24"/>
    </row>
    <row r="11051" spans="2:2" x14ac:dyDescent="0.2">
      <c r="B11051" s="24"/>
    </row>
    <row r="11052" spans="2:2" x14ac:dyDescent="0.2">
      <c r="B11052" s="24"/>
    </row>
    <row r="11053" spans="2:2" x14ac:dyDescent="0.2">
      <c r="B11053" s="24"/>
    </row>
    <row r="11054" spans="2:2" x14ac:dyDescent="0.2">
      <c r="B11054" s="24"/>
    </row>
    <row r="11055" spans="2:2" x14ac:dyDescent="0.2">
      <c r="B11055" s="24"/>
    </row>
    <row r="11056" spans="2:2" x14ac:dyDescent="0.2">
      <c r="B11056" s="24"/>
    </row>
    <row r="11057" spans="2:2" x14ac:dyDescent="0.2">
      <c r="B11057" s="24"/>
    </row>
    <row r="11058" spans="2:2" x14ac:dyDescent="0.2">
      <c r="B11058" s="24"/>
    </row>
    <row r="11059" spans="2:2" x14ac:dyDescent="0.2">
      <c r="B11059" s="24"/>
    </row>
    <row r="11060" spans="2:2" x14ac:dyDescent="0.2">
      <c r="B11060" s="24"/>
    </row>
    <row r="11061" spans="2:2" x14ac:dyDescent="0.2">
      <c r="B11061" s="24"/>
    </row>
    <row r="11062" spans="2:2" x14ac:dyDescent="0.2">
      <c r="B11062" s="24"/>
    </row>
    <row r="11063" spans="2:2" x14ac:dyDescent="0.2">
      <c r="B11063" s="24"/>
    </row>
    <row r="11064" spans="2:2" x14ac:dyDescent="0.2">
      <c r="B11064" s="24"/>
    </row>
    <row r="11065" spans="2:2" x14ac:dyDescent="0.2">
      <c r="B11065" s="24"/>
    </row>
    <row r="11066" spans="2:2" x14ac:dyDescent="0.2">
      <c r="B11066" s="24"/>
    </row>
    <row r="11067" spans="2:2" x14ac:dyDescent="0.2">
      <c r="B11067" s="24"/>
    </row>
    <row r="11068" spans="2:2" x14ac:dyDescent="0.2">
      <c r="B11068" s="24"/>
    </row>
    <row r="11069" spans="2:2" x14ac:dyDescent="0.2">
      <c r="B11069" s="24"/>
    </row>
    <row r="11070" spans="2:2" x14ac:dyDescent="0.2">
      <c r="B11070" s="24"/>
    </row>
    <row r="11071" spans="2:2" x14ac:dyDescent="0.2">
      <c r="B11071" s="24"/>
    </row>
    <row r="11072" spans="2:2" x14ac:dyDescent="0.2">
      <c r="B11072" s="24"/>
    </row>
    <row r="11073" spans="2:2" x14ac:dyDescent="0.2">
      <c r="B11073" s="24"/>
    </row>
    <row r="11074" spans="2:2" x14ac:dyDescent="0.2">
      <c r="B11074" s="24"/>
    </row>
    <row r="11075" spans="2:2" x14ac:dyDescent="0.2">
      <c r="B11075" s="24"/>
    </row>
    <row r="11076" spans="2:2" x14ac:dyDescent="0.2">
      <c r="B11076" s="24"/>
    </row>
    <row r="11077" spans="2:2" x14ac:dyDescent="0.2">
      <c r="B11077" s="24"/>
    </row>
    <row r="11078" spans="2:2" x14ac:dyDescent="0.2">
      <c r="B11078" s="24"/>
    </row>
    <row r="11079" spans="2:2" x14ac:dyDescent="0.2">
      <c r="B11079" s="24"/>
    </row>
    <row r="11080" spans="2:2" x14ac:dyDescent="0.2">
      <c r="B11080" s="24"/>
    </row>
    <row r="11081" spans="2:2" x14ac:dyDescent="0.2">
      <c r="B11081" s="24"/>
    </row>
    <row r="11082" spans="2:2" x14ac:dyDescent="0.2">
      <c r="B11082" s="24"/>
    </row>
    <row r="11083" spans="2:2" x14ac:dyDescent="0.2">
      <c r="B11083" s="24"/>
    </row>
    <row r="11084" spans="2:2" x14ac:dyDescent="0.2">
      <c r="B11084" s="24"/>
    </row>
    <row r="11085" spans="2:2" x14ac:dyDescent="0.2">
      <c r="B11085" s="24"/>
    </row>
    <row r="11086" spans="2:2" x14ac:dyDescent="0.2">
      <c r="B11086" s="24"/>
    </row>
    <row r="11087" spans="2:2" x14ac:dyDescent="0.2">
      <c r="B11087" s="24"/>
    </row>
    <row r="11088" spans="2:2" x14ac:dyDescent="0.2">
      <c r="B11088" s="24"/>
    </row>
    <row r="11089" spans="2:2" x14ac:dyDescent="0.2">
      <c r="B11089" s="24"/>
    </row>
    <row r="11090" spans="2:2" x14ac:dyDescent="0.2">
      <c r="B11090" s="24"/>
    </row>
    <row r="11091" spans="2:2" x14ac:dyDescent="0.2">
      <c r="B11091" s="24"/>
    </row>
    <row r="11092" spans="2:2" x14ac:dyDescent="0.2">
      <c r="B11092" s="24"/>
    </row>
    <row r="11093" spans="2:2" x14ac:dyDescent="0.2">
      <c r="B11093" s="24"/>
    </row>
    <row r="11094" spans="2:2" x14ac:dyDescent="0.2">
      <c r="B11094" s="24"/>
    </row>
    <row r="11095" spans="2:2" x14ac:dyDescent="0.2">
      <c r="B11095" s="24"/>
    </row>
    <row r="11096" spans="2:2" x14ac:dyDescent="0.2">
      <c r="B11096" s="24"/>
    </row>
    <row r="11097" spans="2:2" x14ac:dyDescent="0.2">
      <c r="B11097" s="24"/>
    </row>
    <row r="11098" spans="2:2" x14ac:dyDescent="0.2">
      <c r="B11098" s="24"/>
    </row>
    <row r="11099" spans="2:2" x14ac:dyDescent="0.2">
      <c r="B11099" s="24"/>
    </row>
    <row r="11100" spans="2:2" x14ac:dyDescent="0.2">
      <c r="B11100" s="24"/>
    </row>
    <row r="11101" spans="2:2" x14ac:dyDescent="0.2">
      <c r="B11101" s="24"/>
    </row>
    <row r="11102" spans="2:2" x14ac:dyDescent="0.2">
      <c r="B11102" s="24"/>
    </row>
    <row r="11103" spans="2:2" x14ac:dyDescent="0.2">
      <c r="B11103" s="24"/>
    </row>
    <row r="11104" spans="2:2" x14ac:dyDescent="0.2">
      <c r="B11104" s="24"/>
    </row>
    <row r="11105" spans="2:2" x14ac:dyDescent="0.2">
      <c r="B11105" s="24"/>
    </row>
    <row r="11106" spans="2:2" x14ac:dyDescent="0.2">
      <c r="B11106" s="24"/>
    </row>
    <row r="11107" spans="2:2" x14ac:dyDescent="0.2">
      <c r="B11107" s="24"/>
    </row>
    <row r="11108" spans="2:2" x14ac:dyDescent="0.2">
      <c r="B11108" s="24"/>
    </row>
    <row r="11109" spans="2:2" x14ac:dyDescent="0.2">
      <c r="B11109" s="24"/>
    </row>
    <row r="11110" spans="2:2" x14ac:dyDescent="0.2">
      <c r="B11110" s="24"/>
    </row>
    <row r="11111" spans="2:2" x14ac:dyDescent="0.2">
      <c r="B11111" s="24"/>
    </row>
    <row r="11112" spans="2:2" x14ac:dyDescent="0.2">
      <c r="B11112" s="24"/>
    </row>
    <row r="11113" spans="2:2" x14ac:dyDescent="0.2">
      <c r="B11113" s="24"/>
    </row>
    <row r="11114" spans="2:2" x14ac:dyDescent="0.2">
      <c r="B11114" s="24"/>
    </row>
    <row r="11115" spans="2:2" x14ac:dyDescent="0.2">
      <c r="B11115" s="24"/>
    </row>
    <row r="11116" spans="2:2" x14ac:dyDescent="0.2">
      <c r="B11116" s="24"/>
    </row>
    <row r="11117" spans="2:2" x14ac:dyDescent="0.2">
      <c r="B11117" s="24"/>
    </row>
    <row r="11118" spans="2:2" x14ac:dyDescent="0.2">
      <c r="B11118" s="24"/>
    </row>
    <row r="11119" spans="2:2" x14ac:dyDescent="0.2">
      <c r="B11119" s="24"/>
    </row>
    <row r="11120" spans="2:2" x14ac:dyDescent="0.2">
      <c r="B11120" s="24"/>
    </row>
    <row r="11121" spans="2:2" x14ac:dyDescent="0.2">
      <c r="B11121" s="24"/>
    </row>
    <row r="11122" spans="2:2" x14ac:dyDescent="0.2">
      <c r="B11122" s="24"/>
    </row>
    <row r="11123" spans="2:2" x14ac:dyDescent="0.2">
      <c r="B11123" s="24"/>
    </row>
    <row r="11124" spans="2:2" x14ac:dyDescent="0.2">
      <c r="B11124" s="24"/>
    </row>
    <row r="11125" spans="2:2" x14ac:dyDescent="0.2">
      <c r="B11125" s="24"/>
    </row>
    <row r="11126" spans="2:2" x14ac:dyDescent="0.2">
      <c r="B11126" s="24"/>
    </row>
    <row r="11127" spans="2:2" x14ac:dyDescent="0.2">
      <c r="B11127" s="24"/>
    </row>
    <row r="11128" spans="2:2" x14ac:dyDescent="0.2">
      <c r="B11128" s="24"/>
    </row>
    <row r="11129" spans="2:2" x14ac:dyDescent="0.2">
      <c r="B11129" s="24"/>
    </row>
    <row r="11130" spans="2:2" x14ac:dyDescent="0.2">
      <c r="B11130" s="24"/>
    </row>
    <row r="11131" spans="2:2" x14ac:dyDescent="0.2">
      <c r="B11131" s="24"/>
    </row>
    <row r="11132" spans="2:2" x14ac:dyDescent="0.2">
      <c r="B11132" s="24"/>
    </row>
    <row r="11133" spans="2:2" x14ac:dyDescent="0.2">
      <c r="B11133" s="24"/>
    </row>
    <row r="11134" spans="2:2" x14ac:dyDescent="0.2">
      <c r="B11134" s="24"/>
    </row>
    <row r="11135" spans="2:2" x14ac:dyDescent="0.2">
      <c r="B11135" s="24"/>
    </row>
    <row r="11136" spans="2:2" x14ac:dyDescent="0.2">
      <c r="B11136" s="24"/>
    </row>
    <row r="11137" spans="2:2" x14ac:dyDescent="0.2">
      <c r="B11137" s="24"/>
    </row>
    <row r="11138" spans="2:2" x14ac:dyDescent="0.2">
      <c r="B11138" s="24"/>
    </row>
    <row r="11139" spans="2:2" x14ac:dyDescent="0.2">
      <c r="B11139" s="24"/>
    </row>
    <row r="11140" spans="2:2" x14ac:dyDescent="0.2">
      <c r="B11140" s="24"/>
    </row>
    <row r="11141" spans="2:2" x14ac:dyDescent="0.2">
      <c r="B11141" s="24"/>
    </row>
    <row r="11142" spans="2:2" x14ac:dyDescent="0.2">
      <c r="B11142" s="24"/>
    </row>
    <row r="11143" spans="2:2" x14ac:dyDescent="0.2">
      <c r="B11143" s="24"/>
    </row>
    <row r="11144" spans="2:2" x14ac:dyDescent="0.2">
      <c r="B11144" s="24"/>
    </row>
    <row r="11145" spans="2:2" x14ac:dyDescent="0.2">
      <c r="B11145" s="24"/>
    </row>
    <row r="11146" spans="2:2" x14ac:dyDescent="0.2">
      <c r="B11146" s="24"/>
    </row>
    <row r="11147" spans="2:2" x14ac:dyDescent="0.2">
      <c r="B11147" s="24"/>
    </row>
    <row r="11148" spans="2:2" x14ac:dyDescent="0.2">
      <c r="B11148" s="24"/>
    </row>
    <row r="11149" spans="2:2" x14ac:dyDescent="0.2">
      <c r="B11149" s="24"/>
    </row>
    <row r="11150" spans="2:2" x14ac:dyDescent="0.2">
      <c r="B11150" s="24"/>
    </row>
    <row r="11151" spans="2:2" x14ac:dyDescent="0.2">
      <c r="B11151" s="24"/>
    </row>
    <row r="11152" spans="2:2" x14ac:dyDescent="0.2">
      <c r="B11152" s="24"/>
    </row>
    <row r="11153" spans="2:2" x14ac:dyDescent="0.2">
      <c r="B11153" s="24"/>
    </row>
    <row r="11154" spans="2:2" x14ac:dyDescent="0.2">
      <c r="B11154" s="24"/>
    </row>
    <row r="11155" spans="2:2" x14ac:dyDescent="0.2">
      <c r="B11155" s="24"/>
    </row>
    <row r="11156" spans="2:2" x14ac:dyDescent="0.2">
      <c r="B11156" s="24"/>
    </row>
    <row r="11157" spans="2:2" x14ac:dyDescent="0.2">
      <c r="B11157" s="24"/>
    </row>
    <row r="11158" spans="2:2" x14ac:dyDescent="0.2">
      <c r="B11158" s="24"/>
    </row>
    <row r="11159" spans="2:2" x14ac:dyDescent="0.2">
      <c r="B11159" s="24"/>
    </row>
    <row r="11160" spans="2:2" x14ac:dyDescent="0.2">
      <c r="B11160" s="24"/>
    </row>
    <row r="11161" spans="2:2" x14ac:dyDescent="0.2">
      <c r="B11161" s="24"/>
    </row>
    <row r="11162" spans="2:2" x14ac:dyDescent="0.2">
      <c r="B11162" s="24"/>
    </row>
    <row r="11163" spans="2:2" x14ac:dyDescent="0.2">
      <c r="B11163" s="24"/>
    </row>
    <row r="11164" spans="2:2" x14ac:dyDescent="0.2">
      <c r="B11164" s="24"/>
    </row>
    <row r="11165" spans="2:2" x14ac:dyDescent="0.2">
      <c r="B11165" s="24"/>
    </row>
    <row r="11166" spans="2:2" x14ac:dyDescent="0.2">
      <c r="B11166" s="24"/>
    </row>
    <row r="11167" spans="2:2" x14ac:dyDescent="0.2">
      <c r="B11167" s="24"/>
    </row>
    <row r="11168" spans="2:2" x14ac:dyDescent="0.2">
      <c r="B11168" s="24"/>
    </row>
    <row r="11169" spans="2:2" x14ac:dyDescent="0.2">
      <c r="B11169" s="24"/>
    </row>
    <row r="11170" spans="2:2" x14ac:dyDescent="0.2">
      <c r="B11170" s="24"/>
    </row>
    <row r="11171" spans="2:2" x14ac:dyDescent="0.2">
      <c r="B11171" s="24"/>
    </row>
    <row r="11172" spans="2:2" x14ac:dyDescent="0.2">
      <c r="B11172" s="24"/>
    </row>
    <row r="11173" spans="2:2" x14ac:dyDescent="0.2">
      <c r="B11173" s="24"/>
    </row>
    <row r="11174" spans="2:2" x14ac:dyDescent="0.2">
      <c r="B11174" s="24"/>
    </row>
    <row r="11175" spans="2:2" x14ac:dyDescent="0.2">
      <c r="B11175" s="24"/>
    </row>
    <row r="11176" spans="2:2" x14ac:dyDescent="0.2">
      <c r="B11176" s="24"/>
    </row>
    <row r="11177" spans="2:2" x14ac:dyDescent="0.2">
      <c r="B11177" s="24"/>
    </row>
    <row r="11178" spans="2:2" x14ac:dyDescent="0.2">
      <c r="B11178" s="24"/>
    </row>
    <row r="11179" spans="2:2" x14ac:dyDescent="0.2">
      <c r="B11179" s="24"/>
    </row>
    <row r="11180" spans="2:2" x14ac:dyDescent="0.2">
      <c r="B11180" s="24"/>
    </row>
    <row r="11181" spans="2:2" x14ac:dyDescent="0.2">
      <c r="B11181" s="24"/>
    </row>
    <row r="11182" spans="2:2" x14ac:dyDescent="0.2">
      <c r="B11182" s="24"/>
    </row>
    <row r="11183" spans="2:2" x14ac:dyDescent="0.2">
      <c r="B11183" s="24"/>
    </row>
    <row r="11184" spans="2:2" x14ac:dyDescent="0.2">
      <c r="B11184" s="24"/>
    </row>
    <row r="11185" spans="2:2" x14ac:dyDescent="0.2">
      <c r="B11185" s="24"/>
    </row>
    <row r="11186" spans="2:2" x14ac:dyDescent="0.2">
      <c r="B11186" s="24"/>
    </row>
    <row r="11187" spans="2:2" x14ac:dyDescent="0.2">
      <c r="B11187" s="24"/>
    </row>
    <row r="11188" spans="2:2" x14ac:dyDescent="0.2">
      <c r="B11188" s="24"/>
    </row>
    <row r="11189" spans="2:2" x14ac:dyDescent="0.2">
      <c r="B11189" s="24"/>
    </row>
    <row r="11190" spans="2:2" x14ac:dyDescent="0.2">
      <c r="B11190" s="24"/>
    </row>
    <row r="11191" spans="2:2" x14ac:dyDescent="0.2">
      <c r="B11191" s="24"/>
    </row>
    <row r="11192" spans="2:2" x14ac:dyDescent="0.2">
      <c r="B11192" s="24"/>
    </row>
    <row r="11193" spans="2:2" x14ac:dyDescent="0.2">
      <c r="B11193" s="24"/>
    </row>
    <row r="11194" spans="2:2" x14ac:dyDescent="0.2">
      <c r="B11194" s="24"/>
    </row>
    <row r="11195" spans="2:2" x14ac:dyDescent="0.2">
      <c r="B11195" s="24"/>
    </row>
    <row r="11196" spans="2:2" x14ac:dyDescent="0.2">
      <c r="B11196" s="24"/>
    </row>
    <row r="11197" spans="2:2" x14ac:dyDescent="0.2">
      <c r="B11197" s="24"/>
    </row>
    <row r="11198" spans="2:2" x14ac:dyDescent="0.2">
      <c r="B11198" s="24"/>
    </row>
    <row r="11199" spans="2:2" x14ac:dyDescent="0.2">
      <c r="B11199" s="24"/>
    </row>
    <row r="11200" spans="2:2" x14ac:dyDescent="0.2">
      <c r="B11200" s="24"/>
    </row>
    <row r="11201" spans="2:2" x14ac:dyDescent="0.2">
      <c r="B11201" s="24"/>
    </row>
    <row r="11202" spans="2:2" x14ac:dyDescent="0.2">
      <c r="B11202" s="24"/>
    </row>
    <row r="11203" spans="2:2" x14ac:dyDescent="0.2">
      <c r="B11203" s="24"/>
    </row>
    <row r="11204" spans="2:2" x14ac:dyDescent="0.2">
      <c r="B11204" s="24"/>
    </row>
    <row r="11205" spans="2:2" x14ac:dyDescent="0.2">
      <c r="B11205" s="24"/>
    </row>
    <row r="11206" spans="2:2" x14ac:dyDescent="0.2">
      <c r="B11206" s="24"/>
    </row>
    <row r="11207" spans="2:2" x14ac:dyDescent="0.2">
      <c r="B11207" s="24"/>
    </row>
    <row r="11208" spans="2:2" x14ac:dyDescent="0.2">
      <c r="B11208" s="24"/>
    </row>
    <row r="11209" spans="2:2" x14ac:dyDescent="0.2">
      <c r="B11209" s="24"/>
    </row>
    <row r="11210" spans="2:2" x14ac:dyDescent="0.2">
      <c r="B11210" s="24"/>
    </row>
    <row r="11211" spans="2:2" x14ac:dyDescent="0.2">
      <c r="B11211" s="24"/>
    </row>
    <row r="11212" spans="2:2" x14ac:dyDescent="0.2">
      <c r="B11212" s="24"/>
    </row>
    <row r="11213" spans="2:2" x14ac:dyDescent="0.2">
      <c r="B11213" s="24"/>
    </row>
    <row r="11214" spans="2:2" x14ac:dyDescent="0.2">
      <c r="B11214" s="24"/>
    </row>
    <row r="11215" spans="2:2" x14ac:dyDescent="0.2">
      <c r="B11215" s="24"/>
    </row>
    <row r="11216" spans="2:2" x14ac:dyDescent="0.2">
      <c r="B11216" s="24"/>
    </row>
    <row r="11217" spans="2:2" x14ac:dyDescent="0.2">
      <c r="B11217" s="24"/>
    </row>
    <row r="11218" spans="2:2" x14ac:dyDescent="0.2">
      <c r="B11218" s="24"/>
    </row>
    <row r="11219" spans="2:2" x14ac:dyDescent="0.2">
      <c r="B11219" s="24"/>
    </row>
    <row r="11220" spans="2:2" x14ac:dyDescent="0.2">
      <c r="B11220" s="24"/>
    </row>
    <row r="11221" spans="2:2" x14ac:dyDescent="0.2">
      <c r="B11221" s="24"/>
    </row>
    <row r="11222" spans="2:2" x14ac:dyDescent="0.2">
      <c r="B11222" s="24"/>
    </row>
    <row r="11223" spans="2:2" x14ac:dyDescent="0.2">
      <c r="B11223" s="24"/>
    </row>
    <row r="11224" spans="2:2" x14ac:dyDescent="0.2">
      <c r="B11224" s="24"/>
    </row>
    <row r="11225" spans="2:2" x14ac:dyDescent="0.2">
      <c r="B11225" s="24"/>
    </row>
    <row r="11226" spans="2:2" x14ac:dyDescent="0.2">
      <c r="B11226" s="24"/>
    </row>
    <row r="11227" spans="2:2" x14ac:dyDescent="0.2">
      <c r="B11227" s="24"/>
    </row>
    <row r="11228" spans="2:2" x14ac:dyDescent="0.2">
      <c r="B11228" s="24"/>
    </row>
    <row r="11229" spans="2:2" x14ac:dyDescent="0.2">
      <c r="B11229" s="24"/>
    </row>
    <row r="11230" spans="2:2" x14ac:dyDescent="0.2">
      <c r="B11230" s="24"/>
    </row>
    <row r="11231" spans="2:2" x14ac:dyDescent="0.2">
      <c r="B11231" s="24"/>
    </row>
    <row r="11232" spans="2:2" x14ac:dyDescent="0.2">
      <c r="B11232" s="24"/>
    </row>
    <row r="11233" spans="2:2" x14ac:dyDescent="0.2">
      <c r="B11233" s="24"/>
    </row>
    <row r="11234" spans="2:2" x14ac:dyDescent="0.2">
      <c r="B11234" s="24"/>
    </row>
    <row r="11235" spans="2:2" x14ac:dyDescent="0.2">
      <c r="B11235" s="24"/>
    </row>
    <row r="11236" spans="2:2" x14ac:dyDescent="0.2">
      <c r="B11236" s="24"/>
    </row>
    <row r="11237" spans="2:2" x14ac:dyDescent="0.2">
      <c r="B11237" s="24"/>
    </row>
    <row r="11238" spans="2:2" x14ac:dyDescent="0.2">
      <c r="B11238" s="24"/>
    </row>
    <row r="11239" spans="2:2" x14ac:dyDescent="0.2">
      <c r="B11239" s="24"/>
    </row>
    <row r="11240" spans="2:2" x14ac:dyDescent="0.2">
      <c r="B11240" s="24"/>
    </row>
    <row r="11241" spans="2:2" x14ac:dyDescent="0.2">
      <c r="B11241" s="24"/>
    </row>
    <row r="11242" spans="2:2" x14ac:dyDescent="0.2">
      <c r="B11242" s="24"/>
    </row>
    <row r="11243" spans="2:2" x14ac:dyDescent="0.2">
      <c r="B11243" s="24"/>
    </row>
    <row r="11244" spans="2:2" x14ac:dyDescent="0.2">
      <c r="B11244" s="24"/>
    </row>
    <row r="11245" spans="2:2" x14ac:dyDescent="0.2">
      <c r="B11245" s="24"/>
    </row>
    <row r="11246" spans="2:2" x14ac:dyDescent="0.2">
      <c r="B11246" s="24"/>
    </row>
    <row r="11247" spans="2:2" x14ac:dyDescent="0.2">
      <c r="B11247" s="24"/>
    </row>
    <row r="11248" spans="2:2" x14ac:dyDescent="0.2">
      <c r="B11248" s="24"/>
    </row>
    <row r="11249" spans="2:2" x14ac:dyDescent="0.2">
      <c r="B11249" s="24"/>
    </row>
    <row r="11250" spans="2:2" x14ac:dyDescent="0.2">
      <c r="B11250" s="24"/>
    </row>
    <row r="11251" spans="2:2" x14ac:dyDescent="0.2">
      <c r="B11251" s="24"/>
    </row>
    <row r="11252" spans="2:2" x14ac:dyDescent="0.2">
      <c r="B11252" s="24"/>
    </row>
    <row r="11253" spans="2:2" x14ac:dyDescent="0.2">
      <c r="B11253" s="24"/>
    </row>
    <row r="11254" spans="2:2" x14ac:dyDescent="0.2">
      <c r="B11254" s="24"/>
    </row>
    <row r="11255" spans="2:2" x14ac:dyDescent="0.2">
      <c r="B11255" s="24"/>
    </row>
    <row r="11256" spans="2:2" x14ac:dyDescent="0.2">
      <c r="B11256" s="24"/>
    </row>
    <row r="11257" spans="2:2" x14ac:dyDescent="0.2">
      <c r="B11257" s="24"/>
    </row>
    <row r="11258" spans="2:2" x14ac:dyDescent="0.2">
      <c r="B11258" s="24"/>
    </row>
    <row r="11259" spans="2:2" x14ac:dyDescent="0.2">
      <c r="B11259" s="24"/>
    </row>
    <row r="11260" spans="2:2" x14ac:dyDescent="0.2">
      <c r="B11260" s="24"/>
    </row>
    <row r="11261" spans="2:2" x14ac:dyDescent="0.2">
      <c r="B11261" s="24"/>
    </row>
    <row r="11262" spans="2:2" x14ac:dyDescent="0.2">
      <c r="B11262" s="24"/>
    </row>
    <row r="11263" spans="2:2" x14ac:dyDescent="0.2">
      <c r="B11263" s="24"/>
    </row>
    <row r="11264" spans="2:2" x14ac:dyDescent="0.2">
      <c r="B11264" s="24"/>
    </row>
    <row r="11265" spans="2:2" x14ac:dyDescent="0.2">
      <c r="B11265" s="24"/>
    </row>
    <row r="11266" spans="2:2" x14ac:dyDescent="0.2">
      <c r="B11266" s="24"/>
    </row>
    <row r="11267" spans="2:2" x14ac:dyDescent="0.2">
      <c r="B11267" s="24"/>
    </row>
    <row r="11268" spans="2:2" x14ac:dyDescent="0.2">
      <c r="B11268" s="24"/>
    </row>
    <row r="11269" spans="2:2" x14ac:dyDescent="0.2">
      <c r="B11269" s="24"/>
    </row>
    <row r="11270" spans="2:2" x14ac:dyDescent="0.2">
      <c r="B11270" s="24"/>
    </row>
    <row r="11271" spans="2:2" x14ac:dyDescent="0.2">
      <c r="B11271" s="24"/>
    </row>
    <row r="11272" spans="2:2" x14ac:dyDescent="0.2">
      <c r="B11272" s="24"/>
    </row>
    <row r="11273" spans="2:2" x14ac:dyDescent="0.2">
      <c r="B11273" s="24"/>
    </row>
    <row r="11274" spans="2:2" x14ac:dyDescent="0.2">
      <c r="B11274" s="24"/>
    </row>
    <row r="11275" spans="2:2" x14ac:dyDescent="0.2">
      <c r="B11275" s="24"/>
    </row>
    <row r="11276" spans="2:2" x14ac:dyDescent="0.2">
      <c r="B11276" s="24"/>
    </row>
    <row r="11277" spans="2:2" x14ac:dyDescent="0.2">
      <c r="B11277" s="24"/>
    </row>
    <row r="11278" spans="2:2" x14ac:dyDescent="0.2">
      <c r="B11278" s="24"/>
    </row>
    <row r="11279" spans="2:2" x14ac:dyDescent="0.2">
      <c r="B11279" s="24"/>
    </row>
    <row r="11280" spans="2:2" x14ac:dyDescent="0.2">
      <c r="B11280" s="24"/>
    </row>
    <row r="11281" spans="2:2" x14ac:dyDescent="0.2">
      <c r="B11281" s="24"/>
    </row>
    <row r="11282" spans="2:2" x14ac:dyDescent="0.2">
      <c r="B11282" s="24"/>
    </row>
    <row r="11283" spans="2:2" x14ac:dyDescent="0.2">
      <c r="B11283" s="24"/>
    </row>
    <row r="11284" spans="2:2" x14ac:dyDescent="0.2">
      <c r="B11284" s="24"/>
    </row>
    <row r="11285" spans="2:2" x14ac:dyDescent="0.2">
      <c r="B11285" s="24"/>
    </row>
    <row r="11286" spans="2:2" x14ac:dyDescent="0.2">
      <c r="B11286" s="24"/>
    </row>
    <row r="11287" spans="2:2" x14ac:dyDescent="0.2">
      <c r="B11287" s="24"/>
    </row>
    <row r="11288" spans="2:2" x14ac:dyDescent="0.2">
      <c r="B11288" s="24"/>
    </row>
    <row r="11289" spans="2:2" x14ac:dyDescent="0.2">
      <c r="B11289" s="24"/>
    </row>
    <row r="11290" spans="2:2" x14ac:dyDescent="0.2">
      <c r="B11290" s="24"/>
    </row>
    <row r="11291" spans="2:2" x14ac:dyDescent="0.2">
      <c r="B11291" s="24"/>
    </row>
    <row r="11292" spans="2:2" x14ac:dyDescent="0.2">
      <c r="B11292" s="24"/>
    </row>
    <row r="11293" spans="2:2" x14ac:dyDescent="0.2">
      <c r="B11293" s="24"/>
    </row>
    <row r="11294" spans="2:2" x14ac:dyDescent="0.2">
      <c r="B11294" s="24"/>
    </row>
    <row r="11295" spans="2:2" x14ac:dyDescent="0.2">
      <c r="B11295" s="24"/>
    </row>
    <row r="11296" spans="2:2" x14ac:dyDescent="0.2">
      <c r="B11296" s="24"/>
    </row>
    <row r="11297" spans="2:2" x14ac:dyDescent="0.2">
      <c r="B11297" s="24"/>
    </row>
    <row r="11298" spans="2:2" x14ac:dyDescent="0.2">
      <c r="B11298" s="24"/>
    </row>
    <row r="11299" spans="2:2" x14ac:dyDescent="0.2">
      <c r="B11299" s="24"/>
    </row>
    <row r="11300" spans="2:2" x14ac:dyDescent="0.2">
      <c r="B11300" s="24"/>
    </row>
    <row r="11301" spans="2:2" x14ac:dyDescent="0.2">
      <c r="B11301" s="24"/>
    </row>
    <row r="11302" spans="2:2" x14ac:dyDescent="0.2">
      <c r="B11302" s="24"/>
    </row>
    <row r="11303" spans="2:2" x14ac:dyDescent="0.2">
      <c r="B11303" s="24"/>
    </row>
    <row r="11304" spans="2:2" x14ac:dyDescent="0.2">
      <c r="B11304" s="24"/>
    </row>
    <row r="11305" spans="2:2" x14ac:dyDescent="0.2">
      <c r="B11305" s="24"/>
    </row>
    <row r="11306" spans="2:2" x14ac:dyDescent="0.2">
      <c r="B11306" s="24"/>
    </row>
    <row r="11307" spans="2:2" x14ac:dyDescent="0.2">
      <c r="B11307" s="24"/>
    </row>
    <row r="11308" spans="2:2" x14ac:dyDescent="0.2">
      <c r="B11308" s="24"/>
    </row>
    <row r="11309" spans="2:2" x14ac:dyDescent="0.2">
      <c r="B11309" s="24"/>
    </row>
    <row r="11310" spans="2:2" x14ac:dyDescent="0.2">
      <c r="B11310" s="24"/>
    </row>
    <row r="11311" spans="2:2" x14ac:dyDescent="0.2">
      <c r="B11311" s="24"/>
    </row>
    <row r="11312" spans="2:2" x14ac:dyDescent="0.2">
      <c r="B11312" s="24"/>
    </row>
    <row r="11313" spans="2:2" x14ac:dyDescent="0.2">
      <c r="B11313" s="24"/>
    </row>
    <row r="11314" spans="2:2" x14ac:dyDescent="0.2">
      <c r="B11314" s="24"/>
    </row>
    <row r="11315" spans="2:2" x14ac:dyDescent="0.2">
      <c r="B11315" s="24"/>
    </row>
    <row r="11316" spans="2:2" x14ac:dyDescent="0.2">
      <c r="B11316" s="24"/>
    </row>
    <row r="11317" spans="2:2" x14ac:dyDescent="0.2">
      <c r="B11317" s="24"/>
    </row>
    <row r="11318" spans="2:2" x14ac:dyDescent="0.2">
      <c r="B11318" s="24"/>
    </row>
    <row r="11319" spans="2:2" x14ac:dyDescent="0.2">
      <c r="B11319" s="24"/>
    </row>
    <row r="11320" spans="2:2" x14ac:dyDescent="0.2">
      <c r="B11320" s="24"/>
    </row>
    <row r="11321" spans="2:2" x14ac:dyDescent="0.2">
      <c r="B11321" s="24"/>
    </row>
    <row r="11322" spans="2:2" x14ac:dyDescent="0.2">
      <c r="B11322" s="24"/>
    </row>
    <row r="11323" spans="2:2" x14ac:dyDescent="0.2">
      <c r="B11323" s="24"/>
    </row>
    <row r="11324" spans="2:2" x14ac:dyDescent="0.2">
      <c r="B11324" s="24"/>
    </row>
    <row r="11325" spans="2:2" x14ac:dyDescent="0.2">
      <c r="B11325" s="24"/>
    </row>
    <row r="11326" spans="2:2" x14ac:dyDescent="0.2">
      <c r="B11326" s="24"/>
    </row>
    <row r="11327" spans="2:2" x14ac:dyDescent="0.2">
      <c r="B11327" s="24"/>
    </row>
    <row r="11328" spans="2:2" x14ac:dyDescent="0.2">
      <c r="B11328" s="24"/>
    </row>
    <row r="11329" spans="2:2" x14ac:dyDescent="0.2">
      <c r="B11329" s="24"/>
    </row>
    <row r="11330" spans="2:2" x14ac:dyDescent="0.2">
      <c r="B11330" s="24"/>
    </row>
    <row r="11331" spans="2:2" x14ac:dyDescent="0.2">
      <c r="B11331" s="24"/>
    </row>
    <row r="11332" spans="2:2" x14ac:dyDescent="0.2">
      <c r="B11332" s="24"/>
    </row>
    <row r="11333" spans="2:2" x14ac:dyDescent="0.2">
      <c r="B11333" s="24"/>
    </row>
    <row r="11334" spans="2:2" x14ac:dyDescent="0.2">
      <c r="B11334" s="24"/>
    </row>
    <row r="11335" spans="2:2" x14ac:dyDescent="0.2">
      <c r="B11335" s="24"/>
    </row>
    <row r="11336" spans="2:2" x14ac:dyDescent="0.2">
      <c r="B11336" s="24"/>
    </row>
    <row r="11337" spans="2:2" x14ac:dyDescent="0.2">
      <c r="B11337" s="24"/>
    </row>
    <row r="11338" spans="2:2" x14ac:dyDescent="0.2">
      <c r="B11338" s="24"/>
    </row>
    <row r="11339" spans="2:2" x14ac:dyDescent="0.2">
      <c r="B11339" s="24"/>
    </row>
    <row r="11340" spans="2:2" x14ac:dyDescent="0.2">
      <c r="B11340" s="24"/>
    </row>
    <row r="11341" spans="2:2" x14ac:dyDescent="0.2">
      <c r="B11341" s="24"/>
    </row>
    <row r="11342" spans="2:2" x14ac:dyDescent="0.2">
      <c r="B11342" s="24"/>
    </row>
    <row r="11343" spans="2:2" x14ac:dyDescent="0.2">
      <c r="B11343" s="24"/>
    </row>
    <row r="11344" spans="2:2" x14ac:dyDescent="0.2">
      <c r="B11344" s="24"/>
    </row>
    <row r="11345" spans="2:2" x14ac:dyDescent="0.2">
      <c r="B11345" s="24"/>
    </row>
    <row r="11346" spans="2:2" x14ac:dyDescent="0.2">
      <c r="B11346" s="24"/>
    </row>
    <row r="11347" spans="2:2" x14ac:dyDescent="0.2">
      <c r="B11347" s="24"/>
    </row>
    <row r="11348" spans="2:2" x14ac:dyDescent="0.2">
      <c r="B11348" s="24"/>
    </row>
    <row r="11349" spans="2:2" x14ac:dyDescent="0.2">
      <c r="B11349" s="24"/>
    </row>
    <row r="11350" spans="2:2" x14ac:dyDescent="0.2">
      <c r="B11350" s="24"/>
    </row>
    <row r="11351" spans="2:2" x14ac:dyDescent="0.2">
      <c r="B11351" s="24"/>
    </row>
    <row r="11352" spans="2:2" x14ac:dyDescent="0.2">
      <c r="B11352" s="24"/>
    </row>
    <row r="11353" spans="2:2" x14ac:dyDescent="0.2">
      <c r="B11353" s="24"/>
    </row>
    <row r="11354" spans="2:2" x14ac:dyDescent="0.2">
      <c r="B11354" s="24"/>
    </row>
    <row r="11355" spans="2:2" x14ac:dyDescent="0.2">
      <c r="B11355" s="24"/>
    </row>
    <row r="11356" spans="2:2" x14ac:dyDescent="0.2">
      <c r="B11356" s="24"/>
    </row>
    <row r="11357" spans="2:2" x14ac:dyDescent="0.2">
      <c r="B11357" s="24"/>
    </row>
    <row r="11358" spans="2:2" x14ac:dyDescent="0.2">
      <c r="B11358" s="24"/>
    </row>
    <row r="11359" spans="2:2" x14ac:dyDescent="0.2">
      <c r="B11359" s="24"/>
    </row>
    <row r="11360" spans="2:2" x14ac:dyDescent="0.2">
      <c r="B11360" s="24"/>
    </row>
    <row r="11361" spans="2:2" x14ac:dyDescent="0.2">
      <c r="B11361" s="24"/>
    </row>
    <row r="11362" spans="2:2" x14ac:dyDescent="0.2">
      <c r="B11362" s="24"/>
    </row>
    <row r="11363" spans="2:2" x14ac:dyDescent="0.2">
      <c r="B11363" s="24"/>
    </row>
    <row r="11364" spans="2:2" x14ac:dyDescent="0.2">
      <c r="B11364" s="24"/>
    </row>
    <row r="11365" spans="2:2" x14ac:dyDescent="0.2">
      <c r="B11365" s="24"/>
    </row>
    <row r="11366" spans="2:2" x14ac:dyDescent="0.2">
      <c r="B11366" s="24"/>
    </row>
    <row r="11367" spans="2:2" x14ac:dyDescent="0.2">
      <c r="B11367" s="24"/>
    </row>
    <row r="11368" spans="2:2" x14ac:dyDescent="0.2">
      <c r="B11368" s="24"/>
    </row>
    <row r="11369" spans="2:2" x14ac:dyDescent="0.2">
      <c r="B11369" s="24"/>
    </row>
    <row r="11370" spans="2:2" x14ac:dyDescent="0.2">
      <c r="B11370" s="24"/>
    </row>
    <row r="11371" spans="2:2" x14ac:dyDescent="0.2">
      <c r="B11371" s="24"/>
    </row>
    <row r="11372" spans="2:2" x14ac:dyDescent="0.2">
      <c r="B11372" s="24"/>
    </row>
    <row r="11373" spans="2:2" x14ac:dyDescent="0.2">
      <c r="B11373" s="24"/>
    </row>
    <row r="11374" spans="2:2" x14ac:dyDescent="0.2">
      <c r="B11374" s="24"/>
    </row>
    <row r="11375" spans="2:2" x14ac:dyDescent="0.2">
      <c r="B11375" s="24"/>
    </row>
    <row r="11376" spans="2:2" x14ac:dyDescent="0.2">
      <c r="B11376" s="24"/>
    </row>
    <row r="11377" spans="2:2" x14ac:dyDescent="0.2">
      <c r="B11377" s="24"/>
    </row>
    <row r="11378" spans="2:2" x14ac:dyDescent="0.2">
      <c r="B11378" s="24"/>
    </row>
    <row r="11379" spans="2:2" x14ac:dyDescent="0.2">
      <c r="B11379" s="24"/>
    </row>
    <row r="11380" spans="2:2" x14ac:dyDescent="0.2">
      <c r="B11380" s="24"/>
    </row>
    <row r="11381" spans="2:2" x14ac:dyDescent="0.2">
      <c r="B11381" s="24"/>
    </row>
    <row r="11382" spans="2:2" x14ac:dyDescent="0.2">
      <c r="B11382" s="24"/>
    </row>
    <row r="11383" spans="2:2" x14ac:dyDescent="0.2">
      <c r="B11383" s="24"/>
    </row>
    <row r="11384" spans="2:2" x14ac:dyDescent="0.2">
      <c r="B11384" s="24"/>
    </row>
    <row r="11385" spans="2:2" x14ac:dyDescent="0.2">
      <c r="B11385" s="24"/>
    </row>
    <row r="11386" spans="2:2" x14ac:dyDescent="0.2">
      <c r="B11386" s="24"/>
    </row>
    <row r="11387" spans="2:2" x14ac:dyDescent="0.2">
      <c r="B11387" s="24"/>
    </row>
    <row r="11388" spans="2:2" x14ac:dyDescent="0.2">
      <c r="B11388" s="24"/>
    </row>
    <row r="11389" spans="2:2" x14ac:dyDescent="0.2">
      <c r="B11389" s="24"/>
    </row>
    <row r="11390" spans="2:2" x14ac:dyDescent="0.2">
      <c r="B11390" s="24"/>
    </row>
    <row r="11391" spans="2:2" x14ac:dyDescent="0.2">
      <c r="B11391" s="24"/>
    </row>
    <row r="11392" spans="2:2" x14ac:dyDescent="0.2">
      <c r="B11392" s="24"/>
    </row>
    <row r="11393" spans="2:2" x14ac:dyDescent="0.2">
      <c r="B11393" s="24"/>
    </row>
    <row r="11394" spans="2:2" x14ac:dyDescent="0.2">
      <c r="B11394" s="24"/>
    </row>
    <row r="11395" spans="2:2" x14ac:dyDescent="0.2">
      <c r="B11395" s="24"/>
    </row>
    <row r="11396" spans="2:2" x14ac:dyDescent="0.2">
      <c r="B11396" s="24"/>
    </row>
    <row r="11397" spans="2:2" x14ac:dyDescent="0.2">
      <c r="B11397" s="24"/>
    </row>
    <row r="11398" spans="2:2" x14ac:dyDescent="0.2">
      <c r="B11398" s="24"/>
    </row>
    <row r="11399" spans="2:2" x14ac:dyDescent="0.2">
      <c r="B11399" s="24"/>
    </row>
    <row r="11400" spans="2:2" x14ac:dyDescent="0.2">
      <c r="B11400" s="24"/>
    </row>
    <row r="11401" spans="2:2" x14ac:dyDescent="0.2">
      <c r="B11401" s="24"/>
    </row>
    <row r="11402" spans="2:2" x14ac:dyDescent="0.2">
      <c r="B11402" s="24"/>
    </row>
    <row r="11403" spans="2:2" x14ac:dyDescent="0.2">
      <c r="B11403" s="24"/>
    </row>
    <row r="11404" spans="2:2" x14ac:dyDescent="0.2">
      <c r="B11404" s="24"/>
    </row>
    <row r="11405" spans="2:2" x14ac:dyDescent="0.2">
      <c r="B11405" s="24"/>
    </row>
    <row r="11406" spans="2:2" x14ac:dyDescent="0.2">
      <c r="B11406" s="24"/>
    </row>
    <row r="11407" spans="2:2" x14ac:dyDescent="0.2">
      <c r="B11407" s="24"/>
    </row>
    <row r="11408" spans="2:2" x14ac:dyDescent="0.2">
      <c r="B11408" s="24"/>
    </row>
    <row r="11409" spans="2:2" x14ac:dyDescent="0.2">
      <c r="B11409" s="24"/>
    </row>
    <row r="11410" spans="2:2" x14ac:dyDescent="0.2">
      <c r="B11410" s="24"/>
    </row>
    <row r="11411" spans="2:2" x14ac:dyDescent="0.2">
      <c r="B11411" s="24"/>
    </row>
    <row r="11412" spans="2:2" x14ac:dyDescent="0.2">
      <c r="B11412" s="24"/>
    </row>
    <row r="11413" spans="2:2" x14ac:dyDescent="0.2">
      <c r="B11413" s="24"/>
    </row>
    <row r="11414" spans="2:2" x14ac:dyDescent="0.2">
      <c r="B11414" s="24"/>
    </row>
    <row r="11415" spans="2:2" x14ac:dyDescent="0.2">
      <c r="B11415" s="24"/>
    </row>
    <row r="11416" spans="2:2" x14ac:dyDescent="0.2">
      <c r="B11416" s="24"/>
    </row>
    <row r="11417" spans="2:2" x14ac:dyDescent="0.2">
      <c r="B11417" s="24"/>
    </row>
    <row r="11418" spans="2:2" x14ac:dyDescent="0.2">
      <c r="B11418" s="24"/>
    </row>
    <row r="11419" spans="2:2" x14ac:dyDescent="0.2">
      <c r="B11419" s="24"/>
    </row>
    <row r="11420" spans="2:2" x14ac:dyDescent="0.2">
      <c r="B11420" s="24"/>
    </row>
    <row r="11421" spans="2:2" x14ac:dyDescent="0.2">
      <c r="B11421" s="24"/>
    </row>
    <row r="11422" spans="2:2" x14ac:dyDescent="0.2">
      <c r="B11422" s="24"/>
    </row>
    <row r="11423" spans="2:2" x14ac:dyDescent="0.2">
      <c r="B11423" s="24"/>
    </row>
    <row r="11424" spans="2:2" x14ac:dyDescent="0.2">
      <c r="B11424" s="24"/>
    </row>
    <row r="11425" spans="2:2" x14ac:dyDescent="0.2">
      <c r="B11425" s="24"/>
    </row>
    <row r="11426" spans="2:2" x14ac:dyDescent="0.2">
      <c r="B11426" s="24"/>
    </row>
    <row r="11427" spans="2:2" x14ac:dyDescent="0.2">
      <c r="B11427" s="24"/>
    </row>
    <row r="11428" spans="2:2" x14ac:dyDescent="0.2">
      <c r="B11428" s="24"/>
    </row>
    <row r="11429" spans="2:2" x14ac:dyDescent="0.2">
      <c r="B11429" s="24"/>
    </row>
    <row r="11430" spans="2:2" x14ac:dyDescent="0.2">
      <c r="B11430" s="24"/>
    </row>
    <row r="11431" spans="2:2" x14ac:dyDescent="0.2">
      <c r="B11431" s="24"/>
    </row>
    <row r="11432" spans="2:2" x14ac:dyDescent="0.2">
      <c r="B11432" s="24"/>
    </row>
    <row r="11433" spans="2:2" x14ac:dyDescent="0.2">
      <c r="B11433" s="24"/>
    </row>
    <row r="11434" spans="2:2" x14ac:dyDescent="0.2">
      <c r="B11434" s="24"/>
    </row>
    <row r="11435" spans="2:2" x14ac:dyDescent="0.2">
      <c r="B11435" s="24"/>
    </row>
    <row r="11436" spans="2:2" x14ac:dyDescent="0.2">
      <c r="B11436" s="24"/>
    </row>
    <row r="11437" spans="2:2" x14ac:dyDescent="0.2">
      <c r="B11437" s="24"/>
    </row>
    <row r="11438" spans="2:2" x14ac:dyDescent="0.2">
      <c r="B11438" s="24"/>
    </row>
    <row r="11439" spans="2:2" x14ac:dyDescent="0.2">
      <c r="B11439" s="24"/>
    </row>
    <row r="11440" spans="2:2" x14ac:dyDescent="0.2">
      <c r="B11440" s="24"/>
    </row>
    <row r="11441" spans="2:2" x14ac:dyDescent="0.2">
      <c r="B11441" s="24"/>
    </row>
    <row r="11442" spans="2:2" x14ac:dyDescent="0.2">
      <c r="B11442" s="24"/>
    </row>
    <row r="11443" spans="2:2" x14ac:dyDescent="0.2">
      <c r="B11443" s="24"/>
    </row>
    <row r="11444" spans="2:2" x14ac:dyDescent="0.2">
      <c r="B11444" s="24"/>
    </row>
    <row r="11445" spans="2:2" x14ac:dyDescent="0.2">
      <c r="B11445" s="24"/>
    </row>
    <row r="11446" spans="2:2" x14ac:dyDescent="0.2">
      <c r="B11446" s="24"/>
    </row>
    <row r="11447" spans="2:2" x14ac:dyDescent="0.2">
      <c r="B11447" s="24"/>
    </row>
    <row r="11448" spans="2:2" x14ac:dyDescent="0.2">
      <c r="B11448" s="24"/>
    </row>
    <row r="11449" spans="2:2" x14ac:dyDescent="0.2">
      <c r="B11449" s="24"/>
    </row>
    <row r="11450" spans="2:2" x14ac:dyDescent="0.2">
      <c r="B11450" s="24"/>
    </row>
    <row r="11451" spans="2:2" x14ac:dyDescent="0.2">
      <c r="B11451" s="24"/>
    </row>
    <row r="11452" spans="2:2" x14ac:dyDescent="0.2">
      <c r="B11452" s="24"/>
    </row>
    <row r="11453" spans="2:2" x14ac:dyDescent="0.2">
      <c r="B11453" s="24"/>
    </row>
    <row r="11454" spans="2:2" x14ac:dyDescent="0.2">
      <c r="B11454" s="24"/>
    </row>
    <row r="11455" spans="2:2" x14ac:dyDescent="0.2">
      <c r="B11455" s="24"/>
    </row>
    <row r="11456" spans="2:2" x14ac:dyDescent="0.2">
      <c r="B11456" s="24"/>
    </row>
    <row r="11457" spans="2:2" x14ac:dyDescent="0.2">
      <c r="B11457" s="24"/>
    </row>
    <row r="11458" spans="2:2" x14ac:dyDescent="0.2">
      <c r="B11458" s="24"/>
    </row>
    <row r="11459" spans="2:2" x14ac:dyDescent="0.2">
      <c r="B11459" s="24"/>
    </row>
    <row r="11460" spans="2:2" x14ac:dyDescent="0.2">
      <c r="B11460" s="24"/>
    </row>
    <row r="11461" spans="2:2" x14ac:dyDescent="0.2">
      <c r="B11461" s="24"/>
    </row>
    <row r="11462" spans="2:2" x14ac:dyDescent="0.2">
      <c r="B11462" s="24"/>
    </row>
    <row r="11463" spans="2:2" x14ac:dyDescent="0.2">
      <c r="B11463" s="24"/>
    </row>
    <row r="11464" spans="2:2" x14ac:dyDescent="0.2">
      <c r="B11464" s="24"/>
    </row>
    <row r="11465" spans="2:2" x14ac:dyDescent="0.2">
      <c r="B11465" s="24"/>
    </row>
    <row r="11466" spans="2:2" x14ac:dyDescent="0.2">
      <c r="B11466" s="24"/>
    </row>
    <row r="11467" spans="2:2" x14ac:dyDescent="0.2">
      <c r="B11467" s="24"/>
    </row>
    <row r="11468" spans="2:2" x14ac:dyDescent="0.2">
      <c r="B11468" s="24"/>
    </row>
    <row r="11469" spans="2:2" x14ac:dyDescent="0.2">
      <c r="B11469" s="24"/>
    </row>
    <row r="11470" spans="2:2" x14ac:dyDescent="0.2">
      <c r="B11470" s="24"/>
    </row>
    <row r="11471" spans="2:2" x14ac:dyDescent="0.2">
      <c r="B11471" s="24"/>
    </row>
    <row r="11472" spans="2:2" x14ac:dyDescent="0.2">
      <c r="B11472" s="24"/>
    </row>
    <row r="11473" spans="2:2" x14ac:dyDescent="0.2">
      <c r="B11473" s="24"/>
    </row>
    <row r="11474" spans="2:2" x14ac:dyDescent="0.2">
      <c r="B11474" s="24"/>
    </row>
    <row r="11475" spans="2:2" x14ac:dyDescent="0.2">
      <c r="B11475" s="24"/>
    </row>
    <row r="11476" spans="2:2" x14ac:dyDescent="0.2">
      <c r="B11476" s="24"/>
    </row>
    <row r="11477" spans="2:2" x14ac:dyDescent="0.2">
      <c r="B11477" s="24"/>
    </row>
    <row r="11478" spans="2:2" x14ac:dyDescent="0.2">
      <c r="B11478" s="24"/>
    </row>
    <row r="11479" spans="2:2" x14ac:dyDescent="0.2">
      <c r="B11479" s="24"/>
    </row>
    <row r="11480" spans="2:2" x14ac:dyDescent="0.2">
      <c r="B11480" s="24"/>
    </row>
    <row r="11481" spans="2:2" x14ac:dyDescent="0.2">
      <c r="B11481" s="24"/>
    </row>
    <row r="11482" spans="2:2" x14ac:dyDescent="0.2">
      <c r="B11482" s="24"/>
    </row>
    <row r="11483" spans="2:2" x14ac:dyDescent="0.2">
      <c r="B11483" s="24"/>
    </row>
    <row r="11484" spans="2:2" x14ac:dyDescent="0.2">
      <c r="B11484" s="24"/>
    </row>
    <row r="11485" spans="2:2" x14ac:dyDescent="0.2">
      <c r="B11485" s="24"/>
    </row>
    <row r="11486" spans="2:2" x14ac:dyDescent="0.2">
      <c r="B11486" s="24"/>
    </row>
    <row r="11487" spans="2:2" x14ac:dyDescent="0.2">
      <c r="B11487" s="24"/>
    </row>
    <row r="11488" spans="2:2" x14ac:dyDescent="0.2">
      <c r="B11488" s="24"/>
    </row>
    <row r="11489" spans="2:2" x14ac:dyDescent="0.2">
      <c r="B11489" s="24"/>
    </row>
    <row r="11490" spans="2:2" x14ac:dyDescent="0.2">
      <c r="B11490" s="24"/>
    </row>
    <row r="11491" spans="2:2" x14ac:dyDescent="0.2">
      <c r="B11491" s="24"/>
    </row>
    <row r="11492" spans="2:2" x14ac:dyDescent="0.2">
      <c r="B11492" s="24"/>
    </row>
    <row r="11493" spans="2:2" x14ac:dyDescent="0.2">
      <c r="B11493" s="24"/>
    </row>
    <row r="11494" spans="2:2" x14ac:dyDescent="0.2">
      <c r="B11494" s="24"/>
    </row>
    <row r="11495" spans="2:2" x14ac:dyDescent="0.2">
      <c r="B11495" s="24"/>
    </row>
    <row r="11496" spans="2:2" x14ac:dyDescent="0.2">
      <c r="B11496" s="24"/>
    </row>
    <row r="11497" spans="2:2" x14ac:dyDescent="0.2">
      <c r="B11497" s="24"/>
    </row>
    <row r="11498" spans="2:2" x14ac:dyDescent="0.2">
      <c r="B11498" s="24"/>
    </row>
    <row r="11499" spans="2:2" x14ac:dyDescent="0.2">
      <c r="B11499" s="24"/>
    </row>
    <row r="11500" spans="2:2" x14ac:dyDescent="0.2">
      <c r="B11500" s="24"/>
    </row>
    <row r="11501" spans="2:2" x14ac:dyDescent="0.2">
      <c r="B11501" s="24"/>
    </row>
    <row r="11502" spans="2:2" x14ac:dyDescent="0.2">
      <c r="B11502" s="24"/>
    </row>
    <row r="11503" spans="2:2" x14ac:dyDescent="0.2">
      <c r="B11503" s="24"/>
    </row>
    <row r="11504" spans="2:2" x14ac:dyDescent="0.2">
      <c r="B11504" s="24"/>
    </row>
    <row r="11505" spans="2:2" x14ac:dyDescent="0.2">
      <c r="B11505" s="24"/>
    </row>
    <row r="11506" spans="2:2" x14ac:dyDescent="0.2">
      <c r="B11506" s="24"/>
    </row>
    <row r="11507" spans="2:2" x14ac:dyDescent="0.2">
      <c r="B11507" s="24"/>
    </row>
    <row r="11508" spans="2:2" x14ac:dyDescent="0.2">
      <c r="B11508" s="24"/>
    </row>
    <row r="11509" spans="2:2" x14ac:dyDescent="0.2">
      <c r="B11509" s="24"/>
    </row>
    <row r="11510" spans="2:2" x14ac:dyDescent="0.2">
      <c r="B11510" s="24"/>
    </row>
    <row r="11511" spans="2:2" x14ac:dyDescent="0.2">
      <c r="B11511" s="24"/>
    </row>
    <row r="11512" spans="2:2" x14ac:dyDescent="0.2">
      <c r="B11512" s="24"/>
    </row>
    <row r="11513" spans="2:2" x14ac:dyDescent="0.2">
      <c r="B11513" s="24"/>
    </row>
    <row r="11514" spans="2:2" x14ac:dyDescent="0.2">
      <c r="B11514" s="24"/>
    </row>
    <row r="11515" spans="2:2" x14ac:dyDescent="0.2">
      <c r="B11515" s="24"/>
    </row>
    <row r="11516" spans="2:2" x14ac:dyDescent="0.2">
      <c r="B11516" s="24"/>
    </row>
    <row r="11517" spans="2:2" x14ac:dyDescent="0.2">
      <c r="B11517" s="24"/>
    </row>
    <row r="11518" spans="2:2" x14ac:dyDescent="0.2">
      <c r="B11518" s="24"/>
    </row>
    <row r="11519" spans="2:2" x14ac:dyDescent="0.2">
      <c r="B11519" s="24"/>
    </row>
    <row r="11520" spans="2:2" x14ac:dyDescent="0.2">
      <c r="B11520" s="24"/>
    </row>
    <row r="11521" spans="2:2" x14ac:dyDescent="0.2">
      <c r="B11521" s="24"/>
    </row>
    <row r="11522" spans="2:2" x14ac:dyDescent="0.2">
      <c r="B11522" s="24"/>
    </row>
    <row r="11523" spans="2:2" x14ac:dyDescent="0.2">
      <c r="B11523" s="24"/>
    </row>
    <row r="11524" spans="2:2" x14ac:dyDescent="0.2">
      <c r="B11524" s="24"/>
    </row>
    <row r="11525" spans="2:2" x14ac:dyDescent="0.2">
      <c r="B11525" s="24"/>
    </row>
    <row r="11526" spans="2:2" x14ac:dyDescent="0.2">
      <c r="B11526" s="24"/>
    </row>
    <row r="11527" spans="2:2" x14ac:dyDescent="0.2">
      <c r="B11527" s="24"/>
    </row>
    <row r="11528" spans="2:2" x14ac:dyDescent="0.2">
      <c r="B11528" s="24"/>
    </row>
    <row r="11529" spans="2:2" x14ac:dyDescent="0.2">
      <c r="B11529" s="24"/>
    </row>
    <row r="11530" spans="2:2" x14ac:dyDescent="0.2">
      <c r="B11530" s="24"/>
    </row>
    <row r="11531" spans="2:2" x14ac:dyDescent="0.2">
      <c r="B11531" s="24"/>
    </row>
    <row r="11532" spans="2:2" x14ac:dyDescent="0.2">
      <c r="B11532" s="24"/>
    </row>
    <row r="11533" spans="2:2" x14ac:dyDescent="0.2">
      <c r="B11533" s="24"/>
    </row>
    <row r="11534" spans="2:2" x14ac:dyDescent="0.2">
      <c r="B11534" s="24"/>
    </row>
    <row r="11535" spans="2:2" x14ac:dyDescent="0.2">
      <c r="B11535" s="24"/>
    </row>
    <row r="11536" spans="2:2" x14ac:dyDescent="0.2">
      <c r="B11536" s="24"/>
    </row>
    <row r="11537" spans="2:2" x14ac:dyDescent="0.2">
      <c r="B11537" s="24"/>
    </row>
    <row r="11538" spans="2:2" x14ac:dyDescent="0.2">
      <c r="B11538" s="24"/>
    </row>
    <row r="11539" spans="2:2" x14ac:dyDescent="0.2">
      <c r="B11539" s="24"/>
    </row>
    <row r="11540" spans="2:2" x14ac:dyDescent="0.2">
      <c r="B11540" s="24"/>
    </row>
    <row r="11541" spans="2:2" x14ac:dyDescent="0.2">
      <c r="B11541" s="24"/>
    </row>
    <row r="11542" spans="2:2" x14ac:dyDescent="0.2">
      <c r="B11542" s="24"/>
    </row>
    <row r="11543" spans="2:2" x14ac:dyDescent="0.2">
      <c r="B11543" s="24"/>
    </row>
    <row r="11544" spans="2:2" x14ac:dyDescent="0.2">
      <c r="B11544" s="24"/>
    </row>
    <row r="11545" spans="2:2" x14ac:dyDescent="0.2">
      <c r="B11545" s="24"/>
    </row>
    <row r="11546" spans="2:2" x14ac:dyDescent="0.2">
      <c r="B11546" s="24"/>
    </row>
    <row r="11547" spans="2:2" x14ac:dyDescent="0.2">
      <c r="B11547" s="24"/>
    </row>
    <row r="11548" spans="2:2" x14ac:dyDescent="0.2">
      <c r="B11548" s="24"/>
    </row>
    <row r="11549" spans="2:2" x14ac:dyDescent="0.2">
      <c r="B11549" s="24"/>
    </row>
    <row r="11550" spans="2:2" x14ac:dyDescent="0.2">
      <c r="B11550" s="24"/>
    </row>
    <row r="11551" spans="2:2" x14ac:dyDescent="0.2">
      <c r="B11551" s="24"/>
    </row>
    <row r="11552" spans="2:2" x14ac:dyDescent="0.2">
      <c r="B11552" s="24"/>
    </row>
    <row r="11553" spans="2:2" x14ac:dyDescent="0.2">
      <c r="B11553" s="24"/>
    </row>
    <row r="11554" spans="2:2" x14ac:dyDescent="0.2">
      <c r="B11554" s="24"/>
    </row>
    <row r="11555" spans="2:2" x14ac:dyDescent="0.2">
      <c r="B11555" s="24"/>
    </row>
    <row r="11556" spans="2:2" x14ac:dyDescent="0.2">
      <c r="B11556" s="24"/>
    </row>
    <row r="11557" spans="2:2" x14ac:dyDescent="0.2">
      <c r="B11557" s="24"/>
    </row>
    <row r="11558" spans="2:2" x14ac:dyDescent="0.2">
      <c r="B11558" s="24"/>
    </row>
    <row r="11559" spans="2:2" x14ac:dyDescent="0.2">
      <c r="B11559" s="24"/>
    </row>
    <row r="11560" spans="2:2" x14ac:dyDescent="0.2">
      <c r="B11560" s="24"/>
    </row>
    <row r="11561" spans="2:2" x14ac:dyDescent="0.2">
      <c r="B11561" s="24"/>
    </row>
    <row r="11562" spans="2:2" x14ac:dyDescent="0.2">
      <c r="B11562" s="24"/>
    </row>
    <row r="11563" spans="2:2" x14ac:dyDescent="0.2">
      <c r="B11563" s="24"/>
    </row>
    <row r="11564" spans="2:2" x14ac:dyDescent="0.2">
      <c r="B11564" s="24"/>
    </row>
    <row r="11565" spans="2:2" x14ac:dyDescent="0.2">
      <c r="B11565" s="24"/>
    </row>
    <row r="11566" spans="2:2" x14ac:dyDescent="0.2">
      <c r="B11566" s="24"/>
    </row>
    <row r="11567" spans="2:2" x14ac:dyDescent="0.2">
      <c r="B11567" s="24"/>
    </row>
    <row r="11568" spans="2:2" x14ac:dyDescent="0.2">
      <c r="B11568" s="24"/>
    </row>
    <row r="11569" spans="2:2" x14ac:dyDescent="0.2">
      <c r="B11569" s="24"/>
    </row>
    <row r="11570" spans="2:2" x14ac:dyDescent="0.2">
      <c r="B11570" s="24"/>
    </row>
    <row r="11571" spans="2:2" x14ac:dyDescent="0.2">
      <c r="B11571" s="24"/>
    </row>
    <row r="11572" spans="2:2" x14ac:dyDescent="0.2">
      <c r="B11572" s="24"/>
    </row>
    <row r="11573" spans="2:2" x14ac:dyDescent="0.2">
      <c r="B11573" s="24"/>
    </row>
    <row r="11574" spans="2:2" x14ac:dyDescent="0.2">
      <c r="B11574" s="24"/>
    </row>
    <row r="11575" spans="2:2" x14ac:dyDescent="0.2">
      <c r="B11575" s="24"/>
    </row>
    <row r="11576" spans="2:2" x14ac:dyDescent="0.2">
      <c r="B11576" s="24"/>
    </row>
    <row r="11577" spans="2:2" x14ac:dyDescent="0.2">
      <c r="B11577" s="24"/>
    </row>
    <row r="11578" spans="2:2" x14ac:dyDescent="0.2">
      <c r="B11578" s="24"/>
    </row>
    <row r="11579" spans="2:2" x14ac:dyDescent="0.2">
      <c r="B11579" s="24"/>
    </row>
    <row r="11580" spans="2:2" x14ac:dyDescent="0.2">
      <c r="B11580" s="24"/>
    </row>
    <row r="11581" spans="2:2" x14ac:dyDescent="0.2">
      <c r="B11581" s="24"/>
    </row>
    <row r="11582" spans="2:2" x14ac:dyDescent="0.2">
      <c r="B11582" s="24"/>
    </row>
    <row r="11583" spans="2:2" x14ac:dyDescent="0.2">
      <c r="B11583" s="24"/>
    </row>
    <row r="11584" spans="2:2" x14ac:dyDescent="0.2">
      <c r="B11584" s="24"/>
    </row>
    <row r="11585" spans="2:2" x14ac:dyDescent="0.2">
      <c r="B11585" s="24"/>
    </row>
    <row r="11586" spans="2:2" x14ac:dyDescent="0.2">
      <c r="B11586" s="24"/>
    </row>
    <row r="11587" spans="2:2" x14ac:dyDescent="0.2">
      <c r="B11587" s="24"/>
    </row>
    <row r="11588" spans="2:2" x14ac:dyDescent="0.2">
      <c r="B11588" s="24"/>
    </row>
    <row r="11589" spans="2:2" x14ac:dyDescent="0.2">
      <c r="B11589" s="24"/>
    </row>
    <row r="11590" spans="2:2" x14ac:dyDescent="0.2">
      <c r="B11590" s="24"/>
    </row>
    <row r="11591" spans="2:2" x14ac:dyDescent="0.2">
      <c r="B11591" s="24"/>
    </row>
    <row r="11592" spans="2:2" x14ac:dyDescent="0.2">
      <c r="B11592" s="24"/>
    </row>
    <row r="11593" spans="2:2" x14ac:dyDescent="0.2">
      <c r="B11593" s="24"/>
    </row>
    <row r="11594" spans="2:2" x14ac:dyDescent="0.2">
      <c r="B11594" s="24"/>
    </row>
    <row r="11595" spans="2:2" x14ac:dyDescent="0.2">
      <c r="B11595" s="24"/>
    </row>
    <row r="11596" spans="2:2" x14ac:dyDescent="0.2">
      <c r="B11596" s="24"/>
    </row>
    <row r="11597" spans="2:2" x14ac:dyDescent="0.2">
      <c r="B11597" s="24"/>
    </row>
    <row r="11598" spans="2:2" x14ac:dyDescent="0.2">
      <c r="B11598" s="24"/>
    </row>
    <row r="11599" spans="2:2" x14ac:dyDescent="0.2">
      <c r="B11599" s="24"/>
    </row>
    <row r="11600" spans="2:2" x14ac:dyDescent="0.2">
      <c r="B11600" s="24"/>
    </row>
    <row r="11601" spans="2:2" x14ac:dyDescent="0.2">
      <c r="B11601" s="24"/>
    </row>
    <row r="11602" spans="2:2" x14ac:dyDescent="0.2">
      <c r="B11602" s="24"/>
    </row>
    <row r="11603" spans="2:2" x14ac:dyDescent="0.2">
      <c r="B11603" s="24"/>
    </row>
    <row r="11604" spans="2:2" x14ac:dyDescent="0.2">
      <c r="B11604" s="24"/>
    </row>
    <row r="11605" spans="2:2" x14ac:dyDescent="0.2">
      <c r="B11605" s="24"/>
    </row>
    <row r="11606" spans="2:2" x14ac:dyDescent="0.2">
      <c r="B11606" s="24"/>
    </row>
    <row r="11607" spans="2:2" x14ac:dyDescent="0.2">
      <c r="B11607" s="24"/>
    </row>
    <row r="11608" spans="2:2" x14ac:dyDescent="0.2">
      <c r="B11608" s="24"/>
    </row>
    <row r="11609" spans="2:2" x14ac:dyDescent="0.2">
      <c r="B11609" s="24"/>
    </row>
    <row r="11610" spans="2:2" x14ac:dyDescent="0.2">
      <c r="B11610" s="24"/>
    </row>
    <row r="11611" spans="2:2" x14ac:dyDescent="0.2">
      <c r="B11611" s="24"/>
    </row>
    <row r="11612" spans="2:2" x14ac:dyDescent="0.2">
      <c r="B11612" s="24"/>
    </row>
    <row r="11613" spans="2:2" x14ac:dyDescent="0.2">
      <c r="B11613" s="24"/>
    </row>
    <row r="11614" spans="2:2" x14ac:dyDescent="0.2">
      <c r="B11614" s="24"/>
    </row>
    <row r="11615" spans="2:2" x14ac:dyDescent="0.2">
      <c r="B11615" s="24"/>
    </row>
    <row r="11616" spans="2:2" x14ac:dyDescent="0.2">
      <c r="B11616" s="24"/>
    </row>
    <row r="11617" spans="2:2" x14ac:dyDescent="0.2">
      <c r="B11617" s="24"/>
    </row>
    <row r="11618" spans="2:2" x14ac:dyDescent="0.2">
      <c r="B11618" s="24"/>
    </row>
    <row r="11619" spans="2:2" x14ac:dyDescent="0.2">
      <c r="B11619" s="24"/>
    </row>
    <row r="11620" spans="2:2" x14ac:dyDescent="0.2">
      <c r="B11620" s="24"/>
    </row>
    <row r="11621" spans="2:2" x14ac:dyDescent="0.2">
      <c r="B11621" s="24"/>
    </row>
    <row r="11622" spans="2:2" x14ac:dyDescent="0.2">
      <c r="B11622" s="24"/>
    </row>
    <row r="11623" spans="2:2" x14ac:dyDescent="0.2">
      <c r="B11623" s="24"/>
    </row>
    <row r="11624" spans="2:2" x14ac:dyDescent="0.2">
      <c r="B11624" s="24"/>
    </row>
    <row r="11625" spans="2:2" x14ac:dyDescent="0.2">
      <c r="B11625" s="24"/>
    </row>
    <row r="11626" spans="2:2" x14ac:dyDescent="0.2">
      <c r="B11626" s="24"/>
    </row>
    <row r="11627" spans="2:2" x14ac:dyDescent="0.2">
      <c r="B11627" s="24"/>
    </row>
    <row r="11628" spans="2:2" x14ac:dyDescent="0.2">
      <c r="B11628" s="24"/>
    </row>
    <row r="11629" spans="2:2" x14ac:dyDescent="0.2">
      <c r="B11629" s="24"/>
    </row>
    <row r="11630" spans="2:2" x14ac:dyDescent="0.2">
      <c r="B11630" s="24"/>
    </row>
    <row r="11631" spans="2:2" x14ac:dyDescent="0.2">
      <c r="B11631" s="24"/>
    </row>
    <row r="11632" spans="2:2" x14ac:dyDescent="0.2">
      <c r="B11632" s="24"/>
    </row>
    <row r="11633" spans="2:2" x14ac:dyDescent="0.2">
      <c r="B11633" s="24"/>
    </row>
    <row r="11634" spans="2:2" x14ac:dyDescent="0.2">
      <c r="B11634" s="24"/>
    </row>
    <row r="11635" spans="2:2" x14ac:dyDescent="0.2">
      <c r="B11635" s="24"/>
    </row>
    <row r="11636" spans="2:2" x14ac:dyDescent="0.2">
      <c r="B11636" s="24"/>
    </row>
    <row r="11637" spans="2:2" x14ac:dyDescent="0.2">
      <c r="B11637" s="24"/>
    </row>
    <row r="11638" spans="2:2" x14ac:dyDescent="0.2">
      <c r="B11638" s="24"/>
    </row>
    <row r="11639" spans="2:2" x14ac:dyDescent="0.2">
      <c r="B11639" s="24"/>
    </row>
    <row r="11640" spans="2:2" x14ac:dyDescent="0.2">
      <c r="B11640" s="24"/>
    </row>
    <row r="11641" spans="2:2" x14ac:dyDescent="0.2">
      <c r="B11641" s="24"/>
    </row>
    <row r="11642" spans="2:2" x14ac:dyDescent="0.2">
      <c r="B11642" s="24"/>
    </row>
    <row r="11643" spans="2:2" x14ac:dyDescent="0.2">
      <c r="B11643" s="24"/>
    </row>
    <row r="11644" spans="2:2" x14ac:dyDescent="0.2">
      <c r="B11644" s="24"/>
    </row>
    <row r="11645" spans="2:2" x14ac:dyDescent="0.2">
      <c r="B11645" s="24"/>
    </row>
    <row r="11646" spans="2:2" x14ac:dyDescent="0.2">
      <c r="B11646" s="24"/>
    </row>
    <row r="11647" spans="2:2" x14ac:dyDescent="0.2">
      <c r="B11647" s="24"/>
    </row>
    <row r="11648" spans="2:2" x14ac:dyDescent="0.2">
      <c r="B11648" s="24"/>
    </row>
    <row r="11649" spans="2:2" x14ac:dyDescent="0.2">
      <c r="B11649" s="24"/>
    </row>
    <row r="11650" spans="2:2" x14ac:dyDescent="0.2">
      <c r="B11650" s="24"/>
    </row>
    <row r="11651" spans="2:2" x14ac:dyDescent="0.2">
      <c r="B11651" s="24"/>
    </row>
    <row r="11652" spans="2:2" x14ac:dyDescent="0.2">
      <c r="B11652" s="24"/>
    </row>
    <row r="11653" spans="2:2" x14ac:dyDescent="0.2">
      <c r="B11653" s="24"/>
    </row>
    <row r="11654" spans="2:2" x14ac:dyDescent="0.2">
      <c r="B11654" s="24"/>
    </row>
    <row r="11655" spans="2:2" x14ac:dyDescent="0.2">
      <c r="B11655" s="24"/>
    </row>
    <row r="11656" spans="2:2" x14ac:dyDescent="0.2">
      <c r="B11656" s="24"/>
    </row>
    <row r="11657" spans="2:2" x14ac:dyDescent="0.2">
      <c r="B11657" s="24"/>
    </row>
    <row r="11658" spans="2:2" x14ac:dyDescent="0.2">
      <c r="B11658" s="24"/>
    </row>
    <row r="11659" spans="2:2" x14ac:dyDescent="0.2">
      <c r="B11659" s="24"/>
    </row>
    <row r="11660" spans="2:2" x14ac:dyDescent="0.2">
      <c r="B11660" s="24"/>
    </row>
    <row r="11661" spans="2:2" x14ac:dyDescent="0.2">
      <c r="B11661" s="24"/>
    </row>
    <row r="11662" spans="2:2" x14ac:dyDescent="0.2">
      <c r="B11662" s="24"/>
    </row>
    <row r="11663" spans="2:2" x14ac:dyDescent="0.2">
      <c r="B11663" s="24"/>
    </row>
    <row r="11664" spans="2:2" x14ac:dyDescent="0.2">
      <c r="B11664" s="24"/>
    </row>
    <row r="11665" spans="2:2" x14ac:dyDescent="0.2">
      <c r="B11665" s="24"/>
    </row>
    <row r="11666" spans="2:2" x14ac:dyDescent="0.2">
      <c r="B11666" s="24"/>
    </row>
    <row r="11667" spans="2:2" x14ac:dyDescent="0.2">
      <c r="B11667" s="24"/>
    </row>
    <row r="11668" spans="2:2" x14ac:dyDescent="0.2">
      <c r="B11668" s="24"/>
    </row>
    <row r="11669" spans="2:2" x14ac:dyDescent="0.2">
      <c r="B11669" s="24"/>
    </row>
    <row r="11670" spans="2:2" x14ac:dyDescent="0.2">
      <c r="B11670" s="24"/>
    </row>
    <row r="11671" spans="2:2" x14ac:dyDescent="0.2">
      <c r="B11671" s="24"/>
    </row>
    <row r="11672" spans="2:2" x14ac:dyDescent="0.2">
      <c r="B11672" s="24"/>
    </row>
    <row r="11673" spans="2:2" x14ac:dyDescent="0.2">
      <c r="B11673" s="24"/>
    </row>
    <row r="11674" spans="2:2" x14ac:dyDescent="0.2">
      <c r="B11674" s="24"/>
    </row>
    <row r="11675" spans="2:2" x14ac:dyDescent="0.2">
      <c r="B11675" s="24"/>
    </row>
    <row r="11676" spans="2:2" x14ac:dyDescent="0.2">
      <c r="B11676" s="24"/>
    </row>
    <row r="11677" spans="2:2" x14ac:dyDescent="0.2">
      <c r="B11677" s="24"/>
    </row>
    <row r="11678" spans="2:2" x14ac:dyDescent="0.2">
      <c r="B11678" s="24"/>
    </row>
    <row r="11679" spans="2:2" x14ac:dyDescent="0.2">
      <c r="B11679" s="24"/>
    </row>
    <row r="11680" spans="2:2" x14ac:dyDescent="0.2">
      <c r="B11680" s="24"/>
    </row>
    <row r="11681" spans="2:2" x14ac:dyDescent="0.2">
      <c r="B11681" s="24"/>
    </row>
    <row r="11682" spans="2:2" x14ac:dyDescent="0.2">
      <c r="B11682" s="24"/>
    </row>
    <row r="11683" spans="2:2" x14ac:dyDescent="0.2">
      <c r="B11683" s="24"/>
    </row>
    <row r="11684" spans="2:2" x14ac:dyDescent="0.2">
      <c r="B11684" s="24"/>
    </row>
    <row r="11685" spans="2:2" x14ac:dyDescent="0.2">
      <c r="B11685" s="24"/>
    </row>
    <row r="11686" spans="2:2" x14ac:dyDescent="0.2">
      <c r="B11686" s="24"/>
    </row>
    <row r="11687" spans="2:2" x14ac:dyDescent="0.2">
      <c r="B11687" s="24"/>
    </row>
    <row r="11688" spans="2:2" x14ac:dyDescent="0.2">
      <c r="B11688" s="24"/>
    </row>
    <row r="11689" spans="2:2" x14ac:dyDescent="0.2">
      <c r="B11689" s="24"/>
    </row>
    <row r="11690" spans="2:2" x14ac:dyDescent="0.2">
      <c r="B11690" s="24"/>
    </row>
    <row r="11691" spans="2:2" x14ac:dyDescent="0.2">
      <c r="B11691" s="24"/>
    </row>
    <row r="11692" spans="2:2" x14ac:dyDescent="0.2">
      <c r="B11692" s="24"/>
    </row>
    <row r="11693" spans="2:2" x14ac:dyDescent="0.2">
      <c r="B11693" s="24"/>
    </row>
    <row r="11694" spans="2:2" x14ac:dyDescent="0.2">
      <c r="B11694" s="24"/>
    </row>
    <row r="11695" spans="2:2" x14ac:dyDescent="0.2">
      <c r="B11695" s="24"/>
    </row>
    <row r="11696" spans="2:2" x14ac:dyDescent="0.2">
      <c r="B11696" s="24"/>
    </row>
    <row r="11697" spans="2:2" x14ac:dyDescent="0.2">
      <c r="B11697" s="24"/>
    </row>
    <row r="11698" spans="2:2" x14ac:dyDescent="0.2">
      <c r="B11698" s="24"/>
    </row>
    <row r="11699" spans="2:2" x14ac:dyDescent="0.2">
      <c r="B11699" s="24"/>
    </row>
    <row r="11700" spans="2:2" x14ac:dyDescent="0.2">
      <c r="B11700" s="24"/>
    </row>
    <row r="11701" spans="2:2" x14ac:dyDescent="0.2">
      <c r="B11701" s="24"/>
    </row>
    <row r="11702" spans="2:2" x14ac:dyDescent="0.2">
      <c r="B11702" s="24"/>
    </row>
    <row r="11703" spans="2:2" x14ac:dyDescent="0.2">
      <c r="B11703" s="24"/>
    </row>
    <row r="11704" spans="2:2" x14ac:dyDescent="0.2">
      <c r="B11704" s="24"/>
    </row>
    <row r="11705" spans="2:2" x14ac:dyDescent="0.2">
      <c r="B11705" s="24"/>
    </row>
    <row r="11706" spans="2:2" x14ac:dyDescent="0.2">
      <c r="B11706" s="24"/>
    </row>
    <row r="11707" spans="2:2" x14ac:dyDescent="0.2">
      <c r="B11707" s="24"/>
    </row>
    <row r="11708" spans="2:2" x14ac:dyDescent="0.2">
      <c r="B11708" s="24"/>
    </row>
    <row r="11709" spans="2:2" x14ac:dyDescent="0.2">
      <c r="B11709" s="24"/>
    </row>
    <row r="11710" spans="2:2" x14ac:dyDescent="0.2">
      <c r="B11710" s="24"/>
    </row>
    <row r="11711" spans="2:2" x14ac:dyDescent="0.2">
      <c r="B11711" s="24"/>
    </row>
    <row r="11712" spans="2:2" x14ac:dyDescent="0.2">
      <c r="B11712" s="24"/>
    </row>
    <row r="11713" spans="2:2" x14ac:dyDescent="0.2">
      <c r="B11713" s="24"/>
    </row>
    <row r="11714" spans="2:2" x14ac:dyDescent="0.2">
      <c r="B11714" s="24"/>
    </row>
    <row r="11715" spans="2:2" x14ac:dyDescent="0.2">
      <c r="B11715" s="24"/>
    </row>
    <row r="11716" spans="2:2" x14ac:dyDescent="0.2">
      <c r="B11716" s="24"/>
    </row>
    <row r="11717" spans="2:2" x14ac:dyDescent="0.2">
      <c r="B11717" s="24"/>
    </row>
    <row r="11718" spans="2:2" x14ac:dyDescent="0.2">
      <c r="B11718" s="24"/>
    </row>
    <row r="11719" spans="2:2" x14ac:dyDescent="0.2">
      <c r="B11719" s="24"/>
    </row>
    <row r="11720" spans="2:2" x14ac:dyDescent="0.2">
      <c r="B11720" s="24"/>
    </row>
    <row r="11721" spans="2:2" x14ac:dyDescent="0.2">
      <c r="B11721" s="24"/>
    </row>
    <row r="11722" spans="2:2" x14ac:dyDescent="0.2">
      <c r="B11722" s="24"/>
    </row>
    <row r="11723" spans="2:2" x14ac:dyDescent="0.2">
      <c r="B11723" s="24"/>
    </row>
    <row r="11724" spans="2:2" x14ac:dyDescent="0.2">
      <c r="B11724" s="24"/>
    </row>
    <row r="11725" spans="2:2" x14ac:dyDescent="0.2">
      <c r="B11725" s="24"/>
    </row>
    <row r="11726" spans="2:2" x14ac:dyDescent="0.2">
      <c r="B11726" s="24"/>
    </row>
    <row r="11727" spans="2:2" x14ac:dyDescent="0.2">
      <c r="B11727" s="24"/>
    </row>
    <row r="11728" spans="2:2" x14ac:dyDescent="0.2">
      <c r="B11728" s="24"/>
    </row>
    <row r="11729" spans="2:2" x14ac:dyDescent="0.2">
      <c r="B11729" s="24"/>
    </row>
    <row r="11730" spans="2:2" x14ac:dyDescent="0.2">
      <c r="B11730" s="24"/>
    </row>
    <row r="11731" spans="2:2" x14ac:dyDescent="0.2">
      <c r="B11731" s="24"/>
    </row>
    <row r="11732" spans="2:2" x14ac:dyDescent="0.2">
      <c r="B11732" s="24"/>
    </row>
    <row r="11733" spans="2:2" x14ac:dyDescent="0.2">
      <c r="B11733" s="24"/>
    </row>
    <row r="11734" spans="2:2" x14ac:dyDescent="0.2">
      <c r="B11734" s="24"/>
    </row>
    <row r="11735" spans="2:2" x14ac:dyDescent="0.2">
      <c r="B11735" s="24"/>
    </row>
    <row r="11736" spans="2:2" x14ac:dyDescent="0.2">
      <c r="B11736" s="24"/>
    </row>
    <row r="11737" spans="2:2" x14ac:dyDescent="0.2">
      <c r="B11737" s="24"/>
    </row>
    <row r="11738" spans="2:2" x14ac:dyDescent="0.2">
      <c r="B11738" s="24"/>
    </row>
    <row r="11739" spans="2:2" x14ac:dyDescent="0.2">
      <c r="B11739" s="24"/>
    </row>
    <row r="11740" spans="2:2" x14ac:dyDescent="0.2">
      <c r="B11740" s="24"/>
    </row>
    <row r="11741" spans="2:2" x14ac:dyDescent="0.2">
      <c r="B11741" s="24"/>
    </row>
    <row r="11742" spans="2:2" x14ac:dyDescent="0.2">
      <c r="B11742" s="24"/>
    </row>
    <row r="11743" spans="2:2" x14ac:dyDescent="0.2">
      <c r="B11743" s="24"/>
    </row>
    <row r="11744" spans="2:2" x14ac:dyDescent="0.2">
      <c r="B11744" s="24"/>
    </row>
    <row r="11745" spans="2:2" x14ac:dyDescent="0.2">
      <c r="B11745" s="24"/>
    </row>
    <row r="11746" spans="2:2" x14ac:dyDescent="0.2">
      <c r="B11746" s="24"/>
    </row>
    <row r="11747" spans="2:2" x14ac:dyDescent="0.2">
      <c r="B11747" s="24"/>
    </row>
    <row r="11748" spans="2:2" x14ac:dyDescent="0.2">
      <c r="B11748" s="24"/>
    </row>
    <row r="11749" spans="2:2" x14ac:dyDescent="0.2">
      <c r="B11749" s="24"/>
    </row>
    <row r="11750" spans="2:2" x14ac:dyDescent="0.2">
      <c r="B11750" s="24"/>
    </row>
    <row r="11751" spans="2:2" x14ac:dyDescent="0.2">
      <c r="B11751" s="24"/>
    </row>
    <row r="11752" spans="2:2" x14ac:dyDescent="0.2">
      <c r="B11752" s="24"/>
    </row>
    <row r="11753" spans="2:2" x14ac:dyDescent="0.2">
      <c r="B11753" s="24"/>
    </row>
    <row r="11754" spans="2:2" x14ac:dyDescent="0.2">
      <c r="B11754" s="24"/>
    </row>
    <row r="11755" spans="2:2" x14ac:dyDescent="0.2">
      <c r="B11755" s="24"/>
    </row>
    <row r="11756" spans="2:2" x14ac:dyDescent="0.2">
      <c r="B11756" s="24"/>
    </row>
    <row r="11757" spans="2:2" x14ac:dyDescent="0.2">
      <c r="B11757" s="24"/>
    </row>
    <row r="11758" spans="2:2" x14ac:dyDescent="0.2">
      <c r="B11758" s="24"/>
    </row>
    <row r="11759" spans="2:2" x14ac:dyDescent="0.2">
      <c r="B11759" s="24"/>
    </row>
    <row r="11760" spans="2:2" x14ac:dyDescent="0.2">
      <c r="B11760" s="24"/>
    </row>
    <row r="11761" spans="2:2" x14ac:dyDescent="0.2">
      <c r="B11761" s="24"/>
    </row>
    <row r="11762" spans="2:2" x14ac:dyDescent="0.2">
      <c r="B11762" s="24"/>
    </row>
    <row r="11763" spans="2:2" x14ac:dyDescent="0.2">
      <c r="B11763" s="24"/>
    </row>
    <row r="11764" spans="2:2" x14ac:dyDescent="0.2">
      <c r="B11764" s="24"/>
    </row>
    <row r="11765" spans="2:2" x14ac:dyDescent="0.2">
      <c r="B11765" s="24"/>
    </row>
    <row r="11766" spans="2:2" x14ac:dyDescent="0.2">
      <c r="B11766" s="24"/>
    </row>
    <row r="11767" spans="2:2" x14ac:dyDescent="0.2">
      <c r="B11767" s="24"/>
    </row>
    <row r="11768" spans="2:2" x14ac:dyDescent="0.2">
      <c r="B11768" s="24"/>
    </row>
    <row r="11769" spans="2:2" x14ac:dyDescent="0.2">
      <c r="B11769" s="24"/>
    </row>
    <row r="11770" spans="2:2" x14ac:dyDescent="0.2">
      <c r="B11770" s="24"/>
    </row>
    <row r="11771" spans="2:2" x14ac:dyDescent="0.2">
      <c r="B11771" s="24"/>
    </row>
    <row r="11772" spans="2:2" x14ac:dyDescent="0.2">
      <c r="B11772" s="24"/>
    </row>
    <row r="11773" spans="2:2" x14ac:dyDescent="0.2">
      <c r="B11773" s="24"/>
    </row>
    <row r="11774" spans="2:2" x14ac:dyDescent="0.2">
      <c r="B11774" s="24"/>
    </row>
    <row r="11775" spans="2:2" x14ac:dyDescent="0.2">
      <c r="B11775" s="24"/>
    </row>
    <row r="11776" spans="2:2" x14ac:dyDescent="0.2">
      <c r="B11776" s="24"/>
    </row>
    <row r="11777" spans="2:2" x14ac:dyDescent="0.2">
      <c r="B11777" s="24"/>
    </row>
    <row r="11778" spans="2:2" x14ac:dyDescent="0.2">
      <c r="B11778" s="24"/>
    </row>
    <row r="11779" spans="2:2" x14ac:dyDescent="0.2">
      <c r="B11779" s="24"/>
    </row>
    <row r="11780" spans="2:2" x14ac:dyDescent="0.2">
      <c r="B11780" s="24"/>
    </row>
    <row r="11781" spans="2:2" x14ac:dyDescent="0.2">
      <c r="B11781" s="24"/>
    </row>
    <row r="11782" spans="2:2" x14ac:dyDescent="0.2">
      <c r="B11782" s="24"/>
    </row>
    <row r="11783" spans="2:2" x14ac:dyDescent="0.2">
      <c r="B11783" s="24"/>
    </row>
    <row r="11784" spans="2:2" x14ac:dyDescent="0.2">
      <c r="B11784" s="24"/>
    </row>
    <row r="11785" spans="2:2" x14ac:dyDescent="0.2">
      <c r="B11785" s="24"/>
    </row>
    <row r="11786" spans="2:2" x14ac:dyDescent="0.2">
      <c r="B11786" s="24"/>
    </row>
    <row r="11787" spans="2:2" x14ac:dyDescent="0.2">
      <c r="B11787" s="24"/>
    </row>
    <row r="11788" spans="2:2" x14ac:dyDescent="0.2">
      <c r="B11788" s="24"/>
    </row>
    <row r="11789" spans="2:2" x14ac:dyDescent="0.2">
      <c r="B11789" s="24"/>
    </row>
    <row r="11790" spans="2:2" x14ac:dyDescent="0.2">
      <c r="B11790" s="24"/>
    </row>
    <row r="11791" spans="2:2" x14ac:dyDescent="0.2">
      <c r="B11791" s="24"/>
    </row>
    <row r="11792" spans="2:2" x14ac:dyDescent="0.2">
      <c r="B11792" s="24"/>
    </row>
    <row r="11793" spans="2:2" x14ac:dyDescent="0.2">
      <c r="B11793" s="24"/>
    </row>
    <row r="11794" spans="2:2" x14ac:dyDescent="0.2">
      <c r="B11794" s="24"/>
    </row>
    <row r="11795" spans="2:2" x14ac:dyDescent="0.2">
      <c r="B11795" s="24"/>
    </row>
    <row r="11796" spans="2:2" x14ac:dyDescent="0.2">
      <c r="B11796" s="24"/>
    </row>
    <row r="11797" spans="2:2" x14ac:dyDescent="0.2">
      <c r="B11797" s="24"/>
    </row>
    <row r="11798" spans="2:2" x14ac:dyDescent="0.2">
      <c r="B11798" s="24"/>
    </row>
    <row r="11799" spans="2:2" x14ac:dyDescent="0.2">
      <c r="B11799" s="24"/>
    </row>
    <row r="11800" spans="2:2" x14ac:dyDescent="0.2">
      <c r="B11800" s="24"/>
    </row>
    <row r="11801" spans="2:2" x14ac:dyDescent="0.2">
      <c r="B11801" s="24"/>
    </row>
    <row r="11802" spans="2:2" x14ac:dyDescent="0.2">
      <c r="B11802" s="24"/>
    </row>
    <row r="11803" spans="2:2" x14ac:dyDescent="0.2">
      <c r="B11803" s="24"/>
    </row>
    <row r="11804" spans="2:2" x14ac:dyDescent="0.2">
      <c r="B11804" s="24"/>
    </row>
    <row r="11805" spans="2:2" x14ac:dyDescent="0.2">
      <c r="B11805" s="24"/>
    </row>
    <row r="11806" spans="2:2" x14ac:dyDescent="0.2">
      <c r="B11806" s="24"/>
    </row>
    <row r="11807" spans="2:2" x14ac:dyDescent="0.2">
      <c r="B11807" s="24"/>
    </row>
    <row r="11808" spans="2:2" x14ac:dyDescent="0.2">
      <c r="B11808" s="24"/>
    </row>
    <row r="11809" spans="2:2" x14ac:dyDescent="0.2">
      <c r="B11809" s="24"/>
    </row>
    <row r="11810" spans="2:2" x14ac:dyDescent="0.2">
      <c r="B11810" s="24"/>
    </row>
    <row r="11811" spans="2:2" x14ac:dyDescent="0.2">
      <c r="B11811" s="24"/>
    </row>
    <row r="11812" spans="2:2" x14ac:dyDescent="0.2">
      <c r="B11812" s="24"/>
    </row>
    <row r="11813" spans="2:2" x14ac:dyDescent="0.2">
      <c r="B11813" s="24"/>
    </row>
    <row r="11814" spans="2:2" x14ac:dyDescent="0.2">
      <c r="B11814" s="24"/>
    </row>
    <row r="11815" spans="2:2" x14ac:dyDescent="0.2">
      <c r="B11815" s="24"/>
    </row>
    <row r="11816" spans="2:2" x14ac:dyDescent="0.2">
      <c r="B11816" s="24"/>
    </row>
    <row r="11817" spans="2:2" x14ac:dyDescent="0.2">
      <c r="B11817" s="24"/>
    </row>
    <row r="11818" spans="2:2" x14ac:dyDescent="0.2">
      <c r="B11818" s="24"/>
    </row>
    <row r="11819" spans="2:2" x14ac:dyDescent="0.2">
      <c r="B11819" s="24"/>
    </row>
    <row r="11820" spans="2:2" x14ac:dyDescent="0.2">
      <c r="B11820" s="24"/>
    </row>
    <row r="11821" spans="2:2" x14ac:dyDescent="0.2">
      <c r="B11821" s="24"/>
    </row>
    <row r="11822" spans="2:2" x14ac:dyDescent="0.2">
      <c r="B11822" s="24"/>
    </row>
    <row r="11823" spans="2:2" x14ac:dyDescent="0.2">
      <c r="B11823" s="24"/>
    </row>
    <row r="11824" spans="2:2" x14ac:dyDescent="0.2">
      <c r="B11824" s="24"/>
    </row>
    <row r="11825" spans="2:2" x14ac:dyDescent="0.2">
      <c r="B11825" s="24"/>
    </row>
    <row r="11826" spans="2:2" x14ac:dyDescent="0.2">
      <c r="B11826" s="24"/>
    </row>
    <row r="11827" spans="2:2" x14ac:dyDescent="0.2">
      <c r="B11827" s="24"/>
    </row>
    <row r="11828" spans="2:2" x14ac:dyDescent="0.2">
      <c r="B11828" s="24"/>
    </row>
    <row r="11829" spans="2:2" x14ac:dyDescent="0.2">
      <c r="B11829" s="24"/>
    </row>
    <row r="11830" spans="2:2" x14ac:dyDescent="0.2">
      <c r="B11830" s="24"/>
    </row>
    <row r="11831" spans="2:2" x14ac:dyDescent="0.2">
      <c r="B11831" s="24"/>
    </row>
    <row r="11832" spans="2:2" x14ac:dyDescent="0.2">
      <c r="B11832" s="24"/>
    </row>
    <row r="11833" spans="2:2" x14ac:dyDescent="0.2">
      <c r="B11833" s="24"/>
    </row>
    <row r="11834" spans="2:2" x14ac:dyDescent="0.2">
      <c r="B11834" s="24"/>
    </row>
    <row r="11835" spans="2:2" x14ac:dyDescent="0.2">
      <c r="B11835" s="24"/>
    </row>
    <row r="11836" spans="2:2" x14ac:dyDescent="0.2">
      <c r="B11836" s="24"/>
    </row>
    <row r="11837" spans="2:2" x14ac:dyDescent="0.2">
      <c r="B11837" s="24"/>
    </row>
    <row r="11838" spans="2:2" x14ac:dyDescent="0.2">
      <c r="B11838" s="24"/>
    </row>
    <row r="11839" spans="2:2" x14ac:dyDescent="0.2">
      <c r="B11839" s="24"/>
    </row>
    <row r="11840" spans="2:2" x14ac:dyDescent="0.2">
      <c r="B11840" s="24"/>
    </row>
    <row r="11841" spans="2:2" x14ac:dyDescent="0.2">
      <c r="B11841" s="24"/>
    </row>
    <row r="11842" spans="2:2" x14ac:dyDescent="0.2">
      <c r="B11842" s="24"/>
    </row>
    <row r="11843" spans="2:2" x14ac:dyDescent="0.2">
      <c r="B11843" s="24"/>
    </row>
    <row r="11844" spans="2:2" x14ac:dyDescent="0.2">
      <c r="B11844" s="24"/>
    </row>
    <row r="11845" spans="2:2" x14ac:dyDescent="0.2">
      <c r="B11845" s="24"/>
    </row>
    <row r="11846" spans="2:2" x14ac:dyDescent="0.2">
      <c r="B11846" s="24"/>
    </row>
    <row r="11847" spans="2:2" x14ac:dyDescent="0.2">
      <c r="B11847" s="24"/>
    </row>
    <row r="11848" spans="2:2" x14ac:dyDescent="0.2">
      <c r="B11848" s="24"/>
    </row>
    <row r="11849" spans="2:2" x14ac:dyDescent="0.2">
      <c r="B11849" s="24"/>
    </row>
    <row r="11850" spans="2:2" x14ac:dyDescent="0.2">
      <c r="B11850" s="24"/>
    </row>
    <row r="11851" spans="2:2" x14ac:dyDescent="0.2">
      <c r="B11851" s="24"/>
    </row>
    <row r="11852" spans="2:2" x14ac:dyDescent="0.2">
      <c r="B11852" s="24"/>
    </row>
    <row r="11853" spans="2:2" x14ac:dyDescent="0.2">
      <c r="B11853" s="24"/>
    </row>
    <row r="11854" spans="2:2" x14ac:dyDescent="0.2">
      <c r="B11854" s="24"/>
    </row>
    <row r="11855" spans="2:2" x14ac:dyDescent="0.2">
      <c r="B11855" s="24"/>
    </row>
    <row r="11856" spans="2:2" x14ac:dyDescent="0.2">
      <c r="B11856" s="24"/>
    </row>
    <row r="11857" spans="2:2" x14ac:dyDescent="0.2">
      <c r="B11857" s="24"/>
    </row>
    <row r="11858" spans="2:2" x14ac:dyDescent="0.2">
      <c r="B11858" s="24"/>
    </row>
    <row r="11859" spans="2:2" x14ac:dyDescent="0.2">
      <c r="B11859" s="24"/>
    </row>
    <row r="11860" spans="2:2" x14ac:dyDescent="0.2">
      <c r="B11860" s="24"/>
    </row>
    <row r="11861" spans="2:2" x14ac:dyDescent="0.2">
      <c r="B11861" s="24"/>
    </row>
    <row r="11862" spans="2:2" x14ac:dyDescent="0.2">
      <c r="B11862" s="24"/>
    </row>
    <row r="11863" spans="2:2" x14ac:dyDescent="0.2">
      <c r="B11863" s="24"/>
    </row>
    <row r="11864" spans="2:2" x14ac:dyDescent="0.2">
      <c r="B11864" s="24"/>
    </row>
    <row r="11865" spans="2:2" x14ac:dyDescent="0.2">
      <c r="B11865" s="24"/>
    </row>
    <row r="11866" spans="2:2" x14ac:dyDescent="0.2">
      <c r="B11866" s="24"/>
    </row>
    <row r="11867" spans="2:2" x14ac:dyDescent="0.2">
      <c r="B11867" s="24"/>
    </row>
    <row r="11868" spans="2:2" x14ac:dyDescent="0.2">
      <c r="B11868" s="24"/>
    </row>
    <row r="11869" spans="2:2" x14ac:dyDescent="0.2">
      <c r="B11869" s="24"/>
    </row>
    <row r="11870" spans="2:2" x14ac:dyDescent="0.2">
      <c r="B11870" s="24"/>
    </row>
    <row r="11871" spans="2:2" x14ac:dyDescent="0.2">
      <c r="B11871" s="24"/>
    </row>
    <row r="11872" spans="2:2" x14ac:dyDescent="0.2">
      <c r="B11872" s="24"/>
    </row>
    <row r="11873" spans="2:2" x14ac:dyDescent="0.2">
      <c r="B11873" s="24"/>
    </row>
    <row r="11874" spans="2:2" x14ac:dyDescent="0.2">
      <c r="B11874" s="24"/>
    </row>
    <row r="11875" spans="2:2" x14ac:dyDescent="0.2">
      <c r="B11875" s="24"/>
    </row>
    <row r="11876" spans="2:2" x14ac:dyDescent="0.2">
      <c r="B11876" s="24"/>
    </row>
    <row r="11877" spans="2:2" x14ac:dyDescent="0.2">
      <c r="B11877" s="24"/>
    </row>
    <row r="11878" spans="2:2" x14ac:dyDescent="0.2">
      <c r="B11878" s="24"/>
    </row>
    <row r="11879" spans="2:2" x14ac:dyDescent="0.2">
      <c r="B11879" s="24"/>
    </row>
    <row r="11880" spans="2:2" x14ac:dyDescent="0.2">
      <c r="B11880" s="24"/>
    </row>
    <row r="11881" spans="2:2" x14ac:dyDescent="0.2">
      <c r="B11881" s="24"/>
    </row>
    <row r="11882" spans="2:2" x14ac:dyDescent="0.2">
      <c r="B11882" s="24"/>
    </row>
    <row r="11883" spans="2:2" x14ac:dyDescent="0.2">
      <c r="B11883" s="24"/>
    </row>
    <row r="11884" spans="2:2" x14ac:dyDescent="0.2">
      <c r="B11884" s="24"/>
    </row>
    <row r="11885" spans="2:2" x14ac:dyDescent="0.2">
      <c r="B11885" s="24"/>
    </row>
    <row r="11886" spans="2:2" x14ac:dyDescent="0.2">
      <c r="B11886" s="24"/>
    </row>
    <row r="11887" spans="2:2" x14ac:dyDescent="0.2">
      <c r="B11887" s="24"/>
    </row>
    <row r="11888" spans="2:2" x14ac:dyDescent="0.2">
      <c r="B11888" s="24"/>
    </row>
    <row r="11889" spans="2:2" x14ac:dyDescent="0.2">
      <c r="B11889" s="24"/>
    </row>
    <row r="11890" spans="2:2" x14ac:dyDescent="0.2">
      <c r="B11890" s="24"/>
    </row>
    <row r="11891" spans="2:2" x14ac:dyDescent="0.2">
      <c r="B11891" s="24"/>
    </row>
    <row r="11892" spans="2:2" x14ac:dyDescent="0.2">
      <c r="B11892" s="24"/>
    </row>
    <row r="11893" spans="2:2" x14ac:dyDescent="0.2">
      <c r="B11893" s="24"/>
    </row>
    <row r="11894" spans="2:2" x14ac:dyDescent="0.2">
      <c r="B11894" s="24"/>
    </row>
    <row r="11895" spans="2:2" x14ac:dyDescent="0.2">
      <c r="B11895" s="24"/>
    </row>
    <row r="11896" spans="2:2" x14ac:dyDescent="0.2">
      <c r="B11896" s="24"/>
    </row>
    <row r="11897" spans="2:2" x14ac:dyDescent="0.2">
      <c r="B11897" s="24"/>
    </row>
    <row r="11898" spans="2:2" x14ac:dyDescent="0.2">
      <c r="B11898" s="24"/>
    </row>
    <row r="11899" spans="2:2" x14ac:dyDescent="0.2">
      <c r="B11899" s="24"/>
    </row>
    <row r="11900" spans="2:2" x14ac:dyDescent="0.2">
      <c r="B11900" s="24"/>
    </row>
    <row r="11901" spans="2:2" x14ac:dyDescent="0.2">
      <c r="B11901" s="24"/>
    </row>
    <row r="11902" spans="2:2" x14ac:dyDescent="0.2">
      <c r="B11902" s="24"/>
    </row>
    <row r="11903" spans="2:2" x14ac:dyDescent="0.2">
      <c r="B11903" s="24"/>
    </row>
    <row r="11904" spans="2:2" x14ac:dyDescent="0.2">
      <c r="B11904" s="24"/>
    </row>
    <row r="11905" spans="2:2" x14ac:dyDescent="0.2">
      <c r="B11905" s="24"/>
    </row>
    <row r="11906" spans="2:2" x14ac:dyDescent="0.2">
      <c r="B11906" s="24"/>
    </row>
    <row r="11907" spans="2:2" x14ac:dyDescent="0.2">
      <c r="B11907" s="24"/>
    </row>
    <row r="11908" spans="2:2" x14ac:dyDescent="0.2">
      <c r="B11908" s="24"/>
    </row>
    <row r="11909" spans="2:2" x14ac:dyDescent="0.2">
      <c r="B11909" s="24"/>
    </row>
    <row r="11910" spans="2:2" x14ac:dyDescent="0.2">
      <c r="B11910" s="24"/>
    </row>
    <row r="11911" spans="2:2" x14ac:dyDescent="0.2">
      <c r="B11911" s="24"/>
    </row>
    <row r="11912" spans="2:2" x14ac:dyDescent="0.2">
      <c r="B11912" s="24"/>
    </row>
    <row r="11913" spans="2:2" x14ac:dyDescent="0.2">
      <c r="B11913" s="24"/>
    </row>
    <row r="11914" spans="2:2" x14ac:dyDescent="0.2">
      <c r="B11914" s="24"/>
    </row>
    <row r="11915" spans="2:2" x14ac:dyDescent="0.2">
      <c r="B11915" s="24"/>
    </row>
    <row r="11916" spans="2:2" x14ac:dyDescent="0.2">
      <c r="B11916" s="24"/>
    </row>
    <row r="11917" spans="2:2" x14ac:dyDescent="0.2">
      <c r="B11917" s="24"/>
    </row>
    <row r="11918" spans="2:2" x14ac:dyDescent="0.2">
      <c r="B11918" s="24"/>
    </row>
    <row r="11919" spans="2:2" x14ac:dyDescent="0.2">
      <c r="B11919" s="24"/>
    </row>
    <row r="11920" spans="2:2" x14ac:dyDescent="0.2">
      <c r="B11920" s="24"/>
    </row>
    <row r="11921" spans="2:2" x14ac:dyDescent="0.2">
      <c r="B11921" s="24"/>
    </row>
    <row r="11922" spans="2:2" x14ac:dyDescent="0.2">
      <c r="B11922" s="24"/>
    </row>
    <row r="11923" spans="2:2" x14ac:dyDescent="0.2">
      <c r="B11923" s="24"/>
    </row>
    <row r="11924" spans="2:2" x14ac:dyDescent="0.2">
      <c r="B11924" s="24"/>
    </row>
    <row r="11925" spans="2:2" x14ac:dyDescent="0.2">
      <c r="B11925" s="24"/>
    </row>
    <row r="11926" spans="2:2" x14ac:dyDescent="0.2">
      <c r="B11926" s="24"/>
    </row>
    <row r="11927" spans="2:2" x14ac:dyDescent="0.2">
      <c r="B11927" s="24"/>
    </row>
    <row r="11928" spans="2:2" x14ac:dyDescent="0.2">
      <c r="B11928" s="24"/>
    </row>
    <row r="11929" spans="2:2" x14ac:dyDescent="0.2">
      <c r="B11929" s="24"/>
    </row>
    <row r="11930" spans="2:2" x14ac:dyDescent="0.2">
      <c r="B11930" s="24"/>
    </row>
    <row r="11931" spans="2:2" x14ac:dyDescent="0.2">
      <c r="B11931" s="24"/>
    </row>
    <row r="11932" spans="2:2" x14ac:dyDescent="0.2">
      <c r="B11932" s="24"/>
    </row>
    <row r="11933" spans="2:2" x14ac:dyDescent="0.2">
      <c r="B11933" s="24"/>
    </row>
    <row r="11934" spans="2:2" x14ac:dyDescent="0.2">
      <c r="B11934" s="24"/>
    </row>
    <row r="11935" spans="2:2" x14ac:dyDescent="0.2">
      <c r="B11935" s="24"/>
    </row>
    <row r="11936" spans="2:2" x14ac:dyDescent="0.2">
      <c r="B11936" s="24"/>
    </row>
    <row r="11937" spans="2:2" x14ac:dyDescent="0.2">
      <c r="B11937" s="24"/>
    </row>
    <row r="11938" spans="2:2" x14ac:dyDescent="0.2">
      <c r="B11938" s="24"/>
    </row>
    <row r="11939" spans="2:2" x14ac:dyDescent="0.2">
      <c r="B11939" s="24"/>
    </row>
    <row r="11940" spans="2:2" x14ac:dyDescent="0.2">
      <c r="B11940" s="24"/>
    </row>
    <row r="11941" spans="2:2" x14ac:dyDescent="0.2">
      <c r="B11941" s="24"/>
    </row>
    <row r="11942" spans="2:2" x14ac:dyDescent="0.2">
      <c r="B11942" s="24"/>
    </row>
    <row r="11943" spans="2:2" x14ac:dyDescent="0.2">
      <c r="B11943" s="24"/>
    </row>
    <row r="11944" spans="2:2" x14ac:dyDescent="0.2">
      <c r="B11944" s="24"/>
    </row>
    <row r="11945" spans="2:2" x14ac:dyDescent="0.2">
      <c r="B11945" s="24"/>
    </row>
    <row r="11946" spans="2:2" x14ac:dyDescent="0.2">
      <c r="B11946" s="24"/>
    </row>
    <row r="11947" spans="2:2" x14ac:dyDescent="0.2">
      <c r="B11947" s="24"/>
    </row>
    <row r="11948" spans="2:2" x14ac:dyDescent="0.2">
      <c r="B11948" s="24"/>
    </row>
    <row r="11949" spans="2:2" x14ac:dyDescent="0.2">
      <c r="B11949" s="24"/>
    </row>
    <row r="11950" spans="2:2" x14ac:dyDescent="0.2">
      <c r="B11950" s="24"/>
    </row>
    <row r="11951" spans="2:2" x14ac:dyDescent="0.2">
      <c r="B11951" s="24"/>
    </row>
    <row r="11952" spans="2:2" x14ac:dyDescent="0.2">
      <c r="B11952" s="24"/>
    </row>
    <row r="11953" spans="2:2" x14ac:dyDescent="0.2">
      <c r="B11953" s="24"/>
    </row>
    <row r="11954" spans="2:2" x14ac:dyDescent="0.2">
      <c r="B11954" s="24"/>
    </row>
    <row r="11955" spans="2:2" x14ac:dyDescent="0.2">
      <c r="B11955" s="24"/>
    </row>
    <row r="11956" spans="2:2" x14ac:dyDescent="0.2">
      <c r="B11956" s="24"/>
    </row>
    <row r="11957" spans="2:2" x14ac:dyDescent="0.2">
      <c r="B11957" s="24"/>
    </row>
    <row r="11958" spans="2:2" x14ac:dyDescent="0.2">
      <c r="B11958" s="24"/>
    </row>
    <row r="11959" spans="2:2" x14ac:dyDescent="0.2">
      <c r="B11959" s="24"/>
    </row>
    <row r="11960" spans="2:2" x14ac:dyDescent="0.2">
      <c r="B11960" s="24"/>
    </row>
    <row r="11961" spans="2:2" x14ac:dyDescent="0.2">
      <c r="B11961" s="24"/>
    </row>
    <row r="11962" spans="2:2" x14ac:dyDescent="0.2">
      <c r="B11962" s="24"/>
    </row>
    <row r="11963" spans="2:2" x14ac:dyDescent="0.2">
      <c r="B11963" s="24"/>
    </row>
    <row r="11964" spans="2:2" x14ac:dyDescent="0.2">
      <c r="B11964" s="24"/>
    </row>
    <row r="11965" spans="2:2" x14ac:dyDescent="0.2">
      <c r="B11965" s="24"/>
    </row>
    <row r="11966" spans="2:2" x14ac:dyDescent="0.2">
      <c r="B11966" s="24"/>
    </row>
    <row r="11967" spans="2:2" x14ac:dyDescent="0.2">
      <c r="B11967" s="24"/>
    </row>
    <row r="11968" spans="2:2" x14ac:dyDescent="0.2">
      <c r="B11968" s="24"/>
    </row>
    <row r="11969" spans="2:2" x14ac:dyDescent="0.2">
      <c r="B11969" s="24"/>
    </row>
    <row r="11970" spans="2:2" x14ac:dyDescent="0.2">
      <c r="B11970" s="24"/>
    </row>
    <row r="11971" spans="2:2" x14ac:dyDescent="0.2">
      <c r="B11971" s="24"/>
    </row>
    <row r="11972" spans="2:2" x14ac:dyDescent="0.2">
      <c r="B11972" s="24"/>
    </row>
    <row r="11973" spans="2:2" x14ac:dyDescent="0.2">
      <c r="B11973" s="24"/>
    </row>
    <row r="11974" spans="2:2" x14ac:dyDescent="0.2">
      <c r="B11974" s="24"/>
    </row>
    <row r="11975" spans="2:2" x14ac:dyDescent="0.2">
      <c r="B11975" s="24"/>
    </row>
    <row r="11976" spans="2:2" x14ac:dyDescent="0.2">
      <c r="B11976" s="24"/>
    </row>
    <row r="11977" spans="2:2" x14ac:dyDescent="0.2">
      <c r="B11977" s="24"/>
    </row>
    <row r="11978" spans="2:2" x14ac:dyDescent="0.2">
      <c r="B11978" s="24"/>
    </row>
    <row r="11979" spans="2:2" x14ac:dyDescent="0.2">
      <c r="B11979" s="24"/>
    </row>
    <row r="11980" spans="2:2" x14ac:dyDescent="0.2">
      <c r="B11980" s="24"/>
    </row>
    <row r="11981" spans="2:2" x14ac:dyDescent="0.2">
      <c r="B11981" s="24"/>
    </row>
    <row r="11982" spans="2:2" x14ac:dyDescent="0.2">
      <c r="B11982" s="24"/>
    </row>
    <row r="11983" spans="2:2" x14ac:dyDescent="0.2">
      <c r="B11983" s="24"/>
    </row>
    <row r="11984" spans="2:2" x14ac:dyDescent="0.2">
      <c r="B11984" s="24"/>
    </row>
    <row r="11985" spans="2:2" x14ac:dyDescent="0.2">
      <c r="B11985" s="24"/>
    </row>
    <row r="11986" spans="2:2" x14ac:dyDescent="0.2">
      <c r="B11986" s="24"/>
    </row>
    <row r="11987" spans="2:2" x14ac:dyDescent="0.2">
      <c r="B11987" s="24"/>
    </row>
    <row r="11988" spans="2:2" x14ac:dyDescent="0.2">
      <c r="B11988" s="24"/>
    </row>
    <row r="11989" spans="2:2" x14ac:dyDescent="0.2">
      <c r="B11989" s="24"/>
    </row>
    <row r="11990" spans="2:2" x14ac:dyDescent="0.2">
      <c r="B11990" s="24"/>
    </row>
    <row r="11991" spans="2:2" x14ac:dyDescent="0.2">
      <c r="B11991" s="24"/>
    </row>
    <row r="11992" spans="2:2" x14ac:dyDescent="0.2">
      <c r="B11992" s="24"/>
    </row>
    <row r="11993" spans="2:2" x14ac:dyDescent="0.2">
      <c r="B11993" s="24"/>
    </row>
    <row r="11994" spans="2:2" x14ac:dyDescent="0.2">
      <c r="B11994" s="24"/>
    </row>
    <row r="11995" spans="2:2" x14ac:dyDescent="0.2">
      <c r="B11995" s="24"/>
    </row>
    <row r="11996" spans="2:2" x14ac:dyDescent="0.2">
      <c r="B11996" s="24"/>
    </row>
    <row r="11997" spans="2:2" x14ac:dyDescent="0.2">
      <c r="B11997" s="24"/>
    </row>
    <row r="11998" spans="2:2" x14ac:dyDescent="0.2">
      <c r="B11998" s="24"/>
    </row>
    <row r="11999" spans="2:2" x14ac:dyDescent="0.2">
      <c r="B11999" s="24"/>
    </row>
    <row r="12000" spans="2:2" x14ac:dyDescent="0.2">
      <c r="B12000" s="24"/>
    </row>
    <row r="12001" spans="2:2" x14ac:dyDescent="0.2">
      <c r="B12001" s="24"/>
    </row>
    <row r="12002" spans="2:2" x14ac:dyDescent="0.2">
      <c r="B12002" s="24"/>
    </row>
    <row r="12003" spans="2:2" x14ac:dyDescent="0.2">
      <c r="B12003" s="24"/>
    </row>
    <row r="12004" spans="2:2" x14ac:dyDescent="0.2">
      <c r="B12004" s="24"/>
    </row>
    <row r="12005" spans="2:2" x14ac:dyDescent="0.2">
      <c r="B12005" s="24"/>
    </row>
    <row r="12006" spans="2:2" x14ac:dyDescent="0.2">
      <c r="B12006" s="24"/>
    </row>
    <row r="12007" spans="2:2" x14ac:dyDescent="0.2">
      <c r="B12007" s="24"/>
    </row>
    <row r="12008" spans="2:2" x14ac:dyDescent="0.2">
      <c r="B12008" s="24"/>
    </row>
    <row r="12009" spans="2:2" x14ac:dyDescent="0.2">
      <c r="B12009" s="24"/>
    </row>
    <row r="12010" spans="2:2" x14ac:dyDescent="0.2">
      <c r="B12010" s="24"/>
    </row>
    <row r="12011" spans="2:2" x14ac:dyDescent="0.2">
      <c r="B12011" s="24"/>
    </row>
    <row r="12012" spans="2:2" x14ac:dyDescent="0.2">
      <c r="B12012" s="24"/>
    </row>
    <row r="12013" spans="2:2" x14ac:dyDescent="0.2">
      <c r="B12013" s="24"/>
    </row>
    <row r="12014" spans="2:2" x14ac:dyDescent="0.2">
      <c r="B12014" s="24"/>
    </row>
    <row r="12015" spans="2:2" x14ac:dyDescent="0.2">
      <c r="B12015" s="24"/>
    </row>
    <row r="12016" spans="2:2" x14ac:dyDescent="0.2">
      <c r="B12016" s="24"/>
    </row>
    <row r="12017" spans="2:2" x14ac:dyDescent="0.2">
      <c r="B12017" s="24"/>
    </row>
    <row r="12018" spans="2:2" x14ac:dyDescent="0.2">
      <c r="B12018" s="24"/>
    </row>
    <row r="12019" spans="2:2" x14ac:dyDescent="0.2">
      <c r="B12019" s="24"/>
    </row>
    <row r="12020" spans="2:2" x14ac:dyDescent="0.2">
      <c r="B12020" s="24"/>
    </row>
    <row r="12021" spans="2:2" x14ac:dyDescent="0.2">
      <c r="B12021" s="24"/>
    </row>
    <row r="12022" spans="2:2" x14ac:dyDescent="0.2">
      <c r="B12022" s="24"/>
    </row>
    <row r="12023" spans="2:2" x14ac:dyDescent="0.2">
      <c r="B12023" s="24"/>
    </row>
    <row r="12024" spans="2:2" x14ac:dyDescent="0.2">
      <c r="B12024" s="24"/>
    </row>
    <row r="12025" spans="2:2" x14ac:dyDescent="0.2">
      <c r="B12025" s="24"/>
    </row>
    <row r="12026" spans="2:2" x14ac:dyDescent="0.2">
      <c r="B12026" s="24"/>
    </row>
    <row r="12027" spans="2:2" x14ac:dyDescent="0.2">
      <c r="B12027" s="24"/>
    </row>
    <row r="12028" spans="2:2" x14ac:dyDescent="0.2">
      <c r="B12028" s="24"/>
    </row>
    <row r="12029" spans="2:2" x14ac:dyDescent="0.2">
      <c r="B12029" s="24"/>
    </row>
    <row r="12030" spans="2:2" x14ac:dyDescent="0.2">
      <c r="B12030" s="24"/>
    </row>
    <row r="12031" spans="2:2" x14ac:dyDescent="0.2">
      <c r="B12031" s="24"/>
    </row>
    <row r="12032" spans="2:2" x14ac:dyDescent="0.2">
      <c r="B12032" s="24"/>
    </row>
    <row r="12033" spans="2:2" x14ac:dyDescent="0.2">
      <c r="B12033" s="24"/>
    </row>
    <row r="12034" spans="2:2" x14ac:dyDescent="0.2">
      <c r="B12034" s="24"/>
    </row>
    <row r="12035" spans="2:2" x14ac:dyDescent="0.2">
      <c r="B12035" s="24"/>
    </row>
    <row r="12036" spans="2:2" x14ac:dyDescent="0.2">
      <c r="B12036" s="24"/>
    </row>
    <row r="12037" spans="2:2" x14ac:dyDescent="0.2">
      <c r="B12037" s="24"/>
    </row>
    <row r="12038" spans="2:2" x14ac:dyDescent="0.2">
      <c r="B12038" s="24"/>
    </row>
    <row r="12039" spans="2:2" x14ac:dyDescent="0.2">
      <c r="B12039" s="24"/>
    </row>
    <row r="12040" spans="2:2" x14ac:dyDescent="0.2">
      <c r="B12040" s="24"/>
    </row>
    <row r="12041" spans="2:2" x14ac:dyDescent="0.2">
      <c r="B12041" s="24"/>
    </row>
    <row r="12042" spans="2:2" x14ac:dyDescent="0.2">
      <c r="B12042" s="24"/>
    </row>
    <row r="12043" spans="2:2" x14ac:dyDescent="0.2">
      <c r="B12043" s="24"/>
    </row>
    <row r="12044" spans="2:2" x14ac:dyDescent="0.2">
      <c r="B12044" s="24"/>
    </row>
    <row r="12045" spans="2:2" x14ac:dyDescent="0.2">
      <c r="B12045" s="24"/>
    </row>
    <row r="12046" spans="2:2" x14ac:dyDescent="0.2">
      <c r="B12046" s="24"/>
    </row>
    <row r="12047" spans="2:2" x14ac:dyDescent="0.2">
      <c r="B12047" s="24"/>
    </row>
    <row r="12048" spans="2:2" x14ac:dyDescent="0.2">
      <c r="B12048" s="24"/>
    </row>
    <row r="12049" spans="2:2" x14ac:dyDescent="0.2">
      <c r="B12049" s="24"/>
    </row>
    <row r="12050" spans="2:2" x14ac:dyDescent="0.2">
      <c r="B12050" s="24"/>
    </row>
    <row r="12051" spans="2:2" x14ac:dyDescent="0.2">
      <c r="B12051" s="24"/>
    </row>
    <row r="12052" spans="2:2" x14ac:dyDescent="0.2">
      <c r="B12052" s="24"/>
    </row>
    <row r="12053" spans="2:2" x14ac:dyDescent="0.2">
      <c r="B12053" s="24"/>
    </row>
    <row r="12054" spans="2:2" x14ac:dyDescent="0.2">
      <c r="B12054" s="24"/>
    </row>
    <row r="12055" spans="2:2" x14ac:dyDescent="0.2">
      <c r="B12055" s="24"/>
    </row>
    <row r="12056" spans="2:2" x14ac:dyDescent="0.2">
      <c r="B12056" s="24"/>
    </row>
    <row r="12057" spans="2:2" x14ac:dyDescent="0.2">
      <c r="B12057" s="24"/>
    </row>
    <row r="12058" spans="2:2" x14ac:dyDescent="0.2">
      <c r="B12058" s="24"/>
    </row>
    <row r="12059" spans="2:2" x14ac:dyDescent="0.2">
      <c r="B12059" s="24"/>
    </row>
    <row r="12060" spans="2:2" x14ac:dyDescent="0.2">
      <c r="B12060" s="24"/>
    </row>
    <row r="12061" spans="2:2" x14ac:dyDescent="0.2">
      <c r="B12061" s="24"/>
    </row>
    <row r="12062" spans="2:2" x14ac:dyDescent="0.2">
      <c r="B12062" s="24"/>
    </row>
    <row r="12063" spans="2:2" x14ac:dyDescent="0.2">
      <c r="B12063" s="24"/>
    </row>
    <row r="12064" spans="2:2" x14ac:dyDescent="0.2">
      <c r="B12064" s="24"/>
    </row>
    <row r="12065" spans="2:2" x14ac:dyDescent="0.2">
      <c r="B12065" s="24"/>
    </row>
    <row r="12066" spans="2:2" x14ac:dyDescent="0.2">
      <c r="B12066" s="24"/>
    </row>
    <row r="12067" spans="2:2" x14ac:dyDescent="0.2">
      <c r="B12067" s="24"/>
    </row>
    <row r="12068" spans="2:2" x14ac:dyDescent="0.2">
      <c r="B12068" s="24"/>
    </row>
    <row r="12069" spans="2:2" x14ac:dyDescent="0.2">
      <c r="B12069" s="24"/>
    </row>
    <row r="12070" spans="2:2" x14ac:dyDescent="0.2">
      <c r="B12070" s="24"/>
    </row>
    <row r="12071" spans="2:2" x14ac:dyDescent="0.2">
      <c r="B12071" s="24"/>
    </row>
    <row r="12072" spans="2:2" x14ac:dyDescent="0.2">
      <c r="B12072" s="24"/>
    </row>
    <row r="12073" spans="2:2" x14ac:dyDescent="0.2">
      <c r="B12073" s="24"/>
    </row>
    <row r="12074" spans="2:2" x14ac:dyDescent="0.2">
      <c r="B12074" s="24"/>
    </row>
    <row r="12075" spans="2:2" x14ac:dyDescent="0.2">
      <c r="B12075" s="24"/>
    </row>
    <row r="12076" spans="2:2" x14ac:dyDescent="0.2">
      <c r="B12076" s="24"/>
    </row>
    <row r="12077" spans="2:2" x14ac:dyDescent="0.2">
      <c r="B12077" s="24"/>
    </row>
    <row r="12078" spans="2:2" x14ac:dyDescent="0.2">
      <c r="B12078" s="24"/>
    </row>
    <row r="12079" spans="2:2" x14ac:dyDescent="0.2">
      <c r="B12079" s="24"/>
    </row>
    <row r="12080" spans="2:2" x14ac:dyDescent="0.2">
      <c r="B12080" s="24"/>
    </row>
    <row r="12081" spans="2:2" x14ac:dyDescent="0.2">
      <c r="B12081" s="24"/>
    </row>
    <row r="12082" spans="2:2" x14ac:dyDescent="0.2">
      <c r="B12082" s="24"/>
    </row>
    <row r="12083" spans="2:2" x14ac:dyDescent="0.2">
      <c r="B12083" s="24"/>
    </row>
    <row r="12084" spans="2:2" x14ac:dyDescent="0.2">
      <c r="B12084" s="24"/>
    </row>
    <row r="12085" spans="2:2" x14ac:dyDescent="0.2">
      <c r="B12085" s="24"/>
    </row>
    <row r="12086" spans="2:2" x14ac:dyDescent="0.2">
      <c r="B12086" s="24"/>
    </row>
    <row r="12087" spans="2:2" x14ac:dyDescent="0.2">
      <c r="B12087" s="24"/>
    </row>
    <row r="12088" spans="2:2" x14ac:dyDescent="0.2">
      <c r="B12088" s="24"/>
    </row>
    <row r="12089" spans="2:2" x14ac:dyDescent="0.2">
      <c r="B12089" s="24"/>
    </row>
    <row r="12090" spans="2:2" x14ac:dyDescent="0.2">
      <c r="B12090" s="24"/>
    </row>
    <row r="12091" spans="2:2" x14ac:dyDescent="0.2">
      <c r="B12091" s="24"/>
    </row>
    <row r="12092" spans="2:2" x14ac:dyDescent="0.2">
      <c r="B12092" s="24"/>
    </row>
    <row r="12093" spans="2:2" x14ac:dyDescent="0.2">
      <c r="B12093" s="24"/>
    </row>
    <row r="12094" spans="2:2" x14ac:dyDescent="0.2">
      <c r="B12094" s="24"/>
    </row>
    <row r="12095" spans="2:2" x14ac:dyDescent="0.2">
      <c r="B12095" s="24"/>
    </row>
    <row r="12096" spans="2:2" x14ac:dyDescent="0.2">
      <c r="B12096" s="24"/>
    </row>
    <row r="12097" spans="2:2" x14ac:dyDescent="0.2">
      <c r="B12097" s="24"/>
    </row>
    <row r="12098" spans="2:2" x14ac:dyDescent="0.2">
      <c r="B12098" s="24"/>
    </row>
    <row r="12099" spans="2:2" x14ac:dyDescent="0.2">
      <c r="B12099" s="24"/>
    </row>
    <row r="12100" spans="2:2" x14ac:dyDescent="0.2">
      <c r="B12100" s="24"/>
    </row>
    <row r="12101" spans="2:2" x14ac:dyDescent="0.2">
      <c r="B12101" s="24"/>
    </row>
    <row r="12102" spans="2:2" x14ac:dyDescent="0.2">
      <c r="B12102" s="24"/>
    </row>
    <row r="12103" spans="2:2" x14ac:dyDescent="0.2">
      <c r="B12103" s="24"/>
    </row>
    <row r="12104" spans="2:2" x14ac:dyDescent="0.2">
      <c r="B12104" s="24"/>
    </row>
    <row r="12105" spans="2:2" x14ac:dyDescent="0.2">
      <c r="B12105" s="24"/>
    </row>
    <row r="12106" spans="2:2" x14ac:dyDescent="0.2">
      <c r="B12106" s="24"/>
    </row>
    <row r="12107" spans="2:2" x14ac:dyDescent="0.2">
      <c r="B12107" s="24"/>
    </row>
    <row r="12108" spans="2:2" x14ac:dyDescent="0.2">
      <c r="B12108" s="24"/>
    </row>
    <row r="12109" spans="2:2" x14ac:dyDescent="0.2">
      <c r="B12109" s="24"/>
    </row>
    <row r="12110" spans="2:2" x14ac:dyDescent="0.2">
      <c r="B12110" s="24"/>
    </row>
    <row r="12111" spans="2:2" x14ac:dyDescent="0.2">
      <c r="B12111" s="24"/>
    </row>
    <row r="12112" spans="2:2" x14ac:dyDescent="0.2">
      <c r="B12112" s="24"/>
    </row>
    <row r="12113" spans="2:2" x14ac:dyDescent="0.2">
      <c r="B12113" s="24"/>
    </row>
    <row r="12114" spans="2:2" x14ac:dyDescent="0.2">
      <c r="B12114" s="24"/>
    </row>
    <row r="12115" spans="2:2" x14ac:dyDescent="0.2">
      <c r="B12115" s="24"/>
    </row>
    <row r="12116" spans="2:2" x14ac:dyDescent="0.2">
      <c r="B12116" s="24"/>
    </row>
    <row r="12117" spans="2:2" x14ac:dyDescent="0.2">
      <c r="B12117" s="24"/>
    </row>
    <row r="12118" spans="2:2" x14ac:dyDescent="0.2">
      <c r="B12118" s="24"/>
    </row>
    <row r="12119" spans="2:2" x14ac:dyDescent="0.2">
      <c r="B12119" s="24"/>
    </row>
    <row r="12120" spans="2:2" x14ac:dyDescent="0.2">
      <c r="B12120" s="24"/>
    </row>
    <row r="12121" spans="2:2" x14ac:dyDescent="0.2">
      <c r="B12121" s="24"/>
    </row>
    <row r="12122" spans="2:2" x14ac:dyDescent="0.2">
      <c r="B12122" s="24"/>
    </row>
    <row r="12123" spans="2:2" x14ac:dyDescent="0.2">
      <c r="B12123" s="24"/>
    </row>
    <row r="12124" spans="2:2" x14ac:dyDescent="0.2">
      <c r="B12124" s="24"/>
    </row>
    <row r="12125" spans="2:2" x14ac:dyDescent="0.2">
      <c r="B12125" s="24"/>
    </row>
    <row r="12126" spans="2:2" x14ac:dyDescent="0.2">
      <c r="B12126" s="24"/>
    </row>
    <row r="12127" spans="2:2" x14ac:dyDescent="0.2">
      <c r="B12127" s="24"/>
    </row>
    <row r="12128" spans="2:2" x14ac:dyDescent="0.2">
      <c r="B12128" s="24"/>
    </row>
    <row r="12129" spans="2:2" x14ac:dyDescent="0.2">
      <c r="B12129" s="24"/>
    </row>
    <row r="12130" spans="2:2" x14ac:dyDescent="0.2">
      <c r="B12130" s="24"/>
    </row>
    <row r="12131" spans="2:2" x14ac:dyDescent="0.2">
      <c r="B12131" s="24"/>
    </row>
    <row r="12132" spans="2:2" x14ac:dyDescent="0.2">
      <c r="B12132" s="24"/>
    </row>
    <row r="12133" spans="2:2" x14ac:dyDescent="0.2">
      <c r="B12133" s="24"/>
    </row>
    <row r="12134" spans="2:2" x14ac:dyDescent="0.2">
      <c r="B12134" s="24"/>
    </row>
    <row r="12135" spans="2:2" x14ac:dyDescent="0.2">
      <c r="B12135" s="24"/>
    </row>
    <row r="12136" spans="2:2" x14ac:dyDescent="0.2">
      <c r="B12136" s="24"/>
    </row>
    <row r="12137" spans="2:2" x14ac:dyDescent="0.2">
      <c r="B12137" s="24"/>
    </row>
    <row r="12138" spans="2:2" x14ac:dyDescent="0.2">
      <c r="B12138" s="24"/>
    </row>
    <row r="12139" spans="2:2" x14ac:dyDescent="0.2">
      <c r="B12139" s="24"/>
    </row>
    <row r="12140" spans="2:2" x14ac:dyDescent="0.2">
      <c r="B12140" s="24"/>
    </row>
    <row r="12141" spans="2:2" x14ac:dyDescent="0.2">
      <c r="B12141" s="24"/>
    </row>
    <row r="12142" spans="2:2" x14ac:dyDescent="0.2">
      <c r="B12142" s="24"/>
    </row>
    <row r="12143" spans="2:2" x14ac:dyDescent="0.2">
      <c r="B12143" s="24"/>
    </row>
    <row r="12144" spans="2:2" x14ac:dyDescent="0.2">
      <c r="B12144" s="24"/>
    </row>
    <row r="12145" spans="2:2" x14ac:dyDescent="0.2">
      <c r="B12145" s="24"/>
    </row>
    <row r="12146" spans="2:2" x14ac:dyDescent="0.2">
      <c r="B12146" s="24"/>
    </row>
    <row r="12147" spans="2:2" x14ac:dyDescent="0.2">
      <c r="B12147" s="24"/>
    </row>
    <row r="12148" spans="2:2" x14ac:dyDescent="0.2">
      <c r="B12148" s="24"/>
    </row>
    <row r="12149" spans="2:2" x14ac:dyDescent="0.2">
      <c r="B12149" s="24"/>
    </row>
    <row r="12150" spans="2:2" x14ac:dyDescent="0.2">
      <c r="B12150" s="24"/>
    </row>
    <row r="12151" spans="2:2" x14ac:dyDescent="0.2">
      <c r="B12151" s="24"/>
    </row>
    <row r="12152" spans="2:2" x14ac:dyDescent="0.2">
      <c r="B12152" s="24"/>
    </row>
    <row r="12153" spans="2:2" x14ac:dyDescent="0.2">
      <c r="B12153" s="24"/>
    </row>
    <row r="12154" spans="2:2" x14ac:dyDescent="0.2">
      <c r="B12154" s="24"/>
    </row>
    <row r="12155" spans="2:2" x14ac:dyDescent="0.2">
      <c r="B12155" s="24"/>
    </row>
    <row r="12156" spans="2:2" x14ac:dyDescent="0.2">
      <c r="B12156" s="24"/>
    </row>
    <row r="12157" spans="2:2" x14ac:dyDescent="0.2">
      <c r="B12157" s="24"/>
    </row>
    <row r="12158" spans="2:2" x14ac:dyDescent="0.2">
      <c r="B12158" s="24"/>
    </row>
    <row r="12159" spans="2:2" x14ac:dyDescent="0.2">
      <c r="B12159" s="24"/>
    </row>
    <row r="12160" spans="2:2" x14ac:dyDescent="0.2">
      <c r="B12160" s="24"/>
    </row>
    <row r="12161" spans="2:2" x14ac:dyDescent="0.2">
      <c r="B12161" s="24"/>
    </row>
    <row r="12162" spans="2:2" x14ac:dyDescent="0.2">
      <c r="B12162" s="24"/>
    </row>
    <row r="12163" spans="2:2" x14ac:dyDescent="0.2">
      <c r="B12163" s="24"/>
    </row>
    <row r="12164" spans="2:2" x14ac:dyDescent="0.2">
      <c r="B12164" s="24"/>
    </row>
    <row r="12165" spans="2:2" x14ac:dyDescent="0.2">
      <c r="B12165" s="24"/>
    </row>
    <row r="12166" spans="2:2" x14ac:dyDescent="0.2">
      <c r="B12166" s="24"/>
    </row>
    <row r="12167" spans="2:2" x14ac:dyDescent="0.2">
      <c r="B12167" s="24"/>
    </row>
    <row r="12168" spans="2:2" x14ac:dyDescent="0.2">
      <c r="B12168" s="24"/>
    </row>
    <row r="12169" spans="2:2" x14ac:dyDescent="0.2">
      <c r="B12169" s="24"/>
    </row>
    <row r="12170" spans="2:2" x14ac:dyDescent="0.2">
      <c r="B12170" s="24"/>
    </row>
    <row r="12171" spans="2:2" x14ac:dyDescent="0.2">
      <c r="B12171" s="24"/>
    </row>
    <row r="12172" spans="2:2" x14ac:dyDescent="0.2">
      <c r="B12172" s="24"/>
    </row>
    <row r="12173" spans="2:2" x14ac:dyDescent="0.2">
      <c r="B12173" s="24"/>
    </row>
    <row r="12174" spans="2:2" x14ac:dyDescent="0.2">
      <c r="B12174" s="24"/>
    </row>
    <row r="12175" spans="2:2" x14ac:dyDescent="0.2">
      <c r="B12175" s="24"/>
    </row>
    <row r="12176" spans="2:2" x14ac:dyDescent="0.2">
      <c r="B12176" s="24"/>
    </row>
    <row r="12177" spans="2:2" x14ac:dyDescent="0.2">
      <c r="B12177" s="24"/>
    </row>
    <row r="12178" spans="2:2" x14ac:dyDescent="0.2">
      <c r="B12178" s="24"/>
    </row>
    <row r="12179" spans="2:2" x14ac:dyDescent="0.2">
      <c r="B12179" s="24"/>
    </row>
    <row r="12180" spans="2:2" x14ac:dyDescent="0.2">
      <c r="B12180" s="24"/>
    </row>
    <row r="12181" spans="2:2" x14ac:dyDescent="0.2">
      <c r="B12181" s="24"/>
    </row>
    <row r="12182" spans="2:2" x14ac:dyDescent="0.2">
      <c r="B12182" s="24"/>
    </row>
    <row r="12183" spans="2:2" x14ac:dyDescent="0.2">
      <c r="B12183" s="24"/>
    </row>
    <row r="12184" spans="2:2" x14ac:dyDescent="0.2">
      <c r="B12184" s="24"/>
    </row>
    <row r="12185" spans="2:2" x14ac:dyDescent="0.2">
      <c r="B12185" s="24"/>
    </row>
    <row r="12186" spans="2:2" x14ac:dyDescent="0.2">
      <c r="B12186" s="24"/>
    </row>
    <row r="12187" spans="2:2" x14ac:dyDescent="0.2">
      <c r="B12187" s="24"/>
    </row>
    <row r="12188" spans="2:2" x14ac:dyDescent="0.2">
      <c r="B12188" s="24"/>
    </row>
    <row r="12189" spans="2:2" x14ac:dyDescent="0.2">
      <c r="B12189" s="24"/>
    </row>
    <row r="12190" spans="2:2" x14ac:dyDescent="0.2">
      <c r="B12190" s="24"/>
    </row>
    <row r="12191" spans="2:2" x14ac:dyDescent="0.2">
      <c r="B12191" s="24"/>
    </row>
    <row r="12192" spans="2:2" x14ac:dyDescent="0.2">
      <c r="B12192" s="24"/>
    </row>
    <row r="12193" spans="2:2" x14ac:dyDescent="0.2">
      <c r="B12193" s="24"/>
    </row>
    <row r="12194" spans="2:2" x14ac:dyDescent="0.2">
      <c r="B12194" s="24"/>
    </row>
    <row r="12195" spans="2:2" x14ac:dyDescent="0.2">
      <c r="B12195" s="24"/>
    </row>
    <row r="12196" spans="2:2" x14ac:dyDescent="0.2">
      <c r="B12196" s="24"/>
    </row>
    <row r="12197" spans="2:2" x14ac:dyDescent="0.2">
      <c r="B12197" s="24"/>
    </row>
    <row r="12198" spans="2:2" x14ac:dyDescent="0.2">
      <c r="B12198" s="24"/>
    </row>
    <row r="12199" spans="2:2" x14ac:dyDescent="0.2">
      <c r="B12199" s="24"/>
    </row>
    <row r="12200" spans="2:2" x14ac:dyDescent="0.2">
      <c r="B12200" s="24"/>
    </row>
    <row r="12201" spans="2:2" x14ac:dyDescent="0.2">
      <c r="B12201" s="24"/>
    </row>
    <row r="12202" spans="2:2" x14ac:dyDescent="0.2">
      <c r="B12202" s="24"/>
    </row>
    <row r="12203" spans="2:2" x14ac:dyDescent="0.2">
      <c r="B12203" s="24"/>
    </row>
    <row r="12204" spans="2:2" x14ac:dyDescent="0.2">
      <c r="B12204" s="24"/>
    </row>
    <row r="12205" spans="2:2" x14ac:dyDescent="0.2">
      <c r="B12205" s="24"/>
    </row>
    <row r="12206" spans="2:2" x14ac:dyDescent="0.2">
      <c r="B12206" s="24"/>
    </row>
    <row r="12207" spans="2:2" x14ac:dyDescent="0.2">
      <c r="B12207" s="24"/>
    </row>
    <row r="12208" spans="2:2" x14ac:dyDescent="0.2">
      <c r="B12208" s="24"/>
    </row>
    <row r="12209" spans="2:2" x14ac:dyDescent="0.2">
      <c r="B12209" s="24"/>
    </row>
    <row r="12210" spans="2:2" x14ac:dyDescent="0.2">
      <c r="B12210" s="24"/>
    </row>
    <row r="12211" spans="2:2" x14ac:dyDescent="0.2">
      <c r="B12211" s="24"/>
    </row>
    <row r="12212" spans="2:2" x14ac:dyDescent="0.2">
      <c r="B12212" s="24"/>
    </row>
    <row r="12213" spans="2:2" x14ac:dyDescent="0.2">
      <c r="B12213" s="24"/>
    </row>
    <row r="12214" spans="2:2" x14ac:dyDescent="0.2">
      <c r="B12214" s="24"/>
    </row>
    <row r="12215" spans="2:2" x14ac:dyDescent="0.2">
      <c r="B12215" s="24"/>
    </row>
    <row r="12216" spans="2:2" x14ac:dyDescent="0.2">
      <c r="B12216" s="24"/>
    </row>
    <row r="12217" spans="2:2" x14ac:dyDescent="0.2">
      <c r="B12217" s="24"/>
    </row>
    <row r="12218" spans="2:2" x14ac:dyDescent="0.2">
      <c r="B12218" s="24"/>
    </row>
    <row r="12219" spans="2:2" x14ac:dyDescent="0.2">
      <c r="B12219" s="24"/>
    </row>
    <row r="12220" spans="2:2" x14ac:dyDescent="0.2">
      <c r="B12220" s="24"/>
    </row>
    <row r="12221" spans="2:2" x14ac:dyDescent="0.2">
      <c r="B12221" s="24"/>
    </row>
    <row r="12222" spans="2:2" x14ac:dyDescent="0.2">
      <c r="B12222" s="24"/>
    </row>
    <row r="12223" spans="2:2" x14ac:dyDescent="0.2">
      <c r="B12223" s="24"/>
    </row>
    <row r="12224" spans="2:2" x14ac:dyDescent="0.2">
      <c r="B12224" s="24"/>
    </row>
    <row r="12225" spans="2:2" x14ac:dyDescent="0.2">
      <c r="B12225" s="24"/>
    </row>
    <row r="12226" spans="2:2" x14ac:dyDescent="0.2">
      <c r="B12226" s="24"/>
    </row>
    <row r="12227" spans="2:2" x14ac:dyDescent="0.2">
      <c r="B12227" s="24"/>
    </row>
    <row r="12228" spans="2:2" x14ac:dyDescent="0.2">
      <c r="B12228" s="24"/>
    </row>
    <row r="12229" spans="2:2" x14ac:dyDescent="0.2">
      <c r="B12229" s="24"/>
    </row>
    <row r="12230" spans="2:2" x14ac:dyDescent="0.2">
      <c r="B12230" s="24"/>
    </row>
    <row r="12231" spans="2:2" x14ac:dyDescent="0.2">
      <c r="B12231" s="24"/>
    </row>
    <row r="12232" spans="2:2" x14ac:dyDescent="0.2">
      <c r="B12232" s="24"/>
    </row>
    <row r="12233" spans="2:2" x14ac:dyDescent="0.2">
      <c r="B12233" s="24"/>
    </row>
    <row r="12234" spans="2:2" x14ac:dyDescent="0.2">
      <c r="B12234" s="24"/>
    </row>
    <row r="12235" spans="2:2" x14ac:dyDescent="0.2">
      <c r="B12235" s="24"/>
    </row>
    <row r="12236" spans="2:2" x14ac:dyDescent="0.2">
      <c r="B12236" s="24"/>
    </row>
    <row r="12237" spans="2:2" x14ac:dyDescent="0.2">
      <c r="B12237" s="24"/>
    </row>
    <row r="12238" spans="2:2" x14ac:dyDescent="0.2">
      <c r="B12238" s="24"/>
    </row>
    <row r="12239" spans="2:2" x14ac:dyDescent="0.2">
      <c r="B12239" s="24"/>
    </row>
    <row r="12240" spans="2:2" x14ac:dyDescent="0.2">
      <c r="B12240" s="24"/>
    </row>
    <row r="12241" spans="2:2" x14ac:dyDescent="0.2">
      <c r="B12241" s="24"/>
    </row>
    <row r="12242" spans="2:2" x14ac:dyDescent="0.2">
      <c r="B12242" s="24"/>
    </row>
    <row r="12243" spans="2:2" x14ac:dyDescent="0.2">
      <c r="B12243" s="24"/>
    </row>
    <row r="12244" spans="2:2" x14ac:dyDescent="0.2">
      <c r="B12244" s="24"/>
    </row>
    <row r="12245" spans="2:2" x14ac:dyDescent="0.2">
      <c r="B12245" s="24"/>
    </row>
    <row r="12246" spans="2:2" x14ac:dyDescent="0.2">
      <c r="B12246" s="24"/>
    </row>
    <row r="12247" spans="2:2" x14ac:dyDescent="0.2">
      <c r="B12247" s="24"/>
    </row>
    <row r="12248" spans="2:2" x14ac:dyDescent="0.2">
      <c r="B12248" s="24"/>
    </row>
    <row r="12249" spans="2:2" x14ac:dyDescent="0.2">
      <c r="B12249" s="24"/>
    </row>
    <row r="12250" spans="2:2" x14ac:dyDescent="0.2">
      <c r="B12250" s="24"/>
    </row>
    <row r="12251" spans="2:2" x14ac:dyDescent="0.2">
      <c r="B12251" s="24"/>
    </row>
    <row r="12252" spans="2:2" x14ac:dyDescent="0.2">
      <c r="B12252" s="24"/>
    </row>
    <row r="12253" spans="2:2" x14ac:dyDescent="0.2">
      <c r="B12253" s="24"/>
    </row>
    <row r="12254" spans="2:2" x14ac:dyDescent="0.2">
      <c r="B12254" s="24"/>
    </row>
    <row r="12255" spans="2:2" x14ac:dyDescent="0.2">
      <c r="B12255" s="24"/>
    </row>
    <row r="12256" spans="2:2" x14ac:dyDescent="0.2">
      <c r="B12256" s="24"/>
    </row>
    <row r="12257" spans="2:2" x14ac:dyDescent="0.2">
      <c r="B12257" s="24"/>
    </row>
    <row r="12258" spans="2:2" x14ac:dyDescent="0.2">
      <c r="B12258" s="24"/>
    </row>
    <row r="12259" spans="2:2" x14ac:dyDescent="0.2">
      <c r="B12259" s="24"/>
    </row>
    <row r="12260" spans="2:2" x14ac:dyDescent="0.2">
      <c r="B12260" s="24"/>
    </row>
    <row r="12261" spans="2:2" x14ac:dyDescent="0.2">
      <c r="B12261" s="24"/>
    </row>
    <row r="12262" spans="2:2" x14ac:dyDescent="0.2">
      <c r="B12262" s="24"/>
    </row>
    <row r="12263" spans="2:2" x14ac:dyDescent="0.2">
      <c r="B12263" s="24"/>
    </row>
    <row r="12264" spans="2:2" x14ac:dyDescent="0.2">
      <c r="B12264" s="24"/>
    </row>
    <row r="12265" spans="2:2" x14ac:dyDescent="0.2">
      <c r="B12265" s="24"/>
    </row>
    <row r="12266" spans="2:2" x14ac:dyDescent="0.2">
      <c r="B12266" s="24"/>
    </row>
    <row r="12267" spans="2:2" x14ac:dyDescent="0.2">
      <c r="B12267" s="24"/>
    </row>
    <row r="12268" spans="2:2" x14ac:dyDescent="0.2">
      <c r="B12268" s="24"/>
    </row>
    <row r="12269" spans="2:2" x14ac:dyDescent="0.2">
      <c r="B12269" s="24"/>
    </row>
    <row r="12270" spans="2:2" x14ac:dyDescent="0.2">
      <c r="B12270" s="24"/>
    </row>
    <row r="12271" spans="2:2" x14ac:dyDescent="0.2">
      <c r="B12271" s="24"/>
    </row>
    <row r="12272" spans="2:2" x14ac:dyDescent="0.2">
      <c r="B12272" s="24"/>
    </row>
    <row r="12273" spans="2:2" x14ac:dyDescent="0.2">
      <c r="B12273" s="24"/>
    </row>
    <row r="12274" spans="2:2" x14ac:dyDescent="0.2">
      <c r="B12274" s="24"/>
    </row>
    <row r="12275" spans="2:2" x14ac:dyDescent="0.2">
      <c r="B12275" s="24"/>
    </row>
    <row r="12276" spans="2:2" x14ac:dyDescent="0.2">
      <c r="B12276" s="24"/>
    </row>
    <row r="12277" spans="2:2" x14ac:dyDescent="0.2">
      <c r="B12277" s="24"/>
    </row>
    <row r="12278" spans="2:2" x14ac:dyDescent="0.2">
      <c r="B12278" s="24"/>
    </row>
    <row r="12279" spans="2:2" x14ac:dyDescent="0.2">
      <c r="B12279" s="24"/>
    </row>
    <row r="12280" spans="2:2" x14ac:dyDescent="0.2">
      <c r="B12280" s="24"/>
    </row>
    <row r="12281" spans="2:2" x14ac:dyDescent="0.2">
      <c r="B12281" s="24"/>
    </row>
    <row r="12282" spans="2:2" x14ac:dyDescent="0.2">
      <c r="B12282" s="24"/>
    </row>
    <row r="12283" spans="2:2" x14ac:dyDescent="0.2">
      <c r="B12283" s="24"/>
    </row>
    <row r="12284" spans="2:2" x14ac:dyDescent="0.2">
      <c r="B12284" s="24"/>
    </row>
    <row r="12285" spans="2:2" x14ac:dyDescent="0.2">
      <c r="B12285" s="24"/>
    </row>
    <row r="12286" spans="2:2" x14ac:dyDescent="0.2">
      <c r="B12286" s="24"/>
    </row>
    <row r="12287" spans="2:2" x14ac:dyDescent="0.2">
      <c r="B12287" s="24"/>
    </row>
    <row r="12288" spans="2:2" x14ac:dyDescent="0.2">
      <c r="B12288" s="24"/>
    </row>
    <row r="12289" spans="2:2" x14ac:dyDescent="0.2">
      <c r="B12289" s="24"/>
    </row>
    <row r="12290" spans="2:2" x14ac:dyDescent="0.2">
      <c r="B12290" s="24"/>
    </row>
    <row r="12291" spans="2:2" x14ac:dyDescent="0.2">
      <c r="B12291" s="24"/>
    </row>
    <row r="12292" spans="2:2" x14ac:dyDescent="0.2">
      <c r="B12292" s="24"/>
    </row>
    <row r="12293" spans="2:2" x14ac:dyDescent="0.2">
      <c r="B12293" s="24"/>
    </row>
    <row r="12294" spans="2:2" x14ac:dyDescent="0.2">
      <c r="B12294" s="24"/>
    </row>
    <row r="12295" spans="2:2" x14ac:dyDescent="0.2">
      <c r="B12295" s="24"/>
    </row>
    <row r="12296" spans="2:2" x14ac:dyDescent="0.2">
      <c r="B12296" s="24"/>
    </row>
    <row r="12297" spans="2:2" x14ac:dyDescent="0.2">
      <c r="B12297" s="24"/>
    </row>
    <row r="12298" spans="2:2" x14ac:dyDescent="0.2">
      <c r="B12298" s="24"/>
    </row>
    <row r="12299" spans="2:2" x14ac:dyDescent="0.2">
      <c r="B12299" s="24"/>
    </row>
    <row r="12300" spans="2:2" x14ac:dyDescent="0.2">
      <c r="B12300" s="24"/>
    </row>
    <row r="12301" spans="2:2" x14ac:dyDescent="0.2">
      <c r="B12301" s="24"/>
    </row>
    <row r="12302" spans="2:2" x14ac:dyDescent="0.2">
      <c r="B12302" s="24"/>
    </row>
    <row r="12303" spans="2:2" x14ac:dyDescent="0.2">
      <c r="B12303" s="24"/>
    </row>
    <row r="12304" spans="2:2" x14ac:dyDescent="0.2">
      <c r="B12304" s="24"/>
    </row>
    <row r="12305" spans="2:2" x14ac:dyDescent="0.2">
      <c r="B12305" s="24"/>
    </row>
    <row r="12306" spans="2:2" x14ac:dyDescent="0.2">
      <c r="B12306" s="24"/>
    </row>
    <row r="12307" spans="2:2" x14ac:dyDescent="0.2">
      <c r="B12307" s="24"/>
    </row>
    <row r="12308" spans="2:2" x14ac:dyDescent="0.2">
      <c r="B12308" s="24"/>
    </row>
    <row r="12309" spans="2:2" x14ac:dyDescent="0.2">
      <c r="B12309" s="24"/>
    </row>
    <row r="12310" spans="2:2" x14ac:dyDescent="0.2">
      <c r="B12310" s="24"/>
    </row>
    <row r="12311" spans="2:2" x14ac:dyDescent="0.2">
      <c r="B12311" s="24"/>
    </row>
    <row r="12312" spans="2:2" x14ac:dyDescent="0.2">
      <c r="B12312" s="24"/>
    </row>
    <row r="12313" spans="2:2" x14ac:dyDescent="0.2">
      <c r="B12313" s="24"/>
    </row>
    <row r="12314" spans="2:2" x14ac:dyDescent="0.2">
      <c r="B12314" s="24"/>
    </row>
    <row r="12315" spans="2:2" x14ac:dyDescent="0.2">
      <c r="B12315" s="24"/>
    </row>
    <row r="12316" spans="2:2" x14ac:dyDescent="0.2">
      <c r="B12316" s="24"/>
    </row>
    <row r="12317" spans="2:2" x14ac:dyDescent="0.2">
      <c r="B12317" s="24"/>
    </row>
    <row r="12318" spans="2:2" x14ac:dyDescent="0.2">
      <c r="B12318" s="24"/>
    </row>
    <row r="12319" spans="2:2" x14ac:dyDescent="0.2">
      <c r="B12319" s="24"/>
    </row>
    <row r="12320" spans="2:2" x14ac:dyDescent="0.2">
      <c r="B12320" s="24"/>
    </row>
    <row r="12321" spans="2:2" x14ac:dyDescent="0.2">
      <c r="B12321" s="24"/>
    </row>
    <row r="12322" spans="2:2" x14ac:dyDescent="0.2">
      <c r="B12322" s="24"/>
    </row>
    <row r="12323" spans="2:2" x14ac:dyDescent="0.2">
      <c r="B12323" s="24"/>
    </row>
    <row r="12324" spans="2:2" x14ac:dyDescent="0.2">
      <c r="B12324" s="24"/>
    </row>
    <row r="12325" spans="2:2" x14ac:dyDescent="0.2">
      <c r="B12325" s="24"/>
    </row>
    <row r="12326" spans="2:2" x14ac:dyDescent="0.2">
      <c r="B12326" s="24"/>
    </row>
    <row r="12327" spans="2:2" x14ac:dyDescent="0.2">
      <c r="B12327" s="24"/>
    </row>
    <row r="12328" spans="2:2" x14ac:dyDescent="0.2">
      <c r="B12328" s="24"/>
    </row>
    <row r="12329" spans="2:2" x14ac:dyDescent="0.2">
      <c r="B12329" s="24"/>
    </row>
    <row r="12330" spans="2:2" x14ac:dyDescent="0.2">
      <c r="B12330" s="24"/>
    </row>
    <row r="12331" spans="2:2" x14ac:dyDescent="0.2">
      <c r="B12331" s="24"/>
    </row>
    <row r="12332" spans="2:2" x14ac:dyDescent="0.2">
      <c r="B12332" s="24"/>
    </row>
    <row r="12333" spans="2:2" x14ac:dyDescent="0.2">
      <c r="B12333" s="24"/>
    </row>
    <row r="12334" spans="2:2" x14ac:dyDescent="0.2">
      <c r="B12334" s="24"/>
    </row>
    <row r="12335" spans="2:2" x14ac:dyDescent="0.2">
      <c r="B12335" s="24"/>
    </row>
    <row r="12336" spans="2:2" x14ac:dyDescent="0.2">
      <c r="B12336" s="24"/>
    </row>
    <row r="12337" spans="2:2" x14ac:dyDescent="0.2">
      <c r="B12337" s="24"/>
    </row>
    <row r="12338" spans="2:2" x14ac:dyDescent="0.2">
      <c r="B12338" s="24"/>
    </row>
    <row r="12339" spans="2:2" x14ac:dyDescent="0.2">
      <c r="B12339" s="24"/>
    </row>
    <row r="12340" spans="2:2" x14ac:dyDescent="0.2">
      <c r="B12340" s="24"/>
    </row>
    <row r="12341" spans="2:2" x14ac:dyDescent="0.2">
      <c r="B12341" s="24"/>
    </row>
    <row r="12342" spans="2:2" x14ac:dyDescent="0.2">
      <c r="B12342" s="24"/>
    </row>
    <row r="12343" spans="2:2" x14ac:dyDescent="0.2">
      <c r="B12343" s="24"/>
    </row>
    <row r="12344" spans="2:2" x14ac:dyDescent="0.2">
      <c r="B12344" s="24"/>
    </row>
    <row r="12345" spans="2:2" x14ac:dyDescent="0.2">
      <c r="B12345" s="24"/>
    </row>
    <row r="12346" spans="2:2" x14ac:dyDescent="0.2">
      <c r="B12346" s="24"/>
    </row>
    <row r="12347" spans="2:2" x14ac:dyDescent="0.2">
      <c r="B12347" s="24"/>
    </row>
    <row r="12348" spans="2:2" x14ac:dyDescent="0.2">
      <c r="B12348" s="24"/>
    </row>
    <row r="12349" spans="2:2" x14ac:dyDescent="0.2">
      <c r="B12349" s="24"/>
    </row>
    <row r="12350" spans="2:2" x14ac:dyDescent="0.2">
      <c r="B12350" s="24"/>
    </row>
    <row r="12351" spans="2:2" x14ac:dyDescent="0.2">
      <c r="B12351" s="24"/>
    </row>
    <row r="12352" spans="2:2" x14ac:dyDescent="0.2">
      <c r="B12352" s="24"/>
    </row>
    <row r="12353" spans="2:2" x14ac:dyDescent="0.2">
      <c r="B12353" s="24"/>
    </row>
    <row r="12354" spans="2:2" x14ac:dyDescent="0.2">
      <c r="B12354" s="24"/>
    </row>
    <row r="12355" spans="2:2" x14ac:dyDescent="0.2">
      <c r="B12355" s="24"/>
    </row>
    <row r="12356" spans="2:2" x14ac:dyDescent="0.2">
      <c r="B12356" s="24"/>
    </row>
    <row r="12357" spans="2:2" x14ac:dyDescent="0.2">
      <c r="B12357" s="24"/>
    </row>
    <row r="12358" spans="2:2" x14ac:dyDescent="0.2">
      <c r="B12358" s="24"/>
    </row>
    <row r="12359" spans="2:2" x14ac:dyDescent="0.2">
      <c r="B12359" s="24"/>
    </row>
    <row r="12360" spans="2:2" x14ac:dyDescent="0.2">
      <c r="B12360" s="24"/>
    </row>
    <row r="12361" spans="2:2" x14ac:dyDescent="0.2">
      <c r="B12361" s="24"/>
    </row>
    <row r="12362" spans="2:2" x14ac:dyDescent="0.2">
      <c r="B12362" s="24"/>
    </row>
    <row r="12363" spans="2:2" x14ac:dyDescent="0.2">
      <c r="B12363" s="24"/>
    </row>
    <row r="12364" spans="2:2" x14ac:dyDescent="0.2">
      <c r="B12364" s="24"/>
    </row>
    <row r="12365" spans="2:2" x14ac:dyDescent="0.2">
      <c r="B12365" s="24"/>
    </row>
    <row r="12366" spans="2:2" x14ac:dyDescent="0.2">
      <c r="B12366" s="24"/>
    </row>
    <row r="12367" spans="2:2" x14ac:dyDescent="0.2">
      <c r="B12367" s="24"/>
    </row>
    <row r="12368" spans="2:2" x14ac:dyDescent="0.2">
      <c r="B12368" s="24"/>
    </row>
    <row r="12369" spans="2:2" x14ac:dyDescent="0.2">
      <c r="B12369" s="24"/>
    </row>
    <row r="12370" spans="2:2" x14ac:dyDescent="0.2">
      <c r="B12370" s="24"/>
    </row>
    <row r="12371" spans="2:2" x14ac:dyDescent="0.2">
      <c r="B12371" s="24"/>
    </row>
    <row r="12372" spans="2:2" x14ac:dyDescent="0.2">
      <c r="B12372" s="24"/>
    </row>
    <row r="12373" spans="2:2" x14ac:dyDescent="0.2">
      <c r="B12373" s="24"/>
    </row>
    <row r="12374" spans="2:2" x14ac:dyDescent="0.2">
      <c r="B12374" s="24"/>
    </row>
    <row r="12375" spans="2:2" x14ac:dyDescent="0.2">
      <c r="B12375" s="24"/>
    </row>
    <row r="12376" spans="2:2" x14ac:dyDescent="0.2">
      <c r="B12376" s="24"/>
    </row>
    <row r="12377" spans="2:2" x14ac:dyDescent="0.2">
      <c r="B12377" s="24"/>
    </row>
    <row r="12378" spans="2:2" x14ac:dyDescent="0.2">
      <c r="B12378" s="24"/>
    </row>
    <row r="12379" spans="2:2" x14ac:dyDescent="0.2">
      <c r="B12379" s="24"/>
    </row>
    <row r="12380" spans="2:2" x14ac:dyDescent="0.2">
      <c r="B12380" s="24"/>
    </row>
    <row r="12381" spans="2:2" x14ac:dyDescent="0.2">
      <c r="B12381" s="24"/>
    </row>
    <row r="12382" spans="2:2" x14ac:dyDescent="0.2">
      <c r="B12382" s="24"/>
    </row>
    <row r="12383" spans="2:2" x14ac:dyDescent="0.2">
      <c r="B12383" s="24"/>
    </row>
    <row r="12384" spans="2:2" x14ac:dyDescent="0.2">
      <c r="B12384" s="24"/>
    </row>
    <row r="12385" spans="2:2" x14ac:dyDescent="0.2">
      <c r="B12385" s="24"/>
    </row>
    <row r="12386" spans="2:2" x14ac:dyDescent="0.2">
      <c r="B12386" s="24"/>
    </row>
    <row r="12387" spans="2:2" x14ac:dyDescent="0.2">
      <c r="B12387" s="24"/>
    </row>
    <row r="12388" spans="2:2" x14ac:dyDescent="0.2">
      <c r="B12388" s="24"/>
    </row>
    <row r="12389" spans="2:2" x14ac:dyDescent="0.2">
      <c r="B12389" s="24"/>
    </row>
    <row r="12390" spans="2:2" x14ac:dyDescent="0.2">
      <c r="B12390" s="24"/>
    </row>
    <row r="12391" spans="2:2" x14ac:dyDescent="0.2">
      <c r="B12391" s="24"/>
    </row>
    <row r="12392" spans="2:2" x14ac:dyDescent="0.2">
      <c r="B12392" s="24"/>
    </row>
    <row r="12393" spans="2:2" x14ac:dyDescent="0.2">
      <c r="B12393" s="24"/>
    </row>
    <row r="12394" spans="2:2" x14ac:dyDescent="0.2">
      <c r="B12394" s="24"/>
    </row>
    <row r="12395" spans="2:2" x14ac:dyDescent="0.2">
      <c r="B12395" s="24"/>
    </row>
    <row r="12396" spans="2:2" x14ac:dyDescent="0.2">
      <c r="B12396" s="24"/>
    </row>
    <row r="12397" spans="2:2" x14ac:dyDescent="0.2">
      <c r="B12397" s="24"/>
    </row>
    <row r="12398" spans="2:2" x14ac:dyDescent="0.2">
      <c r="B12398" s="24"/>
    </row>
    <row r="12399" spans="2:2" x14ac:dyDescent="0.2">
      <c r="B12399" s="24"/>
    </row>
    <row r="12400" spans="2:2" x14ac:dyDescent="0.2">
      <c r="B12400" s="24"/>
    </row>
    <row r="12401" spans="2:2" x14ac:dyDescent="0.2">
      <c r="B12401" s="24"/>
    </row>
    <row r="12402" spans="2:2" x14ac:dyDescent="0.2">
      <c r="B12402" s="24"/>
    </row>
    <row r="12403" spans="2:2" x14ac:dyDescent="0.2">
      <c r="B12403" s="24"/>
    </row>
    <row r="12404" spans="2:2" x14ac:dyDescent="0.2">
      <c r="B12404" s="24"/>
    </row>
    <row r="12405" spans="2:2" x14ac:dyDescent="0.2">
      <c r="B12405" s="24"/>
    </row>
    <row r="12406" spans="2:2" x14ac:dyDescent="0.2">
      <c r="B12406" s="24"/>
    </row>
    <row r="12407" spans="2:2" x14ac:dyDescent="0.2">
      <c r="B12407" s="24"/>
    </row>
    <row r="12408" spans="2:2" x14ac:dyDescent="0.2">
      <c r="B12408" s="24"/>
    </row>
    <row r="12409" spans="2:2" x14ac:dyDescent="0.2">
      <c r="B12409" s="24"/>
    </row>
    <row r="12410" spans="2:2" x14ac:dyDescent="0.2">
      <c r="B12410" s="24"/>
    </row>
    <row r="12411" spans="2:2" x14ac:dyDescent="0.2">
      <c r="B12411" s="24"/>
    </row>
    <row r="12412" spans="2:2" x14ac:dyDescent="0.2">
      <c r="B12412" s="24"/>
    </row>
    <row r="12413" spans="2:2" x14ac:dyDescent="0.2">
      <c r="B12413" s="24"/>
    </row>
    <row r="12414" spans="2:2" x14ac:dyDescent="0.2">
      <c r="B12414" s="24"/>
    </row>
    <row r="12415" spans="2:2" x14ac:dyDescent="0.2">
      <c r="B12415" s="24"/>
    </row>
    <row r="12416" spans="2:2" x14ac:dyDescent="0.2">
      <c r="B12416" s="24"/>
    </row>
    <row r="12417" spans="2:2" x14ac:dyDescent="0.2">
      <c r="B12417" s="24"/>
    </row>
    <row r="12418" spans="2:2" x14ac:dyDescent="0.2">
      <c r="B12418" s="24"/>
    </row>
    <row r="12419" spans="2:2" x14ac:dyDescent="0.2">
      <c r="B12419" s="24"/>
    </row>
    <row r="12420" spans="2:2" x14ac:dyDescent="0.2">
      <c r="B12420" s="24"/>
    </row>
    <row r="12421" spans="2:2" x14ac:dyDescent="0.2">
      <c r="B12421" s="24"/>
    </row>
    <row r="12422" spans="2:2" x14ac:dyDescent="0.2">
      <c r="B12422" s="24"/>
    </row>
    <row r="12423" spans="2:2" x14ac:dyDescent="0.2">
      <c r="B12423" s="24"/>
    </row>
    <row r="12424" spans="2:2" x14ac:dyDescent="0.2">
      <c r="B12424" s="24"/>
    </row>
    <row r="12425" spans="2:2" x14ac:dyDescent="0.2">
      <c r="B12425" s="24"/>
    </row>
    <row r="12426" spans="2:2" x14ac:dyDescent="0.2">
      <c r="B12426" s="24"/>
    </row>
    <row r="12427" spans="2:2" x14ac:dyDescent="0.2">
      <c r="B12427" s="24"/>
    </row>
    <row r="12428" spans="2:2" x14ac:dyDescent="0.2">
      <c r="B12428" s="24"/>
    </row>
    <row r="12429" spans="2:2" x14ac:dyDescent="0.2">
      <c r="B12429" s="24"/>
    </row>
    <row r="12430" spans="2:2" x14ac:dyDescent="0.2">
      <c r="B12430" s="24"/>
    </row>
    <row r="12431" spans="2:2" x14ac:dyDescent="0.2">
      <c r="B12431" s="24"/>
    </row>
    <row r="12432" spans="2:2" x14ac:dyDescent="0.2">
      <c r="B12432" s="24"/>
    </row>
    <row r="12433" spans="2:2" x14ac:dyDescent="0.2">
      <c r="B12433" s="24"/>
    </row>
    <row r="12434" spans="2:2" x14ac:dyDescent="0.2">
      <c r="B12434" s="24"/>
    </row>
    <row r="12435" spans="2:2" x14ac:dyDescent="0.2">
      <c r="B12435" s="24"/>
    </row>
    <row r="12436" spans="2:2" x14ac:dyDescent="0.2">
      <c r="B12436" s="24"/>
    </row>
    <row r="12437" spans="2:2" x14ac:dyDescent="0.2">
      <c r="B12437" s="24"/>
    </row>
    <row r="12438" spans="2:2" x14ac:dyDescent="0.2">
      <c r="B12438" s="24"/>
    </row>
    <row r="12439" spans="2:2" x14ac:dyDescent="0.2">
      <c r="B12439" s="24"/>
    </row>
    <row r="12440" spans="2:2" x14ac:dyDescent="0.2">
      <c r="B12440" s="24"/>
    </row>
    <row r="12441" spans="2:2" x14ac:dyDescent="0.2">
      <c r="B12441" s="24"/>
    </row>
    <row r="12442" spans="2:2" x14ac:dyDescent="0.2">
      <c r="B12442" s="24"/>
    </row>
    <row r="12443" spans="2:2" x14ac:dyDescent="0.2">
      <c r="B12443" s="24"/>
    </row>
    <row r="12444" spans="2:2" x14ac:dyDescent="0.2">
      <c r="B12444" s="24"/>
    </row>
    <row r="12445" spans="2:2" x14ac:dyDescent="0.2">
      <c r="B12445" s="24"/>
    </row>
    <row r="12446" spans="2:2" x14ac:dyDescent="0.2">
      <c r="B12446" s="24"/>
    </row>
    <row r="12447" spans="2:2" x14ac:dyDescent="0.2">
      <c r="B12447" s="24"/>
    </row>
    <row r="12448" spans="2:2" x14ac:dyDescent="0.2">
      <c r="B12448" s="24"/>
    </row>
    <row r="12449" spans="2:2" x14ac:dyDescent="0.2">
      <c r="B12449" s="24"/>
    </row>
    <row r="12450" spans="2:2" x14ac:dyDescent="0.2">
      <c r="B12450" s="24"/>
    </row>
    <row r="12451" spans="2:2" x14ac:dyDescent="0.2">
      <c r="B12451" s="24"/>
    </row>
    <row r="12452" spans="2:2" x14ac:dyDescent="0.2">
      <c r="B12452" s="24"/>
    </row>
    <row r="12453" spans="2:2" x14ac:dyDescent="0.2">
      <c r="B12453" s="24"/>
    </row>
    <row r="12454" spans="2:2" x14ac:dyDescent="0.2">
      <c r="B12454" s="24"/>
    </row>
    <row r="12455" spans="2:2" x14ac:dyDescent="0.2">
      <c r="B12455" s="24"/>
    </row>
    <row r="12456" spans="2:2" x14ac:dyDescent="0.2">
      <c r="B12456" s="24"/>
    </row>
    <row r="12457" spans="2:2" x14ac:dyDescent="0.2">
      <c r="B12457" s="24"/>
    </row>
    <row r="12458" spans="2:2" x14ac:dyDescent="0.2">
      <c r="B12458" s="24"/>
    </row>
    <row r="12459" spans="2:2" x14ac:dyDescent="0.2">
      <c r="B12459" s="24"/>
    </row>
    <row r="12460" spans="2:2" x14ac:dyDescent="0.2">
      <c r="B12460" s="24"/>
    </row>
    <row r="12461" spans="2:2" x14ac:dyDescent="0.2">
      <c r="B12461" s="24"/>
    </row>
    <row r="12462" spans="2:2" x14ac:dyDescent="0.2">
      <c r="B12462" s="24"/>
    </row>
    <row r="12463" spans="2:2" x14ac:dyDescent="0.2">
      <c r="B12463" s="24"/>
    </row>
    <row r="12464" spans="2:2" x14ac:dyDescent="0.2">
      <c r="B12464" s="24"/>
    </row>
    <row r="12465" spans="2:2" x14ac:dyDescent="0.2">
      <c r="B12465" s="24"/>
    </row>
    <row r="12466" spans="2:2" x14ac:dyDescent="0.2">
      <c r="B12466" s="24"/>
    </row>
    <row r="12467" spans="2:2" x14ac:dyDescent="0.2">
      <c r="B12467" s="24"/>
    </row>
    <row r="12468" spans="2:2" x14ac:dyDescent="0.2">
      <c r="B12468" s="24"/>
    </row>
    <row r="12469" spans="2:2" x14ac:dyDescent="0.2">
      <c r="B12469" s="24"/>
    </row>
    <row r="12470" spans="2:2" x14ac:dyDescent="0.2">
      <c r="B12470" s="24"/>
    </row>
    <row r="12471" spans="2:2" x14ac:dyDescent="0.2">
      <c r="B12471" s="24"/>
    </row>
    <row r="12472" spans="2:2" x14ac:dyDescent="0.2">
      <c r="B12472" s="24"/>
    </row>
    <row r="12473" spans="2:2" x14ac:dyDescent="0.2">
      <c r="B12473" s="24"/>
    </row>
    <row r="12474" spans="2:2" x14ac:dyDescent="0.2">
      <c r="B12474" s="24"/>
    </row>
    <row r="12475" spans="2:2" x14ac:dyDescent="0.2">
      <c r="B12475" s="24"/>
    </row>
    <row r="12476" spans="2:2" x14ac:dyDescent="0.2">
      <c r="B12476" s="24"/>
    </row>
    <row r="12477" spans="2:2" x14ac:dyDescent="0.2">
      <c r="B12477" s="24"/>
    </row>
    <row r="12478" spans="2:2" x14ac:dyDescent="0.2">
      <c r="B12478" s="24"/>
    </row>
    <row r="12479" spans="2:2" x14ac:dyDescent="0.2">
      <c r="B12479" s="24"/>
    </row>
    <row r="12480" spans="2:2" x14ac:dyDescent="0.2">
      <c r="B12480" s="24"/>
    </row>
    <row r="12481" spans="2:2" x14ac:dyDescent="0.2">
      <c r="B12481" s="24"/>
    </row>
    <row r="12482" spans="2:2" x14ac:dyDescent="0.2">
      <c r="B12482" s="24"/>
    </row>
    <row r="12483" spans="2:2" x14ac:dyDescent="0.2">
      <c r="B12483" s="24"/>
    </row>
    <row r="12484" spans="2:2" x14ac:dyDescent="0.2">
      <c r="B12484" s="24"/>
    </row>
    <row r="12485" spans="2:2" x14ac:dyDescent="0.2">
      <c r="B12485" s="24"/>
    </row>
    <row r="12486" spans="2:2" x14ac:dyDescent="0.2">
      <c r="B12486" s="24"/>
    </row>
    <row r="12487" spans="2:2" x14ac:dyDescent="0.2">
      <c r="B12487" s="24"/>
    </row>
    <row r="12488" spans="2:2" x14ac:dyDescent="0.2">
      <c r="B12488" s="24"/>
    </row>
    <row r="12489" spans="2:2" x14ac:dyDescent="0.2">
      <c r="B12489" s="24"/>
    </row>
    <row r="12490" spans="2:2" x14ac:dyDescent="0.2">
      <c r="B12490" s="24"/>
    </row>
    <row r="12491" spans="2:2" x14ac:dyDescent="0.2">
      <c r="B12491" s="24"/>
    </row>
    <row r="12492" spans="2:2" x14ac:dyDescent="0.2">
      <c r="B12492" s="24"/>
    </row>
    <row r="12493" spans="2:2" x14ac:dyDescent="0.2">
      <c r="B12493" s="24"/>
    </row>
    <row r="12494" spans="2:2" x14ac:dyDescent="0.2">
      <c r="B12494" s="24"/>
    </row>
    <row r="12495" spans="2:2" x14ac:dyDescent="0.2">
      <c r="B12495" s="24"/>
    </row>
    <row r="12496" spans="2:2" x14ac:dyDescent="0.2">
      <c r="B12496" s="24"/>
    </row>
    <row r="12497" spans="2:2" x14ac:dyDescent="0.2">
      <c r="B12497" s="24"/>
    </row>
    <row r="12498" spans="2:2" x14ac:dyDescent="0.2">
      <c r="B12498" s="24"/>
    </row>
    <row r="12499" spans="2:2" x14ac:dyDescent="0.2">
      <c r="B12499" s="24"/>
    </row>
    <row r="12500" spans="2:2" x14ac:dyDescent="0.2">
      <c r="B12500" s="24"/>
    </row>
    <row r="12501" spans="2:2" x14ac:dyDescent="0.2">
      <c r="B12501" s="24"/>
    </row>
    <row r="12502" spans="2:2" x14ac:dyDescent="0.2">
      <c r="B12502" s="24"/>
    </row>
    <row r="12503" spans="2:2" x14ac:dyDescent="0.2">
      <c r="B12503" s="24"/>
    </row>
    <row r="12504" spans="2:2" x14ac:dyDescent="0.2">
      <c r="B12504" s="24"/>
    </row>
    <row r="12505" spans="2:2" x14ac:dyDescent="0.2">
      <c r="B12505" s="24"/>
    </row>
    <row r="12506" spans="2:2" x14ac:dyDescent="0.2">
      <c r="B12506" s="24"/>
    </row>
    <row r="12507" spans="2:2" x14ac:dyDescent="0.2">
      <c r="B12507" s="24"/>
    </row>
    <row r="12508" spans="2:2" x14ac:dyDescent="0.2">
      <c r="B12508" s="24"/>
    </row>
    <row r="12509" spans="2:2" x14ac:dyDescent="0.2">
      <c r="B12509" s="24"/>
    </row>
    <row r="12510" spans="2:2" x14ac:dyDescent="0.2">
      <c r="B12510" s="24"/>
    </row>
    <row r="12511" spans="2:2" x14ac:dyDescent="0.2">
      <c r="B12511" s="24"/>
    </row>
    <row r="12512" spans="2:2" x14ac:dyDescent="0.2">
      <c r="B12512" s="24"/>
    </row>
    <row r="12513" spans="2:2" x14ac:dyDescent="0.2">
      <c r="B12513" s="24"/>
    </row>
    <row r="12514" spans="2:2" x14ac:dyDescent="0.2">
      <c r="B12514" s="24"/>
    </row>
    <row r="12515" spans="2:2" x14ac:dyDescent="0.2">
      <c r="B12515" s="24"/>
    </row>
    <row r="12516" spans="2:2" x14ac:dyDescent="0.2">
      <c r="B12516" s="24"/>
    </row>
    <row r="12517" spans="2:2" x14ac:dyDescent="0.2">
      <c r="B12517" s="24"/>
    </row>
    <row r="12518" spans="2:2" x14ac:dyDescent="0.2">
      <c r="B12518" s="24"/>
    </row>
    <row r="12519" spans="2:2" x14ac:dyDescent="0.2">
      <c r="B12519" s="24"/>
    </row>
    <row r="12520" spans="2:2" x14ac:dyDescent="0.2">
      <c r="B12520" s="24"/>
    </row>
    <row r="12521" spans="2:2" x14ac:dyDescent="0.2">
      <c r="B12521" s="24"/>
    </row>
    <row r="12522" spans="2:2" x14ac:dyDescent="0.2">
      <c r="B12522" s="24"/>
    </row>
    <row r="12523" spans="2:2" x14ac:dyDescent="0.2">
      <c r="B12523" s="24"/>
    </row>
    <row r="12524" spans="2:2" x14ac:dyDescent="0.2">
      <c r="B12524" s="24"/>
    </row>
    <row r="12525" spans="2:2" x14ac:dyDescent="0.2">
      <c r="B12525" s="24"/>
    </row>
    <row r="12526" spans="2:2" x14ac:dyDescent="0.2">
      <c r="B12526" s="24"/>
    </row>
    <row r="12527" spans="2:2" x14ac:dyDescent="0.2">
      <c r="B12527" s="24"/>
    </row>
    <row r="12528" spans="2:2" x14ac:dyDescent="0.2">
      <c r="B12528" s="24"/>
    </row>
    <row r="12529" spans="2:2" x14ac:dyDescent="0.2">
      <c r="B12529" s="24"/>
    </row>
    <row r="12530" spans="2:2" x14ac:dyDescent="0.2">
      <c r="B12530" s="24"/>
    </row>
    <row r="12531" spans="2:2" x14ac:dyDescent="0.2">
      <c r="B12531" s="24"/>
    </row>
    <row r="12532" spans="2:2" x14ac:dyDescent="0.2">
      <c r="B12532" s="24"/>
    </row>
    <row r="12533" spans="2:2" x14ac:dyDescent="0.2">
      <c r="B12533" s="24"/>
    </row>
    <row r="12534" spans="2:2" x14ac:dyDescent="0.2">
      <c r="B12534" s="24"/>
    </row>
    <row r="12535" spans="2:2" x14ac:dyDescent="0.2">
      <c r="B12535" s="24"/>
    </row>
    <row r="12536" spans="2:2" x14ac:dyDescent="0.2">
      <c r="B12536" s="24"/>
    </row>
    <row r="12537" spans="2:2" x14ac:dyDescent="0.2">
      <c r="B12537" s="24"/>
    </row>
    <row r="12538" spans="2:2" x14ac:dyDescent="0.2">
      <c r="B12538" s="24"/>
    </row>
    <row r="12539" spans="2:2" x14ac:dyDescent="0.2">
      <c r="B12539" s="24"/>
    </row>
    <row r="12540" spans="2:2" x14ac:dyDescent="0.2">
      <c r="B12540" s="24"/>
    </row>
    <row r="12541" spans="2:2" x14ac:dyDescent="0.2">
      <c r="B12541" s="24"/>
    </row>
    <row r="12542" spans="2:2" x14ac:dyDescent="0.2">
      <c r="B12542" s="24"/>
    </row>
    <row r="12543" spans="2:2" x14ac:dyDescent="0.2">
      <c r="B12543" s="24"/>
    </row>
    <row r="12544" spans="2:2" x14ac:dyDescent="0.2">
      <c r="B12544" s="24"/>
    </row>
    <row r="12545" spans="2:2" x14ac:dyDescent="0.2">
      <c r="B12545" s="24"/>
    </row>
    <row r="12546" spans="2:2" x14ac:dyDescent="0.2">
      <c r="B12546" s="24"/>
    </row>
    <row r="12547" spans="2:2" x14ac:dyDescent="0.2">
      <c r="B12547" s="24"/>
    </row>
    <row r="12548" spans="2:2" x14ac:dyDescent="0.2">
      <c r="B12548" s="24"/>
    </row>
    <row r="12549" spans="2:2" x14ac:dyDescent="0.2">
      <c r="B12549" s="24"/>
    </row>
    <row r="12550" spans="2:2" x14ac:dyDescent="0.2">
      <c r="B12550" s="24"/>
    </row>
    <row r="12551" spans="2:2" x14ac:dyDescent="0.2">
      <c r="B12551" s="24"/>
    </row>
    <row r="12552" spans="2:2" x14ac:dyDescent="0.2">
      <c r="B12552" s="24"/>
    </row>
    <row r="12553" spans="2:2" x14ac:dyDescent="0.2">
      <c r="B12553" s="24"/>
    </row>
    <row r="12554" spans="2:2" x14ac:dyDescent="0.2">
      <c r="B12554" s="24"/>
    </row>
    <row r="12555" spans="2:2" x14ac:dyDescent="0.2">
      <c r="B12555" s="24"/>
    </row>
    <row r="12556" spans="2:2" x14ac:dyDescent="0.2">
      <c r="B12556" s="24"/>
    </row>
    <row r="12557" spans="2:2" x14ac:dyDescent="0.2">
      <c r="B12557" s="24"/>
    </row>
    <row r="12558" spans="2:2" x14ac:dyDescent="0.2">
      <c r="B12558" s="24"/>
    </row>
    <row r="12559" spans="2:2" x14ac:dyDescent="0.2">
      <c r="B12559" s="24"/>
    </row>
    <row r="12560" spans="2:2" x14ac:dyDescent="0.2">
      <c r="B12560" s="24"/>
    </row>
    <row r="12561" spans="2:2" x14ac:dyDescent="0.2">
      <c r="B12561" s="24"/>
    </row>
    <row r="12562" spans="2:2" x14ac:dyDescent="0.2">
      <c r="B12562" s="24"/>
    </row>
    <row r="12563" spans="2:2" x14ac:dyDescent="0.2">
      <c r="B12563" s="24"/>
    </row>
    <row r="12564" spans="2:2" x14ac:dyDescent="0.2">
      <c r="B12564" s="24"/>
    </row>
    <row r="12565" spans="2:2" x14ac:dyDescent="0.2">
      <c r="B12565" s="24"/>
    </row>
    <row r="12566" spans="2:2" x14ac:dyDescent="0.2">
      <c r="B12566" s="24"/>
    </row>
    <row r="12567" spans="2:2" x14ac:dyDescent="0.2">
      <c r="B12567" s="24"/>
    </row>
    <row r="12568" spans="2:2" x14ac:dyDescent="0.2">
      <c r="B12568" s="24"/>
    </row>
    <row r="12569" spans="2:2" x14ac:dyDescent="0.2">
      <c r="B12569" s="24"/>
    </row>
    <row r="12570" spans="2:2" x14ac:dyDescent="0.2">
      <c r="B12570" s="24"/>
    </row>
    <row r="12571" spans="2:2" x14ac:dyDescent="0.2">
      <c r="B12571" s="24"/>
    </row>
    <row r="12572" spans="2:2" x14ac:dyDescent="0.2">
      <c r="B12572" s="24"/>
    </row>
    <row r="12573" spans="2:2" x14ac:dyDescent="0.2">
      <c r="B12573" s="24"/>
    </row>
    <row r="12574" spans="2:2" x14ac:dyDescent="0.2">
      <c r="B12574" s="24"/>
    </row>
    <row r="12575" spans="2:2" x14ac:dyDescent="0.2">
      <c r="B12575" s="24"/>
    </row>
    <row r="12576" spans="2:2" x14ac:dyDescent="0.2">
      <c r="B12576" s="24"/>
    </row>
    <row r="12577" spans="2:2" x14ac:dyDescent="0.2">
      <c r="B12577" s="24"/>
    </row>
    <row r="12578" spans="2:2" x14ac:dyDescent="0.2">
      <c r="B12578" s="24"/>
    </row>
    <row r="12579" spans="2:2" x14ac:dyDescent="0.2">
      <c r="B12579" s="24"/>
    </row>
    <row r="12580" spans="2:2" x14ac:dyDescent="0.2">
      <c r="B12580" s="24"/>
    </row>
    <row r="12581" spans="2:2" x14ac:dyDescent="0.2">
      <c r="B12581" s="24"/>
    </row>
    <row r="12582" spans="2:2" x14ac:dyDescent="0.2">
      <c r="B12582" s="24"/>
    </row>
    <row r="12583" spans="2:2" x14ac:dyDescent="0.2">
      <c r="B12583" s="24"/>
    </row>
    <row r="12584" spans="2:2" x14ac:dyDescent="0.2">
      <c r="B12584" s="24"/>
    </row>
    <row r="12585" spans="2:2" x14ac:dyDescent="0.2">
      <c r="B12585" s="24"/>
    </row>
    <row r="12586" spans="2:2" x14ac:dyDescent="0.2">
      <c r="B12586" s="24"/>
    </row>
    <row r="12587" spans="2:2" x14ac:dyDescent="0.2">
      <c r="B12587" s="24"/>
    </row>
    <row r="12588" spans="2:2" x14ac:dyDescent="0.2">
      <c r="B12588" s="24"/>
    </row>
    <row r="12589" spans="2:2" x14ac:dyDescent="0.2">
      <c r="B12589" s="24"/>
    </row>
    <row r="12590" spans="2:2" x14ac:dyDescent="0.2">
      <c r="B12590" s="24"/>
    </row>
    <row r="12591" spans="2:2" x14ac:dyDescent="0.2">
      <c r="B12591" s="24"/>
    </row>
    <row r="12592" spans="2:2" x14ac:dyDescent="0.2">
      <c r="B12592" s="24"/>
    </row>
    <row r="12593" spans="2:2" x14ac:dyDescent="0.2">
      <c r="B12593" s="24"/>
    </row>
    <row r="12594" spans="2:2" x14ac:dyDescent="0.2">
      <c r="B12594" s="24"/>
    </row>
    <row r="12595" spans="2:2" x14ac:dyDescent="0.2">
      <c r="B12595" s="24"/>
    </row>
    <row r="12596" spans="2:2" x14ac:dyDescent="0.2">
      <c r="B12596" s="24"/>
    </row>
    <row r="12597" spans="2:2" x14ac:dyDescent="0.2">
      <c r="B12597" s="24"/>
    </row>
    <row r="12598" spans="2:2" x14ac:dyDescent="0.2">
      <c r="B12598" s="24"/>
    </row>
    <row r="12599" spans="2:2" x14ac:dyDescent="0.2">
      <c r="B12599" s="24"/>
    </row>
    <row r="12600" spans="2:2" x14ac:dyDescent="0.2">
      <c r="B12600" s="24"/>
    </row>
    <row r="12601" spans="2:2" x14ac:dyDescent="0.2">
      <c r="B12601" s="24"/>
    </row>
    <row r="12602" spans="2:2" x14ac:dyDescent="0.2">
      <c r="B12602" s="24"/>
    </row>
    <row r="12603" spans="2:2" x14ac:dyDescent="0.2">
      <c r="B12603" s="24"/>
    </row>
    <row r="12604" spans="2:2" x14ac:dyDescent="0.2">
      <c r="B12604" s="24"/>
    </row>
    <row r="12605" spans="2:2" x14ac:dyDescent="0.2">
      <c r="B12605" s="24"/>
    </row>
    <row r="12606" spans="2:2" x14ac:dyDescent="0.2">
      <c r="B12606" s="24"/>
    </row>
    <row r="12607" spans="2:2" x14ac:dyDescent="0.2">
      <c r="B12607" s="24"/>
    </row>
    <row r="12608" spans="2:2" x14ac:dyDescent="0.2">
      <c r="B12608" s="24"/>
    </row>
    <row r="12609" spans="2:2" x14ac:dyDescent="0.2">
      <c r="B12609" s="24"/>
    </row>
    <row r="12610" spans="2:2" x14ac:dyDescent="0.2">
      <c r="B12610" s="24"/>
    </row>
    <row r="12611" spans="2:2" x14ac:dyDescent="0.2">
      <c r="B12611" s="24"/>
    </row>
    <row r="12612" spans="2:2" x14ac:dyDescent="0.2">
      <c r="B12612" s="24"/>
    </row>
    <row r="12613" spans="2:2" x14ac:dyDescent="0.2">
      <c r="B12613" s="24"/>
    </row>
    <row r="12614" spans="2:2" x14ac:dyDescent="0.2">
      <c r="B12614" s="24"/>
    </row>
    <row r="12615" spans="2:2" x14ac:dyDescent="0.2">
      <c r="B12615" s="24"/>
    </row>
    <row r="12616" spans="2:2" x14ac:dyDescent="0.2">
      <c r="B12616" s="24"/>
    </row>
    <row r="12617" spans="2:2" x14ac:dyDescent="0.2">
      <c r="B12617" s="24"/>
    </row>
    <row r="12618" spans="2:2" x14ac:dyDescent="0.2">
      <c r="B12618" s="24"/>
    </row>
    <row r="12619" spans="2:2" x14ac:dyDescent="0.2">
      <c r="B12619" s="24"/>
    </row>
    <row r="12620" spans="2:2" x14ac:dyDescent="0.2">
      <c r="B12620" s="24"/>
    </row>
    <row r="12621" spans="2:2" x14ac:dyDescent="0.2">
      <c r="B12621" s="24"/>
    </row>
    <row r="12622" spans="2:2" x14ac:dyDescent="0.2">
      <c r="B12622" s="24"/>
    </row>
    <row r="12623" spans="2:2" x14ac:dyDescent="0.2">
      <c r="B12623" s="24"/>
    </row>
    <row r="12624" spans="2:2" x14ac:dyDescent="0.2">
      <c r="B12624" s="24"/>
    </row>
    <row r="12625" spans="2:2" x14ac:dyDescent="0.2">
      <c r="B12625" s="24"/>
    </row>
    <row r="12626" spans="2:2" x14ac:dyDescent="0.2">
      <c r="B12626" s="24"/>
    </row>
    <row r="12627" spans="2:2" x14ac:dyDescent="0.2">
      <c r="B12627" s="24"/>
    </row>
    <row r="12628" spans="2:2" x14ac:dyDescent="0.2">
      <c r="B12628" s="24"/>
    </row>
    <row r="12629" spans="2:2" x14ac:dyDescent="0.2">
      <c r="B12629" s="24"/>
    </row>
    <row r="12630" spans="2:2" x14ac:dyDescent="0.2">
      <c r="B12630" s="24"/>
    </row>
    <row r="12631" spans="2:2" x14ac:dyDescent="0.2">
      <c r="B12631" s="24"/>
    </row>
    <row r="12632" spans="2:2" x14ac:dyDescent="0.2">
      <c r="B12632" s="24"/>
    </row>
    <row r="12633" spans="2:2" x14ac:dyDescent="0.2">
      <c r="B12633" s="24"/>
    </row>
    <row r="12634" spans="2:2" x14ac:dyDescent="0.2">
      <c r="B12634" s="24"/>
    </row>
    <row r="12635" spans="2:2" x14ac:dyDescent="0.2">
      <c r="B12635" s="24"/>
    </row>
    <row r="12636" spans="2:2" x14ac:dyDescent="0.2">
      <c r="B12636" s="24"/>
    </row>
    <row r="12637" spans="2:2" x14ac:dyDescent="0.2">
      <c r="B12637" s="24"/>
    </row>
    <row r="12638" spans="2:2" x14ac:dyDescent="0.2">
      <c r="B12638" s="24"/>
    </row>
    <row r="12639" spans="2:2" x14ac:dyDescent="0.2">
      <c r="B12639" s="24"/>
    </row>
    <row r="12640" spans="2:2" x14ac:dyDescent="0.2">
      <c r="B12640" s="24"/>
    </row>
    <row r="12641" spans="2:2" x14ac:dyDescent="0.2">
      <c r="B12641" s="24"/>
    </row>
    <row r="12642" spans="2:2" x14ac:dyDescent="0.2">
      <c r="B12642" s="24"/>
    </row>
    <row r="12643" spans="2:2" x14ac:dyDescent="0.2">
      <c r="B12643" s="24"/>
    </row>
    <row r="12644" spans="2:2" x14ac:dyDescent="0.2">
      <c r="B12644" s="24"/>
    </row>
    <row r="12645" spans="2:2" x14ac:dyDescent="0.2">
      <c r="B12645" s="24"/>
    </row>
    <row r="12646" spans="2:2" x14ac:dyDescent="0.2">
      <c r="B12646" s="24"/>
    </row>
    <row r="12647" spans="2:2" x14ac:dyDescent="0.2">
      <c r="B12647" s="24"/>
    </row>
    <row r="12648" spans="2:2" x14ac:dyDescent="0.2">
      <c r="B12648" s="24"/>
    </row>
    <row r="12649" spans="2:2" x14ac:dyDescent="0.2">
      <c r="B12649" s="24"/>
    </row>
    <row r="12650" spans="2:2" x14ac:dyDescent="0.2">
      <c r="B12650" s="24"/>
    </row>
    <row r="12651" spans="2:2" x14ac:dyDescent="0.2">
      <c r="B12651" s="24"/>
    </row>
    <row r="12652" spans="2:2" x14ac:dyDescent="0.2">
      <c r="B12652" s="24"/>
    </row>
    <row r="12653" spans="2:2" x14ac:dyDescent="0.2">
      <c r="B12653" s="24"/>
    </row>
    <row r="12654" spans="2:2" x14ac:dyDescent="0.2">
      <c r="B12654" s="24"/>
    </row>
    <row r="12655" spans="2:2" x14ac:dyDescent="0.2">
      <c r="B12655" s="24"/>
    </row>
    <row r="12656" spans="2:2" x14ac:dyDescent="0.2">
      <c r="B12656" s="24"/>
    </row>
    <row r="12657" spans="2:2" x14ac:dyDescent="0.2">
      <c r="B12657" s="24"/>
    </row>
    <row r="12658" spans="2:2" x14ac:dyDescent="0.2">
      <c r="B12658" s="24"/>
    </row>
    <row r="12659" spans="2:2" x14ac:dyDescent="0.2">
      <c r="B12659" s="24"/>
    </row>
    <row r="12660" spans="2:2" x14ac:dyDescent="0.2">
      <c r="B12660" s="24"/>
    </row>
    <row r="12661" spans="2:2" x14ac:dyDescent="0.2">
      <c r="B12661" s="24"/>
    </row>
    <row r="12662" spans="2:2" x14ac:dyDescent="0.2">
      <c r="B12662" s="24"/>
    </row>
    <row r="12663" spans="2:2" x14ac:dyDescent="0.2">
      <c r="B12663" s="24"/>
    </row>
    <row r="12664" spans="2:2" x14ac:dyDescent="0.2">
      <c r="B12664" s="24"/>
    </row>
    <row r="12665" spans="2:2" x14ac:dyDescent="0.2">
      <c r="B12665" s="24"/>
    </row>
    <row r="12666" spans="2:2" x14ac:dyDescent="0.2">
      <c r="B12666" s="24"/>
    </row>
    <row r="12667" spans="2:2" x14ac:dyDescent="0.2">
      <c r="B12667" s="24"/>
    </row>
    <row r="12668" spans="2:2" x14ac:dyDescent="0.2">
      <c r="B12668" s="24"/>
    </row>
    <row r="12669" spans="2:2" x14ac:dyDescent="0.2">
      <c r="B12669" s="24"/>
    </row>
    <row r="12670" spans="2:2" x14ac:dyDescent="0.2">
      <c r="B12670" s="24"/>
    </row>
    <row r="12671" spans="2:2" x14ac:dyDescent="0.2">
      <c r="B12671" s="24"/>
    </row>
    <row r="12672" spans="2:2" x14ac:dyDescent="0.2">
      <c r="B12672" s="24"/>
    </row>
    <row r="12673" spans="2:2" x14ac:dyDescent="0.2">
      <c r="B12673" s="24"/>
    </row>
    <row r="12674" spans="2:2" x14ac:dyDescent="0.2">
      <c r="B12674" s="24"/>
    </row>
    <row r="12675" spans="2:2" x14ac:dyDescent="0.2">
      <c r="B12675" s="24"/>
    </row>
    <row r="12676" spans="2:2" x14ac:dyDescent="0.2">
      <c r="B12676" s="24"/>
    </row>
    <row r="12677" spans="2:2" x14ac:dyDescent="0.2">
      <c r="B12677" s="24"/>
    </row>
    <row r="12678" spans="2:2" x14ac:dyDescent="0.2">
      <c r="B12678" s="24"/>
    </row>
    <row r="12679" spans="2:2" x14ac:dyDescent="0.2">
      <c r="B12679" s="24"/>
    </row>
    <row r="12680" spans="2:2" x14ac:dyDescent="0.2">
      <c r="B12680" s="24"/>
    </row>
    <row r="12681" spans="2:2" x14ac:dyDescent="0.2">
      <c r="B12681" s="24"/>
    </row>
    <row r="12682" spans="2:2" x14ac:dyDescent="0.2">
      <c r="B12682" s="24"/>
    </row>
    <row r="12683" spans="2:2" x14ac:dyDescent="0.2">
      <c r="B12683" s="24"/>
    </row>
    <row r="12684" spans="2:2" x14ac:dyDescent="0.2">
      <c r="B12684" s="24"/>
    </row>
    <row r="12685" spans="2:2" x14ac:dyDescent="0.2">
      <c r="B12685" s="24"/>
    </row>
    <row r="12686" spans="2:2" x14ac:dyDescent="0.2">
      <c r="B12686" s="24"/>
    </row>
    <row r="12687" spans="2:2" x14ac:dyDescent="0.2">
      <c r="B12687" s="24"/>
    </row>
    <row r="12688" spans="2:2" x14ac:dyDescent="0.2">
      <c r="B12688" s="24"/>
    </row>
    <row r="12689" spans="2:2" x14ac:dyDescent="0.2">
      <c r="B12689" s="24"/>
    </row>
    <row r="12690" spans="2:2" x14ac:dyDescent="0.2">
      <c r="B12690" s="24"/>
    </row>
    <row r="12691" spans="2:2" x14ac:dyDescent="0.2">
      <c r="B12691" s="24"/>
    </row>
    <row r="12692" spans="2:2" x14ac:dyDescent="0.2">
      <c r="B12692" s="24"/>
    </row>
    <row r="12693" spans="2:2" x14ac:dyDescent="0.2">
      <c r="B12693" s="24"/>
    </row>
    <row r="12694" spans="2:2" x14ac:dyDescent="0.2">
      <c r="B12694" s="24"/>
    </row>
    <row r="12695" spans="2:2" x14ac:dyDescent="0.2">
      <c r="B12695" s="24"/>
    </row>
    <row r="12696" spans="2:2" x14ac:dyDescent="0.2">
      <c r="B12696" s="24"/>
    </row>
    <row r="12697" spans="2:2" x14ac:dyDescent="0.2">
      <c r="B12697" s="24"/>
    </row>
    <row r="12698" spans="2:2" x14ac:dyDescent="0.2">
      <c r="B12698" s="24"/>
    </row>
    <row r="12699" spans="2:2" x14ac:dyDescent="0.2">
      <c r="B12699" s="24"/>
    </row>
    <row r="12700" spans="2:2" x14ac:dyDescent="0.2">
      <c r="B12700" s="24"/>
    </row>
    <row r="12701" spans="2:2" x14ac:dyDescent="0.2">
      <c r="B12701" s="24"/>
    </row>
    <row r="12702" spans="2:2" x14ac:dyDescent="0.2">
      <c r="B12702" s="24"/>
    </row>
    <row r="12703" spans="2:2" x14ac:dyDescent="0.2">
      <c r="B12703" s="24"/>
    </row>
    <row r="12704" spans="2:2" x14ac:dyDescent="0.2">
      <c r="B12704" s="24"/>
    </row>
    <row r="12705" spans="2:2" x14ac:dyDescent="0.2">
      <c r="B12705" s="24"/>
    </row>
    <row r="12706" spans="2:2" x14ac:dyDescent="0.2">
      <c r="B12706" s="24"/>
    </row>
    <row r="12707" spans="2:2" x14ac:dyDescent="0.2">
      <c r="B12707" s="24"/>
    </row>
    <row r="12708" spans="2:2" x14ac:dyDescent="0.2">
      <c r="B12708" s="24"/>
    </row>
    <row r="12709" spans="2:2" x14ac:dyDescent="0.2">
      <c r="B12709" s="24"/>
    </row>
    <row r="12710" spans="2:2" x14ac:dyDescent="0.2">
      <c r="B12710" s="24"/>
    </row>
    <row r="12711" spans="2:2" x14ac:dyDescent="0.2">
      <c r="B12711" s="24"/>
    </row>
    <row r="12712" spans="2:2" x14ac:dyDescent="0.2">
      <c r="B12712" s="24"/>
    </row>
    <row r="12713" spans="2:2" x14ac:dyDescent="0.2">
      <c r="B12713" s="24"/>
    </row>
    <row r="12714" spans="2:2" x14ac:dyDescent="0.2">
      <c r="B12714" s="24"/>
    </row>
    <row r="12715" spans="2:2" x14ac:dyDescent="0.2">
      <c r="B12715" s="24"/>
    </row>
    <row r="12716" spans="2:2" x14ac:dyDescent="0.2">
      <c r="B12716" s="24"/>
    </row>
    <row r="12717" spans="2:2" x14ac:dyDescent="0.2">
      <c r="B12717" s="24"/>
    </row>
    <row r="12718" spans="2:2" x14ac:dyDescent="0.2">
      <c r="B12718" s="24"/>
    </row>
    <row r="12719" spans="2:2" x14ac:dyDescent="0.2">
      <c r="B12719" s="24"/>
    </row>
    <row r="12720" spans="2:2" x14ac:dyDescent="0.2">
      <c r="B12720" s="24"/>
    </row>
    <row r="12721" spans="2:2" x14ac:dyDescent="0.2">
      <c r="B12721" s="24"/>
    </row>
    <row r="12722" spans="2:2" x14ac:dyDescent="0.2">
      <c r="B12722" s="24"/>
    </row>
    <row r="12723" spans="2:2" x14ac:dyDescent="0.2">
      <c r="B12723" s="24"/>
    </row>
    <row r="12724" spans="2:2" x14ac:dyDescent="0.2">
      <c r="B12724" s="24"/>
    </row>
    <row r="12725" spans="2:2" x14ac:dyDescent="0.2">
      <c r="B12725" s="24"/>
    </row>
    <row r="12726" spans="2:2" x14ac:dyDescent="0.2">
      <c r="B12726" s="24"/>
    </row>
    <row r="12727" spans="2:2" x14ac:dyDescent="0.2">
      <c r="B12727" s="24"/>
    </row>
    <row r="12728" spans="2:2" x14ac:dyDescent="0.2">
      <c r="B12728" s="24"/>
    </row>
    <row r="12729" spans="2:2" x14ac:dyDescent="0.2">
      <c r="B12729" s="24"/>
    </row>
    <row r="12730" spans="2:2" x14ac:dyDescent="0.2">
      <c r="B12730" s="24"/>
    </row>
    <row r="12731" spans="2:2" x14ac:dyDescent="0.2">
      <c r="B12731" s="24"/>
    </row>
    <row r="12732" spans="2:2" x14ac:dyDescent="0.2">
      <c r="B12732" s="24"/>
    </row>
    <row r="12733" spans="2:2" x14ac:dyDescent="0.2">
      <c r="B12733" s="24"/>
    </row>
    <row r="12734" spans="2:2" x14ac:dyDescent="0.2">
      <c r="B12734" s="24"/>
    </row>
    <row r="12735" spans="2:2" x14ac:dyDescent="0.2">
      <c r="B12735" s="24"/>
    </row>
    <row r="12736" spans="2:2" x14ac:dyDescent="0.2">
      <c r="B12736" s="24"/>
    </row>
    <row r="12737" spans="2:2" x14ac:dyDescent="0.2">
      <c r="B12737" s="24"/>
    </row>
    <row r="12738" spans="2:2" x14ac:dyDescent="0.2">
      <c r="B12738" s="24"/>
    </row>
    <row r="12739" spans="2:2" x14ac:dyDescent="0.2">
      <c r="B12739" s="24"/>
    </row>
    <row r="12740" spans="2:2" x14ac:dyDescent="0.2">
      <c r="B12740" s="24"/>
    </row>
    <row r="12741" spans="2:2" x14ac:dyDescent="0.2">
      <c r="B12741" s="24"/>
    </row>
    <row r="12742" spans="2:2" x14ac:dyDescent="0.2">
      <c r="B12742" s="24"/>
    </row>
    <row r="12743" spans="2:2" x14ac:dyDescent="0.2">
      <c r="B12743" s="24"/>
    </row>
    <row r="12744" spans="2:2" x14ac:dyDescent="0.2">
      <c r="B12744" s="24"/>
    </row>
    <row r="12745" spans="2:2" x14ac:dyDescent="0.2">
      <c r="B12745" s="24"/>
    </row>
    <row r="12746" spans="2:2" x14ac:dyDescent="0.2">
      <c r="B12746" s="24"/>
    </row>
    <row r="12747" spans="2:2" x14ac:dyDescent="0.2">
      <c r="B12747" s="24"/>
    </row>
    <row r="12748" spans="2:2" x14ac:dyDescent="0.2">
      <c r="B12748" s="24"/>
    </row>
    <row r="12749" spans="2:2" x14ac:dyDescent="0.2">
      <c r="B12749" s="24"/>
    </row>
    <row r="12750" spans="2:2" x14ac:dyDescent="0.2">
      <c r="B12750" s="24"/>
    </row>
    <row r="12751" spans="2:2" x14ac:dyDescent="0.2">
      <c r="B12751" s="24"/>
    </row>
    <row r="12752" spans="2:2" x14ac:dyDescent="0.2">
      <c r="B12752" s="24"/>
    </row>
    <row r="12753" spans="2:2" x14ac:dyDescent="0.2">
      <c r="B12753" s="24"/>
    </row>
    <row r="12754" spans="2:2" x14ac:dyDescent="0.2">
      <c r="B12754" s="24"/>
    </row>
    <row r="12755" spans="2:2" x14ac:dyDescent="0.2">
      <c r="B12755" s="24"/>
    </row>
    <row r="12756" spans="2:2" x14ac:dyDescent="0.2">
      <c r="B12756" s="24"/>
    </row>
    <row r="12757" spans="2:2" x14ac:dyDescent="0.2">
      <c r="B12757" s="24"/>
    </row>
    <row r="12758" spans="2:2" x14ac:dyDescent="0.2">
      <c r="B12758" s="24"/>
    </row>
    <row r="12759" spans="2:2" x14ac:dyDescent="0.2">
      <c r="B12759" s="24"/>
    </row>
    <row r="12760" spans="2:2" x14ac:dyDescent="0.2">
      <c r="B12760" s="24"/>
    </row>
    <row r="12761" spans="2:2" x14ac:dyDescent="0.2">
      <c r="B12761" s="24"/>
    </row>
    <row r="12762" spans="2:2" x14ac:dyDescent="0.2">
      <c r="B12762" s="24"/>
    </row>
    <row r="12763" spans="2:2" x14ac:dyDescent="0.2">
      <c r="B12763" s="24"/>
    </row>
    <row r="12764" spans="2:2" x14ac:dyDescent="0.2">
      <c r="B12764" s="24"/>
    </row>
    <row r="12765" spans="2:2" x14ac:dyDescent="0.2">
      <c r="B12765" s="24"/>
    </row>
    <row r="12766" spans="2:2" x14ac:dyDescent="0.2">
      <c r="B12766" s="24"/>
    </row>
    <row r="12767" spans="2:2" x14ac:dyDescent="0.2">
      <c r="B12767" s="24"/>
    </row>
    <row r="12768" spans="2:2" x14ac:dyDescent="0.2">
      <c r="B12768" s="24"/>
    </row>
    <row r="12769" spans="2:2" x14ac:dyDescent="0.2">
      <c r="B12769" s="24"/>
    </row>
    <row r="12770" spans="2:2" x14ac:dyDescent="0.2">
      <c r="B12770" s="24"/>
    </row>
    <row r="12771" spans="2:2" x14ac:dyDescent="0.2">
      <c r="B12771" s="24"/>
    </row>
    <row r="12772" spans="2:2" x14ac:dyDescent="0.2">
      <c r="B12772" s="24"/>
    </row>
    <row r="12773" spans="2:2" x14ac:dyDescent="0.2">
      <c r="B12773" s="24"/>
    </row>
    <row r="12774" spans="2:2" x14ac:dyDescent="0.2">
      <c r="B12774" s="24"/>
    </row>
    <row r="12775" spans="2:2" x14ac:dyDescent="0.2">
      <c r="B12775" s="24"/>
    </row>
    <row r="12776" spans="2:2" x14ac:dyDescent="0.2">
      <c r="B12776" s="24"/>
    </row>
    <row r="12777" spans="2:2" x14ac:dyDescent="0.2">
      <c r="B12777" s="24"/>
    </row>
    <row r="12778" spans="2:2" x14ac:dyDescent="0.2">
      <c r="B12778" s="24"/>
    </row>
    <row r="12779" spans="2:2" x14ac:dyDescent="0.2">
      <c r="B12779" s="24"/>
    </row>
    <row r="12780" spans="2:2" x14ac:dyDescent="0.2">
      <c r="B12780" s="24"/>
    </row>
    <row r="12781" spans="2:2" x14ac:dyDescent="0.2">
      <c r="B12781" s="24"/>
    </row>
    <row r="12782" spans="2:2" x14ac:dyDescent="0.2">
      <c r="B12782" s="24"/>
    </row>
    <row r="12783" spans="2:2" x14ac:dyDescent="0.2">
      <c r="B12783" s="24"/>
    </row>
    <row r="12784" spans="2:2" x14ac:dyDescent="0.2">
      <c r="B12784" s="24"/>
    </row>
    <row r="12785" spans="2:2" x14ac:dyDescent="0.2">
      <c r="B12785" s="24"/>
    </row>
    <row r="12786" spans="2:2" x14ac:dyDescent="0.2">
      <c r="B12786" s="24"/>
    </row>
    <row r="12787" spans="2:2" x14ac:dyDescent="0.2">
      <c r="B12787" s="24"/>
    </row>
    <row r="12788" spans="2:2" x14ac:dyDescent="0.2">
      <c r="B12788" s="24"/>
    </row>
    <row r="12789" spans="2:2" x14ac:dyDescent="0.2">
      <c r="B12789" s="24"/>
    </row>
    <row r="12790" spans="2:2" x14ac:dyDescent="0.2">
      <c r="B12790" s="24"/>
    </row>
    <row r="12791" spans="2:2" x14ac:dyDescent="0.2">
      <c r="B12791" s="24"/>
    </row>
    <row r="12792" spans="2:2" x14ac:dyDescent="0.2">
      <c r="B12792" s="24"/>
    </row>
    <row r="12793" spans="2:2" x14ac:dyDescent="0.2">
      <c r="B12793" s="24"/>
    </row>
    <row r="12794" spans="2:2" x14ac:dyDescent="0.2">
      <c r="B12794" s="24"/>
    </row>
    <row r="12795" spans="2:2" x14ac:dyDescent="0.2">
      <c r="B12795" s="24"/>
    </row>
    <row r="12796" spans="2:2" x14ac:dyDescent="0.2">
      <c r="B12796" s="24"/>
    </row>
    <row r="12797" spans="2:2" x14ac:dyDescent="0.2">
      <c r="B12797" s="24"/>
    </row>
    <row r="12798" spans="2:2" x14ac:dyDescent="0.2">
      <c r="B12798" s="24"/>
    </row>
    <row r="12799" spans="2:2" x14ac:dyDescent="0.2">
      <c r="B12799" s="24"/>
    </row>
    <row r="12800" spans="2:2" x14ac:dyDescent="0.2">
      <c r="B12800" s="24"/>
    </row>
    <row r="12801" spans="2:2" x14ac:dyDescent="0.2">
      <c r="B12801" s="24"/>
    </row>
    <row r="12802" spans="2:2" x14ac:dyDescent="0.2">
      <c r="B12802" s="24"/>
    </row>
    <row r="12803" spans="2:2" x14ac:dyDescent="0.2">
      <c r="B12803" s="24"/>
    </row>
    <row r="12804" spans="2:2" x14ac:dyDescent="0.2">
      <c r="B12804" s="24"/>
    </row>
    <row r="12805" spans="2:2" x14ac:dyDescent="0.2">
      <c r="B12805" s="24"/>
    </row>
    <row r="12806" spans="2:2" x14ac:dyDescent="0.2">
      <c r="B12806" s="24"/>
    </row>
    <row r="12807" spans="2:2" x14ac:dyDescent="0.2">
      <c r="B12807" s="24"/>
    </row>
    <row r="12808" spans="2:2" x14ac:dyDescent="0.2">
      <c r="B12808" s="24"/>
    </row>
    <row r="12809" spans="2:2" x14ac:dyDescent="0.2">
      <c r="B12809" s="24"/>
    </row>
    <row r="12810" spans="2:2" x14ac:dyDescent="0.2">
      <c r="B12810" s="24"/>
    </row>
    <row r="12811" spans="2:2" x14ac:dyDescent="0.2">
      <c r="B12811" s="24"/>
    </row>
    <row r="12812" spans="2:2" x14ac:dyDescent="0.2">
      <c r="B12812" s="24"/>
    </row>
    <row r="12813" spans="2:2" x14ac:dyDescent="0.2">
      <c r="B12813" s="24"/>
    </row>
    <row r="12814" spans="2:2" x14ac:dyDescent="0.2">
      <c r="B12814" s="24"/>
    </row>
    <row r="12815" spans="2:2" x14ac:dyDescent="0.2">
      <c r="B12815" s="24"/>
    </row>
    <row r="12816" spans="2:2" x14ac:dyDescent="0.2">
      <c r="B12816" s="24"/>
    </row>
    <row r="12817" spans="2:2" x14ac:dyDescent="0.2">
      <c r="B12817" s="24"/>
    </row>
    <row r="12818" spans="2:2" x14ac:dyDescent="0.2">
      <c r="B12818" s="24"/>
    </row>
    <row r="12819" spans="2:2" x14ac:dyDescent="0.2">
      <c r="B12819" s="24"/>
    </row>
    <row r="12820" spans="2:2" x14ac:dyDescent="0.2">
      <c r="B12820" s="24"/>
    </row>
    <row r="12821" spans="2:2" x14ac:dyDescent="0.2">
      <c r="B12821" s="24"/>
    </row>
    <row r="12822" spans="2:2" x14ac:dyDescent="0.2">
      <c r="B12822" s="24"/>
    </row>
    <row r="12823" spans="2:2" x14ac:dyDescent="0.2">
      <c r="B12823" s="24"/>
    </row>
    <row r="12824" spans="2:2" x14ac:dyDescent="0.2">
      <c r="B12824" s="24"/>
    </row>
    <row r="12825" spans="2:2" x14ac:dyDescent="0.2">
      <c r="B12825" s="24"/>
    </row>
    <row r="12826" spans="2:2" x14ac:dyDescent="0.2">
      <c r="B12826" s="24"/>
    </row>
    <row r="12827" spans="2:2" x14ac:dyDescent="0.2">
      <c r="B12827" s="24"/>
    </row>
    <row r="12828" spans="2:2" x14ac:dyDescent="0.2">
      <c r="B12828" s="24"/>
    </row>
    <row r="12829" spans="2:2" x14ac:dyDescent="0.2">
      <c r="B12829" s="24"/>
    </row>
    <row r="12830" spans="2:2" x14ac:dyDescent="0.2">
      <c r="B12830" s="24"/>
    </row>
    <row r="12831" spans="2:2" x14ac:dyDescent="0.2">
      <c r="B12831" s="24"/>
    </row>
    <row r="12832" spans="2:2" x14ac:dyDescent="0.2">
      <c r="B12832" s="24"/>
    </row>
    <row r="12833" spans="2:2" x14ac:dyDescent="0.2">
      <c r="B12833" s="24"/>
    </row>
    <row r="12834" spans="2:2" x14ac:dyDescent="0.2">
      <c r="B12834" s="24"/>
    </row>
    <row r="12835" spans="2:2" x14ac:dyDescent="0.2">
      <c r="B12835" s="24"/>
    </row>
    <row r="12836" spans="2:2" x14ac:dyDescent="0.2">
      <c r="B12836" s="24"/>
    </row>
    <row r="12837" spans="2:2" x14ac:dyDescent="0.2">
      <c r="B12837" s="24"/>
    </row>
    <row r="12838" spans="2:2" x14ac:dyDescent="0.2">
      <c r="B12838" s="24"/>
    </row>
    <row r="12839" spans="2:2" x14ac:dyDescent="0.2">
      <c r="B12839" s="24"/>
    </row>
    <row r="12840" spans="2:2" x14ac:dyDescent="0.2">
      <c r="B12840" s="24"/>
    </row>
    <row r="12841" spans="2:2" x14ac:dyDescent="0.2">
      <c r="B12841" s="24"/>
    </row>
    <row r="12842" spans="2:2" x14ac:dyDescent="0.2">
      <c r="B12842" s="24"/>
    </row>
    <row r="12843" spans="2:2" x14ac:dyDescent="0.2">
      <c r="B12843" s="24"/>
    </row>
    <row r="12844" spans="2:2" x14ac:dyDescent="0.2">
      <c r="B12844" s="24"/>
    </row>
    <row r="12845" spans="2:2" x14ac:dyDescent="0.2">
      <c r="B12845" s="24"/>
    </row>
    <row r="12846" spans="2:2" x14ac:dyDescent="0.2">
      <c r="B12846" s="24"/>
    </row>
    <row r="12847" spans="2:2" x14ac:dyDescent="0.2">
      <c r="B12847" s="24"/>
    </row>
    <row r="12848" spans="2:2" x14ac:dyDescent="0.2">
      <c r="B12848" s="24"/>
    </row>
    <row r="12849" spans="2:2" x14ac:dyDescent="0.2">
      <c r="B12849" s="24"/>
    </row>
    <row r="12850" spans="2:2" x14ac:dyDescent="0.2">
      <c r="B12850" s="24"/>
    </row>
    <row r="12851" spans="2:2" x14ac:dyDescent="0.2">
      <c r="B12851" s="24"/>
    </row>
    <row r="12852" spans="2:2" x14ac:dyDescent="0.2">
      <c r="B12852" s="24"/>
    </row>
    <row r="12853" spans="2:2" x14ac:dyDescent="0.2">
      <c r="B12853" s="24"/>
    </row>
    <row r="12854" spans="2:2" x14ac:dyDescent="0.2">
      <c r="B12854" s="24"/>
    </row>
    <row r="12855" spans="2:2" x14ac:dyDescent="0.2">
      <c r="B12855" s="24"/>
    </row>
    <row r="12856" spans="2:2" x14ac:dyDescent="0.2">
      <c r="B12856" s="24"/>
    </row>
    <row r="12857" spans="2:2" x14ac:dyDescent="0.2">
      <c r="B12857" s="24"/>
    </row>
    <row r="12858" spans="2:2" x14ac:dyDescent="0.2">
      <c r="B12858" s="24"/>
    </row>
    <row r="12859" spans="2:2" x14ac:dyDescent="0.2">
      <c r="B12859" s="24"/>
    </row>
    <row r="12860" spans="2:2" x14ac:dyDescent="0.2">
      <c r="B12860" s="24"/>
    </row>
    <row r="12861" spans="2:2" x14ac:dyDescent="0.2">
      <c r="B12861" s="24"/>
    </row>
    <row r="12862" spans="2:2" x14ac:dyDescent="0.2">
      <c r="B12862" s="24"/>
    </row>
    <row r="12863" spans="2:2" x14ac:dyDescent="0.2">
      <c r="B12863" s="24"/>
    </row>
    <row r="12864" spans="2:2" x14ac:dyDescent="0.2">
      <c r="B12864" s="24"/>
    </row>
    <row r="12865" spans="2:2" x14ac:dyDescent="0.2">
      <c r="B12865" s="24"/>
    </row>
    <row r="12866" spans="2:2" x14ac:dyDescent="0.2">
      <c r="B12866" s="24"/>
    </row>
    <row r="12867" spans="2:2" x14ac:dyDescent="0.2">
      <c r="B12867" s="24"/>
    </row>
    <row r="12868" spans="2:2" x14ac:dyDescent="0.2">
      <c r="B12868" s="24"/>
    </row>
    <row r="12869" spans="2:2" x14ac:dyDescent="0.2">
      <c r="B12869" s="24"/>
    </row>
    <row r="12870" spans="2:2" x14ac:dyDescent="0.2">
      <c r="B12870" s="24"/>
    </row>
    <row r="12871" spans="2:2" x14ac:dyDescent="0.2">
      <c r="B12871" s="24"/>
    </row>
    <row r="12872" spans="2:2" x14ac:dyDescent="0.2">
      <c r="B12872" s="24"/>
    </row>
    <row r="12873" spans="2:2" x14ac:dyDescent="0.2">
      <c r="B12873" s="24"/>
    </row>
    <row r="12874" spans="2:2" x14ac:dyDescent="0.2">
      <c r="B12874" s="24"/>
    </row>
    <row r="12875" spans="2:2" x14ac:dyDescent="0.2">
      <c r="B12875" s="24"/>
    </row>
    <row r="12876" spans="2:2" x14ac:dyDescent="0.2">
      <c r="B12876" s="24"/>
    </row>
    <row r="12877" spans="2:2" x14ac:dyDescent="0.2">
      <c r="B12877" s="24"/>
    </row>
    <row r="12878" spans="2:2" x14ac:dyDescent="0.2">
      <c r="B12878" s="24"/>
    </row>
    <row r="12879" spans="2:2" x14ac:dyDescent="0.2">
      <c r="B12879" s="24"/>
    </row>
    <row r="12880" spans="2:2" x14ac:dyDescent="0.2">
      <c r="B12880" s="24"/>
    </row>
    <row r="12881" spans="2:2" x14ac:dyDescent="0.2">
      <c r="B12881" s="24"/>
    </row>
    <row r="12882" spans="2:2" x14ac:dyDescent="0.2">
      <c r="B12882" s="24"/>
    </row>
    <row r="12883" spans="2:2" x14ac:dyDescent="0.2">
      <c r="B12883" s="24"/>
    </row>
    <row r="12884" spans="2:2" x14ac:dyDescent="0.2">
      <c r="B12884" s="24"/>
    </row>
    <row r="12885" spans="2:2" x14ac:dyDescent="0.2">
      <c r="B12885" s="24"/>
    </row>
    <row r="12886" spans="2:2" x14ac:dyDescent="0.2">
      <c r="B12886" s="24"/>
    </row>
    <row r="12887" spans="2:2" x14ac:dyDescent="0.2">
      <c r="B12887" s="24"/>
    </row>
    <row r="12888" spans="2:2" x14ac:dyDescent="0.2">
      <c r="B12888" s="24"/>
    </row>
    <row r="12889" spans="2:2" x14ac:dyDescent="0.2">
      <c r="B12889" s="24"/>
    </row>
    <row r="12890" spans="2:2" x14ac:dyDescent="0.2">
      <c r="B12890" s="24"/>
    </row>
    <row r="12891" spans="2:2" x14ac:dyDescent="0.2">
      <c r="B12891" s="24"/>
    </row>
    <row r="12892" spans="2:2" x14ac:dyDescent="0.2">
      <c r="B12892" s="24"/>
    </row>
    <row r="12893" spans="2:2" x14ac:dyDescent="0.2">
      <c r="B12893" s="24"/>
    </row>
    <row r="12894" spans="2:2" x14ac:dyDescent="0.2">
      <c r="B12894" s="24"/>
    </row>
    <row r="12895" spans="2:2" x14ac:dyDescent="0.2">
      <c r="B12895" s="24"/>
    </row>
    <row r="12896" spans="2:2" x14ac:dyDescent="0.2">
      <c r="B12896" s="24"/>
    </row>
    <row r="12897" spans="2:2" x14ac:dyDescent="0.2">
      <c r="B12897" s="24"/>
    </row>
    <row r="12898" spans="2:2" x14ac:dyDescent="0.2">
      <c r="B12898" s="24"/>
    </row>
    <row r="12899" spans="2:2" x14ac:dyDescent="0.2">
      <c r="B12899" s="24"/>
    </row>
    <row r="12900" spans="2:2" x14ac:dyDescent="0.2">
      <c r="B12900" s="24"/>
    </row>
    <row r="12901" spans="2:2" x14ac:dyDescent="0.2">
      <c r="B12901" s="24"/>
    </row>
    <row r="12902" spans="2:2" x14ac:dyDescent="0.2">
      <c r="B12902" s="24"/>
    </row>
    <row r="12903" spans="2:2" x14ac:dyDescent="0.2">
      <c r="B12903" s="24"/>
    </row>
    <row r="12904" spans="2:2" x14ac:dyDescent="0.2">
      <c r="B12904" s="24"/>
    </row>
    <row r="12905" spans="2:2" x14ac:dyDescent="0.2">
      <c r="B12905" s="24"/>
    </row>
    <row r="12906" spans="2:2" x14ac:dyDescent="0.2">
      <c r="B12906" s="24"/>
    </row>
    <row r="12907" spans="2:2" x14ac:dyDescent="0.2">
      <c r="B12907" s="24"/>
    </row>
    <row r="12908" spans="2:2" x14ac:dyDescent="0.2">
      <c r="B12908" s="24"/>
    </row>
    <row r="12909" spans="2:2" x14ac:dyDescent="0.2">
      <c r="B12909" s="24"/>
    </row>
    <row r="12910" spans="2:2" x14ac:dyDescent="0.2">
      <c r="B12910" s="24"/>
    </row>
    <row r="12911" spans="2:2" x14ac:dyDescent="0.2">
      <c r="B12911" s="24"/>
    </row>
    <row r="12912" spans="2:2" x14ac:dyDescent="0.2">
      <c r="B12912" s="24"/>
    </row>
    <row r="12913" spans="2:2" x14ac:dyDescent="0.2">
      <c r="B12913" s="24"/>
    </row>
    <row r="12914" spans="2:2" x14ac:dyDescent="0.2">
      <c r="B12914" s="24"/>
    </row>
    <row r="12915" spans="2:2" x14ac:dyDescent="0.2">
      <c r="B12915" s="24"/>
    </row>
    <row r="12916" spans="2:2" x14ac:dyDescent="0.2">
      <c r="B12916" s="24"/>
    </row>
    <row r="12917" spans="2:2" x14ac:dyDescent="0.2">
      <c r="B12917" s="24"/>
    </row>
    <row r="12918" spans="2:2" x14ac:dyDescent="0.2">
      <c r="B12918" s="24"/>
    </row>
    <row r="12919" spans="2:2" x14ac:dyDescent="0.2">
      <c r="B12919" s="24"/>
    </row>
    <row r="12920" spans="2:2" x14ac:dyDescent="0.2">
      <c r="B12920" s="24"/>
    </row>
    <row r="12921" spans="2:2" x14ac:dyDescent="0.2">
      <c r="B12921" s="24"/>
    </row>
    <row r="12922" spans="2:2" x14ac:dyDescent="0.2">
      <c r="B12922" s="24"/>
    </row>
    <row r="12923" spans="2:2" x14ac:dyDescent="0.2">
      <c r="B12923" s="24"/>
    </row>
    <row r="12924" spans="2:2" x14ac:dyDescent="0.2">
      <c r="B12924" s="24"/>
    </row>
    <row r="12925" spans="2:2" x14ac:dyDescent="0.2">
      <c r="B12925" s="24"/>
    </row>
    <row r="12926" spans="2:2" x14ac:dyDescent="0.2">
      <c r="B12926" s="24"/>
    </row>
    <row r="12927" spans="2:2" x14ac:dyDescent="0.2">
      <c r="B12927" s="24"/>
    </row>
    <row r="12928" spans="2:2" x14ac:dyDescent="0.2">
      <c r="B12928" s="24"/>
    </row>
    <row r="12929" spans="2:2" x14ac:dyDescent="0.2">
      <c r="B12929" s="24"/>
    </row>
    <row r="12930" spans="2:2" x14ac:dyDescent="0.2">
      <c r="B12930" s="24"/>
    </row>
    <row r="12931" spans="2:2" x14ac:dyDescent="0.2">
      <c r="B12931" s="24"/>
    </row>
    <row r="12932" spans="2:2" x14ac:dyDescent="0.2">
      <c r="B12932" s="24"/>
    </row>
    <row r="12933" spans="2:2" x14ac:dyDescent="0.2">
      <c r="B12933" s="24"/>
    </row>
    <row r="12934" spans="2:2" x14ac:dyDescent="0.2">
      <c r="B12934" s="24"/>
    </row>
    <row r="12935" spans="2:2" x14ac:dyDescent="0.2">
      <c r="B12935" s="24"/>
    </row>
    <row r="12936" spans="2:2" x14ac:dyDescent="0.2">
      <c r="B12936" s="24"/>
    </row>
    <row r="12937" spans="2:2" x14ac:dyDescent="0.2">
      <c r="B12937" s="24"/>
    </row>
    <row r="12938" spans="2:2" x14ac:dyDescent="0.2">
      <c r="B12938" s="24"/>
    </row>
    <row r="12939" spans="2:2" x14ac:dyDescent="0.2">
      <c r="B12939" s="24"/>
    </row>
    <row r="12940" spans="2:2" x14ac:dyDescent="0.2">
      <c r="B12940" s="24"/>
    </row>
    <row r="12941" spans="2:2" x14ac:dyDescent="0.2">
      <c r="B12941" s="24"/>
    </row>
    <row r="12942" spans="2:2" x14ac:dyDescent="0.2">
      <c r="B12942" s="24"/>
    </row>
    <row r="12943" spans="2:2" x14ac:dyDescent="0.2">
      <c r="B12943" s="24"/>
    </row>
    <row r="12944" spans="2:2" x14ac:dyDescent="0.2">
      <c r="B12944" s="24"/>
    </row>
    <row r="12945" spans="2:2" x14ac:dyDescent="0.2">
      <c r="B12945" s="24"/>
    </row>
    <row r="12946" spans="2:2" x14ac:dyDescent="0.2">
      <c r="B12946" s="24"/>
    </row>
    <row r="12947" spans="2:2" x14ac:dyDescent="0.2">
      <c r="B12947" s="24"/>
    </row>
    <row r="12948" spans="2:2" x14ac:dyDescent="0.2">
      <c r="B12948" s="24"/>
    </row>
    <row r="12949" spans="2:2" x14ac:dyDescent="0.2">
      <c r="B12949" s="24"/>
    </row>
    <row r="12950" spans="2:2" x14ac:dyDescent="0.2">
      <c r="B12950" s="24"/>
    </row>
    <row r="12951" spans="2:2" x14ac:dyDescent="0.2">
      <c r="B12951" s="24"/>
    </row>
    <row r="12952" spans="2:2" x14ac:dyDescent="0.2">
      <c r="B12952" s="24"/>
    </row>
    <row r="12953" spans="2:2" x14ac:dyDescent="0.2">
      <c r="B12953" s="24"/>
    </row>
    <row r="12954" spans="2:2" x14ac:dyDescent="0.2">
      <c r="B12954" s="24"/>
    </row>
    <row r="12955" spans="2:2" x14ac:dyDescent="0.2">
      <c r="B12955" s="24"/>
    </row>
    <row r="12956" spans="2:2" x14ac:dyDescent="0.2">
      <c r="B12956" s="24"/>
    </row>
    <row r="12957" spans="2:2" x14ac:dyDescent="0.2">
      <c r="B12957" s="24"/>
    </row>
    <row r="12958" spans="2:2" x14ac:dyDescent="0.2">
      <c r="B12958" s="24"/>
    </row>
    <row r="12959" spans="2:2" x14ac:dyDescent="0.2">
      <c r="B12959" s="24"/>
    </row>
    <row r="12960" spans="2:2" x14ac:dyDescent="0.2">
      <c r="B12960" s="24"/>
    </row>
    <row r="12961" spans="2:2" x14ac:dyDescent="0.2">
      <c r="B12961" s="24"/>
    </row>
    <row r="12962" spans="2:2" x14ac:dyDescent="0.2">
      <c r="B12962" s="24"/>
    </row>
    <row r="12963" spans="2:2" x14ac:dyDescent="0.2">
      <c r="B12963" s="24"/>
    </row>
    <row r="12964" spans="2:2" x14ac:dyDescent="0.2">
      <c r="B12964" s="24"/>
    </row>
    <row r="12965" spans="2:2" x14ac:dyDescent="0.2">
      <c r="B12965" s="24"/>
    </row>
    <row r="12966" spans="2:2" x14ac:dyDescent="0.2">
      <c r="B12966" s="24"/>
    </row>
    <row r="12967" spans="2:2" x14ac:dyDescent="0.2">
      <c r="B12967" s="24"/>
    </row>
    <row r="12968" spans="2:2" x14ac:dyDescent="0.2">
      <c r="B12968" s="24"/>
    </row>
    <row r="12969" spans="2:2" x14ac:dyDescent="0.2">
      <c r="B12969" s="24"/>
    </row>
    <row r="12970" spans="2:2" x14ac:dyDescent="0.2">
      <c r="B12970" s="24"/>
    </row>
    <row r="12971" spans="2:2" x14ac:dyDescent="0.2">
      <c r="B12971" s="24"/>
    </row>
    <row r="12972" spans="2:2" x14ac:dyDescent="0.2">
      <c r="B12972" s="24"/>
    </row>
    <row r="12973" spans="2:2" x14ac:dyDescent="0.2">
      <c r="B12973" s="24"/>
    </row>
    <row r="12974" spans="2:2" x14ac:dyDescent="0.2">
      <c r="B12974" s="24"/>
    </row>
    <row r="12975" spans="2:2" x14ac:dyDescent="0.2">
      <c r="B12975" s="24"/>
    </row>
    <row r="12976" spans="2:2" x14ac:dyDescent="0.2">
      <c r="B12976" s="24"/>
    </row>
    <row r="12977" spans="2:2" x14ac:dyDescent="0.2">
      <c r="B12977" s="24"/>
    </row>
    <row r="12978" spans="2:2" x14ac:dyDescent="0.2">
      <c r="B12978" s="24"/>
    </row>
    <row r="12979" spans="2:2" x14ac:dyDescent="0.2">
      <c r="B12979" s="24"/>
    </row>
    <row r="12980" spans="2:2" x14ac:dyDescent="0.2">
      <c r="B12980" s="24"/>
    </row>
    <row r="12981" spans="2:2" x14ac:dyDescent="0.2">
      <c r="B12981" s="24"/>
    </row>
    <row r="12982" spans="2:2" x14ac:dyDescent="0.2">
      <c r="B12982" s="24"/>
    </row>
    <row r="12983" spans="2:2" x14ac:dyDescent="0.2">
      <c r="B12983" s="24"/>
    </row>
    <row r="12984" spans="2:2" x14ac:dyDescent="0.2">
      <c r="B12984" s="24"/>
    </row>
    <row r="12985" spans="2:2" x14ac:dyDescent="0.2">
      <c r="B12985" s="24"/>
    </row>
    <row r="12986" spans="2:2" x14ac:dyDescent="0.2">
      <c r="B12986" s="24"/>
    </row>
    <row r="12987" spans="2:2" x14ac:dyDescent="0.2">
      <c r="B12987" s="24"/>
    </row>
    <row r="12988" spans="2:2" x14ac:dyDescent="0.2">
      <c r="B12988" s="24"/>
    </row>
    <row r="12989" spans="2:2" x14ac:dyDescent="0.2">
      <c r="B12989" s="24"/>
    </row>
    <row r="12990" spans="2:2" x14ac:dyDescent="0.2">
      <c r="B12990" s="24"/>
    </row>
    <row r="12991" spans="2:2" x14ac:dyDescent="0.2">
      <c r="B12991" s="24"/>
    </row>
    <row r="12992" spans="2:2" x14ac:dyDescent="0.2">
      <c r="B12992" s="24"/>
    </row>
    <row r="12993" spans="2:2" x14ac:dyDescent="0.2">
      <c r="B12993" s="24"/>
    </row>
    <row r="12994" spans="2:2" x14ac:dyDescent="0.2">
      <c r="B12994" s="24"/>
    </row>
    <row r="12995" spans="2:2" x14ac:dyDescent="0.2">
      <c r="B12995" s="24"/>
    </row>
    <row r="12996" spans="2:2" x14ac:dyDescent="0.2">
      <c r="B12996" s="24"/>
    </row>
    <row r="12997" spans="2:2" x14ac:dyDescent="0.2">
      <c r="B12997" s="24"/>
    </row>
    <row r="12998" spans="2:2" x14ac:dyDescent="0.2">
      <c r="B12998" s="24"/>
    </row>
    <row r="12999" spans="2:2" x14ac:dyDescent="0.2">
      <c r="B12999" s="24"/>
    </row>
    <row r="13000" spans="2:2" x14ac:dyDescent="0.2">
      <c r="B13000" s="24"/>
    </row>
    <row r="13001" spans="2:2" x14ac:dyDescent="0.2">
      <c r="B13001" s="24"/>
    </row>
    <row r="13002" spans="2:2" x14ac:dyDescent="0.2">
      <c r="B13002" s="24"/>
    </row>
    <row r="13003" spans="2:2" x14ac:dyDescent="0.2">
      <c r="B13003" s="24"/>
    </row>
    <row r="13004" spans="2:2" x14ac:dyDescent="0.2">
      <c r="B13004" s="24"/>
    </row>
    <row r="13005" spans="2:2" x14ac:dyDescent="0.2">
      <c r="B13005" s="24"/>
    </row>
    <row r="13006" spans="2:2" x14ac:dyDescent="0.2">
      <c r="B13006" s="24"/>
    </row>
    <row r="13007" spans="2:2" x14ac:dyDescent="0.2">
      <c r="B13007" s="24"/>
    </row>
    <row r="13008" spans="2:2" x14ac:dyDescent="0.2">
      <c r="B13008" s="24"/>
    </row>
    <row r="13009" spans="2:2" x14ac:dyDescent="0.2">
      <c r="B13009" s="24"/>
    </row>
    <row r="13010" spans="2:2" x14ac:dyDescent="0.2">
      <c r="B13010" s="24"/>
    </row>
    <row r="13011" spans="2:2" x14ac:dyDescent="0.2">
      <c r="B13011" s="24"/>
    </row>
    <row r="13012" spans="2:2" x14ac:dyDescent="0.2">
      <c r="B13012" s="24"/>
    </row>
    <row r="13013" spans="2:2" x14ac:dyDescent="0.2">
      <c r="B13013" s="24"/>
    </row>
    <row r="13014" spans="2:2" x14ac:dyDescent="0.2">
      <c r="B13014" s="24"/>
    </row>
    <row r="13015" spans="2:2" x14ac:dyDescent="0.2">
      <c r="B13015" s="24"/>
    </row>
    <row r="13016" spans="2:2" x14ac:dyDescent="0.2">
      <c r="B13016" s="24"/>
    </row>
    <row r="13017" spans="2:2" x14ac:dyDescent="0.2">
      <c r="B13017" s="24"/>
    </row>
    <row r="13018" spans="2:2" x14ac:dyDescent="0.2">
      <c r="B13018" s="24"/>
    </row>
    <row r="13019" spans="2:2" x14ac:dyDescent="0.2">
      <c r="B13019" s="24"/>
    </row>
    <row r="13020" spans="2:2" x14ac:dyDescent="0.2">
      <c r="B13020" s="24"/>
    </row>
    <row r="13021" spans="2:2" x14ac:dyDescent="0.2">
      <c r="B13021" s="24"/>
    </row>
    <row r="13022" spans="2:2" x14ac:dyDescent="0.2">
      <c r="B13022" s="24"/>
    </row>
    <row r="13023" spans="2:2" x14ac:dyDescent="0.2">
      <c r="B13023" s="24"/>
    </row>
    <row r="13024" spans="2:2" x14ac:dyDescent="0.2">
      <c r="B13024" s="24"/>
    </row>
    <row r="13025" spans="2:2" x14ac:dyDescent="0.2">
      <c r="B13025" s="24"/>
    </row>
    <row r="13026" spans="2:2" x14ac:dyDescent="0.2">
      <c r="B13026" s="24"/>
    </row>
    <row r="13027" spans="2:2" x14ac:dyDescent="0.2">
      <c r="B13027" s="24"/>
    </row>
    <row r="13028" spans="2:2" x14ac:dyDescent="0.2">
      <c r="B13028" s="24"/>
    </row>
    <row r="13029" spans="2:2" x14ac:dyDescent="0.2">
      <c r="B13029" s="24"/>
    </row>
    <row r="13030" spans="2:2" x14ac:dyDescent="0.2">
      <c r="B13030" s="24"/>
    </row>
    <row r="13031" spans="2:2" x14ac:dyDescent="0.2">
      <c r="B13031" s="24"/>
    </row>
    <row r="13032" spans="2:2" x14ac:dyDescent="0.2">
      <c r="B13032" s="24"/>
    </row>
    <row r="13033" spans="2:2" x14ac:dyDescent="0.2">
      <c r="B13033" s="24"/>
    </row>
    <row r="13034" spans="2:2" x14ac:dyDescent="0.2">
      <c r="B13034" s="24"/>
    </row>
    <row r="13035" spans="2:2" x14ac:dyDescent="0.2">
      <c r="B13035" s="24"/>
    </row>
    <row r="13036" spans="2:2" x14ac:dyDescent="0.2">
      <c r="B13036" s="24"/>
    </row>
    <row r="13037" spans="2:2" x14ac:dyDescent="0.2">
      <c r="B13037" s="24"/>
    </row>
    <row r="13038" spans="2:2" x14ac:dyDescent="0.2">
      <c r="B13038" s="24"/>
    </row>
    <row r="13039" spans="2:2" x14ac:dyDescent="0.2">
      <c r="B13039" s="24"/>
    </row>
    <row r="13040" spans="2:2" x14ac:dyDescent="0.2">
      <c r="B13040" s="24"/>
    </row>
    <row r="13041" spans="2:2" x14ac:dyDescent="0.2">
      <c r="B13041" s="24"/>
    </row>
    <row r="13042" spans="2:2" x14ac:dyDescent="0.2">
      <c r="B13042" s="24"/>
    </row>
    <row r="13043" spans="2:2" x14ac:dyDescent="0.2">
      <c r="B13043" s="24"/>
    </row>
    <row r="13044" spans="2:2" x14ac:dyDescent="0.2">
      <c r="B13044" s="24"/>
    </row>
    <row r="13045" spans="2:2" x14ac:dyDescent="0.2">
      <c r="B13045" s="24"/>
    </row>
    <row r="13046" spans="2:2" x14ac:dyDescent="0.2">
      <c r="B13046" s="24"/>
    </row>
    <row r="13047" spans="2:2" x14ac:dyDescent="0.2">
      <c r="B13047" s="24"/>
    </row>
    <row r="13048" spans="2:2" x14ac:dyDescent="0.2">
      <c r="B13048" s="24"/>
    </row>
    <row r="13049" spans="2:2" x14ac:dyDescent="0.2">
      <c r="B13049" s="24"/>
    </row>
    <row r="13050" spans="2:2" x14ac:dyDescent="0.2">
      <c r="B13050" s="24"/>
    </row>
    <row r="13051" spans="2:2" x14ac:dyDescent="0.2">
      <c r="B13051" s="24"/>
    </row>
    <row r="13052" spans="2:2" x14ac:dyDescent="0.2">
      <c r="B13052" s="24"/>
    </row>
    <row r="13053" spans="2:2" x14ac:dyDescent="0.2">
      <c r="B13053" s="24"/>
    </row>
    <row r="13054" spans="2:2" x14ac:dyDescent="0.2">
      <c r="B13054" s="24"/>
    </row>
    <row r="13055" spans="2:2" x14ac:dyDescent="0.2">
      <c r="B13055" s="24"/>
    </row>
    <row r="13056" spans="2:2" x14ac:dyDescent="0.2">
      <c r="B13056" s="24"/>
    </row>
    <row r="13057" spans="2:2" x14ac:dyDescent="0.2">
      <c r="B13057" s="24"/>
    </row>
    <row r="13058" spans="2:2" x14ac:dyDescent="0.2">
      <c r="B13058" s="24"/>
    </row>
    <row r="13059" spans="2:2" x14ac:dyDescent="0.2">
      <c r="B13059" s="24"/>
    </row>
    <row r="13060" spans="2:2" x14ac:dyDescent="0.2">
      <c r="B13060" s="24"/>
    </row>
    <row r="13061" spans="2:2" x14ac:dyDescent="0.2">
      <c r="B13061" s="24"/>
    </row>
    <row r="13062" spans="2:2" x14ac:dyDescent="0.2">
      <c r="B13062" s="24"/>
    </row>
    <row r="13063" spans="2:2" x14ac:dyDescent="0.2">
      <c r="B13063" s="24"/>
    </row>
    <row r="13064" spans="2:2" x14ac:dyDescent="0.2">
      <c r="B13064" s="24"/>
    </row>
    <row r="13065" spans="2:2" x14ac:dyDescent="0.2">
      <c r="B13065" s="24"/>
    </row>
    <row r="13066" spans="2:2" x14ac:dyDescent="0.2">
      <c r="B13066" s="24"/>
    </row>
    <row r="13067" spans="2:2" x14ac:dyDescent="0.2">
      <c r="B13067" s="24"/>
    </row>
    <row r="13068" spans="2:2" x14ac:dyDescent="0.2">
      <c r="B13068" s="24"/>
    </row>
    <row r="13069" spans="2:2" x14ac:dyDescent="0.2">
      <c r="B13069" s="24"/>
    </row>
    <row r="13070" spans="2:2" x14ac:dyDescent="0.2">
      <c r="B13070" s="24"/>
    </row>
    <row r="13071" spans="2:2" x14ac:dyDescent="0.2">
      <c r="B13071" s="24"/>
    </row>
    <row r="13072" spans="2:2" x14ac:dyDescent="0.2">
      <c r="B13072" s="24"/>
    </row>
    <row r="13073" spans="2:2" x14ac:dyDescent="0.2">
      <c r="B13073" s="24"/>
    </row>
    <row r="13074" spans="2:2" x14ac:dyDescent="0.2">
      <c r="B13074" s="24"/>
    </row>
    <row r="13075" spans="2:2" x14ac:dyDescent="0.2">
      <c r="B13075" s="24"/>
    </row>
    <row r="13076" spans="2:2" x14ac:dyDescent="0.2">
      <c r="B13076" s="24"/>
    </row>
    <row r="13077" spans="2:2" x14ac:dyDescent="0.2">
      <c r="B13077" s="24"/>
    </row>
    <row r="13078" spans="2:2" x14ac:dyDescent="0.2">
      <c r="B13078" s="24"/>
    </row>
    <row r="13079" spans="2:2" x14ac:dyDescent="0.2">
      <c r="B13079" s="24"/>
    </row>
    <row r="13080" spans="2:2" x14ac:dyDescent="0.2">
      <c r="B13080" s="24"/>
    </row>
    <row r="13081" spans="2:2" x14ac:dyDescent="0.2">
      <c r="B13081" s="24"/>
    </row>
    <row r="13082" spans="2:2" x14ac:dyDescent="0.2">
      <c r="B13082" s="24"/>
    </row>
    <row r="13083" spans="2:2" x14ac:dyDescent="0.2">
      <c r="B13083" s="24"/>
    </row>
    <row r="13084" spans="2:2" x14ac:dyDescent="0.2">
      <c r="B13084" s="24"/>
    </row>
    <row r="13085" spans="2:2" x14ac:dyDescent="0.2">
      <c r="B13085" s="24"/>
    </row>
    <row r="13086" spans="2:2" x14ac:dyDescent="0.2">
      <c r="B13086" s="24"/>
    </row>
    <row r="13087" spans="2:2" x14ac:dyDescent="0.2">
      <c r="B13087" s="24"/>
    </row>
    <row r="13088" spans="2:2" x14ac:dyDescent="0.2">
      <c r="B13088" s="24"/>
    </row>
    <row r="13089" spans="2:2" x14ac:dyDescent="0.2">
      <c r="B13089" s="24"/>
    </row>
    <row r="13090" spans="2:2" x14ac:dyDescent="0.2">
      <c r="B13090" s="24"/>
    </row>
    <row r="13091" spans="2:2" x14ac:dyDescent="0.2">
      <c r="B13091" s="24"/>
    </row>
    <row r="13092" spans="2:2" x14ac:dyDescent="0.2">
      <c r="B13092" s="24"/>
    </row>
    <row r="13093" spans="2:2" x14ac:dyDescent="0.2">
      <c r="B13093" s="24"/>
    </row>
    <row r="13094" spans="2:2" x14ac:dyDescent="0.2">
      <c r="B13094" s="24"/>
    </row>
    <row r="13095" spans="2:2" x14ac:dyDescent="0.2">
      <c r="B13095" s="24"/>
    </row>
    <row r="13096" spans="2:2" x14ac:dyDescent="0.2">
      <c r="B13096" s="24"/>
    </row>
    <row r="13097" spans="2:2" x14ac:dyDescent="0.2">
      <c r="B13097" s="24"/>
    </row>
    <row r="13098" spans="2:2" x14ac:dyDescent="0.2">
      <c r="B13098" s="24"/>
    </row>
    <row r="13099" spans="2:2" x14ac:dyDescent="0.2">
      <c r="B13099" s="24"/>
    </row>
    <row r="13100" spans="2:2" x14ac:dyDescent="0.2">
      <c r="B13100" s="24"/>
    </row>
    <row r="13101" spans="2:2" x14ac:dyDescent="0.2">
      <c r="B13101" s="24"/>
    </row>
    <row r="13102" spans="2:2" x14ac:dyDescent="0.2">
      <c r="B13102" s="24"/>
    </row>
    <row r="13103" spans="2:2" x14ac:dyDescent="0.2">
      <c r="B13103" s="24"/>
    </row>
    <row r="13104" spans="2:2" x14ac:dyDescent="0.2">
      <c r="B13104" s="24"/>
    </row>
    <row r="13105" spans="2:2" x14ac:dyDescent="0.2">
      <c r="B13105" s="24"/>
    </row>
    <row r="13106" spans="2:2" x14ac:dyDescent="0.2">
      <c r="B13106" s="24"/>
    </row>
    <row r="13107" spans="2:2" x14ac:dyDescent="0.2">
      <c r="B13107" s="24"/>
    </row>
    <row r="13108" spans="2:2" x14ac:dyDescent="0.2">
      <c r="B13108" s="24"/>
    </row>
    <row r="13109" spans="2:2" x14ac:dyDescent="0.2">
      <c r="B13109" s="24"/>
    </row>
    <row r="13110" spans="2:2" x14ac:dyDescent="0.2">
      <c r="B13110" s="24"/>
    </row>
    <row r="13111" spans="2:2" x14ac:dyDescent="0.2">
      <c r="B13111" s="24"/>
    </row>
    <row r="13112" spans="2:2" x14ac:dyDescent="0.2">
      <c r="B13112" s="24"/>
    </row>
    <row r="13113" spans="2:2" x14ac:dyDescent="0.2">
      <c r="B13113" s="24"/>
    </row>
    <row r="13114" spans="2:2" x14ac:dyDescent="0.2">
      <c r="B13114" s="24"/>
    </row>
    <row r="13115" spans="2:2" x14ac:dyDescent="0.2">
      <c r="B13115" s="24"/>
    </row>
    <row r="13116" spans="2:2" x14ac:dyDescent="0.2">
      <c r="B13116" s="24"/>
    </row>
    <row r="13117" spans="2:2" x14ac:dyDescent="0.2">
      <c r="B13117" s="24"/>
    </row>
    <row r="13118" spans="2:2" x14ac:dyDescent="0.2">
      <c r="B13118" s="24"/>
    </row>
    <row r="13119" spans="2:2" x14ac:dyDescent="0.2">
      <c r="B13119" s="24"/>
    </row>
    <row r="13120" spans="2:2" x14ac:dyDescent="0.2">
      <c r="B13120" s="24"/>
    </row>
    <row r="13121" spans="2:2" x14ac:dyDescent="0.2">
      <c r="B13121" s="24"/>
    </row>
    <row r="13122" spans="2:2" x14ac:dyDescent="0.2">
      <c r="B13122" s="24"/>
    </row>
    <row r="13123" spans="2:2" x14ac:dyDescent="0.2">
      <c r="B13123" s="24"/>
    </row>
    <row r="13124" spans="2:2" x14ac:dyDescent="0.2">
      <c r="B13124" s="24"/>
    </row>
    <row r="13125" spans="2:2" x14ac:dyDescent="0.2">
      <c r="B13125" s="24"/>
    </row>
    <row r="13126" spans="2:2" x14ac:dyDescent="0.2">
      <c r="B13126" s="24"/>
    </row>
    <row r="13127" spans="2:2" x14ac:dyDescent="0.2">
      <c r="B13127" s="24"/>
    </row>
    <row r="13128" spans="2:2" x14ac:dyDescent="0.2">
      <c r="B13128" s="24"/>
    </row>
    <row r="13129" spans="2:2" x14ac:dyDescent="0.2">
      <c r="B13129" s="24"/>
    </row>
    <row r="13130" spans="2:2" x14ac:dyDescent="0.2">
      <c r="B13130" s="24"/>
    </row>
    <row r="13131" spans="2:2" x14ac:dyDescent="0.2">
      <c r="B13131" s="24"/>
    </row>
    <row r="13132" spans="2:2" x14ac:dyDescent="0.2">
      <c r="B13132" s="24"/>
    </row>
    <row r="13133" spans="2:2" x14ac:dyDescent="0.2">
      <c r="B13133" s="24"/>
    </row>
    <row r="13134" spans="2:2" x14ac:dyDescent="0.2">
      <c r="B13134" s="24"/>
    </row>
    <row r="13135" spans="2:2" x14ac:dyDescent="0.2">
      <c r="B13135" s="24"/>
    </row>
    <row r="13136" spans="2:2" x14ac:dyDescent="0.2">
      <c r="B13136" s="24"/>
    </row>
    <row r="13137" spans="2:2" x14ac:dyDescent="0.2">
      <c r="B13137" s="24"/>
    </row>
    <row r="13138" spans="2:2" x14ac:dyDescent="0.2">
      <c r="B13138" s="24"/>
    </row>
    <row r="13139" spans="2:2" x14ac:dyDescent="0.2">
      <c r="B13139" s="24"/>
    </row>
    <row r="13140" spans="2:2" x14ac:dyDescent="0.2">
      <c r="B13140" s="24"/>
    </row>
    <row r="13141" spans="2:2" x14ac:dyDescent="0.2">
      <c r="B13141" s="24"/>
    </row>
    <row r="13142" spans="2:2" x14ac:dyDescent="0.2">
      <c r="B13142" s="24"/>
    </row>
    <row r="13143" spans="2:2" x14ac:dyDescent="0.2">
      <c r="B13143" s="24"/>
    </row>
    <row r="13144" spans="2:2" x14ac:dyDescent="0.2">
      <c r="B13144" s="24"/>
    </row>
    <row r="13145" spans="2:2" x14ac:dyDescent="0.2">
      <c r="B13145" s="24"/>
    </row>
    <row r="13146" spans="2:2" x14ac:dyDescent="0.2">
      <c r="B13146" s="24"/>
    </row>
    <row r="13147" spans="2:2" x14ac:dyDescent="0.2">
      <c r="B13147" s="24"/>
    </row>
    <row r="13148" spans="2:2" x14ac:dyDescent="0.2">
      <c r="B13148" s="24"/>
    </row>
    <row r="13149" spans="2:2" x14ac:dyDescent="0.2">
      <c r="B13149" s="24"/>
    </row>
    <row r="13150" spans="2:2" x14ac:dyDescent="0.2">
      <c r="B13150" s="24"/>
    </row>
    <row r="13151" spans="2:2" x14ac:dyDescent="0.2">
      <c r="B13151" s="24"/>
    </row>
    <row r="13152" spans="2:2" x14ac:dyDescent="0.2">
      <c r="B13152" s="24"/>
    </row>
    <row r="13153" spans="2:2" x14ac:dyDescent="0.2">
      <c r="B13153" s="24"/>
    </row>
    <row r="13154" spans="2:2" x14ac:dyDescent="0.2">
      <c r="B13154" s="24"/>
    </row>
    <row r="13155" spans="2:2" x14ac:dyDescent="0.2">
      <c r="B13155" s="24"/>
    </row>
    <row r="13156" spans="2:2" x14ac:dyDescent="0.2">
      <c r="B13156" s="24"/>
    </row>
    <row r="13157" spans="2:2" x14ac:dyDescent="0.2">
      <c r="B13157" s="24"/>
    </row>
    <row r="13158" spans="2:2" x14ac:dyDescent="0.2">
      <c r="B13158" s="24"/>
    </row>
    <row r="13159" spans="2:2" x14ac:dyDescent="0.2">
      <c r="B13159" s="24"/>
    </row>
    <row r="13160" spans="2:2" x14ac:dyDescent="0.2">
      <c r="B13160" s="24"/>
    </row>
    <row r="13161" spans="2:2" x14ac:dyDescent="0.2">
      <c r="B13161" s="24"/>
    </row>
    <row r="13162" spans="2:2" x14ac:dyDescent="0.2">
      <c r="B13162" s="24"/>
    </row>
    <row r="13163" spans="2:2" x14ac:dyDescent="0.2">
      <c r="B13163" s="24"/>
    </row>
    <row r="13164" spans="2:2" x14ac:dyDescent="0.2">
      <c r="B13164" s="24"/>
    </row>
    <row r="13165" spans="2:2" x14ac:dyDescent="0.2">
      <c r="B13165" s="24"/>
    </row>
    <row r="13166" spans="2:2" x14ac:dyDescent="0.2">
      <c r="B13166" s="24"/>
    </row>
    <row r="13167" spans="2:2" x14ac:dyDescent="0.2">
      <c r="B13167" s="24"/>
    </row>
    <row r="13168" spans="2:2" x14ac:dyDescent="0.2">
      <c r="B13168" s="24"/>
    </row>
    <row r="13169" spans="2:2" x14ac:dyDescent="0.2">
      <c r="B13169" s="24"/>
    </row>
    <row r="13170" spans="2:2" x14ac:dyDescent="0.2">
      <c r="B13170" s="24"/>
    </row>
    <row r="13171" spans="2:2" x14ac:dyDescent="0.2">
      <c r="B13171" s="24"/>
    </row>
    <row r="13172" spans="2:2" x14ac:dyDescent="0.2">
      <c r="B13172" s="24"/>
    </row>
    <row r="13173" spans="2:2" x14ac:dyDescent="0.2">
      <c r="B13173" s="24"/>
    </row>
    <row r="13174" spans="2:2" x14ac:dyDescent="0.2">
      <c r="B13174" s="24"/>
    </row>
    <row r="13175" spans="2:2" x14ac:dyDescent="0.2">
      <c r="B13175" s="24"/>
    </row>
    <row r="13176" spans="2:2" x14ac:dyDescent="0.2">
      <c r="B13176" s="24"/>
    </row>
    <row r="13177" spans="2:2" x14ac:dyDescent="0.2">
      <c r="B13177" s="24"/>
    </row>
    <row r="13178" spans="2:2" x14ac:dyDescent="0.2">
      <c r="B13178" s="24"/>
    </row>
    <row r="13179" spans="2:2" x14ac:dyDescent="0.2">
      <c r="B13179" s="24"/>
    </row>
    <row r="13180" spans="2:2" x14ac:dyDescent="0.2">
      <c r="B13180" s="24"/>
    </row>
    <row r="13181" spans="2:2" x14ac:dyDescent="0.2">
      <c r="B13181" s="24"/>
    </row>
    <row r="13182" spans="2:2" x14ac:dyDescent="0.2">
      <c r="B13182" s="24"/>
    </row>
    <row r="13183" spans="2:2" x14ac:dyDescent="0.2">
      <c r="B13183" s="24"/>
    </row>
    <row r="13184" spans="2:2" x14ac:dyDescent="0.2">
      <c r="B13184" s="24"/>
    </row>
    <row r="13185" spans="2:2" x14ac:dyDescent="0.2">
      <c r="B13185" s="24"/>
    </row>
    <row r="13186" spans="2:2" x14ac:dyDescent="0.2">
      <c r="B13186" s="24"/>
    </row>
    <row r="13187" spans="2:2" x14ac:dyDescent="0.2">
      <c r="B13187" s="24"/>
    </row>
    <row r="13188" spans="2:2" x14ac:dyDescent="0.2">
      <c r="B13188" s="24"/>
    </row>
    <row r="13189" spans="2:2" x14ac:dyDescent="0.2">
      <c r="B13189" s="24"/>
    </row>
    <row r="13190" spans="2:2" x14ac:dyDescent="0.2">
      <c r="B13190" s="24"/>
    </row>
    <row r="13191" spans="2:2" x14ac:dyDescent="0.2">
      <c r="B13191" s="24"/>
    </row>
    <row r="13192" spans="2:2" x14ac:dyDescent="0.2">
      <c r="B13192" s="24"/>
    </row>
    <row r="13193" spans="2:2" x14ac:dyDescent="0.2">
      <c r="B13193" s="24"/>
    </row>
    <row r="13194" spans="2:2" x14ac:dyDescent="0.2">
      <c r="B13194" s="24"/>
    </row>
    <row r="13195" spans="2:2" x14ac:dyDescent="0.2">
      <c r="B13195" s="24"/>
    </row>
    <row r="13196" spans="2:2" x14ac:dyDescent="0.2">
      <c r="B13196" s="24"/>
    </row>
    <row r="13197" spans="2:2" x14ac:dyDescent="0.2">
      <c r="B13197" s="24"/>
    </row>
    <row r="13198" spans="2:2" x14ac:dyDescent="0.2">
      <c r="B13198" s="24"/>
    </row>
    <row r="13199" spans="2:2" x14ac:dyDescent="0.2">
      <c r="B13199" s="24"/>
    </row>
    <row r="13200" spans="2:2" x14ac:dyDescent="0.2">
      <c r="B13200" s="24"/>
    </row>
    <row r="13201" spans="2:2" x14ac:dyDescent="0.2">
      <c r="B13201" s="24"/>
    </row>
    <row r="13202" spans="2:2" x14ac:dyDescent="0.2">
      <c r="B13202" s="24"/>
    </row>
    <row r="13203" spans="2:2" x14ac:dyDescent="0.2">
      <c r="B13203" s="24"/>
    </row>
    <row r="13204" spans="2:2" x14ac:dyDescent="0.2">
      <c r="B13204" s="24"/>
    </row>
    <row r="13205" spans="2:2" x14ac:dyDescent="0.2">
      <c r="B13205" s="24"/>
    </row>
    <row r="13206" spans="2:2" x14ac:dyDescent="0.2">
      <c r="B13206" s="24"/>
    </row>
    <row r="13207" spans="2:2" x14ac:dyDescent="0.2">
      <c r="B13207" s="24"/>
    </row>
    <row r="13208" spans="2:2" x14ac:dyDescent="0.2">
      <c r="B13208" s="24"/>
    </row>
    <row r="13209" spans="2:2" x14ac:dyDescent="0.2">
      <c r="B13209" s="24"/>
    </row>
    <row r="13210" spans="2:2" x14ac:dyDescent="0.2">
      <c r="B13210" s="24"/>
    </row>
    <row r="13211" spans="2:2" x14ac:dyDescent="0.2">
      <c r="B13211" s="24"/>
    </row>
    <row r="13212" spans="2:2" x14ac:dyDescent="0.2">
      <c r="B13212" s="24"/>
    </row>
    <row r="13213" spans="2:2" x14ac:dyDescent="0.2">
      <c r="B13213" s="24"/>
    </row>
    <row r="13214" spans="2:2" x14ac:dyDescent="0.2">
      <c r="B13214" s="24"/>
    </row>
    <row r="13215" spans="2:2" x14ac:dyDescent="0.2">
      <c r="B13215" s="24"/>
    </row>
    <row r="13216" spans="2:2" x14ac:dyDescent="0.2">
      <c r="B13216" s="24"/>
    </row>
    <row r="13217" spans="2:2" x14ac:dyDescent="0.2">
      <c r="B13217" s="24"/>
    </row>
    <row r="13218" spans="2:2" x14ac:dyDescent="0.2">
      <c r="B13218" s="24"/>
    </row>
    <row r="13219" spans="2:2" x14ac:dyDescent="0.2">
      <c r="B13219" s="24"/>
    </row>
    <row r="13220" spans="2:2" x14ac:dyDescent="0.2">
      <c r="B13220" s="24"/>
    </row>
    <row r="13221" spans="2:2" x14ac:dyDescent="0.2">
      <c r="B13221" s="24"/>
    </row>
    <row r="13222" spans="2:2" x14ac:dyDescent="0.2">
      <c r="B13222" s="24"/>
    </row>
    <row r="13223" spans="2:2" x14ac:dyDescent="0.2">
      <c r="B13223" s="24"/>
    </row>
    <row r="13224" spans="2:2" x14ac:dyDescent="0.2">
      <c r="B13224" s="24"/>
    </row>
    <row r="13225" spans="2:2" x14ac:dyDescent="0.2">
      <c r="B13225" s="24"/>
    </row>
    <row r="13226" spans="2:2" x14ac:dyDescent="0.2">
      <c r="B13226" s="24"/>
    </row>
    <row r="13227" spans="2:2" x14ac:dyDescent="0.2">
      <c r="B13227" s="24"/>
    </row>
    <row r="13228" spans="2:2" x14ac:dyDescent="0.2">
      <c r="B13228" s="24"/>
    </row>
    <row r="13229" spans="2:2" x14ac:dyDescent="0.2">
      <c r="B13229" s="24"/>
    </row>
    <row r="13230" spans="2:2" x14ac:dyDescent="0.2">
      <c r="B13230" s="24"/>
    </row>
    <row r="13231" spans="2:2" x14ac:dyDescent="0.2">
      <c r="B13231" s="24"/>
    </row>
    <row r="13232" spans="2:2" x14ac:dyDescent="0.2">
      <c r="B13232" s="24"/>
    </row>
    <row r="13233" spans="2:2" x14ac:dyDescent="0.2">
      <c r="B13233" s="24"/>
    </row>
    <row r="13234" spans="2:2" x14ac:dyDescent="0.2">
      <c r="B13234" s="24"/>
    </row>
    <row r="13235" spans="2:2" x14ac:dyDescent="0.2">
      <c r="B13235" s="24"/>
    </row>
    <row r="13236" spans="2:2" x14ac:dyDescent="0.2">
      <c r="B13236" s="24"/>
    </row>
    <row r="13237" spans="2:2" x14ac:dyDescent="0.2">
      <c r="B13237" s="24"/>
    </row>
    <row r="13238" spans="2:2" x14ac:dyDescent="0.2">
      <c r="B13238" s="24"/>
    </row>
    <row r="13239" spans="2:2" x14ac:dyDescent="0.2">
      <c r="B13239" s="24"/>
    </row>
    <row r="13240" spans="2:2" x14ac:dyDescent="0.2">
      <c r="B13240" s="24"/>
    </row>
    <row r="13241" spans="2:2" x14ac:dyDescent="0.2">
      <c r="B13241" s="24"/>
    </row>
    <row r="13242" spans="2:2" x14ac:dyDescent="0.2">
      <c r="B13242" s="24"/>
    </row>
    <row r="13243" spans="2:2" x14ac:dyDescent="0.2">
      <c r="B13243" s="24"/>
    </row>
    <row r="13244" spans="2:2" x14ac:dyDescent="0.2">
      <c r="B13244" s="24"/>
    </row>
    <row r="13245" spans="2:2" x14ac:dyDescent="0.2">
      <c r="B13245" s="24"/>
    </row>
    <row r="13246" spans="2:2" x14ac:dyDescent="0.2">
      <c r="B13246" s="24"/>
    </row>
    <row r="13247" spans="2:2" x14ac:dyDescent="0.2">
      <c r="B13247" s="24"/>
    </row>
    <row r="13248" spans="2:2" x14ac:dyDescent="0.2">
      <c r="B13248" s="24"/>
    </row>
    <row r="13249" spans="2:2" x14ac:dyDescent="0.2">
      <c r="B13249" s="24"/>
    </row>
    <row r="13250" spans="2:2" x14ac:dyDescent="0.2">
      <c r="B13250" s="24"/>
    </row>
    <row r="13251" spans="2:2" x14ac:dyDescent="0.2">
      <c r="B13251" s="24"/>
    </row>
    <row r="13252" spans="2:2" x14ac:dyDescent="0.2">
      <c r="B13252" s="24"/>
    </row>
    <row r="13253" spans="2:2" x14ac:dyDescent="0.2">
      <c r="B13253" s="24"/>
    </row>
    <row r="13254" spans="2:2" x14ac:dyDescent="0.2">
      <c r="B13254" s="24"/>
    </row>
    <row r="13255" spans="2:2" x14ac:dyDescent="0.2">
      <c r="B13255" s="24"/>
    </row>
    <row r="13256" spans="2:2" x14ac:dyDescent="0.2">
      <c r="B13256" s="24"/>
    </row>
    <row r="13257" spans="2:2" x14ac:dyDescent="0.2">
      <c r="B13257" s="24"/>
    </row>
    <row r="13258" spans="2:2" x14ac:dyDescent="0.2">
      <c r="B13258" s="24"/>
    </row>
    <row r="13259" spans="2:2" x14ac:dyDescent="0.2">
      <c r="B13259" s="24"/>
    </row>
    <row r="13260" spans="2:2" x14ac:dyDescent="0.2">
      <c r="B13260" s="24"/>
    </row>
    <row r="13261" spans="2:2" x14ac:dyDescent="0.2">
      <c r="B13261" s="24"/>
    </row>
    <row r="13262" spans="2:2" x14ac:dyDescent="0.2">
      <c r="B13262" s="24"/>
    </row>
    <row r="13263" spans="2:2" x14ac:dyDescent="0.2">
      <c r="B13263" s="24"/>
    </row>
    <row r="13264" spans="2:2" x14ac:dyDescent="0.2">
      <c r="B13264" s="24"/>
    </row>
    <row r="13265" spans="2:2" x14ac:dyDescent="0.2">
      <c r="B13265" s="24"/>
    </row>
    <row r="13266" spans="2:2" x14ac:dyDescent="0.2">
      <c r="B13266" s="24"/>
    </row>
    <row r="13267" spans="2:2" x14ac:dyDescent="0.2">
      <c r="B13267" s="24"/>
    </row>
    <row r="13268" spans="2:2" x14ac:dyDescent="0.2">
      <c r="B13268" s="24"/>
    </row>
    <row r="13269" spans="2:2" x14ac:dyDescent="0.2">
      <c r="B13269" s="24"/>
    </row>
    <row r="13270" spans="2:2" x14ac:dyDescent="0.2">
      <c r="B13270" s="24"/>
    </row>
    <row r="13271" spans="2:2" x14ac:dyDescent="0.2">
      <c r="B13271" s="24"/>
    </row>
    <row r="13272" spans="2:2" x14ac:dyDescent="0.2">
      <c r="B13272" s="24"/>
    </row>
    <row r="13273" spans="2:2" x14ac:dyDescent="0.2">
      <c r="B13273" s="24"/>
    </row>
    <row r="13274" spans="2:2" x14ac:dyDescent="0.2">
      <c r="B13274" s="24"/>
    </row>
    <row r="13275" spans="2:2" x14ac:dyDescent="0.2">
      <c r="B13275" s="24"/>
    </row>
    <row r="13276" spans="2:2" x14ac:dyDescent="0.2">
      <c r="B13276" s="24"/>
    </row>
    <row r="13277" spans="2:2" x14ac:dyDescent="0.2">
      <c r="B13277" s="24"/>
    </row>
    <row r="13278" spans="2:2" x14ac:dyDescent="0.2">
      <c r="B13278" s="24"/>
    </row>
    <row r="13279" spans="2:2" x14ac:dyDescent="0.2">
      <c r="B13279" s="24"/>
    </row>
    <row r="13280" spans="2:2" x14ac:dyDescent="0.2">
      <c r="B13280" s="24"/>
    </row>
    <row r="13281" spans="2:2" x14ac:dyDescent="0.2">
      <c r="B13281" s="24"/>
    </row>
    <row r="13282" spans="2:2" x14ac:dyDescent="0.2">
      <c r="B13282" s="24"/>
    </row>
    <row r="13283" spans="2:2" x14ac:dyDescent="0.2">
      <c r="B13283" s="24"/>
    </row>
    <row r="13284" spans="2:2" x14ac:dyDescent="0.2">
      <c r="B13284" s="24"/>
    </row>
    <row r="13285" spans="2:2" x14ac:dyDescent="0.2">
      <c r="B13285" s="24"/>
    </row>
    <row r="13286" spans="2:2" x14ac:dyDescent="0.2">
      <c r="B13286" s="24"/>
    </row>
    <row r="13287" spans="2:2" x14ac:dyDescent="0.2">
      <c r="B13287" s="24"/>
    </row>
    <row r="13288" spans="2:2" x14ac:dyDescent="0.2">
      <c r="B13288" s="24"/>
    </row>
    <row r="13289" spans="2:2" x14ac:dyDescent="0.2">
      <c r="B13289" s="24"/>
    </row>
    <row r="13290" spans="2:2" x14ac:dyDescent="0.2">
      <c r="B13290" s="24"/>
    </row>
    <row r="13291" spans="2:2" x14ac:dyDescent="0.2">
      <c r="B13291" s="24"/>
    </row>
    <row r="13292" spans="2:2" x14ac:dyDescent="0.2">
      <c r="B13292" s="24"/>
    </row>
    <row r="13293" spans="2:2" x14ac:dyDescent="0.2">
      <c r="B13293" s="24"/>
    </row>
    <row r="13294" spans="2:2" x14ac:dyDescent="0.2">
      <c r="B13294" s="24"/>
    </row>
    <row r="13295" spans="2:2" x14ac:dyDescent="0.2">
      <c r="B13295" s="24"/>
    </row>
    <row r="13296" spans="2:2" x14ac:dyDescent="0.2">
      <c r="B13296" s="24"/>
    </row>
    <row r="13297" spans="2:2" x14ac:dyDescent="0.2">
      <c r="B13297" s="24"/>
    </row>
    <row r="13298" spans="2:2" x14ac:dyDescent="0.2">
      <c r="B13298" s="24"/>
    </row>
    <row r="13299" spans="2:2" x14ac:dyDescent="0.2">
      <c r="B13299" s="24"/>
    </row>
    <row r="13300" spans="2:2" x14ac:dyDescent="0.2">
      <c r="B13300" s="24"/>
    </row>
    <row r="13301" spans="2:2" x14ac:dyDescent="0.2">
      <c r="B13301" s="24"/>
    </row>
    <row r="13302" spans="2:2" x14ac:dyDescent="0.2">
      <c r="B13302" s="24"/>
    </row>
    <row r="13303" spans="2:2" x14ac:dyDescent="0.2">
      <c r="B13303" s="24"/>
    </row>
    <row r="13304" spans="2:2" x14ac:dyDescent="0.2">
      <c r="B13304" s="24"/>
    </row>
    <row r="13305" spans="2:2" x14ac:dyDescent="0.2">
      <c r="B13305" s="24"/>
    </row>
    <row r="13306" spans="2:2" x14ac:dyDescent="0.2">
      <c r="B13306" s="24"/>
    </row>
    <row r="13307" spans="2:2" x14ac:dyDescent="0.2">
      <c r="B13307" s="24"/>
    </row>
    <row r="13308" spans="2:2" x14ac:dyDescent="0.2">
      <c r="B13308" s="24"/>
    </row>
    <row r="13309" spans="2:2" x14ac:dyDescent="0.2">
      <c r="B13309" s="24"/>
    </row>
    <row r="13310" spans="2:2" x14ac:dyDescent="0.2">
      <c r="B13310" s="24"/>
    </row>
    <row r="13311" spans="2:2" x14ac:dyDescent="0.2">
      <c r="B13311" s="24"/>
    </row>
    <row r="13312" spans="2:2" x14ac:dyDescent="0.2">
      <c r="B13312" s="24"/>
    </row>
    <row r="13313" spans="2:2" x14ac:dyDescent="0.2">
      <c r="B13313" s="24"/>
    </row>
    <row r="13314" spans="2:2" x14ac:dyDescent="0.2">
      <c r="B13314" s="24"/>
    </row>
    <row r="13315" spans="2:2" x14ac:dyDescent="0.2">
      <c r="B13315" s="24"/>
    </row>
    <row r="13316" spans="2:2" x14ac:dyDescent="0.2">
      <c r="B13316" s="24"/>
    </row>
    <row r="13317" spans="2:2" x14ac:dyDescent="0.2">
      <c r="B13317" s="24"/>
    </row>
    <row r="13318" spans="2:2" x14ac:dyDescent="0.2">
      <c r="B13318" s="24"/>
    </row>
    <row r="13319" spans="2:2" x14ac:dyDescent="0.2">
      <c r="B13319" s="24"/>
    </row>
    <row r="13320" spans="2:2" x14ac:dyDescent="0.2">
      <c r="B13320" s="24"/>
    </row>
    <row r="13321" spans="2:2" x14ac:dyDescent="0.2">
      <c r="B13321" s="24"/>
    </row>
    <row r="13322" spans="2:2" x14ac:dyDescent="0.2">
      <c r="B13322" s="24"/>
    </row>
    <row r="13323" spans="2:2" x14ac:dyDescent="0.2">
      <c r="B13323" s="24"/>
    </row>
    <row r="13324" spans="2:2" x14ac:dyDescent="0.2">
      <c r="B13324" s="24"/>
    </row>
    <row r="13325" spans="2:2" x14ac:dyDescent="0.2">
      <c r="B13325" s="24"/>
    </row>
    <row r="13326" spans="2:2" x14ac:dyDescent="0.2">
      <c r="B13326" s="24"/>
    </row>
    <row r="13327" spans="2:2" x14ac:dyDescent="0.2">
      <c r="B13327" s="24"/>
    </row>
    <row r="13328" spans="2:2" x14ac:dyDescent="0.2">
      <c r="B13328" s="24"/>
    </row>
    <row r="13329" spans="2:2" x14ac:dyDescent="0.2">
      <c r="B13329" s="24"/>
    </row>
    <row r="13330" spans="2:2" x14ac:dyDescent="0.2">
      <c r="B13330" s="24"/>
    </row>
    <row r="13331" spans="2:2" x14ac:dyDescent="0.2">
      <c r="B13331" s="24"/>
    </row>
    <row r="13332" spans="2:2" x14ac:dyDescent="0.2">
      <c r="B13332" s="24"/>
    </row>
    <row r="13333" spans="2:2" x14ac:dyDescent="0.2">
      <c r="B13333" s="24"/>
    </row>
    <row r="13334" spans="2:2" x14ac:dyDescent="0.2">
      <c r="B13334" s="24"/>
    </row>
    <row r="13335" spans="2:2" x14ac:dyDescent="0.2">
      <c r="B13335" s="24"/>
    </row>
    <row r="13336" spans="2:2" x14ac:dyDescent="0.2">
      <c r="B13336" s="24"/>
    </row>
    <row r="13337" spans="2:2" x14ac:dyDescent="0.2">
      <c r="B13337" s="24"/>
    </row>
    <row r="13338" spans="2:2" x14ac:dyDescent="0.2">
      <c r="B13338" s="24"/>
    </row>
    <row r="13339" spans="2:2" x14ac:dyDescent="0.2">
      <c r="B13339" s="24"/>
    </row>
    <row r="13340" spans="2:2" x14ac:dyDescent="0.2">
      <c r="B13340" s="24"/>
    </row>
    <row r="13341" spans="2:2" x14ac:dyDescent="0.2">
      <c r="B13341" s="24"/>
    </row>
    <row r="13342" spans="2:2" x14ac:dyDescent="0.2">
      <c r="B13342" s="24"/>
    </row>
    <row r="13343" spans="2:2" x14ac:dyDescent="0.2">
      <c r="B13343" s="24"/>
    </row>
    <row r="13344" spans="2:2" x14ac:dyDescent="0.2">
      <c r="B13344" s="24"/>
    </row>
    <row r="13345" spans="2:2" x14ac:dyDescent="0.2">
      <c r="B13345" s="24"/>
    </row>
    <row r="13346" spans="2:2" x14ac:dyDescent="0.2">
      <c r="B13346" s="24"/>
    </row>
    <row r="13347" spans="2:2" x14ac:dyDescent="0.2">
      <c r="B13347" s="24"/>
    </row>
    <row r="13348" spans="2:2" x14ac:dyDescent="0.2">
      <c r="B13348" s="24"/>
    </row>
    <row r="13349" spans="2:2" x14ac:dyDescent="0.2">
      <c r="B13349" s="24"/>
    </row>
    <row r="13350" spans="2:2" x14ac:dyDescent="0.2">
      <c r="B13350" s="24"/>
    </row>
    <row r="13351" spans="2:2" x14ac:dyDescent="0.2">
      <c r="B13351" s="24"/>
    </row>
    <row r="13352" spans="2:2" x14ac:dyDescent="0.2">
      <c r="B13352" s="24"/>
    </row>
    <row r="13353" spans="2:2" x14ac:dyDescent="0.2">
      <c r="B13353" s="24"/>
    </row>
    <row r="13354" spans="2:2" x14ac:dyDescent="0.2">
      <c r="B13354" s="24"/>
    </row>
    <row r="13355" spans="2:2" x14ac:dyDescent="0.2">
      <c r="B13355" s="24"/>
    </row>
    <row r="13356" spans="2:2" x14ac:dyDescent="0.2">
      <c r="B13356" s="24"/>
    </row>
    <row r="13357" spans="2:2" x14ac:dyDescent="0.2">
      <c r="B13357" s="24"/>
    </row>
    <row r="13358" spans="2:2" x14ac:dyDescent="0.2">
      <c r="B13358" s="24"/>
    </row>
    <row r="13359" spans="2:2" x14ac:dyDescent="0.2">
      <c r="B13359" s="24"/>
    </row>
    <row r="13360" spans="2:2" x14ac:dyDescent="0.2">
      <c r="B13360" s="24"/>
    </row>
    <row r="13361" spans="2:2" x14ac:dyDescent="0.2">
      <c r="B13361" s="24"/>
    </row>
    <row r="13362" spans="2:2" x14ac:dyDescent="0.2">
      <c r="B13362" s="24"/>
    </row>
    <row r="13363" spans="2:2" x14ac:dyDescent="0.2">
      <c r="B13363" s="24"/>
    </row>
    <row r="13364" spans="2:2" x14ac:dyDescent="0.2">
      <c r="B13364" s="24"/>
    </row>
    <row r="13365" spans="2:2" x14ac:dyDescent="0.2">
      <c r="B13365" s="24"/>
    </row>
    <row r="13366" spans="2:2" x14ac:dyDescent="0.2">
      <c r="B13366" s="24"/>
    </row>
    <row r="13367" spans="2:2" x14ac:dyDescent="0.2">
      <c r="B13367" s="24"/>
    </row>
    <row r="13368" spans="2:2" x14ac:dyDescent="0.2">
      <c r="B13368" s="24"/>
    </row>
    <row r="13369" spans="2:2" x14ac:dyDescent="0.2">
      <c r="B13369" s="24"/>
    </row>
    <row r="13370" spans="2:2" x14ac:dyDescent="0.2">
      <c r="B13370" s="24"/>
    </row>
    <row r="13371" spans="2:2" x14ac:dyDescent="0.2">
      <c r="B13371" s="24"/>
    </row>
    <row r="13372" spans="2:2" x14ac:dyDescent="0.2">
      <c r="B13372" s="24"/>
    </row>
    <row r="13373" spans="2:2" x14ac:dyDescent="0.2">
      <c r="B13373" s="24"/>
    </row>
    <row r="13374" spans="2:2" x14ac:dyDescent="0.2">
      <c r="B13374" s="24"/>
    </row>
    <row r="13375" spans="2:2" x14ac:dyDescent="0.2">
      <c r="B13375" s="24"/>
    </row>
    <row r="13376" spans="2:2" x14ac:dyDescent="0.2">
      <c r="B13376" s="24"/>
    </row>
    <row r="13377" spans="2:2" x14ac:dyDescent="0.2">
      <c r="B13377" s="24"/>
    </row>
    <row r="13378" spans="2:2" x14ac:dyDescent="0.2">
      <c r="B13378" s="24"/>
    </row>
    <row r="13379" spans="2:2" x14ac:dyDescent="0.2">
      <c r="B13379" s="24"/>
    </row>
    <row r="13380" spans="2:2" x14ac:dyDescent="0.2">
      <c r="B13380" s="24"/>
    </row>
    <row r="13381" spans="2:2" x14ac:dyDescent="0.2">
      <c r="B13381" s="24"/>
    </row>
    <row r="13382" spans="2:2" x14ac:dyDescent="0.2">
      <c r="B13382" s="24"/>
    </row>
    <row r="13383" spans="2:2" x14ac:dyDescent="0.2">
      <c r="B13383" s="24"/>
    </row>
    <row r="13384" spans="2:2" x14ac:dyDescent="0.2">
      <c r="B13384" s="24"/>
    </row>
    <row r="13385" spans="2:2" x14ac:dyDescent="0.2">
      <c r="B13385" s="24"/>
    </row>
    <row r="13386" spans="2:2" x14ac:dyDescent="0.2">
      <c r="B13386" s="24"/>
    </row>
    <row r="13387" spans="2:2" x14ac:dyDescent="0.2">
      <c r="B13387" s="24"/>
    </row>
    <row r="13388" spans="2:2" x14ac:dyDescent="0.2">
      <c r="B13388" s="24"/>
    </row>
    <row r="13389" spans="2:2" x14ac:dyDescent="0.2">
      <c r="B13389" s="24"/>
    </row>
    <row r="13390" spans="2:2" x14ac:dyDescent="0.2">
      <c r="B13390" s="24"/>
    </row>
    <row r="13391" spans="2:2" x14ac:dyDescent="0.2">
      <c r="B13391" s="24"/>
    </row>
    <row r="13392" spans="2:2" x14ac:dyDescent="0.2">
      <c r="B13392" s="24"/>
    </row>
    <row r="13393" spans="2:2" x14ac:dyDescent="0.2">
      <c r="B13393" s="24"/>
    </row>
    <row r="13394" spans="2:2" x14ac:dyDescent="0.2">
      <c r="B13394" s="24"/>
    </row>
    <row r="13395" spans="2:2" x14ac:dyDescent="0.2">
      <c r="B13395" s="24"/>
    </row>
    <row r="13396" spans="2:2" x14ac:dyDescent="0.2">
      <c r="B13396" s="24"/>
    </row>
    <row r="13397" spans="2:2" x14ac:dyDescent="0.2">
      <c r="B13397" s="24"/>
    </row>
    <row r="13398" spans="2:2" x14ac:dyDescent="0.2">
      <c r="B13398" s="24"/>
    </row>
    <row r="13399" spans="2:2" x14ac:dyDescent="0.2">
      <c r="B13399" s="24"/>
    </row>
    <row r="13400" spans="2:2" x14ac:dyDescent="0.2">
      <c r="B13400" s="24"/>
    </row>
    <row r="13401" spans="2:2" x14ac:dyDescent="0.2">
      <c r="B13401" s="24"/>
    </row>
    <row r="13402" spans="2:2" x14ac:dyDescent="0.2">
      <c r="B13402" s="24"/>
    </row>
    <row r="13403" spans="2:2" x14ac:dyDescent="0.2">
      <c r="B13403" s="24"/>
    </row>
    <row r="13404" spans="2:2" x14ac:dyDescent="0.2">
      <c r="B13404" s="24"/>
    </row>
    <row r="13405" spans="2:2" x14ac:dyDescent="0.2">
      <c r="B13405" s="24"/>
    </row>
    <row r="13406" spans="2:2" x14ac:dyDescent="0.2">
      <c r="B13406" s="24"/>
    </row>
    <row r="13407" spans="2:2" x14ac:dyDescent="0.2">
      <c r="B13407" s="24"/>
    </row>
    <row r="13408" spans="2:2" x14ac:dyDescent="0.2">
      <c r="B13408" s="24"/>
    </row>
    <row r="13409" spans="2:2" x14ac:dyDescent="0.2">
      <c r="B13409" s="24"/>
    </row>
    <row r="13410" spans="2:2" x14ac:dyDescent="0.2">
      <c r="B13410" s="24"/>
    </row>
    <row r="13411" spans="2:2" x14ac:dyDescent="0.2">
      <c r="B13411" s="24"/>
    </row>
    <row r="13412" spans="2:2" x14ac:dyDescent="0.2">
      <c r="B13412" s="24"/>
    </row>
    <row r="13413" spans="2:2" x14ac:dyDescent="0.2">
      <c r="B13413" s="24"/>
    </row>
    <row r="13414" spans="2:2" x14ac:dyDescent="0.2">
      <c r="B13414" s="24"/>
    </row>
    <row r="13415" spans="2:2" x14ac:dyDescent="0.2">
      <c r="B13415" s="24"/>
    </row>
    <row r="13416" spans="2:2" x14ac:dyDescent="0.2">
      <c r="B13416" s="24"/>
    </row>
    <row r="13417" spans="2:2" x14ac:dyDescent="0.2">
      <c r="B13417" s="24"/>
    </row>
    <row r="13418" spans="2:2" x14ac:dyDescent="0.2">
      <c r="B13418" s="24"/>
    </row>
    <row r="13419" spans="2:2" x14ac:dyDescent="0.2">
      <c r="B13419" s="24"/>
    </row>
    <row r="13420" spans="2:2" x14ac:dyDescent="0.2">
      <c r="B13420" s="24"/>
    </row>
    <row r="13421" spans="2:2" x14ac:dyDescent="0.2">
      <c r="B13421" s="24"/>
    </row>
    <row r="13422" spans="2:2" x14ac:dyDescent="0.2">
      <c r="B13422" s="24"/>
    </row>
    <row r="13423" spans="2:2" x14ac:dyDescent="0.2">
      <c r="B13423" s="24"/>
    </row>
    <row r="13424" spans="2:2" x14ac:dyDescent="0.2">
      <c r="B13424" s="24"/>
    </row>
    <row r="13425" spans="2:2" x14ac:dyDescent="0.2">
      <c r="B13425" s="24"/>
    </row>
    <row r="13426" spans="2:2" x14ac:dyDescent="0.2">
      <c r="B13426" s="24"/>
    </row>
    <row r="13427" spans="2:2" x14ac:dyDescent="0.2">
      <c r="B13427" s="24"/>
    </row>
    <row r="13428" spans="2:2" x14ac:dyDescent="0.2">
      <c r="B13428" s="24"/>
    </row>
    <row r="13429" spans="2:2" x14ac:dyDescent="0.2">
      <c r="B13429" s="24"/>
    </row>
    <row r="13430" spans="2:2" x14ac:dyDescent="0.2">
      <c r="B13430" s="24"/>
    </row>
    <row r="13431" spans="2:2" x14ac:dyDescent="0.2">
      <c r="B13431" s="24"/>
    </row>
    <row r="13432" spans="2:2" x14ac:dyDescent="0.2">
      <c r="B13432" s="24"/>
    </row>
    <row r="13433" spans="2:2" x14ac:dyDescent="0.2">
      <c r="B13433" s="24"/>
    </row>
    <row r="13434" spans="2:2" x14ac:dyDescent="0.2">
      <c r="B13434" s="24"/>
    </row>
    <row r="13435" spans="2:2" x14ac:dyDescent="0.2">
      <c r="B13435" s="24"/>
    </row>
    <row r="13436" spans="2:2" x14ac:dyDescent="0.2">
      <c r="B13436" s="24"/>
    </row>
    <row r="13437" spans="2:2" x14ac:dyDescent="0.2">
      <c r="B13437" s="24"/>
    </row>
    <row r="13438" spans="2:2" x14ac:dyDescent="0.2">
      <c r="B13438" s="24"/>
    </row>
    <row r="13439" spans="2:2" x14ac:dyDescent="0.2">
      <c r="B13439" s="24"/>
    </row>
    <row r="13440" spans="2:2" x14ac:dyDescent="0.2">
      <c r="B13440" s="24"/>
    </row>
    <row r="13441" spans="2:2" x14ac:dyDescent="0.2">
      <c r="B13441" s="24"/>
    </row>
    <row r="13442" spans="2:2" x14ac:dyDescent="0.2">
      <c r="B13442" s="24"/>
    </row>
    <row r="13443" spans="2:2" x14ac:dyDescent="0.2">
      <c r="B13443" s="24"/>
    </row>
    <row r="13444" spans="2:2" x14ac:dyDescent="0.2">
      <c r="B13444" s="24"/>
    </row>
    <row r="13445" spans="2:2" x14ac:dyDescent="0.2">
      <c r="B13445" s="24"/>
    </row>
    <row r="13446" spans="2:2" x14ac:dyDescent="0.2">
      <c r="B13446" s="24"/>
    </row>
    <row r="13447" spans="2:2" x14ac:dyDescent="0.2">
      <c r="B13447" s="24"/>
    </row>
    <row r="13448" spans="2:2" x14ac:dyDescent="0.2">
      <c r="B13448" s="24"/>
    </row>
    <row r="13449" spans="2:2" x14ac:dyDescent="0.2">
      <c r="B13449" s="24"/>
    </row>
    <row r="13450" spans="2:2" x14ac:dyDescent="0.2">
      <c r="B13450" s="24"/>
    </row>
    <row r="13451" spans="2:2" x14ac:dyDescent="0.2">
      <c r="B13451" s="24"/>
    </row>
    <row r="13452" spans="2:2" x14ac:dyDescent="0.2">
      <c r="B13452" s="24"/>
    </row>
    <row r="13453" spans="2:2" x14ac:dyDescent="0.2">
      <c r="B13453" s="24"/>
    </row>
    <row r="13454" spans="2:2" x14ac:dyDescent="0.2">
      <c r="B13454" s="24"/>
    </row>
    <row r="13455" spans="2:2" x14ac:dyDescent="0.2">
      <c r="B13455" s="24"/>
    </row>
    <row r="13456" spans="2:2" x14ac:dyDescent="0.2">
      <c r="B13456" s="24"/>
    </row>
    <row r="13457" spans="2:2" x14ac:dyDescent="0.2">
      <c r="B13457" s="24"/>
    </row>
    <row r="13458" spans="2:2" x14ac:dyDescent="0.2">
      <c r="B13458" s="24"/>
    </row>
    <row r="13459" spans="2:2" x14ac:dyDescent="0.2">
      <c r="B13459" s="24"/>
    </row>
    <row r="13460" spans="2:2" x14ac:dyDescent="0.2">
      <c r="B13460" s="24"/>
    </row>
    <row r="13461" spans="2:2" x14ac:dyDescent="0.2">
      <c r="B13461" s="24"/>
    </row>
    <row r="13462" spans="2:2" x14ac:dyDescent="0.2">
      <c r="B13462" s="24"/>
    </row>
    <row r="13463" spans="2:2" x14ac:dyDescent="0.2">
      <c r="B13463" s="24"/>
    </row>
    <row r="13464" spans="2:2" x14ac:dyDescent="0.2">
      <c r="B13464" s="24"/>
    </row>
    <row r="13465" spans="2:2" x14ac:dyDescent="0.2">
      <c r="B13465" s="24"/>
    </row>
    <row r="13466" spans="2:2" x14ac:dyDescent="0.2">
      <c r="B13466" s="24"/>
    </row>
    <row r="13467" spans="2:2" x14ac:dyDescent="0.2">
      <c r="B13467" s="24"/>
    </row>
    <row r="13468" spans="2:2" x14ac:dyDescent="0.2">
      <c r="B13468" s="24"/>
    </row>
    <row r="13469" spans="2:2" x14ac:dyDescent="0.2">
      <c r="B13469" s="24"/>
    </row>
    <row r="13470" spans="2:2" x14ac:dyDescent="0.2">
      <c r="B13470" s="24"/>
    </row>
    <row r="13471" spans="2:2" x14ac:dyDescent="0.2">
      <c r="B13471" s="24"/>
    </row>
    <row r="13472" spans="2:2" x14ac:dyDescent="0.2">
      <c r="B13472" s="24"/>
    </row>
    <row r="13473" spans="2:2" x14ac:dyDescent="0.2">
      <c r="B13473" s="24"/>
    </row>
    <row r="13474" spans="2:2" x14ac:dyDescent="0.2">
      <c r="B13474" s="24"/>
    </row>
    <row r="13475" spans="2:2" x14ac:dyDescent="0.2">
      <c r="B13475" s="24"/>
    </row>
    <row r="13476" spans="2:2" x14ac:dyDescent="0.2">
      <c r="B13476" s="24"/>
    </row>
    <row r="13477" spans="2:2" x14ac:dyDescent="0.2">
      <c r="B13477" s="24"/>
    </row>
    <row r="13478" spans="2:2" x14ac:dyDescent="0.2">
      <c r="B13478" s="24"/>
    </row>
    <row r="13479" spans="2:2" x14ac:dyDescent="0.2">
      <c r="B13479" s="24"/>
    </row>
    <row r="13480" spans="2:2" x14ac:dyDescent="0.2">
      <c r="B13480" s="24"/>
    </row>
    <row r="13481" spans="2:2" x14ac:dyDescent="0.2">
      <c r="B13481" s="24"/>
    </row>
    <row r="13482" spans="2:2" x14ac:dyDescent="0.2">
      <c r="B13482" s="24"/>
    </row>
    <row r="13483" spans="2:2" x14ac:dyDescent="0.2">
      <c r="B13483" s="24"/>
    </row>
    <row r="13484" spans="2:2" x14ac:dyDescent="0.2">
      <c r="B13484" s="24"/>
    </row>
    <row r="13485" spans="2:2" x14ac:dyDescent="0.2">
      <c r="B13485" s="24"/>
    </row>
    <row r="13486" spans="2:2" x14ac:dyDescent="0.2">
      <c r="B13486" s="24"/>
    </row>
    <row r="13487" spans="2:2" x14ac:dyDescent="0.2">
      <c r="B13487" s="24"/>
    </row>
    <row r="13488" spans="2:2" x14ac:dyDescent="0.2">
      <c r="B13488" s="24"/>
    </row>
    <row r="13489" spans="2:2" x14ac:dyDescent="0.2">
      <c r="B13489" s="24"/>
    </row>
    <row r="13490" spans="2:2" x14ac:dyDescent="0.2">
      <c r="B13490" s="24"/>
    </row>
    <row r="13491" spans="2:2" x14ac:dyDescent="0.2">
      <c r="B13491" s="24"/>
    </row>
    <row r="13492" spans="2:2" x14ac:dyDescent="0.2">
      <c r="B13492" s="24"/>
    </row>
    <row r="13493" spans="2:2" x14ac:dyDescent="0.2">
      <c r="B13493" s="24"/>
    </row>
    <row r="13494" spans="2:2" x14ac:dyDescent="0.2">
      <c r="B13494" s="24"/>
    </row>
    <row r="13495" spans="2:2" x14ac:dyDescent="0.2">
      <c r="B13495" s="24"/>
    </row>
    <row r="13496" spans="2:2" x14ac:dyDescent="0.2">
      <c r="B13496" s="24"/>
    </row>
    <row r="13497" spans="2:2" x14ac:dyDescent="0.2">
      <c r="B13497" s="24"/>
    </row>
    <row r="13498" spans="2:2" x14ac:dyDescent="0.2">
      <c r="B13498" s="24"/>
    </row>
    <row r="13499" spans="2:2" x14ac:dyDescent="0.2">
      <c r="B13499" s="24"/>
    </row>
    <row r="13500" spans="2:2" x14ac:dyDescent="0.2">
      <c r="B13500" s="24"/>
    </row>
    <row r="13501" spans="2:2" x14ac:dyDescent="0.2">
      <c r="B13501" s="24"/>
    </row>
    <row r="13502" spans="2:2" x14ac:dyDescent="0.2">
      <c r="B13502" s="24"/>
    </row>
    <row r="13503" spans="2:2" x14ac:dyDescent="0.2">
      <c r="B13503" s="24"/>
    </row>
    <row r="13504" spans="2:2" x14ac:dyDescent="0.2">
      <c r="B13504" s="24"/>
    </row>
    <row r="13505" spans="2:2" x14ac:dyDescent="0.2">
      <c r="B13505" s="24"/>
    </row>
    <row r="13506" spans="2:2" x14ac:dyDescent="0.2">
      <c r="B13506" s="24"/>
    </row>
    <row r="13507" spans="2:2" x14ac:dyDescent="0.2">
      <c r="B13507" s="24"/>
    </row>
    <row r="13508" spans="2:2" x14ac:dyDescent="0.2">
      <c r="B13508" s="24"/>
    </row>
    <row r="13509" spans="2:2" x14ac:dyDescent="0.2">
      <c r="B13509" s="24"/>
    </row>
    <row r="13510" spans="2:2" x14ac:dyDescent="0.2">
      <c r="B13510" s="24"/>
    </row>
    <row r="13511" spans="2:2" x14ac:dyDescent="0.2">
      <c r="B13511" s="24"/>
    </row>
    <row r="13512" spans="2:2" x14ac:dyDescent="0.2">
      <c r="B13512" s="24"/>
    </row>
    <row r="13513" spans="2:2" x14ac:dyDescent="0.2">
      <c r="B13513" s="24"/>
    </row>
    <row r="13514" spans="2:2" x14ac:dyDescent="0.2">
      <c r="B13514" s="24"/>
    </row>
    <row r="13515" spans="2:2" x14ac:dyDescent="0.2">
      <c r="B13515" s="24"/>
    </row>
    <row r="13516" spans="2:2" x14ac:dyDescent="0.2">
      <c r="B13516" s="24"/>
    </row>
    <row r="13517" spans="2:2" x14ac:dyDescent="0.2">
      <c r="B13517" s="24"/>
    </row>
    <row r="13518" spans="2:2" x14ac:dyDescent="0.2">
      <c r="B13518" s="24"/>
    </row>
    <row r="13519" spans="2:2" x14ac:dyDescent="0.2">
      <c r="B13519" s="24"/>
    </row>
    <row r="13520" spans="2:2" x14ac:dyDescent="0.2">
      <c r="B13520" s="24"/>
    </row>
    <row r="13521" spans="2:2" x14ac:dyDescent="0.2">
      <c r="B13521" s="24"/>
    </row>
    <row r="13522" spans="2:2" x14ac:dyDescent="0.2">
      <c r="B13522" s="24"/>
    </row>
    <row r="13523" spans="2:2" x14ac:dyDescent="0.2">
      <c r="B13523" s="24"/>
    </row>
    <row r="13524" spans="2:2" x14ac:dyDescent="0.2">
      <c r="B13524" s="24"/>
    </row>
    <row r="13525" spans="2:2" x14ac:dyDescent="0.2">
      <c r="B13525" s="24"/>
    </row>
    <row r="13526" spans="2:2" x14ac:dyDescent="0.2">
      <c r="B13526" s="24"/>
    </row>
    <row r="13527" spans="2:2" x14ac:dyDescent="0.2">
      <c r="B13527" s="24"/>
    </row>
    <row r="13528" spans="2:2" x14ac:dyDescent="0.2">
      <c r="B13528" s="24"/>
    </row>
    <row r="13529" spans="2:2" x14ac:dyDescent="0.2">
      <c r="B13529" s="24"/>
    </row>
    <row r="13530" spans="2:2" x14ac:dyDescent="0.2">
      <c r="B13530" s="24"/>
    </row>
    <row r="13531" spans="2:2" x14ac:dyDescent="0.2">
      <c r="B13531" s="24"/>
    </row>
    <row r="13532" spans="2:2" x14ac:dyDescent="0.2">
      <c r="B13532" s="24"/>
    </row>
    <row r="13533" spans="2:2" x14ac:dyDescent="0.2">
      <c r="B13533" s="24"/>
    </row>
    <row r="13534" spans="2:2" x14ac:dyDescent="0.2">
      <c r="B13534" s="24"/>
    </row>
    <row r="13535" spans="2:2" x14ac:dyDescent="0.2">
      <c r="B13535" s="24"/>
    </row>
    <row r="13536" spans="2:2" x14ac:dyDescent="0.2">
      <c r="B13536" s="24"/>
    </row>
    <row r="13537" spans="2:2" x14ac:dyDescent="0.2">
      <c r="B13537" s="24"/>
    </row>
    <row r="13538" spans="2:2" x14ac:dyDescent="0.2">
      <c r="B13538" s="24"/>
    </row>
    <row r="13539" spans="2:2" x14ac:dyDescent="0.2">
      <c r="B13539" s="24"/>
    </row>
    <row r="13540" spans="2:2" x14ac:dyDescent="0.2">
      <c r="B13540" s="24"/>
    </row>
    <row r="13541" spans="2:2" x14ac:dyDescent="0.2">
      <c r="B13541" s="24"/>
    </row>
    <row r="13542" spans="2:2" x14ac:dyDescent="0.2">
      <c r="B13542" s="24"/>
    </row>
    <row r="13543" spans="2:2" x14ac:dyDescent="0.2">
      <c r="B13543" s="24"/>
    </row>
    <row r="13544" spans="2:2" x14ac:dyDescent="0.2">
      <c r="B13544" s="24"/>
    </row>
    <row r="13545" spans="2:2" x14ac:dyDescent="0.2">
      <c r="B13545" s="24"/>
    </row>
    <row r="13546" spans="2:2" x14ac:dyDescent="0.2">
      <c r="B13546" s="24"/>
    </row>
    <row r="13547" spans="2:2" x14ac:dyDescent="0.2">
      <c r="B13547" s="24"/>
    </row>
    <row r="13548" spans="2:2" x14ac:dyDescent="0.2">
      <c r="B13548" s="24"/>
    </row>
    <row r="13549" spans="2:2" x14ac:dyDescent="0.2">
      <c r="B13549" s="24"/>
    </row>
    <row r="13550" spans="2:2" x14ac:dyDescent="0.2">
      <c r="B13550" s="24"/>
    </row>
    <row r="13551" spans="2:2" x14ac:dyDescent="0.2">
      <c r="B13551" s="24"/>
    </row>
    <row r="13552" spans="2:2" x14ac:dyDescent="0.2">
      <c r="B13552" s="24"/>
    </row>
    <row r="13553" spans="2:2" x14ac:dyDescent="0.2">
      <c r="B13553" s="24"/>
    </row>
    <row r="13554" spans="2:2" x14ac:dyDescent="0.2">
      <c r="B13554" s="24"/>
    </row>
    <row r="13555" spans="2:2" x14ac:dyDescent="0.2">
      <c r="B13555" s="24"/>
    </row>
    <row r="13556" spans="2:2" x14ac:dyDescent="0.2">
      <c r="B13556" s="24"/>
    </row>
    <row r="13557" spans="2:2" x14ac:dyDescent="0.2">
      <c r="B13557" s="24"/>
    </row>
    <row r="13558" spans="2:2" x14ac:dyDescent="0.2">
      <c r="B13558" s="24"/>
    </row>
    <row r="13559" spans="2:2" x14ac:dyDescent="0.2">
      <c r="B13559" s="24"/>
    </row>
    <row r="13560" spans="2:2" x14ac:dyDescent="0.2">
      <c r="B13560" s="24"/>
    </row>
    <row r="13561" spans="2:2" x14ac:dyDescent="0.2">
      <c r="B13561" s="24"/>
    </row>
    <row r="13562" spans="2:2" x14ac:dyDescent="0.2">
      <c r="B13562" s="24"/>
    </row>
    <row r="13563" spans="2:2" x14ac:dyDescent="0.2">
      <c r="B13563" s="24"/>
    </row>
    <row r="13564" spans="2:2" x14ac:dyDescent="0.2">
      <c r="B13564" s="24"/>
    </row>
    <row r="13565" spans="2:2" x14ac:dyDescent="0.2">
      <c r="B13565" s="24"/>
    </row>
    <row r="13566" spans="2:2" x14ac:dyDescent="0.2">
      <c r="B13566" s="24"/>
    </row>
    <row r="13567" spans="2:2" x14ac:dyDescent="0.2">
      <c r="B13567" s="24"/>
    </row>
    <row r="13568" spans="2:2" x14ac:dyDescent="0.2">
      <c r="B13568" s="24"/>
    </row>
    <row r="13569" spans="2:2" x14ac:dyDescent="0.2">
      <c r="B13569" s="24"/>
    </row>
    <row r="13570" spans="2:2" x14ac:dyDescent="0.2">
      <c r="B13570" s="24"/>
    </row>
    <row r="13571" spans="2:2" x14ac:dyDescent="0.2">
      <c r="B13571" s="24"/>
    </row>
    <row r="13572" spans="2:2" x14ac:dyDescent="0.2">
      <c r="B13572" s="24"/>
    </row>
    <row r="13573" spans="2:2" x14ac:dyDescent="0.2">
      <c r="B13573" s="24"/>
    </row>
    <row r="13574" spans="2:2" x14ac:dyDescent="0.2">
      <c r="B13574" s="24"/>
    </row>
    <row r="13575" spans="2:2" x14ac:dyDescent="0.2">
      <c r="B13575" s="24"/>
    </row>
    <row r="13576" spans="2:2" x14ac:dyDescent="0.2">
      <c r="B13576" s="24"/>
    </row>
    <row r="13577" spans="2:2" x14ac:dyDescent="0.2">
      <c r="B13577" s="24"/>
    </row>
    <row r="13578" spans="2:2" x14ac:dyDescent="0.2">
      <c r="B13578" s="24"/>
    </row>
    <row r="13579" spans="2:2" x14ac:dyDescent="0.2">
      <c r="B13579" s="24"/>
    </row>
    <row r="13580" spans="2:2" x14ac:dyDescent="0.2">
      <c r="B13580" s="24"/>
    </row>
    <row r="13581" spans="2:2" x14ac:dyDescent="0.2">
      <c r="B13581" s="24"/>
    </row>
    <row r="13582" spans="2:2" x14ac:dyDescent="0.2">
      <c r="B13582" s="24"/>
    </row>
    <row r="13583" spans="2:2" x14ac:dyDescent="0.2">
      <c r="B13583" s="24"/>
    </row>
    <row r="13584" spans="2:2" x14ac:dyDescent="0.2">
      <c r="B13584" s="24"/>
    </row>
    <row r="13585" spans="2:2" x14ac:dyDescent="0.2">
      <c r="B13585" s="24"/>
    </row>
    <row r="13586" spans="2:2" x14ac:dyDescent="0.2">
      <c r="B13586" s="24"/>
    </row>
    <row r="13587" spans="2:2" x14ac:dyDescent="0.2">
      <c r="B13587" s="24"/>
    </row>
    <row r="13588" spans="2:2" x14ac:dyDescent="0.2">
      <c r="B13588" s="24"/>
    </row>
    <row r="13589" spans="2:2" x14ac:dyDescent="0.2">
      <c r="B13589" s="24"/>
    </row>
    <row r="13590" spans="2:2" x14ac:dyDescent="0.2">
      <c r="B13590" s="24"/>
    </row>
    <row r="13591" spans="2:2" x14ac:dyDescent="0.2">
      <c r="B13591" s="24"/>
    </row>
    <row r="13592" spans="2:2" x14ac:dyDescent="0.2">
      <c r="B13592" s="24"/>
    </row>
    <row r="13593" spans="2:2" x14ac:dyDescent="0.2">
      <c r="B13593" s="24"/>
    </row>
    <row r="13594" spans="2:2" x14ac:dyDescent="0.2">
      <c r="B13594" s="24"/>
    </row>
    <row r="13595" spans="2:2" x14ac:dyDescent="0.2">
      <c r="B13595" s="24"/>
    </row>
    <row r="13596" spans="2:2" x14ac:dyDescent="0.2">
      <c r="B13596" s="24"/>
    </row>
    <row r="13597" spans="2:2" x14ac:dyDescent="0.2">
      <c r="B13597" s="24"/>
    </row>
    <row r="13598" spans="2:2" x14ac:dyDescent="0.2">
      <c r="B13598" s="24"/>
    </row>
    <row r="13599" spans="2:2" x14ac:dyDescent="0.2">
      <c r="B13599" s="24"/>
    </row>
    <row r="13600" spans="2:2" x14ac:dyDescent="0.2">
      <c r="B13600" s="24"/>
    </row>
    <row r="13601" spans="2:2" x14ac:dyDescent="0.2">
      <c r="B13601" s="24"/>
    </row>
    <row r="13602" spans="2:2" x14ac:dyDescent="0.2">
      <c r="B13602" s="24"/>
    </row>
    <row r="13603" spans="2:2" x14ac:dyDescent="0.2">
      <c r="B13603" s="24"/>
    </row>
    <row r="13604" spans="2:2" x14ac:dyDescent="0.2">
      <c r="B13604" s="24"/>
    </row>
    <row r="13605" spans="2:2" x14ac:dyDescent="0.2">
      <c r="B13605" s="24"/>
    </row>
    <row r="13606" spans="2:2" x14ac:dyDescent="0.2">
      <c r="B13606" s="24"/>
    </row>
    <row r="13607" spans="2:2" x14ac:dyDescent="0.2">
      <c r="B13607" s="24"/>
    </row>
    <row r="13608" spans="2:2" x14ac:dyDescent="0.2">
      <c r="B13608" s="24"/>
    </row>
    <row r="13609" spans="2:2" x14ac:dyDescent="0.2">
      <c r="B13609" s="24"/>
    </row>
    <row r="13610" spans="2:2" x14ac:dyDescent="0.2">
      <c r="B13610" s="24"/>
    </row>
    <row r="13611" spans="2:2" x14ac:dyDescent="0.2">
      <c r="B13611" s="24"/>
    </row>
    <row r="13612" spans="2:2" x14ac:dyDescent="0.2">
      <c r="B13612" s="24"/>
    </row>
    <row r="13613" spans="2:2" x14ac:dyDescent="0.2">
      <c r="B13613" s="24"/>
    </row>
    <row r="13614" spans="2:2" x14ac:dyDescent="0.2">
      <c r="B13614" s="24"/>
    </row>
    <row r="13615" spans="2:2" x14ac:dyDescent="0.2">
      <c r="B13615" s="24"/>
    </row>
    <row r="13616" spans="2:2" x14ac:dyDescent="0.2">
      <c r="B13616" s="24"/>
    </row>
    <row r="13617" spans="2:2" x14ac:dyDescent="0.2">
      <c r="B13617" s="24"/>
    </row>
    <row r="13618" spans="2:2" x14ac:dyDescent="0.2">
      <c r="B13618" s="24"/>
    </row>
    <row r="13619" spans="2:2" x14ac:dyDescent="0.2">
      <c r="B13619" s="24"/>
    </row>
    <row r="13620" spans="2:2" x14ac:dyDescent="0.2">
      <c r="B13620" s="24"/>
    </row>
    <row r="13621" spans="2:2" x14ac:dyDescent="0.2">
      <c r="B13621" s="24"/>
    </row>
    <row r="13622" spans="2:2" x14ac:dyDescent="0.2">
      <c r="B13622" s="24"/>
    </row>
    <row r="13623" spans="2:2" x14ac:dyDescent="0.2">
      <c r="B13623" s="24"/>
    </row>
    <row r="13624" spans="2:2" x14ac:dyDescent="0.2">
      <c r="B13624" s="24"/>
    </row>
    <row r="13625" spans="2:2" x14ac:dyDescent="0.2">
      <c r="B13625" s="24"/>
    </row>
    <row r="13626" spans="2:2" x14ac:dyDescent="0.2">
      <c r="B13626" s="24"/>
    </row>
    <row r="13627" spans="2:2" x14ac:dyDescent="0.2">
      <c r="B13627" s="24"/>
    </row>
    <row r="13628" spans="2:2" x14ac:dyDescent="0.2">
      <c r="B13628" s="24"/>
    </row>
    <row r="13629" spans="2:2" x14ac:dyDescent="0.2">
      <c r="B13629" s="24"/>
    </row>
    <row r="13630" spans="2:2" x14ac:dyDescent="0.2">
      <c r="B13630" s="24"/>
    </row>
    <row r="13631" spans="2:2" x14ac:dyDescent="0.2">
      <c r="B13631" s="24"/>
    </row>
    <row r="13632" spans="2:2" x14ac:dyDescent="0.2">
      <c r="B13632" s="24"/>
    </row>
    <row r="13633" spans="2:2" x14ac:dyDescent="0.2">
      <c r="B13633" s="24"/>
    </row>
    <row r="13634" spans="2:2" x14ac:dyDescent="0.2">
      <c r="B13634" s="24"/>
    </row>
    <row r="13635" spans="2:2" x14ac:dyDescent="0.2">
      <c r="B13635" s="24"/>
    </row>
    <row r="13636" spans="2:2" x14ac:dyDescent="0.2">
      <c r="B13636" s="24"/>
    </row>
    <row r="13637" spans="2:2" x14ac:dyDescent="0.2">
      <c r="B13637" s="24"/>
    </row>
    <row r="13638" spans="2:2" x14ac:dyDescent="0.2">
      <c r="B13638" s="24"/>
    </row>
    <row r="13639" spans="2:2" x14ac:dyDescent="0.2">
      <c r="B13639" s="24"/>
    </row>
    <row r="13640" spans="2:2" x14ac:dyDescent="0.2">
      <c r="B13640" s="24"/>
    </row>
    <row r="13641" spans="2:2" x14ac:dyDescent="0.2">
      <c r="B13641" s="24"/>
    </row>
    <row r="13642" spans="2:2" x14ac:dyDescent="0.2">
      <c r="B13642" s="24"/>
    </row>
    <row r="13643" spans="2:2" x14ac:dyDescent="0.2">
      <c r="B13643" s="24"/>
    </row>
    <row r="13644" spans="2:2" x14ac:dyDescent="0.2">
      <c r="B13644" s="24"/>
    </row>
    <row r="13645" spans="2:2" x14ac:dyDescent="0.2">
      <c r="B13645" s="24"/>
    </row>
    <row r="13646" spans="2:2" x14ac:dyDescent="0.2">
      <c r="B13646" s="24"/>
    </row>
    <row r="13647" spans="2:2" x14ac:dyDescent="0.2">
      <c r="B13647" s="24"/>
    </row>
    <row r="13648" spans="2:2" x14ac:dyDescent="0.2">
      <c r="B13648" s="24"/>
    </row>
    <row r="13649" spans="2:2" x14ac:dyDescent="0.2">
      <c r="B13649" s="24"/>
    </row>
    <row r="13650" spans="2:2" x14ac:dyDescent="0.2">
      <c r="B13650" s="24"/>
    </row>
    <row r="13651" spans="2:2" x14ac:dyDescent="0.2">
      <c r="B13651" s="24"/>
    </row>
    <row r="13652" spans="2:2" x14ac:dyDescent="0.2">
      <c r="B13652" s="24"/>
    </row>
    <row r="13653" spans="2:2" x14ac:dyDescent="0.2">
      <c r="B13653" s="24"/>
    </row>
    <row r="13654" spans="2:2" x14ac:dyDescent="0.2">
      <c r="B13654" s="24"/>
    </row>
    <row r="13655" spans="2:2" x14ac:dyDescent="0.2">
      <c r="B13655" s="24"/>
    </row>
    <row r="13656" spans="2:2" x14ac:dyDescent="0.2">
      <c r="B13656" s="24"/>
    </row>
    <row r="13657" spans="2:2" x14ac:dyDescent="0.2">
      <c r="B13657" s="24"/>
    </row>
    <row r="13658" spans="2:2" x14ac:dyDescent="0.2">
      <c r="B13658" s="24"/>
    </row>
    <row r="13659" spans="2:2" x14ac:dyDescent="0.2">
      <c r="B13659" s="24"/>
    </row>
    <row r="13660" spans="2:2" x14ac:dyDescent="0.2">
      <c r="B13660" s="24"/>
    </row>
    <row r="13661" spans="2:2" x14ac:dyDescent="0.2">
      <c r="B13661" s="24"/>
    </row>
    <row r="13662" spans="2:2" x14ac:dyDescent="0.2">
      <c r="B13662" s="24"/>
    </row>
    <row r="13663" spans="2:2" x14ac:dyDescent="0.2">
      <c r="B13663" s="24"/>
    </row>
    <row r="13664" spans="2:2" x14ac:dyDescent="0.2">
      <c r="B13664" s="24"/>
    </row>
    <row r="13665" spans="2:2" x14ac:dyDescent="0.2">
      <c r="B13665" s="24"/>
    </row>
    <row r="13666" spans="2:2" x14ac:dyDescent="0.2">
      <c r="B13666" s="24"/>
    </row>
    <row r="13667" spans="2:2" x14ac:dyDescent="0.2">
      <c r="B13667" s="24"/>
    </row>
    <row r="13668" spans="2:2" x14ac:dyDescent="0.2">
      <c r="B13668" s="24"/>
    </row>
    <row r="13669" spans="2:2" x14ac:dyDescent="0.2">
      <c r="B13669" s="24"/>
    </row>
    <row r="13670" spans="2:2" x14ac:dyDescent="0.2">
      <c r="B13670" s="24"/>
    </row>
    <row r="13671" spans="2:2" x14ac:dyDescent="0.2">
      <c r="B13671" s="24"/>
    </row>
    <row r="13672" spans="2:2" x14ac:dyDescent="0.2">
      <c r="B13672" s="24"/>
    </row>
    <row r="13673" spans="2:2" x14ac:dyDescent="0.2">
      <c r="B13673" s="24"/>
    </row>
    <row r="13674" spans="2:2" x14ac:dyDescent="0.2">
      <c r="B13674" s="24"/>
    </row>
    <row r="13675" spans="2:2" x14ac:dyDescent="0.2">
      <c r="B13675" s="24"/>
    </row>
    <row r="13676" spans="2:2" x14ac:dyDescent="0.2">
      <c r="B13676" s="24"/>
    </row>
    <row r="13677" spans="2:2" x14ac:dyDescent="0.2">
      <c r="B13677" s="24"/>
    </row>
    <row r="13678" spans="2:2" x14ac:dyDescent="0.2">
      <c r="B13678" s="24"/>
    </row>
    <row r="13679" spans="2:2" x14ac:dyDescent="0.2">
      <c r="B13679" s="24"/>
    </row>
    <row r="13680" spans="2:2" x14ac:dyDescent="0.2">
      <c r="B13680" s="24"/>
    </row>
    <row r="13681" spans="2:2" x14ac:dyDescent="0.2">
      <c r="B13681" s="24"/>
    </row>
    <row r="13682" spans="2:2" x14ac:dyDescent="0.2">
      <c r="B13682" s="24"/>
    </row>
    <row r="13683" spans="2:2" x14ac:dyDescent="0.2">
      <c r="B13683" s="24"/>
    </row>
    <row r="13684" spans="2:2" x14ac:dyDescent="0.2">
      <c r="B13684" s="24"/>
    </row>
    <row r="13685" spans="2:2" x14ac:dyDescent="0.2">
      <c r="B13685" s="24"/>
    </row>
    <row r="13686" spans="2:2" x14ac:dyDescent="0.2">
      <c r="B13686" s="24"/>
    </row>
    <row r="13687" spans="2:2" x14ac:dyDescent="0.2">
      <c r="B13687" s="24"/>
    </row>
    <row r="13688" spans="2:2" x14ac:dyDescent="0.2">
      <c r="B13688" s="24"/>
    </row>
    <row r="13689" spans="2:2" x14ac:dyDescent="0.2">
      <c r="B13689" s="24"/>
    </row>
    <row r="13690" spans="2:2" x14ac:dyDescent="0.2">
      <c r="B13690" s="24"/>
    </row>
    <row r="13691" spans="2:2" x14ac:dyDescent="0.2">
      <c r="B13691" s="24"/>
    </row>
    <row r="13692" spans="2:2" x14ac:dyDescent="0.2">
      <c r="B13692" s="24"/>
    </row>
    <row r="13693" spans="2:2" x14ac:dyDescent="0.2">
      <c r="B13693" s="24"/>
    </row>
    <row r="13694" spans="2:2" x14ac:dyDescent="0.2">
      <c r="B13694" s="24"/>
    </row>
    <row r="13695" spans="2:2" x14ac:dyDescent="0.2">
      <c r="B13695" s="24"/>
    </row>
    <row r="13696" spans="2:2" x14ac:dyDescent="0.2">
      <c r="B13696" s="24"/>
    </row>
    <row r="13697" spans="2:2" x14ac:dyDescent="0.2">
      <c r="B13697" s="24"/>
    </row>
    <row r="13698" spans="2:2" x14ac:dyDescent="0.2">
      <c r="B13698" s="24"/>
    </row>
    <row r="13699" spans="2:2" x14ac:dyDescent="0.2">
      <c r="B13699" s="24"/>
    </row>
    <row r="13700" spans="2:2" x14ac:dyDescent="0.2">
      <c r="B13700" s="24"/>
    </row>
    <row r="13701" spans="2:2" x14ac:dyDescent="0.2">
      <c r="B13701" s="24"/>
    </row>
    <row r="13702" spans="2:2" x14ac:dyDescent="0.2">
      <c r="B13702" s="24"/>
    </row>
    <row r="13703" spans="2:2" x14ac:dyDescent="0.2">
      <c r="B13703" s="24"/>
    </row>
    <row r="13704" spans="2:2" x14ac:dyDescent="0.2">
      <c r="B13704" s="24"/>
    </row>
    <row r="13705" spans="2:2" x14ac:dyDescent="0.2">
      <c r="B13705" s="24"/>
    </row>
    <row r="13706" spans="2:2" x14ac:dyDescent="0.2">
      <c r="B13706" s="24"/>
    </row>
    <row r="13707" spans="2:2" x14ac:dyDescent="0.2">
      <c r="B13707" s="24"/>
    </row>
    <row r="13708" spans="2:2" x14ac:dyDescent="0.2">
      <c r="B13708" s="24"/>
    </row>
    <row r="13709" spans="2:2" x14ac:dyDescent="0.2">
      <c r="B13709" s="24"/>
    </row>
    <row r="13710" spans="2:2" x14ac:dyDescent="0.2">
      <c r="B13710" s="24"/>
    </row>
    <row r="13711" spans="2:2" x14ac:dyDescent="0.2">
      <c r="B13711" s="24"/>
    </row>
    <row r="13712" spans="2:2" x14ac:dyDescent="0.2">
      <c r="B13712" s="24"/>
    </row>
    <row r="13713" spans="2:2" x14ac:dyDescent="0.2">
      <c r="B13713" s="24"/>
    </row>
    <row r="13714" spans="2:2" x14ac:dyDescent="0.2">
      <c r="B13714" s="24"/>
    </row>
    <row r="13715" spans="2:2" x14ac:dyDescent="0.2">
      <c r="B13715" s="24"/>
    </row>
    <row r="13716" spans="2:2" x14ac:dyDescent="0.2">
      <c r="B13716" s="24"/>
    </row>
    <row r="13717" spans="2:2" x14ac:dyDescent="0.2">
      <c r="B13717" s="24"/>
    </row>
    <row r="13718" spans="2:2" x14ac:dyDescent="0.2">
      <c r="B13718" s="24"/>
    </row>
    <row r="13719" spans="2:2" x14ac:dyDescent="0.2">
      <c r="B13719" s="24"/>
    </row>
    <row r="13720" spans="2:2" x14ac:dyDescent="0.2">
      <c r="B13720" s="24"/>
    </row>
    <row r="13721" spans="2:2" x14ac:dyDescent="0.2">
      <c r="B13721" s="24"/>
    </row>
    <row r="13722" spans="2:2" x14ac:dyDescent="0.2">
      <c r="B13722" s="24"/>
    </row>
    <row r="13723" spans="2:2" x14ac:dyDescent="0.2">
      <c r="B13723" s="24"/>
    </row>
    <row r="13724" spans="2:2" x14ac:dyDescent="0.2">
      <c r="B13724" s="24"/>
    </row>
    <row r="13725" spans="2:2" x14ac:dyDescent="0.2">
      <c r="B13725" s="24"/>
    </row>
    <row r="13726" spans="2:2" x14ac:dyDescent="0.2">
      <c r="B13726" s="24"/>
    </row>
    <row r="13727" spans="2:2" x14ac:dyDescent="0.2">
      <c r="B13727" s="24"/>
    </row>
    <row r="13728" spans="2:2" x14ac:dyDescent="0.2">
      <c r="B13728" s="24"/>
    </row>
    <row r="13729" spans="2:2" x14ac:dyDescent="0.2">
      <c r="B13729" s="24"/>
    </row>
    <row r="13730" spans="2:2" x14ac:dyDescent="0.2">
      <c r="B13730" s="24"/>
    </row>
    <row r="13731" spans="2:2" x14ac:dyDescent="0.2">
      <c r="B13731" s="24"/>
    </row>
    <row r="13732" spans="2:2" x14ac:dyDescent="0.2">
      <c r="B13732" s="24"/>
    </row>
    <row r="13733" spans="2:2" x14ac:dyDescent="0.2">
      <c r="B13733" s="24"/>
    </row>
    <row r="13734" spans="2:2" x14ac:dyDescent="0.2">
      <c r="B13734" s="24"/>
    </row>
    <row r="13735" spans="2:2" x14ac:dyDescent="0.2">
      <c r="B13735" s="24"/>
    </row>
    <row r="13736" spans="2:2" x14ac:dyDescent="0.2">
      <c r="B13736" s="24"/>
    </row>
    <row r="13737" spans="2:2" x14ac:dyDescent="0.2">
      <c r="B13737" s="24"/>
    </row>
    <row r="13738" spans="2:2" x14ac:dyDescent="0.2">
      <c r="B13738" s="24"/>
    </row>
    <row r="13739" spans="2:2" x14ac:dyDescent="0.2">
      <c r="B13739" s="24"/>
    </row>
    <row r="13740" spans="2:2" x14ac:dyDescent="0.2">
      <c r="B13740" s="24"/>
    </row>
    <row r="13741" spans="2:2" x14ac:dyDescent="0.2">
      <c r="B13741" s="24"/>
    </row>
    <row r="13742" spans="2:2" x14ac:dyDescent="0.2">
      <c r="B13742" s="24"/>
    </row>
    <row r="13743" spans="2:2" x14ac:dyDescent="0.2">
      <c r="B13743" s="24"/>
    </row>
    <row r="13744" spans="2:2" x14ac:dyDescent="0.2">
      <c r="B13744" s="24"/>
    </row>
    <row r="13745" spans="2:2" x14ac:dyDescent="0.2">
      <c r="B13745" s="24"/>
    </row>
    <row r="13746" spans="2:2" x14ac:dyDescent="0.2">
      <c r="B13746" s="24"/>
    </row>
    <row r="13747" spans="2:2" x14ac:dyDescent="0.2">
      <c r="B13747" s="24"/>
    </row>
    <row r="13748" spans="2:2" x14ac:dyDescent="0.2">
      <c r="B13748" s="24"/>
    </row>
    <row r="13749" spans="2:2" x14ac:dyDescent="0.2">
      <c r="B13749" s="24"/>
    </row>
    <row r="13750" spans="2:2" x14ac:dyDescent="0.2">
      <c r="B13750" s="24"/>
    </row>
    <row r="13751" spans="2:2" x14ac:dyDescent="0.2">
      <c r="B13751" s="24"/>
    </row>
    <row r="13752" spans="2:2" x14ac:dyDescent="0.2">
      <c r="B13752" s="24"/>
    </row>
    <row r="13753" spans="2:2" x14ac:dyDescent="0.2">
      <c r="B13753" s="24"/>
    </row>
    <row r="13754" spans="2:2" x14ac:dyDescent="0.2">
      <c r="B13754" s="24"/>
    </row>
    <row r="13755" spans="2:2" x14ac:dyDescent="0.2">
      <c r="B13755" s="24"/>
    </row>
    <row r="13756" spans="2:2" x14ac:dyDescent="0.2">
      <c r="B13756" s="24"/>
    </row>
    <row r="13757" spans="2:2" x14ac:dyDescent="0.2">
      <c r="B13757" s="24"/>
    </row>
    <row r="13758" spans="2:2" x14ac:dyDescent="0.2">
      <c r="B13758" s="24"/>
    </row>
    <row r="13759" spans="2:2" x14ac:dyDescent="0.2">
      <c r="B13759" s="24"/>
    </row>
    <row r="13760" spans="2:2" x14ac:dyDescent="0.2">
      <c r="B13760" s="24"/>
    </row>
    <row r="13761" spans="2:2" x14ac:dyDescent="0.2">
      <c r="B13761" s="24"/>
    </row>
    <row r="13762" spans="2:2" x14ac:dyDescent="0.2">
      <c r="B13762" s="24"/>
    </row>
    <row r="13763" spans="2:2" x14ac:dyDescent="0.2">
      <c r="B13763" s="24"/>
    </row>
    <row r="13764" spans="2:2" x14ac:dyDescent="0.2">
      <c r="B13764" s="24"/>
    </row>
    <row r="13765" spans="2:2" x14ac:dyDescent="0.2">
      <c r="B13765" s="24"/>
    </row>
    <row r="13766" spans="2:2" x14ac:dyDescent="0.2">
      <c r="B13766" s="24"/>
    </row>
    <row r="13767" spans="2:2" x14ac:dyDescent="0.2">
      <c r="B13767" s="24"/>
    </row>
    <row r="13768" spans="2:2" x14ac:dyDescent="0.2">
      <c r="B13768" s="24"/>
    </row>
    <row r="13769" spans="2:2" x14ac:dyDescent="0.2">
      <c r="B13769" s="24"/>
    </row>
    <row r="13770" spans="2:2" x14ac:dyDescent="0.2">
      <c r="B13770" s="24"/>
    </row>
    <row r="13771" spans="2:2" x14ac:dyDescent="0.2">
      <c r="B13771" s="24"/>
    </row>
    <row r="13772" spans="2:2" x14ac:dyDescent="0.2">
      <c r="B13772" s="24"/>
    </row>
    <row r="13773" spans="2:2" x14ac:dyDescent="0.2">
      <c r="B13773" s="24"/>
    </row>
    <row r="13774" spans="2:2" x14ac:dyDescent="0.2">
      <c r="B13774" s="24"/>
    </row>
    <row r="13775" spans="2:2" x14ac:dyDescent="0.2">
      <c r="B13775" s="24"/>
    </row>
    <row r="13776" spans="2:2" x14ac:dyDescent="0.2">
      <c r="B13776" s="24"/>
    </row>
    <row r="13777" spans="2:2" x14ac:dyDescent="0.2">
      <c r="B13777" s="24"/>
    </row>
    <row r="13778" spans="2:2" x14ac:dyDescent="0.2">
      <c r="B13778" s="24"/>
    </row>
    <row r="13779" spans="2:2" x14ac:dyDescent="0.2">
      <c r="B13779" s="24"/>
    </row>
    <row r="13780" spans="2:2" x14ac:dyDescent="0.2">
      <c r="B13780" s="24"/>
    </row>
    <row r="13781" spans="2:2" x14ac:dyDescent="0.2">
      <c r="B13781" s="24"/>
    </row>
    <row r="13782" spans="2:2" x14ac:dyDescent="0.2">
      <c r="B13782" s="24"/>
    </row>
    <row r="13783" spans="2:2" x14ac:dyDescent="0.2">
      <c r="B13783" s="24"/>
    </row>
    <row r="13784" spans="2:2" x14ac:dyDescent="0.2">
      <c r="B13784" s="24"/>
    </row>
    <row r="13785" spans="2:2" x14ac:dyDescent="0.2">
      <c r="B13785" s="24"/>
    </row>
    <row r="13786" spans="2:2" x14ac:dyDescent="0.2">
      <c r="B13786" s="24"/>
    </row>
    <row r="13787" spans="2:2" x14ac:dyDescent="0.2">
      <c r="B13787" s="24"/>
    </row>
    <row r="13788" spans="2:2" x14ac:dyDescent="0.2">
      <c r="B13788" s="24"/>
    </row>
    <row r="13789" spans="2:2" x14ac:dyDescent="0.2">
      <c r="B13789" s="24"/>
    </row>
    <row r="13790" spans="2:2" x14ac:dyDescent="0.2">
      <c r="B13790" s="24"/>
    </row>
    <row r="13791" spans="2:2" x14ac:dyDescent="0.2">
      <c r="B13791" s="24"/>
    </row>
    <row r="13792" spans="2:2" x14ac:dyDescent="0.2">
      <c r="B13792" s="24"/>
    </row>
    <row r="13793" spans="2:2" x14ac:dyDescent="0.2">
      <c r="B13793" s="24"/>
    </row>
    <row r="13794" spans="2:2" x14ac:dyDescent="0.2">
      <c r="B13794" s="24"/>
    </row>
    <row r="13795" spans="2:2" x14ac:dyDescent="0.2">
      <c r="B13795" s="24"/>
    </row>
    <row r="13796" spans="2:2" x14ac:dyDescent="0.2">
      <c r="B13796" s="24"/>
    </row>
    <row r="13797" spans="2:2" x14ac:dyDescent="0.2">
      <c r="B13797" s="24"/>
    </row>
    <row r="13798" spans="2:2" x14ac:dyDescent="0.2">
      <c r="B13798" s="24"/>
    </row>
    <row r="13799" spans="2:2" x14ac:dyDescent="0.2">
      <c r="B13799" s="24"/>
    </row>
    <row r="13800" spans="2:2" x14ac:dyDescent="0.2">
      <c r="B13800" s="24"/>
    </row>
    <row r="13801" spans="2:2" x14ac:dyDescent="0.2">
      <c r="B13801" s="24"/>
    </row>
    <row r="13802" spans="2:2" x14ac:dyDescent="0.2">
      <c r="B13802" s="24"/>
    </row>
    <row r="13803" spans="2:2" x14ac:dyDescent="0.2">
      <c r="B13803" s="24"/>
    </row>
    <row r="13804" spans="2:2" x14ac:dyDescent="0.2">
      <c r="B13804" s="24"/>
    </row>
    <row r="13805" spans="2:2" x14ac:dyDescent="0.2">
      <c r="B13805" s="24"/>
    </row>
    <row r="13806" spans="2:2" x14ac:dyDescent="0.2">
      <c r="B13806" s="24"/>
    </row>
    <row r="13807" spans="2:2" x14ac:dyDescent="0.2">
      <c r="B13807" s="24"/>
    </row>
    <row r="13808" spans="2:2" x14ac:dyDescent="0.2">
      <c r="B13808" s="24"/>
    </row>
    <row r="13809" spans="2:2" x14ac:dyDescent="0.2">
      <c r="B13809" s="24"/>
    </row>
    <row r="13810" spans="2:2" x14ac:dyDescent="0.2">
      <c r="B13810" s="24"/>
    </row>
    <row r="13811" spans="2:2" x14ac:dyDescent="0.2">
      <c r="B13811" s="24"/>
    </row>
    <row r="13812" spans="2:2" x14ac:dyDescent="0.2">
      <c r="B13812" s="24"/>
    </row>
    <row r="13813" spans="2:2" x14ac:dyDescent="0.2">
      <c r="B13813" s="24"/>
    </row>
    <row r="13814" spans="2:2" x14ac:dyDescent="0.2">
      <c r="B13814" s="24"/>
    </row>
    <row r="13815" spans="2:2" x14ac:dyDescent="0.2">
      <c r="B13815" s="24"/>
    </row>
    <row r="13816" spans="2:2" x14ac:dyDescent="0.2">
      <c r="B13816" s="24"/>
    </row>
    <row r="13817" spans="2:2" x14ac:dyDescent="0.2">
      <c r="B13817" s="24"/>
    </row>
    <row r="13818" spans="2:2" x14ac:dyDescent="0.2">
      <c r="B13818" s="24"/>
    </row>
    <row r="13819" spans="2:2" x14ac:dyDescent="0.2">
      <c r="B13819" s="24"/>
    </row>
    <row r="13820" spans="2:2" x14ac:dyDescent="0.2">
      <c r="B13820" s="24"/>
    </row>
    <row r="13821" spans="2:2" x14ac:dyDescent="0.2">
      <c r="B13821" s="24"/>
    </row>
    <row r="13822" spans="2:2" x14ac:dyDescent="0.2">
      <c r="B13822" s="24"/>
    </row>
    <row r="13823" spans="2:2" x14ac:dyDescent="0.2">
      <c r="B13823" s="24"/>
    </row>
    <row r="13824" spans="2:2" x14ac:dyDescent="0.2">
      <c r="B13824" s="24"/>
    </row>
    <row r="13825" spans="2:2" x14ac:dyDescent="0.2">
      <c r="B13825" s="24"/>
    </row>
    <row r="13826" spans="2:2" x14ac:dyDescent="0.2">
      <c r="B13826" s="24"/>
    </row>
    <row r="13827" spans="2:2" x14ac:dyDescent="0.2">
      <c r="B13827" s="24"/>
    </row>
    <row r="13828" spans="2:2" x14ac:dyDescent="0.2">
      <c r="B13828" s="24"/>
    </row>
    <row r="13829" spans="2:2" x14ac:dyDescent="0.2">
      <c r="B13829" s="24"/>
    </row>
    <row r="13830" spans="2:2" x14ac:dyDescent="0.2">
      <c r="B13830" s="24"/>
    </row>
    <row r="13831" spans="2:2" x14ac:dyDescent="0.2">
      <c r="B13831" s="24"/>
    </row>
    <row r="13832" spans="2:2" x14ac:dyDescent="0.2">
      <c r="B13832" s="24"/>
    </row>
    <row r="13833" spans="2:2" x14ac:dyDescent="0.2">
      <c r="B13833" s="24"/>
    </row>
    <row r="13834" spans="2:2" x14ac:dyDescent="0.2">
      <c r="B13834" s="24"/>
    </row>
    <row r="13835" spans="2:2" x14ac:dyDescent="0.2">
      <c r="B13835" s="24"/>
    </row>
    <row r="13836" spans="2:2" x14ac:dyDescent="0.2">
      <c r="B13836" s="24"/>
    </row>
    <row r="13837" spans="2:2" x14ac:dyDescent="0.2">
      <c r="B13837" s="24"/>
    </row>
    <row r="13838" spans="2:2" x14ac:dyDescent="0.2">
      <c r="B13838" s="24"/>
    </row>
    <row r="13839" spans="2:2" x14ac:dyDescent="0.2">
      <c r="B13839" s="24"/>
    </row>
    <row r="13840" spans="2:2" x14ac:dyDescent="0.2">
      <c r="B13840" s="24"/>
    </row>
    <row r="13841" spans="2:2" x14ac:dyDescent="0.2">
      <c r="B13841" s="24"/>
    </row>
    <row r="13842" spans="2:2" x14ac:dyDescent="0.2">
      <c r="B13842" s="24"/>
    </row>
    <row r="13843" spans="2:2" x14ac:dyDescent="0.2">
      <c r="B13843" s="24"/>
    </row>
    <row r="13844" spans="2:2" x14ac:dyDescent="0.2">
      <c r="B13844" s="24"/>
    </row>
    <row r="13845" spans="2:2" x14ac:dyDescent="0.2">
      <c r="B13845" s="24"/>
    </row>
    <row r="13846" spans="2:2" x14ac:dyDescent="0.2">
      <c r="B13846" s="24"/>
    </row>
    <row r="13847" spans="2:2" x14ac:dyDescent="0.2">
      <c r="B13847" s="24"/>
    </row>
    <row r="13848" spans="2:2" x14ac:dyDescent="0.2">
      <c r="B13848" s="24"/>
    </row>
    <row r="13849" spans="2:2" x14ac:dyDescent="0.2">
      <c r="B13849" s="24"/>
    </row>
    <row r="13850" spans="2:2" x14ac:dyDescent="0.2">
      <c r="B13850" s="24"/>
    </row>
    <row r="13851" spans="2:2" x14ac:dyDescent="0.2">
      <c r="B13851" s="24"/>
    </row>
    <row r="13852" spans="2:2" x14ac:dyDescent="0.2">
      <c r="B13852" s="24"/>
    </row>
    <row r="13853" spans="2:2" x14ac:dyDescent="0.2">
      <c r="B13853" s="24"/>
    </row>
    <row r="13854" spans="2:2" x14ac:dyDescent="0.2">
      <c r="B13854" s="24"/>
    </row>
    <row r="13855" spans="2:2" x14ac:dyDescent="0.2">
      <c r="B13855" s="24"/>
    </row>
    <row r="13856" spans="2:2" x14ac:dyDescent="0.2">
      <c r="B13856" s="24"/>
    </row>
    <row r="13857" spans="2:2" x14ac:dyDescent="0.2">
      <c r="B13857" s="24"/>
    </row>
    <row r="13858" spans="2:2" x14ac:dyDescent="0.2">
      <c r="B13858" s="24"/>
    </row>
    <row r="13859" spans="2:2" x14ac:dyDescent="0.2">
      <c r="B13859" s="24"/>
    </row>
    <row r="13860" spans="2:2" x14ac:dyDescent="0.2">
      <c r="B13860" s="24"/>
    </row>
    <row r="13861" spans="2:2" x14ac:dyDescent="0.2">
      <c r="B13861" s="24"/>
    </row>
    <row r="13862" spans="2:2" x14ac:dyDescent="0.2">
      <c r="B13862" s="24"/>
    </row>
    <row r="13863" spans="2:2" x14ac:dyDescent="0.2">
      <c r="B13863" s="24"/>
    </row>
    <row r="13864" spans="2:2" x14ac:dyDescent="0.2">
      <c r="B13864" s="24"/>
    </row>
    <row r="13865" spans="2:2" x14ac:dyDescent="0.2">
      <c r="B13865" s="24"/>
    </row>
    <row r="13866" spans="2:2" x14ac:dyDescent="0.2">
      <c r="B13866" s="24"/>
    </row>
    <row r="13867" spans="2:2" x14ac:dyDescent="0.2">
      <c r="B13867" s="24"/>
    </row>
    <row r="13868" spans="2:2" x14ac:dyDescent="0.2">
      <c r="B13868" s="24"/>
    </row>
    <row r="13869" spans="2:2" x14ac:dyDescent="0.2">
      <c r="B13869" s="24"/>
    </row>
    <row r="13870" spans="2:2" x14ac:dyDescent="0.2">
      <c r="B13870" s="24"/>
    </row>
    <row r="13871" spans="2:2" x14ac:dyDescent="0.2">
      <c r="B13871" s="24"/>
    </row>
    <row r="13872" spans="2:2" x14ac:dyDescent="0.2">
      <c r="B13872" s="24"/>
    </row>
    <row r="13873" spans="2:2" x14ac:dyDescent="0.2">
      <c r="B13873" s="24"/>
    </row>
    <row r="13874" spans="2:2" x14ac:dyDescent="0.2">
      <c r="B13874" s="24"/>
    </row>
    <row r="13875" spans="2:2" x14ac:dyDescent="0.2">
      <c r="B13875" s="24"/>
    </row>
    <row r="13876" spans="2:2" x14ac:dyDescent="0.2">
      <c r="B13876" s="24"/>
    </row>
    <row r="13877" spans="2:2" x14ac:dyDescent="0.2">
      <c r="B13877" s="24"/>
    </row>
    <row r="13878" spans="2:2" x14ac:dyDescent="0.2">
      <c r="B13878" s="24"/>
    </row>
    <row r="13879" spans="2:2" x14ac:dyDescent="0.2">
      <c r="B13879" s="24"/>
    </row>
    <row r="13880" spans="2:2" x14ac:dyDescent="0.2">
      <c r="B13880" s="24"/>
    </row>
    <row r="13881" spans="2:2" x14ac:dyDescent="0.2">
      <c r="B13881" s="24"/>
    </row>
    <row r="13882" spans="2:2" x14ac:dyDescent="0.2">
      <c r="B13882" s="24"/>
    </row>
    <row r="13883" spans="2:2" x14ac:dyDescent="0.2">
      <c r="B13883" s="24"/>
    </row>
    <row r="13884" spans="2:2" x14ac:dyDescent="0.2">
      <c r="B13884" s="24"/>
    </row>
    <row r="13885" spans="2:2" x14ac:dyDescent="0.2">
      <c r="B13885" s="24"/>
    </row>
    <row r="13886" spans="2:2" x14ac:dyDescent="0.2">
      <c r="B13886" s="24"/>
    </row>
    <row r="13887" spans="2:2" x14ac:dyDescent="0.2">
      <c r="B13887" s="24"/>
    </row>
    <row r="13888" spans="2:2" x14ac:dyDescent="0.2">
      <c r="B13888" s="24"/>
    </row>
    <row r="13889" spans="2:2" x14ac:dyDescent="0.2">
      <c r="B13889" s="24"/>
    </row>
    <row r="13890" spans="2:2" x14ac:dyDescent="0.2">
      <c r="B13890" s="24"/>
    </row>
    <row r="13891" spans="2:2" x14ac:dyDescent="0.2">
      <c r="B13891" s="24"/>
    </row>
    <row r="13892" spans="2:2" x14ac:dyDescent="0.2">
      <c r="B13892" s="24"/>
    </row>
    <row r="13893" spans="2:2" x14ac:dyDescent="0.2">
      <c r="B13893" s="24"/>
    </row>
    <row r="13894" spans="2:2" x14ac:dyDescent="0.2">
      <c r="B13894" s="24"/>
    </row>
    <row r="13895" spans="2:2" x14ac:dyDescent="0.2">
      <c r="B13895" s="24"/>
    </row>
    <row r="13896" spans="2:2" x14ac:dyDescent="0.2">
      <c r="B13896" s="24"/>
    </row>
    <row r="13897" spans="2:2" x14ac:dyDescent="0.2">
      <c r="B13897" s="24"/>
    </row>
    <row r="13898" spans="2:2" x14ac:dyDescent="0.2">
      <c r="B13898" s="24"/>
    </row>
    <row r="13899" spans="2:2" x14ac:dyDescent="0.2">
      <c r="B13899" s="24"/>
    </row>
    <row r="13900" spans="2:2" x14ac:dyDescent="0.2">
      <c r="B13900" s="24"/>
    </row>
    <row r="13901" spans="2:2" x14ac:dyDescent="0.2">
      <c r="B13901" s="24"/>
    </row>
    <row r="13902" spans="2:2" x14ac:dyDescent="0.2">
      <c r="B13902" s="24"/>
    </row>
    <row r="13903" spans="2:2" x14ac:dyDescent="0.2">
      <c r="B13903" s="24"/>
    </row>
    <row r="13904" spans="2:2" x14ac:dyDescent="0.2">
      <c r="B13904" s="24"/>
    </row>
    <row r="13905" spans="2:2" x14ac:dyDescent="0.2">
      <c r="B13905" s="24"/>
    </row>
    <row r="13906" spans="2:2" x14ac:dyDescent="0.2">
      <c r="B13906" s="24"/>
    </row>
    <row r="13907" spans="2:2" x14ac:dyDescent="0.2">
      <c r="B13907" s="24"/>
    </row>
    <row r="13908" spans="2:2" x14ac:dyDescent="0.2">
      <c r="B13908" s="24"/>
    </row>
    <row r="13909" spans="2:2" x14ac:dyDescent="0.2">
      <c r="B13909" s="24"/>
    </row>
    <row r="13910" spans="2:2" x14ac:dyDescent="0.2">
      <c r="B13910" s="24"/>
    </row>
    <row r="13911" spans="2:2" x14ac:dyDescent="0.2">
      <c r="B13911" s="24"/>
    </row>
    <row r="13912" spans="2:2" x14ac:dyDescent="0.2">
      <c r="B13912" s="24"/>
    </row>
    <row r="13913" spans="2:2" x14ac:dyDescent="0.2">
      <c r="B13913" s="24"/>
    </row>
    <row r="13914" spans="2:2" x14ac:dyDescent="0.2">
      <c r="B13914" s="24"/>
    </row>
    <row r="13915" spans="2:2" x14ac:dyDescent="0.2">
      <c r="B13915" s="24"/>
    </row>
    <row r="13916" spans="2:2" x14ac:dyDescent="0.2">
      <c r="B13916" s="24"/>
    </row>
    <row r="13917" spans="2:2" x14ac:dyDescent="0.2">
      <c r="B13917" s="24"/>
    </row>
    <row r="13918" spans="2:2" x14ac:dyDescent="0.2">
      <c r="B13918" s="24"/>
    </row>
    <row r="13919" spans="2:2" x14ac:dyDescent="0.2">
      <c r="B13919" s="24"/>
    </row>
    <row r="13920" spans="2:2" x14ac:dyDescent="0.2">
      <c r="B13920" s="24"/>
    </row>
    <row r="13921" spans="2:2" x14ac:dyDescent="0.2">
      <c r="B13921" s="24"/>
    </row>
    <row r="13922" spans="2:2" x14ac:dyDescent="0.2">
      <c r="B13922" s="24"/>
    </row>
    <row r="13923" spans="2:2" x14ac:dyDescent="0.2">
      <c r="B13923" s="24"/>
    </row>
    <row r="13924" spans="2:2" x14ac:dyDescent="0.2">
      <c r="B13924" s="24"/>
    </row>
    <row r="13925" spans="2:2" x14ac:dyDescent="0.2">
      <c r="B13925" s="24"/>
    </row>
    <row r="13926" spans="2:2" x14ac:dyDescent="0.2">
      <c r="B13926" s="24"/>
    </row>
    <row r="13927" spans="2:2" x14ac:dyDescent="0.2">
      <c r="B13927" s="24"/>
    </row>
    <row r="13928" spans="2:2" x14ac:dyDescent="0.2">
      <c r="B13928" s="24"/>
    </row>
    <row r="13929" spans="2:2" x14ac:dyDescent="0.2">
      <c r="B13929" s="24"/>
    </row>
    <row r="13930" spans="2:2" x14ac:dyDescent="0.2">
      <c r="B13930" s="24"/>
    </row>
    <row r="13931" spans="2:2" x14ac:dyDescent="0.2">
      <c r="B13931" s="24"/>
    </row>
    <row r="13932" spans="2:2" x14ac:dyDescent="0.2">
      <c r="B13932" s="24"/>
    </row>
    <row r="13933" spans="2:2" x14ac:dyDescent="0.2">
      <c r="B13933" s="24"/>
    </row>
    <row r="13934" spans="2:2" x14ac:dyDescent="0.2">
      <c r="B13934" s="24"/>
    </row>
    <row r="13935" spans="2:2" x14ac:dyDescent="0.2">
      <c r="B13935" s="24"/>
    </row>
    <row r="13936" spans="2:2" x14ac:dyDescent="0.2">
      <c r="B13936" s="24"/>
    </row>
    <row r="13937" spans="2:2" x14ac:dyDescent="0.2">
      <c r="B13937" s="24"/>
    </row>
    <row r="13938" spans="2:2" x14ac:dyDescent="0.2">
      <c r="B13938" s="24"/>
    </row>
    <row r="13939" spans="2:2" x14ac:dyDescent="0.2">
      <c r="B13939" s="24"/>
    </row>
    <row r="13940" spans="2:2" x14ac:dyDescent="0.2">
      <c r="B13940" s="24"/>
    </row>
    <row r="13941" spans="2:2" x14ac:dyDescent="0.2">
      <c r="B13941" s="24"/>
    </row>
    <row r="13942" spans="2:2" x14ac:dyDescent="0.2">
      <c r="B13942" s="24"/>
    </row>
    <row r="13943" spans="2:2" x14ac:dyDescent="0.2">
      <c r="B13943" s="24"/>
    </row>
    <row r="13944" spans="2:2" x14ac:dyDescent="0.2">
      <c r="B13944" s="24"/>
    </row>
    <row r="13945" spans="2:2" x14ac:dyDescent="0.2">
      <c r="B13945" s="24"/>
    </row>
    <row r="13946" spans="2:2" x14ac:dyDescent="0.2">
      <c r="B13946" s="24"/>
    </row>
    <row r="13947" spans="2:2" x14ac:dyDescent="0.2">
      <c r="B13947" s="24"/>
    </row>
    <row r="13948" spans="2:2" x14ac:dyDescent="0.2">
      <c r="B13948" s="24"/>
    </row>
    <row r="13949" spans="2:2" x14ac:dyDescent="0.2">
      <c r="B13949" s="24"/>
    </row>
    <row r="13950" spans="2:2" x14ac:dyDescent="0.2">
      <c r="B13950" s="24"/>
    </row>
    <row r="13951" spans="2:2" x14ac:dyDescent="0.2">
      <c r="B13951" s="24"/>
    </row>
    <row r="13952" spans="2:2" x14ac:dyDescent="0.2">
      <c r="B13952" s="24"/>
    </row>
    <row r="13953" spans="2:2" x14ac:dyDescent="0.2">
      <c r="B13953" s="24"/>
    </row>
    <row r="13954" spans="2:2" x14ac:dyDescent="0.2">
      <c r="B13954" s="24"/>
    </row>
    <row r="13955" spans="2:2" x14ac:dyDescent="0.2">
      <c r="B13955" s="24"/>
    </row>
    <row r="13956" spans="2:2" x14ac:dyDescent="0.2">
      <c r="B13956" s="24"/>
    </row>
    <row r="13957" spans="2:2" x14ac:dyDescent="0.2">
      <c r="B13957" s="24"/>
    </row>
    <row r="13958" spans="2:2" x14ac:dyDescent="0.2">
      <c r="B13958" s="24"/>
    </row>
    <row r="13959" spans="2:2" x14ac:dyDescent="0.2">
      <c r="B13959" s="24"/>
    </row>
    <row r="13960" spans="2:2" x14ac:dyDescent="0.2">
      <c r="B13960" s="24"/>
    </row>
    <row r="13961" spans="2:2" x14ac:dyDescent="0.2">
      <c r="B13961" s="24"/>
    </row>
    <row r="13962" spans="2:2" x14ac:dyDescent="0.2">
      <c r="B13962" s="24"/>
    </row>
    <row r="13963" spans="2:2" x14ac:dyDescent="0.2">
      <c r="B13963" s="24"/>
    </row>
    <row r="13964" spans="2:2" x14ac:dyDescent="0.2">
      <c r="B13964" s="24"/>
    </row>
    <row r="13965" spans="2:2" x14ac:dyDescent="0.2">
      <c r="B13965" s="24"/>
    </row>
    <row r="13966" spans="2:2" x14ac:dyDescent="0.2">
      <c r="B13966" s="24"/>
    </row>
    <row r="13967" spans="2:2" x14ac:dyDescent="0.2">
      <c r="B13967" s="24"/>
    </row>
    <row r="13968" spans="2:2" x14ac:dyDescent="0.2">
      <c r="B13968" s="24"/>
    </row>
    <row r="13969" spans="2:2" x14ac:dyDescent="0.2">
      <c r="B13969" s="24"/>
    </row>
    <row r="13970" spans="2:2" x14ac:dyDescent="0.2">
      <c r="B13970" s="24"/>
    </row>
    <row r="13971" spans="2:2" x14ac:dyDescent="0.2">
      <c r="B13971" s="24"/>
    </row>
    <row r="13972" spans="2:2" x14ac:dyDescent="0.2">
      <c r="B13972" s="24"/>
    </row>
    <row r="13973" spans="2:2" x14ac:dyDescent="0.2">
      <c r="B13973" s="24"/>
    </row>
    <row r="13974" spans="2:2" x14ac:dyDescent="0.2">
      <c r="B13974" s="24"/>
    </row>
    <row r="13975" spans="2:2" x14ac:dyDescent="0.2">
      <c r="B13975" s="24"/>
    </row>
    <row r="13976" spans="2:2" x14ac:dyDescent="0.2">
      <c r="B13976" s="24"/>
    </row>
    <row r="13977" spans="2:2" x14ac:dyDescent="0.2">
      <c r="B13977" s="24"/>
    </row>
    <row r="13978" spans="2:2" x14ac:dyDescent="0.2">
      <c r="B13978" s="24"/>
    </row>
    <row r="13979" spans="2:2" x14ac:dyDescent="0.2">
      <c r="B13979" s="24"/>
    </row>
    <row r="13980" spans="2:2" x14ac:dyDescent="0.2">
      <c r="B13980" s="24"/>
    </row>
    <row r="13981" spans="2:2" x14ac:dyDescent="0.2">
      <c r="B13981" s="24"/>
    </row>
    <row r="13982" spans="2:2" x14ac:dyDescent="0.2">
      <c r="B13982" s="24"/>
    </row>
    <row r="13983" spans="2:2" x14ac:dyDescent="0.2">
      <c r="B13983" s="24"/>
    </row>
    <row r="13984" spans="2:2" x14ac:dyDescent="0.2">
      <c r="B13984" s="24"/>
    </row>
    <row r="13985" spans="2:2" x14ac:dyDescent="0.2">
      <c r="B13985" s="24"/>
    </row>
    <row r="13986" spans="2:2" x14ac:dyDescent="0.2">
      <c r="B13986" s="24"/>
    </row>
    <row r="13987" spans="2:2" x14ac:dyDescent="0.2">
      <c r="B13987" s="24"/>
    </row>
    <row r="13988" spans="2:2" x14ac:dyDescent="0.2">
      <c r="B13988" s="24"/>
    </row>
    <row r="13989" spans="2:2" x14ac:dyDescent="0.2">
      <c r="B13989" s="24"/>
    </row>
    <row r="13990" spans="2:2" x14ac:dyDescent="0.2">
      <c r="B13990" s="24"/>
    </row>
    <row r="13991" spans="2:2" x14ac:dyDescent="0.2">
      <c r="B13991" s="24"/>
    </row>
    <row r="13992" spans="2:2" x14ac:dyDescent="0.2">
      <c r="B13992" s="24"/>
    </row>
    <row r="13993" spans="2:2" x14ac:dyDescent="0.2">
      <c r="B13993" s="24"/>
    </row>
    <row r="13994" spans="2:2" x14ac:dyDescent="0.2">
      <c r="B13994" s="24"/>
    </row>
    <row r="13995" spans="2:2" x14ac:dyDescent="0.2">
      <c r="B13995" s="24"/>
    </row>
    <row r="13996" spans="2:2" x14ac:dyDescent="0.2">
      <c r="B13996" s="24"/>
    </row>
    <row r="13997" spans="2:2" x14ac:dyDescent="0.2">
      <c r="B13997" s="24"/>
    </row>
    <row r="13998" spans="2:2" x14ac:dyDescent="0.2">
      <c r="B13998" s="24"/>
    </row>
    <row r="13999" spans="2:2" x14ac:dyDescent="0.2">
      <c r="B13999" s="24"/>
    </row>
    <row r="14000" spans="2:2" x14ac:dyDescent="0.2">
      <c r="B14000" s="24"/>
    </row>
    <row r="14001" spans="2:2" x14ac:dyDescent="0.2">
      <c r="B14001" s="24"/>
    </row>
    <row r="14002" spans="2:2" x14ac:dyDescent="0.2">
      <c r="B14002" s="24"/>
    </row>
    <row r="14003" spans="2:2" x14ac:dyDescent="0.2">
      <c r="B14003" s="24"/>
    </row>
    <row r="14004" spans="2:2" x14ac:dyDescent="0.2">
      <c r="B14004" s="24"/>
    </row>
    <row r="14005" spans="2:2" x14ac:dyDescent="0.2">
      <c r="B14005" s="24"/>
    </row>
    <row r="14006" spans="2:2" x14ac:dyDescent="0.2">
      <c r="B14006" s="24"/>
    </row>
    <row r="14007" spans="2:2" x14ac:dyDescent="0.2">
      <c r="B14007" s="24"/>
    </row>
    <row r="14008" spans="2:2" x14ac:dyDescent="0.2">
      <c r="B14008" s="24"/>
    </row>
    <row r="14009" spans="2:2" x14ac:dyDescent="0.2">
      <c r="B14009" s="24"/>
    </row>
    <row r="14010" spans="2:2" x14ac:dyDescent="0.2">
      <c r="B14010" s="24"/>
    </row>
    <row r="14011" spans="2:2" x14ac:dyDescent="0.2">
      <c r="B14011" s="24"/>
    </row>
    <row r="14012" spans="2:2" x14ac:dyDescent="0.2">
      <c r="B14012" s="24"/>
    </row>
    <row r="14013" spans="2:2" x14ac:dyDescent="0.2">
      <c r="B14013" s="24"/>
    </row>
    <row r="14014" spans="2:2" x14ac:dyDescent="0.2">
      <c r="B14014" s="24"/>
    </row>
    <row r="14015" spans="2:2" x14ac:dyDescent="0.2">
      <c r="B14015" s="24"/>
    </row>
    <row r="14016" spans="2:2" x14ac:dyDescent="0.2">
      <c r="B14016" s="24"/>
    </row>
    <row r="14017" spans="2:2" x14ac:dyDescent="0.2">
      <c r="B14017" s="24"/>
    </row>
    <row r="14018" spans="2:2" x14ac:dyDescent="0.2">
      <c r="B14018" s="24"/>
    </row>
    <row r="14019" spans="2:2" x14ac:dyDescent="0.2">
      <c r="B14019" s="24"/>
    </row>
    <row r="14020" spans="2:2" x14ac:dyDescent="0.2">
      <c r="B14020" s="24"/>
    </row>
    <row r="14021" spans="2:2" x14ac:dyDescent="0.2">
      <c r="B14021" s="24"/>
    </row>
    <row r="14022" spans="2:2" x14ac:dyDescent="0.2">
      <c r="B14022" s="24"/>
    </row>
    <row r="14023" spans="2:2" x14ac:dyDescent="0.2">
      <c r="B14023" s="24"/>
    </row>
    <row r="14024" spans="2:2" x14ac:dyDescent="0.2">
      <c r="B14024" s="24"/>
    </row>
    <row r="14025" spans="2:2" x14ac:dyDescent="0.2">
      <c r="B14025" s="24"/>
    </row>
    <row r="14026" spans="2:2" x14ac:dyDescent="0.2">
      <c r="B14026" s="24"/>
    </row>
    <row r="14027" spans="2:2" x14ac:dyDescent="0.2">
      <c r="B14027" s="24"/>
    </row>
    <row r="14028" spans="2:2" x14ac:dyDescent="0.2">
      <c r="B14028" s="24"/>
    </row>
    <row r="14029" spans="2:2" x14ac:dyDescent="0.2">
      <c r="B14029" s="24"/>
    </row>
    <row r="14030" spans="2:2" x14ac:dyDescent="0.2">
      <c r="B14030" s="24"/>
    </row>
    <row r="14031" spans="2:2" x14ac:dyDescent="0.2">
      <c r="B14031" s="24"/>
    </row>
    <row r="14032" spans="2:2" x14ac:dyDescent="0.2">
      <c r="B14032" s="24"/>
    </row>
    <row r="14033" spans="2:2" x14ac:dyDescent="0.2">
      <c r="B14033" s="24"/>
    </row>
    <row r="14034" spans="2:2" x14ac:dyDescent="0.2">
      <c r="B14034" s="24"/>
    </row>
    <row r="14035" spans="2:2" x14ac:dyDescent="0.2">
      <c r="B14035" s="24"/>
    </row>
    <row r="14036" spans="2:2" x14ac:dyDescent="0.2">
      <c r="B14036" s="24"/>
    </row>
    <row r="14037" spans="2:2" x14ac:dyDescent="0.2">
      <c r="B14037" s="24"/>
    </row>
    <row r="14038" spans="2:2" x14ac:dyDescent="0.2">
      <c r="B14038" s="24"/>
    </row>
    <row r="14039" spans="2:2" x14ac:dyDescent="0.2">
      <c r="B14039" s="24"/>
    </row>
    <row r="14040" spans="2:2" x14ac:dyDescent="0.2">
      <c r="B14040" s="24"/>
    </row>
    <row r="14041" spans="2:2" x14ac:dyDescent="0.2">
      <c r="B14041" s="24"/>
    </row>
    <row r="14042" spans="2:2" x14ac:dyDescent="0.2">
      <c r="B14042" s="24"/>
    </row>
    <row r="14043" spans="2:2" x14ac:dyDescent="0.2">
      <c r="B14043" s="24"/>
    </row>
    <row r="14044" spans="2:2" x14ac:dyDescent="0.2">
      <c r="B14044" s="24"/>
    </row>
    <row r="14045" spans="2:2" x14ac:dyDescent="0.2">
      <c r="B14045" s="24"/>
    </row>
    <row r="14046" spans="2:2" x14ac:dyDescent="0.2">
      <c r="B14046" s="24"/>
    </row>
    <row r="14047" spans="2:2" x14ac:dyDescent="0.2">
      <c r="B14047" s="24"/>
    </row>
    <row r="14048" spans="2:2" x14ac:dyDescent="0.2">
      <c r="B14048" s="24"/>
    </row>
    <row r="14049" spans="2:2" x14ac:dyDescent="0.2">
      <c r="B14049" s="24"/>
    </row>
    <row r="14050" spans="2:2" x14ac:dyDescent="0.2">
      <c r="B14050" s="24"/>
    </row>
    <row r="14051" spans="2:2" x14ac:dyDescent="0.2">
      <c r="B14051" s="24"/>
    </row>
    <row r="14052" spans="2:2" x14ac:dyDescent="0.2">
      <c r="B14052" s="24"/>
    </row>
    <row r="14053" spans="2:2" x14ac:dyDescent="0.2">
      <c r="B14053" s="24"/>
    </row>
    <row r="14054" spans="2:2" x14ac:dyDescent="0.2">
      <c r="B14054" s="24"/>
    </row>
    <row r="14055" spans="2:2" x14ac:dyDescent="0.2">
      <c r="B14055" s="24"/>
    </row>
    <row r="14056" spans="2:2" x14ac:dyDescent="0.2">
      <c r="B14056" s="24"/>
    </row>
    <row r="14057" spans="2:2" x14ac:dyDescent="0.2">
      <c r="B14057" s="24"/>
    </row>
    <row r="14058" spans="2:2" x14ac:dyDescent="0.2">
      <c r="B14058" s="24"/>
    </row>
    <row r="14059" spans="2:2" x14ac:dyDescent="0.2">
      <c r="B14059" s="24"/>
    </row>
    <row r="14060" spans="2:2" x14ac:dyDescent="0.2">
      <c r="B14060" s="24"/>
    </row>
    <row r="14061" spans="2:2" x14ac:dyDescent="0.2">
      <c r="B14061" s="24"/>
    </row>
    <row r="14062" spans="2:2" x14ac:dyDescent="0.2">
      <c r="B14062" s="24"/>
    </row>
    <row r="14063" spans="2:2" x14ac:dyDescent="0.2">
      <c r="B14063" s="24"/>
    </row>
    <row r="14064" spans="2:2" x14ac:dyDescent="0.2">
      <c r="B14064" s="24"/>
    </row>
    <row r="14065" spans="2:2" x14ac:dyDescent="0.2">
      <c r="B14065" s="24"/>
    </row>
    <row r="14066" spans="2:2" x14ac:dyDescent="0.2">
      <c r="B14066" s="24"/>
    </row>
    <row r="14067" spans="2:2" x14ac:dyDescent="0.2">
      <c r="B14067" s="24"/>
    </row>
    <row r="14068" spans="2:2" x14ac:dyDescent="0.2">
      <c r="B14068" s="24"/>
    </row>
    <row r="14069" spans="2:2" x14ac:dyDescent="0.2">
      <c r="B14069" s="24"/>
    </row>
    <row r="14070" spans="2:2" x14ac:dyDescent="0.2">
      <c r="B14070" s="24"/>
    </row>
    <row r="14071" spans="2:2" x14ac:dyDescent="0.2">
      <c r="B14071" s="24"/>
    </row>
    <row r="14072" spans="2:2" x14ac:dyDescent="0.2">
      <c r="B14072" s="24"/>
    </row>
    <row r="14073" spans="2:2" x14ac:dyDescent="0.2">
      <c r="B14073" s="24"/>
    </row>
    <row r="14074" spans="2:2" x14ac:dyDescent="0.2">
      <c r="B14074" s="24"/>
    </row>
    <row r="14075" spans="2:2" x14ac:dyDescent="0.2">
      <c r="B14075" s="24"/>
    </row>
    <row r="14076" spans="2:2" x14ac:dyDescent="0.2">
      <c r="B14076" s="24"/>
    </row>
    <row r="14077" spans="2:2" x14ac:dyDescent="0.2">
      <c r="B14077" s="24"/>
    </row>
    <row r="14078" spans="2:2" x14ac:dyDescent="0.2">
      <c r="B14078" s="24"/>
    </row>
    <row r="14079" spans="2:2" x14ac:dyDescent="0.2">
      <c r="B14079" s="24"/>
    </row>
    <row r="14080" spans="2:2" x14ac:dyDescent="0.2">
      <c r="B14080" s="24"/>
    </row>
    <row r="14081" spans="2:2" x14ac:dyDescent="0.2">
      <c r="B14081" s="24"/>
    </row>
    <row r="14082" spans="2:2" x14ac:dyDescent="0.2">
      <c r="B14082" s="24"/>
    </row>
    <row r="14083" spans="2:2" x14ac:dyDescent="0.2">
      <c r="B14083" s="24"/>
    </row>
    <row r="14084" spans="2:2" x14ac:dyDescent="0.2">
      <c r="B14084" s="24"/>
    </row>
    <row r="14085" spans="2:2" x14ac:dyDescent="0.2">
      <c r="B14085" s="24"/>
    </row>
    <row r="14086" spans="2:2" x14ac:dyDescent="0.2">
      <c r="B14086" s="24"/>
    </row>
    <row r="14087" spans="2:2" x14ac:dyDescent="0.2">
      <c r="B14087" s="24"/>
    </row>
    <row r="14088" spans="2:2" x14ac:dyDescent="0.2">
      <c r="B14088" s="24"/>
    </row>
    <row r="14089" spans="2:2" x14ac:dyDescent="0.2">
      <c r="B14089" s="24"/>
    </row>
    <row r="14090" spans="2:2" x14ac:dyDescent="0.2">
      <c r="B14090" s="24"/>
    </row>
    <row r="14091" spans="2:2" x14ac:dyDescent="0.2">
      <c r="B14091" s="24"/>
    </row>
    <row r="14092" spans="2:2" x14ac:dyDescent="0.2">
      <c r="B14092" s="24"/>
    </row>
    <row r="14093" spans="2:2" x14ac:dyDescent="0.2">
      <c r="B14093" s="24"/>
    </row>
    <row r="14094" spans="2:2" x14ac:dyDescent="0.2">
      <c r="B14094" s="24"/>
    </row>
    <row r="14095" spans="2:2" x14ac:dyDescent="0.2">
      <c r="B14095" s="24"/>
    </row>
    <row r="14096" spans="2:2" x14ac:dyDescent="0.2">
      <c r="B14096" s="24"/>
    </row>
    <row r="14097" spans="2:2" x14ac:dyDescent="0.2">
      <c r="B14097" s="24"/>
    </row>
    <row r="14098" spans="2:2" x14ac:dyDescent="0.2">
      <c r="B14098" s="24"/>
    </row>
    <row r="14099" spans="2:2" x14ac:dyDescent="0.2">
      <c r="B14099" s="24"/>
    </row>
    <row r="14100" spans="2:2" x14ac:dyDescent="0.2">
      <c r="B14100" s="24"/>
    </row>
    <row r="14101" spans="2:2" x14ac:dyDescent="0.2">
      <c r="B14101" s="24"/>
    </row>
    <row r="14102" spans="2:2" x14ac:dyDescent="0.2">
      <c r="B14102" s="24"/>
    </row>
    <row r="14103" spans="2:2" x14ac:dyDescent="0.2">
      <c r="B14103" s="24"/>
    </row>
    <row r="14104" spans="2:2" x14ac:dyDescent="0.2">
      <c r="B14104" s="24"/>
    </row>
    <row r="14105" spans="2:2" x14ac:dyDescent="0.2">
      <c r="B14105" s="24"/>
    </row>
    <row r="14106" spans="2:2" x14ac:dyDescent="0.2">
      <c r="B14106" s="24"/>
    </row>
    <row r="14107" spans="2:2" x14ac:dyDescent="0.2">
      <c r="B14107" s="24"/>
    </row>
    <row r="14108" spans="2:2" x14ac:dyDescent="0.2">
      <c r="B14108" s="24"/>
    </row>
    <row r="14109" spans="2:2" x14ac:dyDescent="0.2">
      <c r="B14109" s="24"/>
    </row>
    <row r="14110" spans="2:2" x14ac:dyDescent="0.2">
      <c r="B14110" s="24"/>
    </row>
    <row r="14111" spans="2:2" x14ac:dyDescent="0.2">
      <c r="B14111" s="24"/>
    </row>
    <row r="14112" spans="2:2" x14ac:dyDescent="0.2">
      <c r="B14112" s="24"/>
    </row>
    <row r="14113" spans="2:2" x14ac:dyDescent="0.2">
      <c r="B14113" s="24"/>
    </row>
    <row r="14114" spans="2:2" x14ac:dyDescent="0.2">
      <c r="B14114" s="24"/>
    </row>
    <row r="14115" spans="2:2" x14ac:dyDescent="0.2">
      <c r="B14115" s="24"/>
    </row>
    <row r="14116" spans="2:2" x14ac:dyDescent="0.2">
      <c r="B14116" s="24"/>
    </row>
    <row r="14117" spans="2:2" x14ac:dyDescent="0.2">
      <c r="B14117" s="24"/>
    </row>
    <row r="14118" spans="2:2" x14ac:dyDescent="0.2">
      <c r="B14118" s="24"/>
    </row>
    <row r="14119" spans="2:2" x14ac:dyDescent="0.2">
      <c r="B14119" s="24"/>
    </row>
    <row r="14120" spans="2:2" x14ac:dyDescent="0.2">
      <c r="B14120" s="24"/>
    </row>
    <row r="14121" spans="2:2" x14ac:dyDescent="0.2">
      <c r="B14121" s="24"/>
    </row>
    <row r="14122" spans="2:2" x14ac:dyDescent="0.2">
      <c r="B14122" s="24"/>
    </row>
    <row r="14123" spans="2:2" x14ac:dyDescent="0.2">
      <c r="B14123" s="24"/>
    </row>
    <row r="14124" spans="2:2" x14ac:dyDescent="0.2">
      <c r="B14124" s="24"/>
    </row>
    <row r="14125" spans="2:2" x14ac:dyDescent="0.2">
      <c r="B14125" s="24"/>
    </row>
    <row r="14126" spans="2:2" x14ac:dyDescent="0.2">
      <c r="B14126" s="24"/>
    </row>
    <row r="14127" spans="2:2" x14ac:dyDescent="0.2">
      <c r="B14127" s="24"/>
    </row>
    <row r="14128" spans="2:2" x14ac:dyDescent="0.2">
      <c r="B14128" s="24"/>
    </row>
    <row r="14129" spans="2:2" x14ac:dyDescent="0.2">
      <c r="B14129" s="24"/>
    </row>
    <row r="14130" spans="2:2" x14ac:dyDescent="0.2">
      <c r="B14130" s="24"/>
    </row>
    <row r="14131" spans="2:2" x14ac:dyDescent="0.2">
      <c r="B14131" s="24"/>
    </row>
    <row r="14132" spans="2:2" x14ac:dyDescent="0.2">
      <c r="B14132" s="24"/>
    </row>
    <row r="14133" spans="2:2" x14ac:dyDescent="0.2">
      <c r="B14133" s="24"/>
    </row>
    <row r="14134" spans="2:2" x14ac:dyDescent="0.2">
      <c r="B14134" s="24"/>
    </row>
    <row r="14135" spans="2:2" x14ac:dyDescent="0.2">
      <c r="B14135" s="24"/>
    </row>
    <row r="14136" spans="2:2" x14ac:dyDescent="0.2">
      <c r="B14136" s="24"/>
    </row>
    <row r="14137" spans="2:2" x14ac:dyDescent="0.2">
      <c r="B14137" s="24"/>
    </row>
    <row r="14138" spans="2:2" x14ac:dyDescent="0.2">
      <c r="B14138" s="24"/>
    </row>
    <row r="14139" spans="2:2" x14ac:dyDescent="0.2">
      <c r="B14139" s="24"/>
    </row>
    <row r="14140" spans="2:2" x14ac:dyDescent="0.2">
      <c r="B14140" s="24"/>
    </row>
    <row r="14141" spans="2:2" x14ac:dyDescent="0.2">
      <c r="B14141" s="24"/>
    </row>
    <row r="14142" spans="2:2" x14ac:dyDescent="0.2">
      <c r="B14142" s="24"/>
    </row>
    <row r="14143" spans="2:2" x14ac:dyDescent="0.2">
      <c r="B14143" s="24"/>
    </row>
    <row r="14144" spans="2:2" x14ac:dyDescent="0.2">
      <c r="B14144" s="24"/>
    </row>
    <row r="14145" spans="2:2" x14ac:dyDescent="0.2">
      <c r="B14145" s="24"/>
    </row>
    <row r="14146" spans="2:2" x14ac:dyDescent="0.2">
      <c r="B14146" s="24"/>
    </row>
    <row r="14147" spans="2:2" x14ac:dyDescent="0.2">
      <c r="B14147" s="24"/>
    </row>
    <row r="14148" spans="2:2" x14ac:dyDescent="0.2">
      <c r="B14148" s="24"/>
    </row>
    <row r="14149" spans="2:2" x14ac:dyDescent="0.2">
      <c r="B14149" s="24"/>
    </row>
    <row r="14150" spans="2:2" x14ac:dyDescent="0.2">
      <c r="B14150" s="24"/>
    </row>
    <row r="14151" spans="2:2" x14ac:dyDescent="0.2">
      <c r="B14151" s="24"/>
    </row>
    <row r="14152" spans="2:2" x14ac:dyDescent="0.2">
      <c r="B14152" s="24"/>
    </row>
    <row r="14153" spans="2:2" x14ac:dyDescent="0.2">
      <c r="B14153" s="24"/>
    </row>
    <row r="14154" spans="2:2" x14ac:dyDescent="0.2">
      <c r="B14154" s="24"/>
    </row>
    <row r="14155" spans="2:2" x14ac:dyDescent="0.2">
      <c r="B14155" s="24"/>
    </row>
    <row r="14156" spans="2:2" x14ac:dyDescent="0.2">
      <c r="B14156" s="24"/>
    </row>
    <row r="14157" spans="2:2" x14ac:dyDescent="0.2">
      <c r="B14157" s="24"/>
    </row>
    <row r="14158" spans="2:2" x14ac:dyDescent="0.2">
      <c r="B14158" s="24"/>
    </row>
    <row r="14159" spans="2:2" x14ac:dyDescent="0.2">
      <c r="B14159" s="24"/>
    </row>
    <row r="14160" spans="2:2" x14ac:dyDescent="0.2">
      <c r="B14160" s="24"/>
    </row>
    <row r="14161" spans="2:2" x14ac:dyDescent="0.2">
      <c r="B14161" s="24"/>
    </row>
    <row r="14162" spans="2:2" x14ac:dyDescent="0.2">
      <c r="B14162" s="24"/>
    </row>
    <row r="14163" spans="2:2" x14ac:dyDescent="0.2">
      <c r="B14163" s="24"/>
    </row>
    <row r="14164" spans="2:2" x14ac:dyDescent="0.2">
      <c r="B14164" s="24"/>
    </row>
    <row r="14165" spans="2:2" x14ac:dyDescent="0.2">
      <c r="B14165" s="24"/>
    </row>
    <row r="14166" spans="2:2" x14ac:dyDescent="0.2">
      <c r="B14166" s="24"/>
    </row>
    <row r="14167" spans="2:2" x14ac:dyDescent="0.2">
      <c r="B14167" s="24"/>
    </row>
    <row r="14168" spans="2:2" x14ac:dyDescent="0.2">
      <c r="B14168" s="24"/>
    </row>
    <row r="14169" spans="2:2" x14ac:dyDescent="0.2">
      <c r="B14169" s="24"/>
    </row>
    <row r="14170" spans="2:2" x14ac:dyDescent="0.2">
      <c r="B14170" s="24"/>
    </row>
    <row r="14171" spans="2:2" x14ac:dyDescent="0.2">
      <c r="B14171" s="24"/>
    </row>
    <row r="14172" spans="2:2" x14ac:dyDescent="0.2">
      <c r="B14172" s="24"/>
    </row>
    <row r="14173" spans="2:2" x14ac:dyDescent="0.2">
      <c r="B14173" s="24"/>
    </row>
    <row r="14174" spans="2:2" x14ac:dyDescent="0.2">
      <c r="B14174" s="24"/>
    </row>
    <row r="14175" spans="2:2" x14ac:dyDescent="0.2">
      <c r="B14175" s="24"/>
    </row>
    <row r="14176" spans="2:2" x14ac:dyDescent="0.2">
      <c r="B14176" s="24"/>
    </row>
    <row r="14177" spans="2:2" x14ac:dyDescent="0.2">
      <c r="B14177" s="24"/>
    </row>
    <row r="14178" spans="2:2" x14ac:dyDescent="0.2">
      <c r="B14178" s="24"/>
    </row>
    <row r="14179" spans="2:2" x14ac:dyDescent="0.2">
      <c r="B14179" s="24"/>
    </row>
    <row r="14180" spans="2:2" x14ac:dyDescent="0.2">
      <c r="B14180" s="24"/>
    </row>
    <row r="14181" spans="2:2" x14ac:dyDescent="0.2">
      <c r="B14181" s="24"/>
    </row>
    <row r="14182" spans="2:2" x14ac:dyDescent="0.2">
      <c r="B14182" s="24"/>
    </row>
    <row r="14183" spans="2:2" x14ac:dyDescent="0.2">
      <c r="B14183" s="24"/>
    </row>
    <row r="14184" spans="2:2" x14ac:dyDescent="0.2">
      <c r="B14184" s="24"/>
    </row>
    <row r="14185" spans="2:2" x14ac:dyDescent="0.2">
      <c r="B14185" s="24"/>
    </row>
    <row r="14186" spans="2:2" x14ac:dyDescent="0.2">
      <c r="B14186" s="24"/>
    </row>
    <row r="14187" spans="2:2" x14ac:dyDescent="0.2">
      <c r="B14187" s="24"/>
    </row>
    <row r="14188" spans="2:2" x14ac:dyDescent="0.2">
      <c r="B14188" s="24"/>
    </row>
    <row r="14189" spans="2:2" x14ac:dyDescent="0.2">
      <c r="B14189" s="24"/>
    </row>
    <row r="14190" spans="2:2" x14ac:dyDescent="0.2">
      <c r="B14190" s="24"/>
    </row>
    <row r="14191" spans="2:2" x14ac:dyDescent="0.2">
      <c r="B14191" s="24"/>
    </row>
    <row r="14192" spans="2:2" x14ac:dyDescent="0.2">
      <c r="B14192" s="24"/>
    </row>
    <row r="14193" spans="2:2" x14ac:dyDescent="0.2">
      <c r="B14193" s="24"/>
    </row>
    <row r="14194" spans="2:2" x14ac:dyDescent="0.2">
      <c r="B14194" s="24"/>
    </row>
    <row r="14195" spans="2:2" x14ac:dyDescent="0.2">
      <c r="B14195" s="24"/>
    </row>
    <row r="14196" spans="2:2" x14ac:dyDescent="0.2">
      <c r="B14196" s="24"/>
    </row>
    <row r="14197" spans="2:2" x14ac:dyDescent="0.2">
      <c r="B14197" s="24"/>
    </row>
    <row r="14198" spans="2:2" x14ac:dyDescent="0.2">
      <c r="B14198" s="24"/>
    </row>
    <row r="14199" spans="2:2" x14ac:dyDescent="0.2">
      <c r="B14199" s="24"/>
    </row>
    <row r="14200" spans="2:2" x14ac:dyDescent="0.2">
      <c r="B14200" s="24"/>
    </row>
    <row r="14201" spans="2:2" x14ac:dyDescent="0.2">
      <c r="B14201" s="24"/>
    </row>
    <row r="14202" spans="2:2" x14ac:dyDescent="0.2">
      <c r="B14202" s="24"/>
    </row>
    <row r="14203" spans="2:2" x14ac:dyDescent="0.2">
      <c r="B14203" s="24"/>
    </row>
    <row r="14204" spans="2:2" x14ac:dyDescent="0.2">
      <c r="B14204" s="24"/>
    </row>
    <row r="14205" spans="2:2" x14ac:dyDescent="0.2">
      <c r="B14205" s="24"/>
    </row>
    <row r="14206" spans="2:2" x14ac:dyDescent="0.2">
      <c r="B14206" s="24"/>
    </row>
    <row r="14207" spans="2:2" x14ac:dyDescent="0.2">
      <c r="B14207" s="24"/>
    </row>
    <row r="14208" spans="2:2" x14ac:dyDescent="0.2">
      <c r="B14208" s="24"/>
    </row>
    <row r="14209" spans="2:2" x14ac:dyDescent="0.2">
      <c r="B14209" s="24"/>
    </row>
    <row r="14210" spans="2:2" x14ac:dyDescent="0.2">
      <c r="B14210" s="24"/>
    </row>
    <row r="14211" spans="2:2" x14ac:dyDescent="0.2">
      <c r="B14211" s="24"/>
    </row>
    <row r="14212" spans="2:2" x14ac:dyDescent="0.2">
      <c r="B14212" s="24"/>
    </row>
    <row r="14213" spans="2:2" x14ac:dyDescent="0.2">
      <c r="B14213" s="24"/>
    </row>
    <row r="14214" spans="2:2" x14ac:dyDescent="0.2">
      <c r="B14214" s="24"/>
    </row>
    <row r="14215" spans="2:2" x14ac:dyDescent="0.2">
      <c r="B14215" s="24"/>
    </row>
    <row r="14216" spans="2:2" x14ac:dyDescent="0.2">
      <c r="B14216" s="24"/>
    </row>
    <row r="14217" spans="2:2" x14ac:dyDescent="0.2">
      <c r="B14217" s="24"/>
    </row>
    <row r="14218" spans="2:2" x14ac:dyDescent="0.2">
      <c r="B14218" s="24"/>
    </row>
    <row r="14219" spans="2:2" x14ac:dyDescent="0.2">
      <c r="B14219" s="24"/>
    </row>
    <row r="14220" spans="2:2" x14ac:dyDescent="0.2">
      <c r="B14220" s="24"/>
    </row>
    <row r="14221" spans="2:2" x14ac:dyDescent="0.2">
      <c r="B14221" s="24"/>
    </row>
    <row r="14222" spans="2:2" x14ac:dyDescent="0.2">
      <c r="B14222" s="24"/>
    </row>
    <row r="14223" spans="2:2" x14ac:dyDescent="0.2">
      <c r="B14223" s="24"/>
    </row>
    <row r="14224" spans="2:2" x14ac:dyDescent="0.2">
      <c r="B14224" s="24"/>
    </row>
    <row r="14225" spans="2:2" x14ac:dyDescent="0.2">
      <c r="B14225" s="24"/>
    </row>
    <row r="14226" spans="2:2" x14ac:dyDescent="0.2">
      <c r="B14226" s="24"/>
    </row>
    <row r="14227" spans="2:2" x14ac:dyDescent="0.2">
      <c r="B14227" s="24"/>
    </row>
    <row r="14228" spans="2:2" x14ac:dyDescent="0.2">
      <c r="B14228" s="24"/>
    </row>
    <row r="14229" spans="2:2" x14ac:dyDescent="0.2">
      <c r="B14229" s="24"/>
    </row>
    <row r="14230" spans="2:2" x14ac:dyDescent="0.2">
      <c r="B14230" s="24"/>
    </row>
    <row r="14231" spans="2:2" x14ac:dyDescent="0.2">
      <c r="B14231" s="24"/>
    </row>
    <row r="14232" spans="2:2" x14ac:dyDescent="0.2">
      <c r="B14232" s="24"/>
    </row>
    <row r="14233" spans="2:2" x14ac:dyDescent="0.2">
      <c r="B14233" s="24"/>
    </row>
    <row r="14234" spans="2:2" x14ac:dyDescent="0.2">
      <c r="B14234" s="24"/>
    </row>
    <row r="14235" spans="2:2" x14ac:dyDescent="0.2">
      <c r="B14235" s="24"/>
    </row>
    <row r="14236" spans="2:2" x14ac:dyDescent="0.2">
      <c r="B14236" s="24"/>
    </row>
    <row r="14237" spans="2:2" x14ac:dyDescent="0.2">
      <c r="B14237" s="24"/>
    </row>
    <row r="14238" spans="2:2" x14ac:dyDescent="0.2">
      <c r="B14238" s="24"/>
    </row>
    <row r="14239" spans="2:2" x14ac:dyDescent="0.2">
      <c r="B14239" s="24"/>
    </row>
    <row r="14240" spans="2:2" x14ac:dyDescent="0.2">
      <c r="B14240" s="24"/>
    </row>
    <row r="14241" spans="2:2" x14ac:dyDescent="0.2">
      <c r="B14241" s="24"/>
    </row>
    <row r="14242" spans="2:2" x14ac:dyDescent="0.2">
      <c r="B14242" s="24"/>
    </row>
    <row r="14243" spans="2:2" x14ac:dyDescent="0.2">
      <c r="B14243" s="24"/>
    </row>
    <row r="14244" spans="2:2" x14ac:dyDescent="0.2">
      <c r="B14244" s="24"/>
    </row>
    <row r="14245" spans="2:2" x14ac:dyDescent="0.2">
      <c r="B14245" s="24"/>
    </row>
    <row r="14246" spans="2:2" x14ac:dyDescent="0.2">
      <c r="B14246" s="24"/>
    </row>
    <row r="14247" spans="2:2" x14ac:dyDescent="0.2">
      <c r="B14247" s="24"/>
    </row>
    <row r="14248" spans="2:2" x14ac:dyDescent="0.2">
      <c r="B14248" s="24"/>
    </row>
    <row r="14249" spans="2:2" x14ac:dyDescent="0.2">
      <c r="B14249" s="24"/>
    </row>
    <row r="14250" spans="2:2" x14ac:dyDescent="0.2">
      <c r="B14250" s="24"/>
    </row>
    <row r="14251" spans="2:2" x14ac:dyDescent="0.2">
      <c r="B14251" s="24"/>
    </row>
    <row r="14252" spans="2:2" x14ac:dyDescent="0.2">
      <c r="B14252" s="24"/>
    </row>
    <row r="14253" spans="2:2" x14ac:dyDescent="0.2">
      <c r="B14253" s="24"/>
    </row>
    <row r="14254" spans="2:2" x14ac:dyDescent="0.2">
      <c r="B14254" s="24"/>
    </row>
    <row r="14255" spans="2:2" x14ac:dyDescent="0.2">
      <c r="B14255" s="24"/>
    </row>
    <row r="14256" spans="2:2" x14ac:dyDescent="0.2">
      <c r="B14256" s="24"/>
    </row>
    <row r="14257" spans="2:2" x14ac:dyDescent="0.2">
      <c r="B14257" s="24"/>
    </row>
    <row r="14258" spans="2:2" x14ac:dyDescent="0.2">
      <c r="B14258" s="24"/>
    </row>
    <row r="14259" spans="2:2" x14ac:dyDescent="0.2">
      <c r="B14259" s="24"/>
    </row>
    <row r="14260" spans="2:2" x14ac:dyDescent="0.2">
      <c r="B14260" s="24"/>
    </row>
    <row r="14261" spans="2:2" x14ac:dyDescent="0.2">
      <c r="B14261" s="24"/>
    </row>
    <row r="14262" spans="2:2" x14ac:dyDescent="0.2">
      <c r="B14262" s="24"/>
    </row>
    <row r="14263" spans="2:2" x14ac:dyDescent="0.2">
      <c r="B14263" s="24"/>
    </row>
    <row r="14264" spans="2:2" x14ac:dyDescent="0.2">
      <c r="B14264" s="24"/>
    </row>
    <row r="14265" spans="2:2" x14ac:dyDescent="0.2">
      <c r="B14265" s="24"/>
    </row>
    <row r="14266" spans="2:2" x14ac:dyDescent="0.2">
      <c r="B14266" s="24"/>
    </row>
    <row r="14267" spans="2:2" x14ac:dyDescent="0.2">
      <c r="B14267" s="24"/>
    </row>
    <row r="14268" spans="2:2" x14ac:dyDescent="0.2">
      <c r="B14268" s="24"/>
    </row>
    <row r="14269" spans="2:2" x14ac:dyDescent="0.2">
      <c r="B14269" s="24"/>
    </row>
    <row r="14270" spans="2:2" x14ac:dyDescent="0.2">
      <c r="B14270" s="24"/>
    </row>
    <row r="14271" spans="2:2" x14ac:dyDescent="0.2">
      <c r="B14271" s="24"/>
    </row>
    <row r="14272" spans="2:2" x14ac:dyDescent="0.2">
      <c r="B14272" s="24"/>
    </row>
    <row r="14273" spans="2:2" x14ac:dyDescent="0.2">
      <c r="B14273" s="24"/>
    </row>
    <row r="14274" spans="2:2" x14ac:dyDescent="0.2">
      <c r="B14274" s="24"/>
    </row>
    <row r="14275" spans="2:2" x14ac:dyDescent="0.2">
      <c r="B14275" s="24"/>
    </row>
    <row r="14276" spans="2:2" x14ac:dyDescent="0.2">
      <c r="B14276" s="24"/>
    </row>
    <row r="14277" spans="2:2" x14ac:dyDescent="0.2">
      <c r="B14277" s="24"/>
    </row>
    <row r="14278" spans="2:2" x14ac:dyDescent="0.2">
      <c r="B14278" s="24"/>
    </row>
    <row r="14279" spans="2:2" x14ac:dyDescent="0.2">
      <c r="B14279" s="24"/>
    </row>
    <row r="14280" spans="2:2" x14ac:dyDescent="0.2">
      <c r="B14280" s="24"/>
    </row>
    <row r="14281" spans="2:2" x14ac:dyDescent="0.2">
      <c r="B14281" s="24"/>
    </row>
    <row r="14282" spans="2:2" x14ac:dyDescent="0.2">
      <c r="B14282" s="24"/>
    </row>
    <row r="14283" spans="2:2" x14ac:dyDescent="0.2">
      <c r="B14283" s="24"/>
    </row>
    <row r="14284" spans="2:2" x14ac:dyDescent="0.2">
      <c r="B14284" s="24"/>
    </row>
    <row r="14285" spans="2:2" x14ac:dyDescent="0.2">
      <c r="B14285" s="24"/>
    </row>
    <row r="14286" spans="2:2" x14ac:dyDescent="0.2">
      <c r="B14286" s="24"/>
    </row>
    <row r="14287" spans="2:2" x14ac:dyDescent="0.2">
      <c r="B14287" s="24"/>
    </row>
    <row r="14288" spans="2:2" x14ac:dyDescent="0.2">
      <c r="B14288" s="24"/>
    </row>
    <row r="14289" spans="2:2" x14ac:dyDescent="0.2">
      <c r="B14289" s="24"/>
    </row>
    <row r="14290" spans="2:2" x14ac:dyDescent="0.2">
      <c r="B14290" s="24"/>
    </row>
    <row r="14291" spans="2:2" x14ac:dyDescent="0.2">
      <c r="B14291" s="24"/>
    </row>
    <row r="14292" spans="2:2" x14ac:dyDescent="0.2">
      <c r="B14292" s="24"/>
    </row>
    <row r="14293" spans="2:2" x14ac:dyDescent="0.2">
      <c r="B14293" s="24"/>
    </row>
    <row r="14294" spans="2:2" x14ac:dyDescent="0.2">
      <c r="B14294" s="24"/>
    </row>
    <row r="14295" spans="2:2" x14ac:dyDescent="0.2">
      <c r="B14295" s="24"/>
    </row>
    <row r="14296" spans="2:2" x14ac:dyDescent="0.2">
      <c r="B14296" s="24"/>
    </row>
    <row r="14297" spans="2:2" x14ac:dyDescent="0.2">
      <c r="B14297" s="24"/>
    </row>
    <row r="14298" spans="2:2" x14ac:dyDescent="0.2">
      <c r="B14298" s="24"/>
    </row>
    <row r="14299" spans="2:2" x14ac:dyDescent="0.2">
      <c r="B14299" s="24"/>
    </row>
    <row r="14300" spans="2:2" x14ac:dyDescent="0.2">
      <c r="B14300" s="24"/>
    </row>
    <row r="14301" spans="2:2" x14ac:dyDescent="0.2">
      <c r="B14301" s="24"/>
    </row>
    <row r="14302" spans="2:2" x14ac:dyDescent="0.2">
      <c r="B14302" s="24"/>
    </row>
    <row r="14303" spans="2:2" x14ac:dyDescent="0.2">
      <c r="B14303" s="24"/>
    </row>
    <row r="14304" spans="2:2" x14ac:dyDescent="0.2">
      <c r="B14304" s="24"/>
    </row>
    <row r="14305" spans="2:2" x14ac:dyDescent="0.2">
      <c r="B14305" s="24"/>
    </row>
    <row r="14306" spans="2:2" x14ac:dyDescent="0.2">
      <c r="B14306" s="24"/>
    </row>
    <row r="14307" spans="2:2" x14ac:dyDescent="0.2">
      <c r="B14307" s="24"/>
    </row>
    <row r="14308" spans="2:2" x14ac:dyDescent="0.2">
      <c r="B14308" s="24"/>
    </row>
    <row r="14309" spans="2:2" x14ac:dyDescent="0.2">
      <c r="B14309" s="24"/>
    </row>
    <row r="14310" spans="2:2" x14ac:dyDescent="0.2">
      <c r="B14310" s="24"/>
    </row>
    <row r="14311" spans="2:2" x14ac:dyDescent="0.2">
      <c r="B14311" s="24"/>
    </row>
    <row r="14312" spans="2:2" x14ac:dyDescent="0.2">
      <c r="B14312" s="24"/>
    </row>
    <row r="14313" spans="2:2" x14ac:dyDescent="0.2">
      <c r="B14313" s="24"/>
    </row>
    <row r="14314" spans="2:2" x14ac:dyDescent="0.2">
      <c r="B14314" s="24"/>
    </row>
    <row r="14315" spans="2:2" x14ac:dyDescent="0.2">
      <c r="B14315" s="24"/>
    </row>
    <row r="14316" spans="2:2" x14ac:dyDescent="0.2">
      <c r="B14316" s="24"/>
    </row>
    <row r="14317" spans="2:2" x14ac:dyDescent="0.2">
      <c r="B14317" s="24"/>
    </row>
    <row r="14318" spans="2:2" x14ac:dyDescent="0.2">
      <c r="B14318" s="24"/>
    </row>
    <row r="14319" spans="2:2" x14ac:dyDescent="0.2">
      <c r="B14319" s="24"/>
    </row>
    <row r="14320" spans="2:2" x14ac:dyDescent="0.2">
      <c r="B14320" s="24"/>
    </row>
    <row r="14321" spans="2:2" x14ac:dyDescent="0.2">
      <c r="B14321" s="24"/>
    </row>
    <row r="14322" spans="2:2" x14ac:dyDescent="0.2">
      <c r="B14322" s="24"/>
    </row>
    <row r="14323" spans="2:2" x14ac:dyDescent="0.2">
      <c r="B14323" s="24"/>
    </row>
    <row r="14324" spans="2:2" x14ac:dyDescent="0.2">
      <c r="B14324" s="24"/>
    </row>
    <row r="14325" spans="2:2" x14ac:dyDescent="0.2">
      <c r="B14325" s="24"/>
    </row>
    <row r="14326" spans="2:2" x14ac:dyDescent="0.2">
      <c r="B14326" s="24"/>
    </row>
    <row r="14327" spans="2:2" x14ac:dyDescent="0.2">
      <c r="B14327" s="24"/>
    </row>
    <row r="14328" spans="2:2" x14ac:dyDescent="0.2">
      <c r="B14328" s="24"/>
    </row>
    <row r="14329" spans="2:2" x14ac:dyDescent="0.2">
      <c r="B14329" s="24"/>
    </row>
    <row r="14330" spans="2:2" x14ac:dyDescent="0.2">
      <c r="B14330" s="24"/>
    </row>
    <row r="14331" spans="2:2" x14ac:dyDescent="0.2">
      <c r="B14331" s="24"/>
    </row>
    <row r="14332" spans="2:2" x14ac:dyDescent="0.2">
      <c r="B14332" s="24"/>
    </row>
    <row r="14333" spans="2:2" x14ac:dyDescent="0.2">
      <c r="B14333" s="24"/>
    </row>
    <row r="14334" spans="2:2" x14ac:dyDescent="0.2">
      <c r="B14334" s="24"/>
    </row>
    <row r="14335" spans="2:2" x14ac:dyDescent="0.2">
      <c r="B14335" s="24"/>
    </row>
    <row r="14336" spans="2:2" x14ac:dyDescent="0.2">
      <c r="B14336" s="24"/>
    </row>
    <row r="14337" spans="2:2" x14ac:dyDescent="0.2">
      <c r="B14337" s="24"/>
    </row>
    <row r="14338" spans="2:2" x14ac:dyDescent="0.2">
      <c r="B14338" s="24"/>
    </row>
    <row r="14339" spans="2:2" x14ac:dyDescent="0.2">
      <c r="B14339" s="24"/>
    </row>
    <row r="14340" spans="2:2" x14ac:dyDescent="0.2">
      <c r="B14340" s="24"/>
    </row>
    <row r="14341" spans="2:2" x14ac:dyDescent="0.2">
      <c r="B14341" s="24"/>
    </row>
    <row r="14342" spans="2:2" x14ac:dyDescent="0.2">
      <c r="B14342" s="24"/>
    </row>
    <row r="14343" spans="2:2" x14ac:dyDescent="0.2">
      <c r="B14343" s="24"/>
    </row>
    <row r="14344" spans="2:2" x14ac:dyDescent="0.2">
      <c r="B14344" s="24"/>
    </row>
    <row r="14345" spans="2:2" x14ac:dyDescent="0.2">
      <c r="B14345" s="24"/>
    </row>
    <row r="14346" spans="2:2" x14ac:dyDescent="0.2">
      <c r="B14346" s="24"/>
    </row>
    <row r="14347" spans="2:2" x14ac:dyDescent="0.2">
      <c r="B14347" s="24"/>
    </row>
    <row r="14348" spans="2:2" x14ac:dyDescent="0.2">
      <c r="B14348" s="24"/>
    </row>
    <row r="14349" spans="2:2" x14ac:dyDescent="0.2">
      <c r="B14349" s="24"/>
    </row>
    <row r="14350" spans="2:2" x14ac:dyDescent="0.2">
      <c r="B14350" s="24"/>
    </row>
    <row r="14351" spans="2:2" x14ac:dyDescent="0.2">
      <c r="B14351" s="24"/>
    </row>
    <row r="14352" spans="2:2" x14ac:dyDescent="0.2">
      <c r="B14352" s="24"/>
    </row>
    <row r="14353" spans="2:2" x14ac:dyDescent="0.2">
      <c r="B14353" s="24"/>
    </row>
    <row r="14354" spans="2:2" x14ac:dyDescent="0.2">
      <c r="B14354" s="24"/>
    </row>
    <row r="14355" spans="2:2" x14ac:dyDescent="0.2">
      <c r="B14355" s="24"/>
    </row>
    <row r="14356" spans="2:2" x14ac:dyDescent="0.2">
      <c r="B14356" s="24"/>
    </row>
    <row r="14357" spans="2:2" x14ac:dyDescent="0.2">
      <c r="B14357" s="24"/>
    </row>
    <row r="14358" spans="2:2" x14ac:dyDescent="0.2">
      <c r="B14358" s="24"/>
    </row>
    <row r="14359" spans="2:2" x14ac:dyDescent="0.2">
      <c r="B14359" s="24"/>
    </row>
    <row r="14360" spans="2:2" x14ac:dyDescent="0.2">
      <c r="B14360" s="24"/>
    </row>
    <row r="14361" spans="2:2" x14ac:dyDescent="0.2">
      <c r="B14361" s="24"/>
    </row>
    <row r="14362" spans="2:2" x14ac:dyDescent="0.2">
      <c r="B14362" s="24"/>
    </row>
    <row r="14363" spans="2:2" x14ac:dyDescent="0.2">
      <c r="B14363" s="24"/>
    </row>
    <row r="14364" spans="2:2" x14ac:dyDescent="0.2">
      <c r="B14364" s="24"/>
    </row>
    <row r="14365" spans="2:2" x14ac:dyDescent="0.2">
      <c r="B14365" s="24"/>
    </row>
    <row r="14366" spans="2:2" x14ac:dyDescent="0.2">
      <c r="B14366" s="24"/>
    </row>
    <row r="14367" spans="2:2" x14ac:dyDescent="0.2">
      <c r="B14367" s="24"/>
    </row>
    <row r="14368" spans="2:2" x14ac:dyDescent="0.2">
      <c r="B14368" s="24"/>
    </row>
    <row r="14369" spans="2:2" x14ac:dyDescent="0.2">
      <c r="B14369" s="24"/>
    </row>
    <row r="14370" spans="2:2" x14ac:dyDescent="0.2">
      <c r="B14370" s="24"/>
    </row>
    <row r="14371" spans="2:2" x14ac:dyDescent="0.2">
      <c r="B14371" s="24"/>
    </row>
    <row r="14372" spans="2:2" x14ac:dyDescent="0.2">
      <c r="B14372" s="24"/>
    </row>
    <row r="14373" spans="2:2" x14ac:dyDescent="0.2">
      <c r="B14373" s="24"/>
    </row>
    <row r="14374" spans="2:2" x14ac:dyDescent="0.2">
      <c r="B14374" s="24"/>
    </row>
    <row r="14375" spans="2:2" x14ac:dyDescent="0.2">
      <c r="B14375" s="24"/>
    </row>
    <row r="14376" spans="2:2" x14ac:dyDescent="0.2">
      <c r="B14376" s="24"/>
    </row>
    <row r="14377" spans="2:2" x14ac:dyDescent="0.2">
      <c r="B14377" s="24"/>
    </row>
    <row r="14378" spans="2:2" x14ac:dyDescent="0.2">
      <c r="B14378" s="24"/>
    </row>
    <row r="14379" spans="2:2" x14ac:dyDescent="0.2">
      <c r="B14379" s="24"/>
    </row>
    <row r="14380" spans="2:2" x14ac:dyDescent="0.2">
      <c r="B14380" s="24"/>
    </row>
    <row r="14381" spans="2:2" x14ac:dyDescent="0.2">
      <c r="B14381" s="24"/>
    </row>
    <row r="14382" spans="2:2" x14ac:dyDescent="0.2">
      <c r="B14382" s="24"/>
    </row>
    <row r="14383" spans="2:2" x14ac:dyDescent="0.2">
      <c r="B14383" s="24"/>
    </row>
    <row r="14384" spans="2:2" x14ac:dyDescent="0.2">
      <c r="B14384" s="24"/>
    </row>
    <row r="14385" spans="2:2" x14ac:dyDescent="0.2">
      <c r="B14385" s="24"/>
    </row>
    <row r="14386" spans="2:2" x14ac:dyDescent="0.2">
      <c r="B14386" s="24"/>
    </row>
    <row r="14387" spans="2:2" x14ac:dyDescent="0.2">
      <c r="B14387" s="24"/>
    </row>
    <row r="14388" spans="2:2" x14ac:dyDescent="0.2">
      <c r="B14388" s="24"/>
    </row>
    <row r="14389" spans="2:2" x14ac:dyDescent="0.2">
      <c r="B14389" s="24"/>
    </row>
    <row r="14390" spans="2:2" x14ac:dyDescent="0.2">
      <c r="B14390" s="24"/>
    </row>
    <row r="14391" spans="2:2" x14ac:dyDescent="0.2">
      <c r="B14391" s="24"/>
    </row>
    <row r="14392" spans="2:2" x14ac:dyDescent="0.2">
      <c r="B14392" s="24"/>
    </row>
    <row r="14393" spans="2:2" x14ac:dyDescent="0.2">
      <c r="B14393" s="24"/>
    </row>
    <row r="14394" spans="2:2" x14ac:dyDescent="0.2">
      <c r="B14394" s="24"/>
    </row>
    <row r="14395" spans="2:2" x14ac:dyDescent="0.2">
      <c r="B14395" s="24"/>
    </row>
    <row r="14396" spans="2:2" x14ac:dyDescent="0.2">
      <c r="B14396" s="24"/>
    </row>
    <row r="14397" spans="2:2" x14ac:dyDescent="0.2">
      <c r="B14397" s="24"/>
    </row>
    <row r="14398" spans="2:2" x14ac:dyDescent="0.2">
      <c r="B14398" s="24"/>
    </row>
    <row r="14399" spans="2:2" x14ac:dyDescent="0.2">
      <c r="B14399" s="24"/>
    </row>
    <row r="14400" spans="2:2" x14ac:dyDescent="0.2">
      <c r="B14400" s="24"/>
    </row>
    <row r="14401" spans="2:2" x14ac:dyDescent="0.2">
      <c r="B14401" s="24"/>
    </row>
    <row r="14402" spans="2:2" x14ac:dyDescent="0.2">
      <c r="B14402" s="24"/>
    </row>
    <row r="14403" spans="2:2" x14ac:dyDescent="0.2">
      <c r="B14403" s="24"/>
    </row>
    <row r="14404" spans="2:2" x14ac:dyDescent="0.2">
      <c r="B14404" s="24"/>
    </row>
    <row r="14405" spans="2:2" x14ac:dyDescent="0.2">
      <c r="B14405" s="24"/>
    </row>
    <row r="14406" spans="2:2" x14ac:dyDescent="0.2">
      <c r="B14406" s="24"/>
    </row>
    <row r="14407" spans="2:2" x14ac:dyDescent="0.2">
      <c r="B14407" s="24"/>
    </row>
    <row r="14408" spans="2:2" x14ac:dyDescent="0.2">
      <c r="B14408" s="24"/>
    </row>
    <row r="14409" spans="2:2" x14ac:dyDescent="0.2">
      <c r="B14409" s="24"/>
    </row>
    <row r="14410" spans="2:2" x14ac:dyDescent="0.2">
      <c r="B14410" s="24"/>
    </row>
    <row r="14411" spans="2:2" x14ac:dyDescent="0.2">
      <c r="B14411" s="24"/>
    </row>
    <row r="14412" spans="2:2" x14ac:dyDescent="0.2">
      <c r="B14412" s="24"/>
    </row>
    <row r="14413" spans="2:2" x14ac:dyDescent="0.2">
      <c r="B14413" s="24"/>
    </row>
    <row r="14414" spans="2:2" x14ac:dyDescent="0.2">
      <c r="B14414" s="24"/>
    </row>
    <row r="14415" spans="2:2" x14ac:dyDescent="0.2">
      <c r="B14415" s="24"/>
    </row>
    <row r="14416" spans="2:2" x14ac:dyDescent="0.2">
      <c r="B14416" s="24"/>
    </row>
    <row r="14417" spans="2:2" x14ac:dyDescent="0.2">
      <c r="B14417" s="24"/>
    </row>
    <row r="14418" spans="2:2" x14ac:dyDescent="0.2">
      <c r="B14418" s="24"/>
    </row>
    <row r="14419" spans="2:2" x14ac:dyDescent="0.2">
      <c r="B14419" s="24"/>
    </row>
    <row r="14420" spans="2:2" x14ac:dyDescent="0.2">
      <c r="B14420" s="24"/>
    </row>
    <row r="14421" spans="2:2" x14ac:dyDescent="0.2">
      <c r="B14421" s="24"/>
    </row>
    <row r="14422" spans="2:2" x14ac:dyDescent="0.2">
      <c r="B14422" s="24"/>
    </row>
    <row r="14423" spans="2:2" x14ac:dyDescent="0.2">
      <c r="B14423" s="24"/>
    </row>
    <row r="14424" spans="2:2" x14ac:dyDescent="0.2">
      <c r="B14424" s="24"/>
    </row>
    <row r="14425" spans="2:2" x14ac:dyDescent="0.2">
      <c r="B14425" s="24"/>
    </row>
    <row r="14426" spans="2:2" x14ac:dyDescent="0.2">
      <c r="B14426" s="24"/>
    </row>
    <row r="14427" spans="2:2" x14ac:dyDescent="0.2">
      <c r="B14427" s="24"/>
    </row>
    <row r="14428" spans="2:2" x14ac:dyDescent="0.2">
      <c r="B14428" s="24"/>
    </row>
    <row r="14429" spans="2:2" x14ac:dyDescent="0.2">
      <c r="B14429" s="24"/>
    </row>
    <row r="14430" spans="2:2" x14ac:dyDescent="0.2">
      <c r="B14430" s="24"/>
    </row>
    <row r="14431" spans="2:2" x14ac:dyDescent="0.2">
      <c r="B14431" s="24"/>
    </row>
    <row r="14432" spans="2:2" x14ac:dyDescent="0.2">
      <c r="B14432" s="24"/>
    </row>
    <row r="14433" spans="2:2" x14ac:dyDescent="0.2">
      <c r="B14433" s="24"/>
    </row>
    <row r="14434" spans="2:2" x14ac:dyDescent="0.2">
      <c r="B14434" s="24"/>
    </row>
    <row r="14435" spans="2:2" x14ac:dyDescent="0.2">
      <c r="B14435" s="24"/>
    </row>
    <row r="14436" spans="2:2" x14ac:dyDescent="0.2">
      <c r="B14436" s="24"/>
    </row>
    <row r="14437" spans="2:2" x14ac:dyDescent="0.2">
      <c r="B14437" s="24"/>
    </row>
    <row r="14438" spans="2:2" x14ac:dyDescent="0.2">
      <c r="B14438" s="24"/>
    </row>
    <row r="14439" spans="2:2" x14ac:dyDescent="0.2">
      <c r="B14439" s="24"/>
    </row>
    <row r="14440" spans="2:2" x14ac:dyDescent="0.2">
      <c r="B14440" s="24"/>
    </row>
    <row r="14441" spans="2:2" x14ac:dyDescent="0.2">
      <c r="B14441" s="24"/>
    </row>
    <row r="14442" spans="2:2" x14ac:dyDescent="0.2">
      <c r="B14442" s="24"/>
    </row>
    <row r="14443" spans="2:2" x14ac:dyDescent="0.2">
      <c r="B14443" s="24"/>
    </row>
    <row r="14444" spans="2:2" x14ac:dyDescent="0.2">
      <c r="B14444" s="24"/>
    </row>
    <row r="14445" spans="2:2" x14ac:dyDescent="0.2">
      <c r="B14445" s="24"/>
    </row>
    <row r="14446" spans="2:2" x14ac:dyDescent="0.2">
      <c r="B14446" s="24"/>
    </row>
    <row r="14447" spans="2:2" x14ac:dyDescent="0.2">
      <c r="B14447" s="24"/>
    </row>
    <row r="14448" spans="2:2" x14ac:dyDescent="0.2">
      <c r="B14448" s="24"/>
    </row>
    <row r="14449" spans="2:2" x14ac:dyDescent="0.2">
      <c r="B14449" s="24"/>
    </row>
    <row r="14450" spans="2:2" x14ac:dyDescent="0.2">
      <c r="B14450" s="24"/>
    </row>
    <row r="14451" spans="2:2" x14ac:dyDescent="0.2">
      <c r="B14451" s="24"/>
    </row>
    <row r="14452" spans="2:2" x14ac:dyDescent="0.2">
      <c r="B14452" s="24"/>
    </row>
    <row r="14453" spans="2:2" x14ac:dyDescent="0.2">
      <c r="B14453" s="24"/>
    </row>
    <row r="14454" spans="2:2" x14ac:dyDescent="0.2">
      <c r="B14454" s="24"/>
    </row>
    <row r="14455" spans="2:2" x14ac:dyDescent="0.2">
      <c r="B14455" s="24"/>
    </row>
    <row r="14456" spans="2:2" x14ac:dyDescent="0.2">
      <c r="B14456" s="24"/>
    </row>
    <row r="14457" spans="2:2" x14ac:dyDescent="0.2">
      <c r="B14457" s="24"/>
    </row>
    <row r="14458" spans="2:2" x14ac:dyDescent="0.2">
      <c r="B14458" s="24"/>
    </row>
    <row r="14459" spans="2:2" x14ac:dyDescent="0.2">
      <c r="B14459" s="24"/>
    </row>
    <row r="14460" spans="2:2" x14ac:dyDescent="0.2">
      <c r="B14460" s="24"/>
    </row>
    <row r="14461" spans="2:2" x14ac:dyDescent="0.2">
      <c r="B14461" s="24"/>
    </row>
    <row r="14462" spans="2:2" x14ac:dyDescent="0.2">
      <c r="B14462" s="24"/>
    </row>
    <row r="14463" spans="2:2" x14ac:dyDescent="0.2">
      <c r="B14463" s="24"/>
    </row>
    <row r="14464" spans="2:2" x14ac:dyDescent="0.2">
      <c r="B14464" s="24"/>
    </row>
    <row r="14465" spans="2:2" x14ac:dyDescent="0.2">
      <c r="B14465" s="24"/>
    </row>
    <row r="14466" spans="2:2" x14ac:dyDescent="0.2">
      <c r="B14466" s="24"/>
    </row>
    <row r="14467" spans="2:2" x14ac:dyDescent="0.2">
      <c r="B14467" s="24"/>
    </row>
    <row r="14468" spans="2:2" x14ac:dyDescent="0.2">
      <c r="B14468" s="24"/>
    </row>
    <row r="14469" spans="2:2" x14ac:dyDescent="0.2">
      <c r="B14469" s="24"/>
    </row>
    <row r="14470" spans="2:2" x14ac:dyDescent="0.2">
      <c r="B14470" s="24"/>
    </row>
    <row r="14471" spans="2:2" x14ac:dyDescent="0.2">
      <c r="B14471" s="24"/>
    </row>
    <row r="14472" spans="2:2" x14ac:dyDescent="0.2">
      <c r="B14472" s="24"/>
    </row>
    <row r="14473" spans="2:2" x14ac:dyDescent="0.2">
      <c r="B14473" s="24"/>
    </row>
    <row r="14474" spans="2:2" x14ac:dyDescent="0.2">
      <c r="B14474" s="24"/>
    </row>
    <row r="14475" spans="2:2" x14ac:dyDescent="0.2">
      <c r="B14475" s="24"/>
    </row>
    <row r="14476" spans="2:2" x14ac:dyDescent="0.2">
      <c r="B14476" s="24"/>
    </row>
    <row r="14477" spans="2:2" x14ac:dyDescent="0.2">
      <c r="B14477" s="24"/>
    </row>
    <row r="14478" spans="2:2" x14ac:dyDescent="0.2">
      <c r="B14478" s="24"/>
    </row>
    <row r="14479" spans="2:2" x14ac:dyDescent="0.2">
      <c r="B14479" s="24"/>
    </row>
    <row r="14480" spans="2:2" x14ac:dyDescent="0.2">
      <c r="B14480" s="24"/>
    </row>
    <row r="14481" spans="2:2" x14ac:dyDescent="0.2">
      <c r="B14481" s="24"/>
    </row>
    <row r="14482" spans="2:2" x14ac:dyDescent="0.2">
      <c r="B14482" s="24"/>
    </row>
    <row r="14483" spans="2:2" x14ac:dyDescent="0.2">
      <c r="B14483" s="24"/>
    </row>
    <row r="14484" spans="2:2" x14ac:dyDescent="0.2">
      <c r="B14484" s="24"/>
    </row>
    <row r="14485" spans="2:2" x14ac:dyDescent="0.2">
      <c r="B14485" s="24"/>
    </row>
    <row r="14486" spans="2:2" x14ac:dyDescent="0.2">
      <c r="B14486" s="24"/>
    </row>
    <row r="14487" spans="2:2" x14ac:dyDescent="0.2">
      <c r="B14487" s="24"/>
    </row>
    <row r="14488" spans="2:2" x14ac:dyDescent="0.2">
      <c r="B14488" s="24"/>
    </row>
    <row r="14489" spans="2:2" x14ac:dyDescent="0.2">
      <c r="B14489" s="24"/>
    </row>
    <row r="14490" spans="2:2" x14ac:dyDescent="0.2">
      <c r="B14490" s="24"/>
    </row>
    <row r="14491" spans="2:2" x14ac:dyDescent="0.2">
      <c r="B14491" s="24"/>
    </row>
    <row r="14492" spans="2:2" x14ac:dyDescent="0.2">
      <c r="B14492" s="24"/>
    </row>
    <row r="14493" spans="2:2" x14ac:dyDescent="0.2">
      <c r="B14493" s="24"/>
    </row>
    <row r="14494" spans="2:2" x14ac:dyDescent="0.2">
      <c r="B14494" s="24"/>
    </row>
    <row r="14495" spans="2:2" x14ac:dyDescent="0.2">
      <c r="B14495" s="24"/>
    </row>
    <row r="14496" spans="2:2" x14ac:dyDescent="0.2">
      <c r="B14496" s="24"/>
    </row>
    <row r="14497" spans="2:2" x14ac:dyDescent="0.2">
      <c r="B14497" s="24"/>
    </row>
    <row r="14498" spans="2:2" x14ac:dyDescent="0.2">
      <c r="B14498" s="24"/>
    </row>
    <row r="14499" spans="2:2" x14ac:dyDescent="0.2">
      <c r="B14499" s="24"/>
    </row>
    <row r="14500" spans="2:2" x14ac:dyDescent="0.2">
      <c r="B14500" s="24"/>
    </row>
    <row r="14501" spans="2:2" x14ac:dyDescent="0.2">
      <c r="B14501" s="24"/>
    </row>
    <row r="14502" spans="2:2" x14ac:dyDescent="0.2">
      <c r="B14502" s="24"/>
    </row>
    <row r="14503" spans="2:2" x14ac:dyDescent="0.2">
      <c r="B14503" s="24"/>
    </row>
    <row r="14504" spans="2:2" x14ac:dyDescent="0.2">
      <c r="B14504" s="24"/>
    </row>
    <row r="14505" spans="2:2" x14ac:dyDescent="0.2">
      <c r="B14505" s="24"/>
    </row>
    <row r="14506" spans="2:2" x14ac:dyDescent="0.2">
      <c r="B14506" s="24"/>
    </row>
    <row r="14507" spans="2:2" x14ac:dyDescent="0.2">
      <c r="B14507" s="24"/>
    </row>
    <row r="14508" spans="2:2" x14ac:dyDescent="0.2">
      <c r="B14508" s="24"/>
    </row>
    <row r="14509" spans="2:2" x14ac:dyDescent="0.2">
      <c r="B14509" s="24"/>
    </row>
    <row r="14510" spans="2:2" x14ac:dyDescent="0.2">
      <c r="B14510" s="24"/>
    </row>
    <row r="14511" spans="2:2" x14ac:dyDescent="0.2">
      <c r="B14511" s="24"/>
    </row>
    <row r="14512" spans="2:2" x14ac:dyDescent="0.2">
      <c r="B14512" s="24"/>
    </row>
    <row r="14513" spans="2:2" x14ac:dyDescent="0.2">
      <c r="B14513" s="24"/>
    </row>
    <row r="14514" spans="2:2" x14ac:dyDescent="0.2">
      <c r="B14514" s="24"/>
    </row>
    <row r="14515" spans="2:2" x14ac:dyDescent="0.2">
      <c r="B14515" s="24"/>
    </row>
    <row r="14516" spans="2:2" x14ac:dyDescent="0.2">
      <c r="B14516" s="24"/>
    </row>
    <row r="14517" spans="2:2" x14ac:dyDescent="0.2">
      <c r="B14517" s="24"/>
    </row>
    <row r="14518" spans="2:2" x14ac:dyDescent="0.2">
      <c r="B14518" s="24"/>
    </row>
    <row r="14519" spans="2:2" x14ac:dyDescent="0.2">
      <c r="B14519" s="24"/>
    </row>
    <row r="14520" spans="2:2" x14ac:dyDescent="0.2">
      <c r="B14520" s="24"/>
    </row>
    <row r="14521" spans="2:2" x14ac:dyDescent="0.2">
      <c r="B14521" s="24"/>
    </row>
    <row r="14522" spans="2:2" x14ac:dyDescent="0.2">
      <c r="B14522" s="24"/>
    </row>
    <row r="14523" spans="2:2" x14ac:dyDescent="0.2">
      <c r="B14523" s="24"/>
    </row>
    <row r="14524" spans="2:2" x14ac:dyDescent="0.2">
      <c r="B14524" s="24"/>
    </row>
    <row r="14525" spans="2:2" x14ac:dyDescent="0.2">
      <c r="B14525" s="24"/>
    </row>
    <row r="14526" spans="2:2" x14ac:dyDescent="0.2">
      <c r="B14526" s="24"/>
    </row>
    <row r="14527" spans="2:2" x14ac:dyDescent="0.2">
      <c r="B14527" s="24"/>
    </row>
    <row r="14528" spans="2:2" x14ac:dyDescent="0.2">
      <c r="B14528" s="24"/>
    </row>
    <row r="14529" spans="2:2" x14ac:dyDescent="0.2">
      <c r="B14529" s="24"/>
    </row>
    <row r="14530" spans="2:2" x14ac:dyDescent="0.2">
      <c r="B14530" s="24"/>
    </row>
    <row r="14531" spans="2:2" x14ac:dyDescent="0.2">
      <c r="B14531" s="24"/>
    </row>
    <row r="14532" spans="2:2" x14ac:dyDescent="0.2">
      <c r="B14532" s="24"/>
    </row>
    <row r="14533" spans="2:2" x14ac:dyDescent="0.2">
      <c r="B14533" s="24"/>
    </row>
    <row r="14534" spans="2:2" x14ac:dyDescent="0.2">
      <c r="B14534" s="24"/>
    </row>
    <row r="14535" spans="2:2" x14ac:dyDescent="0.2">
      <c r="B14535" s="24"/>
    </row>
    <row r="14536" spans="2:2" x14ac:dyDescent="0.2">
      <c r="B14536" s="24"/>
    </row>
    <row r="14537" spans="2:2" x14ac:dyDescent="0.2">
      <c r="B14537" s="24"/>
    </row>
    <row r="14538" spans="2:2" x14ac:dyDescent="0.2">
      <c r="B14538" s="24"/>
    </row>
    <row r="14539" spans="2:2" x14ac:dyDescent="0.2">
      <c r="B14539" s="24"/>
    </row>
    <row r="14540" spans="2:2" x14ac:dyDescent="0.2">
      <c r="B14540" s="24"/>
    </row>
    <row r="14541" spans="2:2" x14ac:dyDescent="0.2">
      <c r="B14541" s="24"/>
    </row>
    <row r="14542" spans="2:2" x14ac:dyDescent="0.2">
      <c r="B14542" s="24"/>
    </row>
    <row r="14543" spans="2:2" x14ac:dyDescent="0.2">
      <c r="B14543" s="24"/>
    </row>
    <row r="14544" spans="2:2" x14ac:dyDescent="0.2">
      <c r="B14544" s="24"/>
    </row>
    <row r="14545" spans="2:2" x14ac:dyDescent="0.2">
      <c r="B14545" s="24"/>
    </row>
    <row r="14546" spans="2:2" x14ac:dyDescent="0.2">
      <c r="B14546" s="24"/>
    </row>
    <row r="14547" spans="2:2" x14ac:dyDescent="0.2">
      <c r="B14547" s="24"/>
    </row>
    <row r="14548" spans="2:2" x14ac:dyDescent="0.2">
      <c r="B14548" s="24"/>
    </row>
    <row r="14549" spans="2:2" x14ac:dyDescent="0.2">
      <c r="B14549" s="24"/>
    </row>
    <row r="14550" spans="2:2" x14ac:dyDescent="0.2">
      <c r="B14550" s="24"/>
    </row>
    <row r="14551" spans="2:2" x14ac:dyDescent="0.2">
      <c r="B14551" s="24"/>
    </row>
    <row r="14552" spans="2:2" x14ac:dyDescent="0.2">
      <c r="B14552" s="24"/>
    </row>
    <row r="14553" spans="2:2" x14ac:dyDescent="0.2">
      <c r="B14553" s="24"/>
    </row>
    <row r="14554" spans="2:2" x14ac:dyDescent="0.2">
      <c r="B14554" s="24"/>
    </row>
    <row r="14555" spans="2:2" x14ac:dyDescent="0.2">
      <c r="B14555" s="24"/>
    </row>
    <row r="14556" spans="2:2" x14ac:dyDescent="0.2">
      <c r="B14556" s="24"/>
    </row>
    <row r="14557" spans="2:2" x14ac:dyDescent="0.2">
      <c r="B14557" s="24"/>
    </row>
    <row r="14558" spans="2:2" x14ac:dyDescent="0.2">
      <c r="B14558" s="24"/>
    </row>
    <row r="14559" spans="2:2" x14ac:dyDescent="0.2">
      <c r="B14559" s="24"/>
    </row>
    <row r="14560" spans="2:2" x14ac:dyDescent="0.2">
      <c r="B14560" s="24"/>
    </row>
    <row r="14561" spans="2:2" x14ac:dyDescent="0.2">
      <c r="B14561" s="24"/>
    </row>
    <row r="14562" spans="2:2" x14ac:dyDescent="0.2">
      <c r="B14562" s="24"/>
    </row>
    <row r="14563" spans="2:2" x14ac:dyDescent="0.2">
      <c r="B14563" s="24"/>
    </row>
    <row r="14564" spans="2:2" x14ac:dyDescent="0.2">
      <c r="B14564" s="24"/>
    </row>
    <row r="14565" spans="2:2" x14ac:dyDescent="0.2">
      <c r="B14565" s="24"/>
    </row>
    <row r="14566" spans="2:2" x14ac:dyDescent="0.2">
      <c r="B14566" s="24"/>
    </row>
    <row r="14567" spans="2:2" x14ac:dyDescent="0.2">
      <c r="B14567" s="24"/>
    </row>
    <row r="14568" spans="2:2" x14ac:dyDescent="0.2">
      <c r="B14568" s="24"/>
    </row>
    <row r="14569" spans="2:2" x14ac:dyDescent="0.2">
      <c r="B14569" s="24"/>
    </row>
    <row r="14570" spans="2:2" x14ac:dyDescent="0.2">
      <c r="B14570" s="24"/>
    </row>
    <row r="14571" spans="2:2" x14ac:dyDescent="0.2">
      <c r="B14571" s="24"/>
    </row>
    <row r="14572" spans="2:2" x14ac:dyDescent="0.2">
      <c r="B14572" s="24"/>
    </row>
    <row r="14573" spans="2:2" x14ac:dyDescent="0.2">
      <c r="B14573" s="24"/>
    </row>
    <row r="14574" spans="2:2" x14ac:dyDescent="0.2">
      <c r="B14574" s="24"/>
    </row>
    <row r="14575" spans="2:2" x14ac:dyDescent="0.2">
      <c r="B14575" s="24"/>
    </row>
    <row r="14576" spans="2:2" x14ac:dyDescent="0.2">
      <c r="B14576" s="24"/>
    </row>
    <row r="14577" spans="2:2" x14ac:dyDescent="0.2">
      <c r="B14577" s="24"/>
    </row>
    <row r="14578" spans="2:2" x14ac:dyDescent="0.2">
      <c r="B14578" s="24"/>
    </row>
    <row r="14579" spans="2:2" x14ac:dyDescent="0.2">
      <c r="B14579" s="24"/>
    </row>
    <row r="14580" spans="2:2" x14ac:dyDescent="0.2">
      <c r="B14580" s="24"/>
    </row>
    <row r="14581" spans="2:2" x14ac:dyDescent="0.2">
      <c r="B14581" s="24"/>
    </row>
    <row r="14582" spans="2:2" x14ac:dyDescent="0.2">
      <c r="B14582" s="24"/>
    </row>
    <row r="14583" spans="2:2" x14ac:dyDescent="0.2">
      <c r="B14583" s="24"/>
    </row>
    <row r="14584" spans="2:2" x14ac:dyDescent="0.2">
      <c r="B14584" s="24"/>
    </row>
    <row r="14585" spans="2:2" x14ac:dyDescent="0.2">
      <c r="B14585" s="24"/>
    </row>
    <row r="14586" spans="2:2" x14ac:dyDescent="0.2">
      <c r="B14586" s="24"/>
    </row>
    <row r="14587" spans="2:2" x14ac:dyDescent="0.2">
      <c r="B14587" s="24"/>
    </row>
    <row r="14588" spans="2:2" x14ac:dyDescent="0.2">
      <c r="B14588" s="24"/>
    </row>
    <row r="14589" spans="2:2" x14ac:dyDescent="0.2">
      <c r="B14589" s="24"/>
    </row>
    <row r="14590" spans="2:2" x14ac:dyDescent="0.2">
      <c r="B14590" s="24"/>
    </row>
    <row r="14591" spans="2:2" x14ac:dyDescent="0.2">
      <c r="B14591" s="24"/>
    </row>
    <row r="14592" spans="2:2" x14ac:dyDescent="0.2">
      <c r="B14592" s="24"/>
    </row>
    <row r="14593" spans="2:2" x14ac:dyDescent="0.2">
      <c r="B14593" s="24"/>
    </row>
    <row r="14594" spans="2:2" x14ac:dyDescent="0.2">
      <c r="B14594" s="24"/>
    </row>
    <row r="14595" spans="2:2" x14ac:dyDescent="0.2">
      <c r="B14595" s="24"/>
    </row>
    <row r="14596" spans="2:2" x14ac:dyDescent="0.2">
      <c r="B14596" s="24"/>
    </row>
    <row r="14597" spans="2:2" x14ac:dyDescent="0.2">
      <c r="B14597" s="24"/>
    </row>
    <row r="14598" spans="2:2" x14ac:dyDescent="0.2">
      <c r="B14598" s="24"/>
    </row>
    <row r="14599" spans="2:2" x14ac:dyDescent="0.2">
      <c r="B14599" s="24"/>
    </row>
    <row r="14600" spans="2:2" x14ac:dyDescent="0.2">
      <c r="B14600" s="24"/>
    </row>
    <row r="14601" spans="2:2" x14ac:dyDescent="0.2">
      <c r="B14601" s="24"/>
    </row>
    <row r="14602" spans="2:2" x14ac:dyDescent="0.2">
      <c r="B14602" s="24"/>
    </row>
    <row r="14603" spans="2:2" x14ac:dyDescent="0.2">
      <c r="B14603" s="24"/>
    </row>
    <row r="14604" spans="2:2" x14ac:dyDescent="0.2">
      <c r="B14604" s="24"/>
    </row>
    <row r="14605" spans="2:2" x14ac:dyDescent="0.2">
      <c r="B14605" s="24"/>
    </row>
    <row r="14606" spans="2:2" x14ac:dyDescent="0.2">
      <c r="B14606" s="24"/>
    </row>
    <row r="14607" spans="2:2" x14ac:dyDescent="0.2">
      <c r="B14607" s="24"/>
    </row>
    <row r="14608" spans="2:2" x14ac:dyDescent="0.2">
      <c r="B14608" s="24"/>
    </row>
    <row r="14609" spans="2:2" x14ac:dyDescent="0.2">
      <c r="B14609" s="24"/>
    </row>
    <row r="14610" spans="2:2" x14ac:dyDescent="0.2">
      <c r="B14610" s="24"/>
    </row>
    <row r="14611" spans="2:2" x14ac:dyDescent="0.2">
      <c r="B14611" s="24"/>
    </row>
    <row r="14612" spans="2:2" x14ac:dyDescent="0.2">
      <c r="B14612" s="24"/>
    </row>
    <row r="14613" spans="2:2" x14ac:dyDescent="0.2">
      <c r="B14613" s="24"/>
    </row>
    <row r="14614" spans="2:2" x14ac:dyDescent="0.2">
      <c r="B14614" s="24"/>
    </row>
    <row r="14615" spans="2:2" x14ac:dyDescent="0.2">
      <c r="B14615" s="24"/>
    </row>
    <row r="14616" spans="2:2" x14ac:dyDescent="0.2">
      <c r="B14616" s="24"/>
    </row>
    <row r="14617" spans="2:2" x14ac:dyDescent="0.2">
      <c r="B14617" s="24"/>
    </row>
    <row r="14618" spans="2:2" x14ac:dyDescent="0.2">
      <c r="B14618" s="24"/>
    </row>
    <row r="14619" spans="2:2" x14ac:dyDescent="0.2">
      <c r="B14619" s="24"/>
    </row>
    <row r="14620" spans="2:2" x14ac:dyDescent="0.2">
      <c r="B14620" s="24"/>
    </row>
    <row r="14621" spans="2:2" x14ac:dyDescent="0.2">
      <c r="B14621" s="24"/>
    </row>
    <row r="14622" spans="2:2" x14ac:dyDescent="0.2">
      <c r="B14622" s="24"/>
    </row>
    <row r="14623" spans="2:2" x14ac:dyDescent="0.2">
      <c r="B14623" s="24"/>
    </row>
    <row r="14624" spans="2:2" x14ac:dyDescent="0.2">
      <c r="B14624" s="24"/>
    </row>
    <row r="14625" spans="2:2" x14ac:dyDescent="0.2">
      <c r="B14625" s="24"/>
    </row>
    <row r="14626" spans="2:2" x14ac:dyDescent="0.2">
      <c r="B14626" s="24"/>
    </row>
    <row r="14627" spans="2:2" x14ac:dyDescent="0.2">
      <c r="B14627" s="24"/>
    </row>
    <row r="14628" spans="2:2" x14ac:dyDescent="0.2">
      <c r="B14628" s="24"/>
    </row>
    <row r="14629" spans="2:2" x14ac:dyDescent="0.2">
      <c r="B14629" s="24"/>
    </row>
    <row r="14630" spans="2:2" x14ac:dyDescent="0.2">
      <c r="B14630" s="24"/>
    </row>
    <row r="14631" spans="2:2" x14ac:dyDescent="0.2">
      <c r="B14631" s="24"/>
    </row>
    <row r="14632" spans="2:2" x14ac:dyDescent="0.2">
      <c r="B14632" s="24"/>
    </row>
    <row r="14633" spans="2:2" x14ac:dyDescent="0.2">
      <c r="B14633" s="24"/>
    </row>
    <row r="14634" spans="2:2" x14ac:dyDescent="0.2">
      <c r="B14634" s="24"/>
    </row>
    <row r="14635" spans="2:2" x14ac:dyDescent="0.2">
      <c r="B14635" s="24"/>
    </row>
    <row r="14636" spans="2:2" x14ac:dyDescent="0.2">
      <c r="B14636" s="24"/>
    </row>
    <row r="14637" spans="2:2" x14ac:dyDescent="0.2">
      <c r="B14637" s="24"/>
    </row>
    <row r="14638" spans="2:2" x14ac:dyDescent="0.2">
      <c r="B14638" s="24"/>
    </row>
    <row r="14639" spans="2:2" x14ac:dyDescent="0.2">
      <c r="B14639" s="24"/>
    </row>
    <row r="14640" spans="2:2" x14ac:dyDescent="0.2">
      <c r="B14640" s="24"/>
    </row>
    <row r="14641" spans="2:2" x14ac:dyDescent="0.2">
      <c r="B14641" s="24"/>
    </row>
    <row r="14642" spans="2:2" x14ac:dyDescent="0.2">
      <c r="B14642" s="24"/>
    </row>
    <row r="14643" spans="2:2" x14ac:dyDescent="0.2">
      <c r="B14643" s="24"/>
    </row>
    <row r="14644" spans="2:2" x14ac:dyDescent="0.2">
      <c r="B14644" s="24"/>
    </row>
    <row r="14645" spans="2:2" x14ac:dyDescent="0.2">
      <c r="B14645" s="24"/>
    </row>
    <row r="14646" spans="2:2" x14ac:dyDescent="0.2">
      <c r="B14646" s="24"/>
    </row>
    <row r="14647" spans="2:2" x14ac:dyDescent="0.2">
      <c r="B14647" s="24"/>
    </row>
    <row r="14648" spans="2:2" x14ac:dyDescent="0.2">
      <c r="B14648" s="24"/>
    </row>
    <row r="14649" spans="2:2" x14ac:dyDescent="0.2">
      <c r="B14649" s="24"/>
    </row>
    <row r="14650" spans="2:2" x14ac:dyDescent="0.2">
      <c r="B14650" s="24"/>
    </row>
    <row r="14651" spans="2:2" x14ac:dyDescent="0.2">
      <c r="B14651" s="24"/>
    </row>
    <row r="14652" spans="2:2" x14ac:dyDescent="0.2">
      <c r="B14652" s="24"/>
    </row>
    <row r="14653" spans="2:2" x14ac:dyDescent="0.2">
      <c r="B14653" s="24"/>
    </row>
    <row r="14654" spans="2:2" x14ac:dyDescent="0.2">
      <c r="B14654" s="24"/>
    </row>
    <row r="14655" spans="2:2" x14ac:dyDescent="0.2">
      <c r="B14655" s="24"/>
    </row>
    <row r="14656" spans="2:2" x14ac:dyDescent="0.2">
      <c r="B14656" s="24"/>
    </row>
    <row r="14657" spans="2:2" x14ac:dyDescent="0.2">
      <c r="B14657" s="24"/>
    </row>
    <row r="14658" spans="2:2" x14ac:dyDescent="0.2">
      <c r="B14658" s="24"/>
    </row>
    <row r="14659" spans="2:2" x14ac:dyDescent="0.2">
      <c r="B14659" s="24"/>
    </row>
    <row r="14660" spans="2:2" x14ac:dyDescent="0.2">
      <c r="B14660" s="24"/>
    </row>
    <row r="14661" spans="2:2" x14ac:dyDescent="0.2">
      <c r="B14661" s="24"/>
    </row>
    <row r="14662" spans="2:2" x14ac:dyDescent="0.2">
      <c r="B14662" s="24"/>
    </row>
    <row r="14663" spans="2:2" x14ac:dyDescent="0.2">
      <c r="B14663" s="24"/>
    </row>
    <row r="14664" spans="2:2" x14ac:dyDescent="0.2">
      <c r="B14664" s="24"/>
    </row>
    <row r="14665" spans="2:2" x14ac:dyDescent="0.2">
      <c r="B14665" s="24"/>
    </row>
    <row r="14666" spans="2:2" x14ac:dyDescent="0.2">
      <c r="B14666" s="24"/>
    </row>
    <row r="14667" spans="2:2" x14ac:dyDescent="0.2">
      <c r="B14667" s="24"/>
    </row>
    <row r="14668" spans="2:2" x14ac:dyDescent="0.2">
      <c r="B14668" s="24"/>
    </row>
    <row r="14669" spans="2:2" x14ac:dyDescent="0.2">
      <c r="B14669" s="24"/>
    </row>
    <row r="14670" spans="2:2" x14ac:dyDescent="0.2">
      <c r="B14670" s="24"/>
    </row>
    <row r="14671" spans="2:2" x14ac:dyDescent="0.2">
      <c r="B14671" s="24"/>
    </row>
    <row r="14672" spans="2:2" x14ac:dyDescent="0.2">
      <c r="B14672" s="24"/>
    </row>
    <row r="14673" spans="2:2" x14ac:dyDescent="0.2">
      <c r="B14673" s="24"/>
    </row>
    <row r="14674" spans="2:2" x14ac:dyDescent="0.2">
      <c r="B14674" s="24"/>
    </row>
    <row r="14675" spans="2:2" x14ac:dyDescent="0.2">
      <c r="B14675" s="24"/>
    </row>
    <row r="14676" spans="2:2" x14ac:dyDescent="0.2">
      <c r="B14676" s="24"/>
    </row>
    <row r="14677" spans="2:2" x14ac:dyDescent="0.2">
      <c r="B14677" s="24"/>
    </row>
    <row r="14678" spans="2:2" x14ac:dyDescent="0.2">
      <c r="B14678" s="24"/>
    </row>
    <row r="14679" spans="2:2" x14ac:dyDescent="0.2">
      <c r="B14679" s="24"/>
    </row>
    <row r="14680" spans="2:2" x14ac:dyDescent="0.2">
      <c r="B14680" s="24"/>
    </row>
    <row r="14681" spans="2:2" x14ac:dyDescent="0.2">
      <c r="B14681" s="24"/>
    </row>
    <row r="14682" spans="2:2" x14ac:dyDescent="0.2">
      <c r="B14682" s="24"/>
    </row>
    <row r="14683" spans="2:2" x14ac:dyDescent="0.2">
      <c r="B14683" s="24"/>
    </row>
    <row r="14684" spans="2:2" x14ac:dyDescent="0.2">
      <c r="B14684" s="24"/>
    </row>
    <row r="14685" spans="2:2" x14ac:dyDescent="0.2">
      <c r="B14685" s="24"/>
    </row>
    <row r="14686" spans="2:2" x14ac:dyDescent="0.2">
      <c r="B14686" s="24"/>
    </row>
    <row r="14687" spans="2:2" x14ac:dyDescent="0.2">
      <c r="B14687" s="24"/>
    </row>
    <row r="14688" spans="2:2" x14ac:dyDescent="0.2">
      <c r="B14688" s="24"/>
    </row>
    <row r="14689" spans="2:2" x14ac:dyDescent="0.2">
      <c r="B14689" s="24"/>
    </row>
    <row r="14690" spans="2:2" x14ac:dyDescent="0.2">
      <c r="B14690" s="24"/>
    </row>
    <row r="14691" spans="2:2" x14ac:dyDescent="0.2">
      <c r="B14691" s="24"/>
    </row>
    <row r="14692" spans="2:2" x14ac:dyDescent="0.2">
      <c r="B14692" s="24"/>
    </row>
    <row r="14693" spans="2:2" x14ac:dyDescent="0.2">
      <c r="B14693" s="24"/>
    </row>
    <row r="14694" spans="2:2" x14ac:dyDescent="0.2">
      <c r="B14694" s="24"/>
    </row>
    <row r="14695" spans="2:2" x14ac:dyDescent="0.2">
      <c r="B14695" s="24"/>
    </row>
    <row r="14696" spans="2:2" x14ac:dyDescent="0.2">
      <c r="B14696" s="24"/>
    </row>
    <row r="14697" spans="2:2" x14ac:dyDescent="0.2">
      <c r="B14697" s="24"/>
    </row>
    <row r="14698" spans="2:2" x14ac:dyDescent="0.2">
      <c r="B14698" s="24"/>
    </row>
    <row r="14699" spans="2:2" x14ac:dyDescent="0.2">
      <c r="B14699" s="24"/>
    </row>
    <row r="14700" spans="2:2" x14ac:dyDescent="0.2">
      <c r="B14700" s="24"/>
    </row>
    <row r="14701" spans="2:2" x14ac:dyDescent="0.2">
      <c r="B14701" s="24"/>
    </row>
    <row r="14702" spans="2:2" x14ac:dyDescent="0.2">
      <c r="B14702" s="24"/>
    </row>
    <row r="14703" spans="2:2" x14ac:dyDescent="0.2">
      <c r="B14703" s="24"/>
    </row>
    <row r="14704" spans="2:2" x14ac:dyDescent="0.2">
      <c r="B14704" s="24"/>
    </row>
    <row r="14705" spans="2:2" x14ac:dyDescent="0.2">
      <c r="B14705" s="24"/>
    </row>
    <row r="14706" spans="2:2" x14ac:dyDescent="0.2">
      <c r="B14706" s="24"/>
    </row>
    <row r="14707" spans="2:2" x14ac:dyDescent="0.2">
      <c r="B14707" s="24"/>
    </row>
    <row r="14708" spans="2:2" x14ac:dyDescent="0.2">
      <c r="B14708" s="24"/>
    </row>
    <row r="14709" spans="2:2" x14ac:dyDescent="0.2">
      <c r="B14709" s="24"/>
    </row>
    <row r="14710" spans="2:2" x14ac:dyDescent="0.2">
      <c r="B14710" s="24"/>
    </row>
    <row r="14711" spans="2:2" x14ac:dyDescent="0.2">
      <c r="B14711" s="24"/>
    </row>
    <row r="14712" spans="2:2" x14ac:dyDescent="0.2">
      <c r="B14712" s="24"/>
    </row>
    <row r="14713" spans="2:2" x14ac:dyDescent="0.2">
      <c r="B14713" s="24"/>
    </row>
    <row r="14714" spans="2:2" x14ac:dyDescent="0.2">
      <c r="B14714" s="24"/>
    </row>
    <row r="14715" spans="2:2" x14ac:dyDescent="0.2">
      <c r="B14715" s="24"/>
    </row>
    <row r="14716" spans="2:2" x14ac:dyDescent="0.2">
      <c r="B14716" s="24"/>
    </row>
    <row r="14717" spans="2:2" x14ac:dyDescent="0.2">
      <c r="B14717" s="24"/>
    </row>
    <row r="14718" spans="2:2" x14ac:dyDescent="0.2">
      <c r="B14718" s="24"/>
    </row>
    <row r="14719" spans="2:2" x14ac:dyDescent="0.2">
      <c r="B14719" s="24"/>
    </row>
    <row r="14720" spans="2:2" x14ac:dyDescent="0.2">
      <c r="B14720" s="24"/>
    </row>
    <row r="14721" spans="2:2" x14ac:dyDescent="0.2">
      <c r="B14721" s="24"/>
    </row>
    <row r="14722" spans="2:2" x14ac:dyDescent="0.2">
      <c r="B14722" s="24"/>
    </row>
    <row r="14723" spans="2:2" x14ac:dyDescent="0.2">
      <c r="B14723" s="24"/>
    </row>
    <row r="14724" spans="2:2" x14ac:dyDescent="0.2">
      <c r="B14724" s="24"/>
    </row>
    <row r="14725" spans="2:2" x14ac:dyDescent="0.2">
      <c r="B14725" s="24"/>
    </row>
    <row r="14726" spans="2:2" x14ac:dyDescent="0.2">
      <c r="B14726" s="24"/>
    </row>
    <row r="14727" spans="2:2" x14ac:dyDescent="0.2">
      <c r="B14727" s="24"/>
    </row>
    <row r="14728" spans="2:2" x14ac:dyDescent="0.2">
      <c r="B14728" s="24"/>
    </row>
    <row r="14729" spans="2:2" x14ac:dyDescent="0.2">
      <c r="B14729" s="24"/>
    </row>
    <row r="14730" spans="2:2" x14ac:dyDescent="0.2">
      <c r="B14730" s="24"/>
    </row>
    <row r="14731" spans="2:2" x14ac:dyDescent="0.2">
      <c r="B14731" s="24"/>
    </row>
    <row r="14732" spans="2:2" x14ac:dyDescent="0.2">
      <c r="B14732" s="24"/>
    </row>
    <row r="14733" spans="2:2" x14ac:dyDescent="0.2">
      <c r="B14733" s="24"/>
    </row>
    <row r="14734" spans="2:2" x14ac:dyDescent="0.2">
      <c r="B14734" s="24"/>
    </row>
    <row r="14735" spans="2:2" x14ac:dyDescent="0.2">
      <c r="B14735" s="24"/>
    </row>
    <row r="14736" spans="2:2" x14ac:dyDescent="0.2">
      <c r="B14736" s="24"/>
    </row>
    <row r="14737" spans="2:2" x14ac:dyDescent="0.2">
      <c r="B14737" s="24"/>
    </row>
    <row r="14738" spans="2:2" x14ac:dyDescent="0.2">
      <c r="B14738" s="24"/>
    </row>
    <row r="14739" spans="2:2" x14ac:dyDescent="0.2">
      <c r="B14739" s="24"/>
    </row>
    <row r="14740" spans="2:2" x14ac:dyDescent="0.2">
      <c r="B14740" s="24"/>
    </row>
    <row r="14741" spans="2:2" x14ac:dyDescent="0.2">
      <c r="B14741" s="24"/>
    </row>
    <row r="14742" spans="2:2" x14ac:dyDescent="0.2">
      <c r="B14742" s="24"/>
    </row>
    <row r="14743" spans="2:2" x14ac:dyDescent="0.2">
      <c r="B14743" s="24"/>
    </row>
    <row r="14744" spans="2:2" x14ac:dyDescent="0.2">
      <c r="B14744" s="24"/>
    </row>
    <row r="14745" spans="2:2" x14ac:dyDescent="0.2">
      <c r="B14745" s="24"/>
    </row>
    <row r="14746" spans="2:2" x14ac:dyDescent="0.2">
      <c r="B14746" s="24"/>
    </row>
    <row r="14747" spans="2:2" x14ac:dyDescent="0.2">
      <c r="B14747" s="24"/>
    </row>
    <row r="14748" spans="2:2" x14ac:dyDescent="0.2">
      <c r="B14748" s="24"/>
    </row>
    <row r="14749" spans="2:2" x14ac:dyDescent="0.2">
      <c r="B14749" s="24"/>
    </row>
    <row r="14750" spans="2:2" x14ac:dyDescent="0.2">
      <c r="B14750" s="24"/>
    </row>
    <row r="14751" spans="2:2" x14ac:dyDescent="0.2">
      <c r="B14751" s="24"/>
    </row>
    <row r="14752" spans="2:2" x14ac:dyDescent="0.2">
      <c r="B14752" s="24"/>
    </row>
    <row r="14753" spans="2:2" x14ac:dyDescent="0.2">
      <c r="B14753" s="24"/>
    </row>
    <row r="14754" spans="2:2" x14ac:dyDescent="0.2">
      <c r="B14754" s="24"/>
    </row>
    <row r="14755" spans="2:2" x14ac:dyDescent="0.2">
      <c r="B14755" s="24"/>
    </row>
    <row r="14756" spans="2:2" x14ac:dyDescent="0.2">
      <c r="B14756" s="24"/>
    </row>
    <row r="14757" spans="2:2" x14ac:dyDescent="0.2">
      <c r="B14757" s="24"/>
    </row>
    <row r="14758" spans="2:2" x14ac:dyDescent="0.2">
      <c r="B14758" s="24"/>
    </row>
    <row r="14759" spans="2:2" x14ac:dyDescent="0.2">
      <c r="B14759" s="24"/>
    </row>
    <row r="14760" spans="2:2" x14ac:dyDescent="0.2">
      <c r="B14760" s="24"/>
    </row>
    <row r="14761" spans="2:2" x14ac:dyDescent="0.2">
      <c r="B14761" s="24"/>
    </row>
    <row r="14762" spans="2:2" x14ac:dyDescent="0.2">
      <c r="B14762" s="24"/>
    </row>
    <row r="14763" spans="2:2" x14ac:dyDescent="0.2">
      <c r="B14763" s="24"/>
    </row>
    <row r="14764" spans="2:2" x14ac:dyDescent="0.2">
      <c r="B14764" s="24"/>
    </row>
    <row r="14765" spans="2:2" x14ac:dyDescent="0.2">
      <c r="B14765" s="24"/>
    </row>
    <row r="14766" spans="2:2" x14ac:dyDescent="0.2">
      <c r="B14766" s="24"/>
    </row>
    <row r="14767" spans="2:2" x14ac:dyDescent="0.2">
      <c r="B14767" s="24"/>
    </row>
    <row r="14768" spans="2:2" x14ac:dyDescent="0.2">
      <c r="B14768" s="24"/>
    </row>
    <row r="14769" spans="2:2" x14ac:dyDescent="0.2">
      <c r="B14769" s="24"/>
    </row>
    <row r="14770" spans="2:2" x14ac:dyDescent="0.2">
      <c r="B14770" s="24"/>
    </row>
    <row r="14771" spans="2:2" x14ac:dyDescent="0.2">
      <c r="B14771" s="24"/>
    </row>
    <row r="14772" spans="2:2" x14ac:dyDescent="0.2">
      <c r="B14772" s="24"/>
    </row>
    <row r="14773" spans="2:2" x14ac:dyDescent="0.2">
      <c r="B14773" s="24"/>
    </row>
    <row r="14774" spans="2:2" x14ac:dyDescent="0.2">
      <c r="B14774" s="24"/>
    </row>
    <row r="14775" spans="2:2" x14ac:dyDescent="0.2">
      <c r="B14775" s="24"/>
    </row>
    <row r="14776" spans="2:2" x14ac:dyDescent="0.2">
      <c r="B14776" s="24"/>
    </row>
    <row r="14777" spans="2:2" x14ac:dyDescent="0.2">
      <c r="B14777" s="24"/>
    </row>
    <row r="14778" spans="2:2" x14ac:dyDescent="0.2">
      <c r="B14778" s="24"/>
    </row>
    <row r="14779" spans="2:2" x14ac:dyDescent="0.2">
      <c r="B14779" s="24"/>
    </row>
    <row r="14780" spans="2:2" x14ac:dyDescent="0.2">
      <c r="B14780" s="24"/>
    </row>
    <row r="14781" spans="2:2" x14ac:dyDescent="0.2">
      <c r="B14781" s="24"/>
    </row>
    <row r="14782" spans="2:2" x14ac:dyDescent="0.2">
      <c r="B14782" s="24"/>
    </row>
    <row r="14783" spans="2:2" x14ac:dyDescent="0.2">
      <c r="B14783" s="24"/>
    </row>
    <row r="14784" spans="2:2" x14ac:dyDescent="0.2">
      <c r="B14784" s="24"/>
    </row>
    <row r="14785" spans="2:2" x14ac:dyDescent="0.2">
      <c r="B14785" s="24"/>
    </row>
    <row r="14786" spans="2:2" x14ac:dyDescent="0.2">
      <c r="B14786" s="24"/>
    </row>
    <row r="14787" spans="2:2" x14ac:dyDescent="0.2">
      <c r="B14787" s="24"/>
    </row>
    <row r="14788" spans="2:2" x14ac:dyDescent="0.2">
      <c r="B14788" s="24"/>
    </row>
    <row r="14789" spans="2:2" x14ac:dyDescent="0.2">
      <c r="B14789" s="24"/>
    </row>
    <row r="14790" spans="2:2" x14ac:dyDescent="0.2">
      <c r="B14790" s="24"/>
    </row>
    <row r="14791" spans="2:2" x14ac:dyDescent="0.2">
      <c r="B14791" s="24"/>
    </row>
    <row r="14792" spans="2:2" x14ac:dyDescent="0.2">
      <c r="B14792" s="24"/>
    </row>
    <row r="14793" spans="2:2" x14ac:dyDescent="0.2">
      <c r="B14793" s="24"/>
    </row>
    <row r="14794" spans="2:2" x14ac:dyDescent="0.2">
      <c r="B14794" s="24"/>
    </row>
    <row r="14795" spans="2:2" x14ac:dyDescent="0.2">
      <c r="B14795" s="24"/>
    </row>
    <row r="14796" spans="2:2" x14ac:dyDescent="0.2">
      <c r="B14796" s="24"/>
    </row>
    <row r="14797" spans="2:2" x14ac:dyDescent="0.2">
      <c r="B14797" s="24"/>
    </row>
    <row r="14798" spans="2:2" x14ac:dyDescent="0.2">
      <c r="B14798" s="24"/>
    </row>
    <row r="14799" spans="2:2" x14ac:dyDescent="0.2">
      <c r="B14799" s="24"/>
    </row>
    <row r="14800" spans="2:2" x14ac:dyDescent="0.2">
      <c r="B14800" s="24"/>
    </row>
    <row r="14801" spans="2:2" x14ac:dyDescent="0.2">
      <c r="B14801" s="24"/>
    </row>
    <row r="14802" spans="2:2" x14ac:dyDescent="0.2">
      <c r="B14802" s="24"/>
    </row>
    <row r="14803" spans="2:2" x14ac:dyDescent="0.2">
      <c r="B14803" s="24"/>
    </row>
    <row r="14804" spans="2:2" x14ac:dyDescent="0.2">
      <c r="B14804" s="24"/>
    </row>
    <row r="14805" spans="2:2" x14ac:dyDescent="0.2">
      <c r="B14805" s="24"/>
    </row>
    <row r="14806" spans="2:2" x14ac:dyDescent="0.2">
      <c r="B14806" s="24"/>
    </row>
    <row r="14807" spans="2:2" x14ac:dyDescent="0.2">
      <c r="B14807" s="24"/>
    </row>
    <row r="14808" spans="2:2" x14ac:dyDescent="0.2">
      <c r="B14808" s="24"/>
    </row>
    <row r="14809" spans="2:2" x14ac:dyDescent="0.2">
      <c r="B14809" s="24"/>
    </row>
    <row r="14810" spans="2:2" x14ac:dyDescent="0.2">
      <c r="B14810" s="24"/>
    </row>
    <row r="14811" spans="2:2" x14ac:dyDescent="0.2">
      <c r="B14811" s="24"/>
    </row>
    <row r="14812" spans="2:2" x14ac:dyDescent="0.2">
      <c r="B14812" s="24"/>
    </row>
    <row r="14813" spans="2:2" x14ac:dyDescent="0.2">
      <c r="B14813" s="24"/>
    </row>
    <row r="14814" spans="2:2" x14ac:dyDescent="0.2">
      <c r="B14814" s="24"/>
    </row>
    <row r="14815" spans="2:2" x14ac:dyDescent="0.2">
      <c r="B14815" s="24"/>
    </row>
    <row r="14816" spans="2:2" x14ac:dyDescent="0.2">
      <c r="B14816" s="24"/>
    </row>
    <row r="14817" spans="2:2" x14ac:dyDescent="0.2">
      <c r="B14817" s="24"/>
    </row>
    <row r="14818" spans="2:2" x14ac:dyDescent="0.2">
      <c r="B14818" s="24"/>
    </row>
    <row r="14819" spans="2:2" x14ac:dyDescent="0.2">
      <c r="B14819" s="24"/>
    </row>
    <row r="14820" spans="2:2" x14ac:dyDescent="0.2">
      <c r="B14820" s="24"/>
    </row>
    <row r="14821" spans="2:2" x14ac:dyDescent="0.2">
      <c r="B14821" s="24"/>
    </row>
    <row r="14822" spans="2:2" x14ac:dyDescent="0.2">
      <c r="B14822" s="24"/>
    </row>
    <row r="14823" spans="2:2" x14ac:dyDescent="0.2">
      <c r="B14823" s="24"/>
    </row>
    <row r="14824" spans="2:2" x14ac:dyDescent="0.2">
      <c r="B14824" s="24"/>
    </row>
    <row r="14825" spans="2:2" x14ac:dyDescent="0.2">
      <c r="B14825" s="24"/>
    </row>
    <row r="14826" spans="2:2" x14ac:dyDescent="0.2">
      <c r="B14826" s="24"/>
    </row>
    <row r="14827" spans="2:2" x14ac:dyDescent="0.2">
      <c r="B14827" s="24"/>
    </row>
    <row r="14828" spans="2:2" x14ac:dyDescent="0.2">
      <c r="B14828" s="24"/>
    </row>
    <row r="14829" spans="2:2" x14ac:dyDescent="0.2">
      <c r="B14829" s="24"/>
    </row>
    <row r="14830" spans="2:2" x14ac:dyDescent="0.2">
      <c r="B14830" s="24"/>
    </row>
    <row r="14831" spans="2:2" x14ac:dyDescent="0.2">
      <c r="B14831" s="24"/>
    </row>
    <row r="14832" spans="2:2" x14ac:dyDescent="0.2">
      <c r="B14832" s="24"/>
    </row>
    <row r="14833" spans="2:2" x14ac:dyDescent="0.2">
      <c r="B14833" s="24"/>
    </row>
    <row r="14834" spans="2:2" x14ac:dyDescent="0.2">
      <c r="B14834" s="24"/>
    </row>
    <row r="14835" spans="2:2" x14ac:dyDescent="0.2">
      <c r="B14835" s="24"/>
    </row>
    <row r="14836" spans="2:2" x14ac:dyDescent="0.2">
      <c r="B14836" s="24"/>
    </row>
    <row r="14837" spans="2:2" x14ac:dyDescent="0.2">
      <c r="B14837" s="24"/>
    </row>
    <row r="14838" spans="2:2" x14ac:dyDescent="0.2">
      <c r="B14838" s="24"/>
    </row>
    <row r="14839" spans="2:2" x14ac:dyDescent="0.2">
      <c r="B14839" s="24"/>
    </row>
    <row r="14840" spans="2:2" x14ac:dyDescent="0.2">
      <c r="B14840" s="24"/>
    </row>
    <row r="14841" spans="2:2" x14ac:dyDescent="0.2">
      <c r="B14841" s="24"/>
    </row>
    <row r="14842" spans="2:2" x14ac:dyDescent="0.2">
      <c r="B14842" s="24"/>
    </row>
    <row r="14843" spans="2:2" x14ac:dyDescent="0.2">
      <c r="B14843" s="24"/>
    </row>
    <row r="14844" spans="2:2" x14ac:dyDescent="0.2">
      <c r="B14844" s="24"/>
    </row>
    <row r="14845" spans="2:2" x14ac:dyDescent="0.2">
      <c r="B14845" s="24"/>
    </row>
    <row r="14846" spans="2:2" x14ac:dyDescent="0.2">
      <c r="B14846" s="24"/>
    </row>
    <row r="14847" spans="2:2" x14ac:dyDescent="0.2">
      <c r="B14847" s="24"/>
    </row>
    <row r="14848" spans="2:2" x14ac:dyDescent="0.2">
      <c r="B14848" s="24"/>
    </row>
    <row r="14849" spans="2:2" x14ac:dyDescent="0.2">
      <c r="B14849" s="24"/>
    </row>
    <row r="14850" spans="2:2" x14ac:dyDescent="0.2">
      <c r="B14850" s="24"/>
    </row>
    <row r="14851" spans="2:2" x14ac:dyDescent="0.2">
      <c r="B14851" s="24"/>
    </row>
    <row r="14852" spans="2:2" x14ac:dyDescent="0.2">
      <c r="B14852" s="24"/>
    </row>
    <row r="14853" spans="2:2" x14ac:dyDescent="0.2">
      <c r="B14853" s="24"/>
    </row>
    <row r="14854" spans="2:2" x14ac:dyDescent="0.2">
      <c r="B14854" s="24"/>
    </row>
    <row r="14855" spans="2:2" x14ac:dyDescent="0.2">
      <c r="B14855" s="24"/>
    </row>
    <row r="14856" spans="2:2" x14ac:dyDescent="0.2">
      <c r="B14856" s="24"/>
    </row>
    <row r="14857" spans="2:2" x14ac:dyDescent="0.2">
      <c r="B14857" s="24"/>
    </row>
    <row r="14858" spans="2:2" x14ac:dyDescent="0.2">
      <c r="B14858" s="24"/>
    </row>
    <row r="14859" spans="2:2" x14ac:dyDescent="0.2">
      <c r="B14859" s="24"/>
    </row>
    <row r="14860" spans="2:2" x14ac:dyDescent="0.2">
      <c r="B14860" s="24"/>
    </row>
    <row r="14861" spans="2:2" x14ac:dyDescent="0.2">
      <c r="B14861" s="24"/>
    </row>
    <row r="14862" spans="2:2" x14ac:dyDescent="0.2">
      <c r="B14862" s="24"/>
    </row>
    <row r="14863" spans="2:2" x14ac:dyDescent="0.2">
      <c r="B14863" s="24"/>
    </row>
    <row r="14864" spans="2:2" x14ac:dyDescent="0.2">
      <c r="B14864" s="24"/>
    </row>
    <row r="14865" spans="2:2" x14ac:dyDescent="0.2">
      <c r="B14865" s="24"/>
    </row>
    <row r="14866" spans="2:2" x14ac:dyDescent="0.2">
      <c r="B14866" s="24"/>
    </row>
    <row r="14867" spans="2:2" x14ac:dyDescent="0.2">
      <c r="B14867" s="24"/>
    </row>
    <row r="14868" spans="2:2" x14ac:dyDescent="0.2">
      <c r="B14868" s="24"/>
    </row>
    <row r="14869" spans="2:2" x14ac:dyDescent="0.2">
      <c r="B14869" s="24"/>
    </row>
    <row r="14870" spans="2:2" x14ac:dyDescent="0.2">
      <c r="B14870" s="24"/>
    </row>
    <row r="14871" spans="2:2" x14ac:dyDescent="0.2">
      <c r="B14871" s="24"/>
    </row>
    <row r="14872" spans="2:2" x14ac:dyDescent="0.2">
      <c r="B14872" s="24"/>
    </row>
    <row r="14873" spans="2:2" x14ac:dyDescent="0.2">
      <c r="B14873" s="24"/>
    </row>
    <row r="14874" spans="2:2" x14ac:dyDescent="0.2">
      <c r="B14874" s="24"/>
    </row>
    <row r="14875" spans="2:2" x14ac:dyDescent="0.2">
      <c r="B14875" s="24"/>
    </row>
    <row r="14876" spans="2:2" x14ac:dyDescent="0.2">
      <c r="B14876" s="24"/>
    </row>
    <row r="14877" spans="2:2" x14ac:dyDescent="0.2">
      <c r="B14877" s="24"/>
    </row>
    <row r="14878" spans="2:2" x14ac:dyDescent="0.2">
      <c r="B14878" s="24"/>
    </row>
    <row r="14879" spans="2:2" x14ac:dyDescent="0.2">
      <c r="B14879" s="24"/>
    </row>
    <row r="14880" spans="2:2" x14ac:dyDescent="0.2">
      <c r="B14880" s="24"/>
    </row>
    <row r="14881" spans="2:2" x14ac:dyDescent="0.2">
      <c r="B14881" s="24"/>
    </row>
    <row r="14882" spans="2:2" x14ac:dyDescent="0.2">
      <c r="B14882" s="24"/>
    </row>
    <row r="14883" spans="2:2" x14ac:dyDescent="0.2">
      <c r="B14883" s="24"/>
    </row>
    <row r="14884" spans="2:2" x14ac:dyDescent="0.2">
      <c r="B14884" s="24"/>
    </row>
    <row r="14885" spans="2:2" x14ac:dyDescent="0.2">
      <c r="B14885" s="24"/>
    </row>
    <row r="14886" spans="2:2" x14ac:dyDescent="0.2">
      <c r="B14886" s="24"/>
    </row>
    <row r="14887" spans="2:2" x14ac:dyDescent="0.2">
      <c r="B14887" s="24"/>
    </row>
    <row r="14888" spans="2:2" x14ac:dyDescent="0.2">
      <c r="B14888" s="24"/>
    </row>
    <row r="14889" spans="2:2" x14ac:dyDescent="0.2">
      <c r="B14889" s="24"/>
    </row>
    <row r="14890" spans="2:2" x14ac:dyDescent="0.2">
      <c r="B14890" s="24"/>
    </row>
    <row r="14891" spans="2:2" x14ac:dyDescent="0.2">
      <c r="B14891" s="24"/>
    </row>
    <row r="14892" spans="2:2" x14ac:dyDescent="0.2">
      <c r="B14892" s="24"/>
    </row>
    <row r="14893" spans="2:2" x14ac:dyDescent="0.2">
      <c r="B14893" s="24"/>
    </row>
    <row r="14894" spans="2:2" x14ac:dyDescent="0.2">
      <c r="B14894" s="24"/>
    </row>
    <row r="14895" spans="2:2" x14ac:dyDescent="0.2">
      <c r="B14895" s="24"/>
    </row>
    <row r="14896" spans="2:2" x14ac:dyDescent="0.2">
      <c r="B14896" s="24"/>
    </row>
    <row r="14897" spans="2:2" x14ac:dyDescent="0.2">
      <c r="B14897" s="24"/>
    </row>
    <row r="14898" spans="2:2" x14ac:dyDescent="0.2">
      <c r="B14898" s="24"/>
    </row>
    <row r="14899" spans="2:2" x14ac:dyDescent="0.2">
      <c r="B14899" s="24"/>
    </row>
    <row r="14900" spans="2:2" x14ac:dyDescent="0.2">
      <c r="B14900" s="24"/>
    </row>
    <row r="14901" spans="2:2" x14ac:dyDescent="0.2">
      <c r="B14901" s="24"/>
    </row>
    <row r="14902" spans="2:2" x14ac:dyDescent="0.2">
      <c r="B14902" s="24"/>
    </row>
    <row r="14903" spans="2:2" x14ac:dyDescent="0.2">
      <c r="B14903" s="24"/>
    </row>
    <row r="14904" spans="2:2" x14ac:dyDescent="0.2">
      <c r="B14904" s="24"/>
    </row>
    <row r="14905" spans="2:2" x14ac:dyDescent="0.2">
      <c r="B14905" s="24"/>
    </row>
    <row r="14906" spans="2:2" x14ac:dyDescent="0.2">
      <c r="B14906" s="24"/>
    </row>
    <row r="14907" spans="2:2" x14ac:dyDescent="0.2">
      <c r="B14907" s="24"/>
    </row>
    <row r="14908" spans="2:2" x14ac:dyDescent="0.2">
      <c r="B14908" s="24"/>
    </row>
    <row r="14909" spans="2:2" x14ac:dyDescent="0.2">
      <c r="B14909" s="24"/>
    </row>
    <row r="14910" spans="2:2" x14ac:dyDescent="0.2">
      <c r="B14910" s="24"/>
    </row>
    <row r="14911" spans="2:2" x14ac:dyDescent="0.2">
      <c r="B14911" s="24"/>
    </row>
    <row r="14912" spans="2:2" x14ac:dyDescent="0.2">
      <c r="B14912" s="24"/>
    </row>
    <row r="14913" spans="2:2" x14ac:dyDescent="0.2">
      <c r="B14913" s="24"/>
    </row>
    <row r="14914" spans="2:2" x14ac:dyDescent="0.2">
      <c r="B14914" s="24"/>
    </row>
    <row r="14915" spans="2:2" x14ac:dyDescent="0.2">
      <c r="B14915" s="24"/>
    </row>
    <row r="14916" spans="2:2" x14ac:dyDescent="0.2">
      <c r="B14916" s="24"/>
    </row>
    <row r="14917" spans="2:2" x14ac:dyDescent="0.2">
      <c r="B14917" s="24"/>
    </row>
    <row r="14918" spans="2:2" x14ac:dyDescent="0.2">
      <c r="B14918" s="24"/>
    </row>
    <row r="14919" spans="2:2" x14ac:dyDescent="0.2">
      <c r="B14919" s="24"/>
    </row>
    <row r="14920" spans="2:2" x14ac:dyDescent="0.2">
      <c r="B14920" s="24"/>
    </row>
    <row r="14921" spans="2:2" x14ac:dyDescent="0.2">
      <c r="B14921" s="24"/>
    </row>
    <row r="14922" spans="2:2" x14ac:dyDescent="0.2">
      <c r="B14922" s="24"/>
    </row>
    <row r="14923" spans="2:2" x14ac:dyDescent="0.2">
      <c r="B14923" s="24"/>
    </row>
    <row r="14924" spans="2:2" x14ac:dyDescent="0.2">
      <c r="B14924" s="24"/>
    </row>
    <row r="14925" spans="2:2" x14ac:dyDescent="0.2">
      <c r="B14925" s="24"/>
    </row>
    <row r="14926" spans="2:2" x14ac:dyDescent="0.2">
      <c r="B14926" s="24"/>
    </row>
    <row r="14927" spans="2:2" x14ac:dyDescent="0.2">
      <c r="B14927" s="24"/>
    </row>
    <row r="14928" spans="2:2" x14ac:dyDescent="0.2">
      <c r="B14928" s="24"/>
    </row>
    <row r="14929" spans="2:2" x14ac:dyDescent="0.2">
      <c r="B14929" s="24"/>
    </row>
    <row r="14930" spans="2:2" x14ac:dyDescent="0.2">
      <c r="B14930" s="24"/>
    </row>
    <row r="14931" spans="2:2" x14ac:dyDescent="0.2">
      <c r="B14931" s="24"/>
    </row>
    <row r="14932" spans="2:2" x14ac:dyDescent="0.2">
      <c r="B14932" s="24"/>
    </row>
    <row r="14933" spans="2:2" x14ac:dyDescent="0.2">
      <c r="B14933" s="24"/>
    </row>
    <row r="14934" spans="2:2" x14ac:dyDescent="0.2">
      <c r="B14934" s="24"/>
    </row>
    <row r="14935" spans="2:2" x14ac:dyDescent="0.2">
      <c r="B14935" s="24"/>
    </row>
    <row r="14936" spans="2:2" x14ac:dyDescent="0.2">
      <c r="B14936" s="24"/>
    </row>
    <row r="14937" spans="2:2" x14ac:dyDescent="0.2">
      <c r="B14937" s="24"/>
    </row>
    <row r="14938" spans="2:2" x14ac:dyDescent="0.2">
      <c r="B14938" s="24"/>
    </row>
    <row r="14939" spans="2:2" x14ac:dyDescent="0.2">
      <c r="B14939" s="24"/>
    </row>
    <row r="14940" spans="2:2" x14ac:dyDescent="0.2">
      <c r="B14940" s="24"/>
    </row>
    <row r="14941" spans="2:2" x14ac:dyDescent="0.2">
      <c r="B14941" s="24"/>
    </row>
    <row r="14942" spans="2:2" x14ac:dyDescent="0.2">
      <c r="B14942" s="24"/>
    </row>
    <row r="14943" spans="2:2" x14ac:dyDescent="0.2">
      <c r="B14943" s="24"/>
    </row>
    <row r="14944" spans="2:2" x14ac:dyDescent="0.2">
      <c r="B14944" s="24"/>
    </row>
    <row r="14945" spans="2:2" x14ac:dyDescent="0.2">
      <c r="B14945" s="24"/>
    </row>
    <row r="14946" spans="2:2" x14ac:dyDescent="0.2">
      <c r="B14946" s="24"/>
    </row>
    <row r="14947" spans="2:2" x14ac:dyDescent="0.2">
      <c r="B14947" s="24"/>
    </row>
    <row r="14948" spans="2:2" x14ac:dyDescent="0.2">
      <c r="B14948" s="24"/>
    </row>
    <row r="14949" spans="2:2" x14ac:dyDescent="0.2">
      <c r="B14949" s="24"/>
    </row>
    <row r="14950" spans="2:2" x14ac:dyDescent="0.2">
      <c r="B14950" s="24"/>
    </row>
    <row r="14951" spans="2:2" x14ac:dyDescent="0.2">
      <c r="B14951" s="24"/>
    </row>
    <row r="14952" spans="2:2" x14ac:dyDescent="0.2">
      <c r="B14952" s="24"/>
    </row>
    <row r="14953" spans="2:2" x14ac:dyDescent="0.2">
      <c r="B14953" s="24"/>
    </row>
    <row r="14954" spans="2:2" x14ac:dyDescent="0.2">
      <c r="B14954" s="24"/>
    </row>
    <row r="14955" spans="2:2" x14ac:dyDescent="0.2">
      <c r="B14955" s="24"/>
    </row>
    <row r="14956" spans="2:2" x14ac:dyDescent="0.2">
      <c r="B14956" s="24"/>
    </row>
    <row r="14957" spans="2:2" x14ac:dyDescent="0.2">
      <c r="B14957" s="24"/>
    </row>
    <row r="14958" spans="2:2" x14ac:dyDescent="0.2">
      <c r="B14958" s="24"/>
    </row>
    <row r="14959" spans="2:2" x14ac:dyDescent="0.2">
      <c r="B14959" s="24"/>
    </row>
    <row r="14960" spans="2:2" x14ac:dyDescent="0.2">
      <c r="B14960" s="24"/>
    </row>
    <row r="14961" spans="2:2" x14ac:dyDescent="0.2">
      <c r="B14961" s="24"/>
    </row>
    <row r="14962" spans="2:2" x14ac:dyDescent="0.2">
      <c r="B14962" s="24"/>
    </row>
    <row r="14963" spans="2:2" x14ac:dyDescent="0.2">
      <c r="B14963" s="24"/>
    </row>
    <row r="14964" spans="2:2" x14ac:dyDescent="0.2">
      <c r="B14964" s="24"/>
    </row>
    <row r="14965" spans="2:2" x14ac:dyDescent="0.2">
      <c r="B14965" s="24"/>
    </row>
    <row r="14966" spans="2:2" x14ac:dyDescent="0.2">
      <c r="B14966" s="24"/>
    </row>
    <row r="14967" spans="2:2" x14ac:dyDescent="0.2">
      <c r="B14967" s="24"/>
    </row>
    <row r="14968" spans="2:2" x14ac:dyDescent="0.2">
      <c r="B14968" s="24"/>
    </row>
    <row r="14969" spans="2:2" x14ac:dyDescent="0.2">
      <c r="B14969" s="24"/>
    </row>
    <row r="14970" spans="2:2" x14ac:dyDescent="0.2">
      <c r="B14970" s="24"/>
    </row>
    <row r="14971" spans="2:2" x14ac:dyDescent="0.2">
      <c r="B14971" s="24"/>
    </row>
    <row r="14972" spans="2:2" x14ac:dyDescent="0.2">
      <c r="B14972" s="24"/>
    </row>
    <row r="14973" spans="2:2" x14ac:dyDescent="0.2">
      <c r="B14973" s="24"/>
    </row>
    <row r="14974" spans="2:2" x14ac:dyDescent="0.2">
      <c r="B14974" s="24"/>
    </row>
    <row r="14975" spans="2:2" x14ac:dyDescent="0.2">
      <c r="B14975" s="24"/>
    </row>
    <row r="14976" spans="2:2" x14ac:dyDescent="0.2">
      <c r="B14976" s="24"/>
    </row>
    <row r="14977" spans="2:2" x14ac:dyDescent="0.2">
      <c r="B14977" s="24"/>
    </row>
    <row r="14978" spans="2:2" x14ac:dyDescent="0.2">
      <c r="B14978" s="24"/>
    </row>
    <row r="14979" spans="2:2" x14ac:dyDescent="0.2">
      <c r="B14979" s="24"/>
    </row>
    <row r="14980" spans="2:2" x14ac:dyDescent="0.2">
      <c r="B14980" s="24"/>
    </row>
    <row r="14981" spans="2:2" x14ac:dyDescent="0.2">
      <c r="B14981" s="24"/>
    </row>
    <row r="14982" spans="2:2" x14ac:dyDescent="0.2">
      <c r="B14982" s="24"/>
    </row>
    <row r="14983" spans="2:2" x14ac:dyDescent="0.2">
      <c r="B14983" s="24"/>
    </row>
    <row r="14984" spans="2:2" x14ac:dyDescent="0.2">
      <c r="B14984" s="24"/>
    </row>
    <row r="14985" spans="2:2" x14ac:dyDescent="0.2">
      <c r="B14985" s="24"/>
    </row>
    <row r="14986" spans="2:2" x14ac:dyDescent="0.2">
      <c r="B14986" s="24"/>
    </row>
    <row r="14987" spans="2:2" x14ac:dyDescent="0.2">
      <c r="B14987" s="24"/>
    </row>
    <row r="14988" spans="2:2" x14ac:dyDescent="0.2">
      <c r="B14988" s="24"/>
    </row>
    <row r="14989" spans="2:2" x14ac:dyDescent="0.2">
      <c r="B14989" s="24"/>
    </row>
    <row r="14990" spans="2:2" x14ac:dyDescent="0.2">
      <c r="B14990" s="24"/>
    </row>
    <row r="14991" spans="2:2" x14ac:dyDescent="0.2">
      <c r="B14991" s="24"/>
    </row>
    <row r="14992" spans="2:2" x14ac:dyDescent="0.2">
      <c r="B14992" s="24"/>
    </row>
    <row r="14993" spans="2:2" x14ac:dyDescent="0.2">
      <c r="B14993" s="24"/>
    </row>
    <row r="14994" spans="2:2" x14ac:dyDescent="0.2">
      <c r="B14994" s="24"/>
    </row>
    <row r="14995" spans="2:2" x14ac:dyDescent="0.2">
      <c r="B14995" s="24"/>
    </row>
    <row r="14996" spans="2:2" x14ac:dyDescent="0.2">
      <c r="B14996" s="24"/>
    </row>
    <row r="14997" spans="2:2" x14ac:dyDescent="0.2">
      <c r="B14997" s="24"/>
    </row>
    <row r="14998" spans="2:2" x14ac:dyDescent="0.2">
      <c r="B14998" s="24"/>
    </row>
    <row r="14999" spans="2:2" x14ac:dyDescent="0.2">
      <c r="B14999" s="24"/>
    </row>
    <row r="15000" spans="2:2" x14ac:dyDescent="0.2">
      <c r="B15000" s="24"/>
    </row>
    <row r="15001" spans="2:2" x14ac:dyDescent="0.2">
      <c r="B15001" s="24"/>
    </row>
    <row r="15002" spans="2:2" x14ac:dyDescent="0.2">
      <c r="B15002" s="24"/>
    </row>
    <row r="15003" spans="2:2" x14ac:dyDescent="0.2">
      <c r="B15003" s="24"/>
    </row>
    <row r="15004" spans="2:2" x14ac:dyDescent="0.2">
      <c r="B15004" s="24"/>
    </row>
    <row r="15005" spans="2:2" x14ac:dyDescent="0.2">
      <c r="B15005" s="24"/>
    </row>
    <row r="15006" spans="2:2" x14ac:dyDescent="0.2">
      <c r="B15006" s="24"/>
    </row>
    <row r="15007" spans="2:2" x14ac:dyDescent="0.2">
      <c r="B15007" s="24"/>
    </row>
    <row r="15008" spans="2:2" x14ac:dyDescent="0.2">
      <c r="B15008" s="24"/>
    </row>
    <row r="15009" spans="2:2" x14ac:dyDescent="0.2">
      <c r="B15009" s="24"/>
    </row>
    <row r="15010" spans="2:2" x14ac:dyDescent="0.2">
      <c r="B15010" s="24"/>
    </row>
    <row r="15011" spans="2:2" x14ac:dyDescent="0.2">
      <c r="B15011" s="24"/>
    </row>
    <row r="15012" spans="2:2" x14ac:dyDescent="0.2">
      <c r="B15012" s="24"/>
    </row>
    <row r="15013" spans="2:2" x14ac:dyDescent="0.2">
      <c r="B15013" s="24"/>
    </row>
    <row r="15014" spans="2:2" x14ac:dyDescent="0.2">
      <c r="B15014" s="24"/>
    </row>
    <row r="15015" spans="2:2" x14ac:dyDescent="0.2">
      <c r="B15015" s="24"/>
    </row>
    <row r="15016" spans="2:2" x14ac:dyDescent="0.2">
      <c r="B15016" s="24"/>
    </row>
    <row r="15017" spans="2:2" x14ac:dyDescent="0.2">
      <c r="B15017" s="24"/>
    </row>
    <row r="15018" spans="2:2" x14ac:dyDescent="0.2">
      <c r="B15018" s="24"/>
    </row>
    <row r="15019" spans="2:2" x14ac:dyDescent="0.2">
      <c r="B15019" s="24"/>
    </row>
    <row r="15020" spans="2:2" x14ac:dyDescent="0.2">
      <c r="B15020" s="24"/>
    </row>
    <row r="15021" spans="2:2" x14ac:dyDescent="0.2">
      <c r="B15021" s="24"/>
    </row>
    <row r="15022" spans="2:2" x14ac:dyDescent="0.2">
      <c r="B15022" s="24"/>
    </row>
    <row r="15023" spans="2:2" x14ac:dyDescent="0.2">
      <c r="B15023" s="24"/>
    </row>
    <row r="15024" spans="2:2" x14ac:dyDescent="0.2">
      <c r="B15024" s="24"/>
    </row>
    <row r="15025" spans="2:2" x14ac:dyDescent="0.2">
      <c r="B15025" s="24"/>
    </row>
    <row r="15026" spans="2:2" x14ac:dyDescent="0.2">
      <c r="B15026" s="24"/>
    </row>
    <row r="15027" spans="2:2" x14ac:dyDescent="0.2">
      <c r="B15027" s="24"/>
    </row>
    <row r="15028" spans="2:2" x14ac:dyDescent="0.2">
      <c r="B15028" s="24"/>
    </row>
    <row r="15029" spans="2:2" x14ac:dyDescent="0.2">
      <c r="B15029" s="24"/>
    </row>
    <row r="15030" spans="2:2" x14ac:dyDescent="0.2">
      <c r="B15030" s="24"/>
    </row>
    <row r="15031" spans="2:2" x14ac:dyDescent="0.2">
      <c r="B15031" s="24"/>
    </row>
    <row r="15032" spans="2:2" x14ac:dyDescent="0.2">
      <c r="B15032" s="24"/>
    </row>
    <row r="15033" spans="2:2" x14ac:dyDescent="0.2">
      <c r="B15033" s="24"/>
    </row>
    <row r="15034" spans="2:2" x14ac:dyDescent="0.2">
      <c r="B15034" s="24"/>
    </row>
    <row r="15035" spans="2:2" x14ac:dyDescent="0.2">
      <c r="B15035" s="24"/>
    </row>
    <row r="15036" spans="2:2" x14ac:dyDescent="0.2">
      <c r="B15036" s="24"/>
    </row>
    <row r="15037" spans="2:2" x14ac:dyDescent="0.2">
      <c r="B15037" s="24"/>
    </row>
    <row r="15038" spans="2:2" x14ac:dyDescent="0.2">
      <c r="B15038" s="24"/>
    </row>
    <row r="15039" spans="2:2" x14ac:dyDescent="0.2">
      <c r="B15039" s="24"/>
    </row>
    <row r="15040" spans="2:2" x14ac:dyDescent="0.2">
      <c r="B15040" s="24"/>
    </row>
    <row r="15041" spans="2:2" x14ac:dyDescent="0.2">
      <c r="B15041" s="24"/>
    </row>
    <row r="15042" spans="2:2" x14ac:dyDescent="0.2">
      <c r="B15042" s="24"/>
    </row>
    <row r="15043" spans="2:2" x14ac:dyDescent="0.2">
      <c r="B15043" s="24"/>
    </row>
    <row r="15044" spans="2:2" x14ac:dyDescent="0.2">
      <c r="B15044" s="24"/>
    </row>
    <row r="15045" spans="2:2" x14ac:dyDescent="0.2">
      <c r="B15045" s="24"/>
    </row>
    <row r="15046" spans="2:2" x14ac:dyDescent="0.2">
      <c r="B15046" s="24"/>
    </row>
    <row r="15047" spans="2:2" x14ac:dyDescent="0.2">
      <c r="B15047" s="24"/>
    </row>
    <row r="15048" spans="2:2" x14ac:dyDescent="0.2">
      <c r="B15048" s="24"/>
    </row>
    <row r="15049" spans="2:2" x14ac:dyDescent="0.2">
      <c r="B15049" s="24"/>
    </row>
    <row r="15050" spans="2:2" x14ac:dyDescent="0.2">
      <c r="B15050" s="24"/>
    </row>
    <row r="15051" spans="2:2" x14ac:dyDescent="0.2">
      <c r="B15051" s="24"/>
    </row>
    <row r="15052" spans="2:2" x14ac:dyDescent="0.2">
      <c r="B15052" s="24"/>
    </row>
    <row r="15053" spans="2:2" x14ac:dyDescent="0.2">
      <c r="B15053" s="24"/>
    </row>
    <row r="15054" spans="2:2" x14ac:dyDescent="0.2">
      <c r="B15054" s="24"/>
    </row>
    <row r="15055" spans="2:2" x14ac:dyDescent="0.2">
      <c r="B15055" s="24"/>
    </row>
    <row r="15056" spans="2:2" x14ac:dyDescent="0.2">
      <c r="B15056" s="24"/>
    </row>
    <row r="15057" spans="2:2" x14ac:dyDescent="0.2">
      <c r="B15057" s="24"/>
    </row>
    <row r="15058" spans="2:2" x14ac:dyDescent="0.2">
      <c r="B15058" s="24"/>
    </row>
    <row r="15059" spans="2:2" x14ac:dyDescent="0.2">
      <c r="B15059" s="24"/>
    </row>
    <row r="15060" spans="2:2" x14ac:dyDescent="0.2">
      <c r="B15060" s="24"/>
    </row>
    <row r="15061" spans="2:2" x14ac:dyDescent="0.2">
      <c r="B15061" s="24"/>
    </row>
    <row r="15062" spans="2:2" x14ac:dyDescent="0.2">
      <c r="B15062" s="24"/>
    </row>
    <row r="15063" spans="2:2" x14ac:dyDescent="0.2">
      <c r="B15063" s="24"/>
    </row>
    <row r="15064" spans="2:2" x14ac:dyDescent="0.2">
      <c r="B15064" s="24"/>
    </row>
    <row r="15065" spans="2:2" x14ac:dyDescent="0.2">
      <c r="B15065" s="24"/>
    </row>
    <row r="15066" spans="2:2" x14ac:dyDescent="0.2">
      <c r="B15066" s="24"/>
    </row>
    <row r="15067" spans="2:2" x14ac:dyDescent="0.2">
      <c r="B15067" s="24"/>
    </row>
    <row r="15068" spans="2:2" x14ac:dyDescent="0.2">
      <c r="B15068" s="24"/>
    </row>
    <row r="15069" spans="2:2" x14ac:dyDescent="0.2">
      <c r="B15069" s="24"/>
    </row>
    <row r="15070" spans="2:2" x14ac:dyDescent="0.2">
      <c r="B15070" s="24"/>
    </row>
    <row r="15071" spans="2:2" x14ac:dyDescent="0.2">
      <c r="B15071" s="24"/>
    </row>
    <row r="15072" spans="2:2" x14ac:dyDescent="0.2">
      <c r="B15072" s="24"/>
    </row>
    <row r="15073" spans="2:2" x14ac:dyDescent="0.2">
      <c r="B15073" s="24"/>
    </row>
    <row r="15074" spans="2:2" x14ac:dyDescent="0.2">
      <c r="B15074" s="24"/>
    </row>
    <row r="15075" spans="2:2" x14ac:dyDescent="0.2">
      <c r="B15075" s="24"/>
    </row>
    <row r="15076" spans="2:2" x14ac:dyDescent="0.2">
      <c r="B15076" s="24"/>
    </row>
    <row r="15077" spans="2:2" x14ac:dyDescent="0.2">
      <c r="B15077" s="24"/>
    </row>
    <row r="15078" spans="2:2" x14ac:dyDescent="0.2">
      <c r="B15078" s="24"/>
    </row>
    <row r="15079" spans="2:2" x14ac:dyDescent="0.2">
      <c r="B15079" s="24"/>
    </row>
    <row r="15080" spans="2:2" x14ac:dyDescent="0.2">
      <c r="B15080" s="24"/>
    </row>
    <row r="15081" spans="2:2" x14ac:dyDescent="0.2">
      <c r="B15081" s="24"/>
    </row>
    <row r="15082" spans="2:2" x14ac:dyDescent="0.2">
      <c r="B15082" s="24"/>
    </row>
    <row r="15083" spans="2:2" x14ac:dyDescent="0.2">
      <c r="B15083" s="24"/>
    </row>
    <row r="15084" spans="2:2" x14ac:dyDescent="0.2">
      <c r="B15084" s="24"/>
    </row>
    <row r="15085" spans="2:2" x14ac:dyDescent="0.2">
      <c r="B15085" s="24"/>
    </row>
    <row r="15086" spans="2:2" x14ac:dyDescent="0.2">
      <c r="B15086" s="24"/>
    </row>
    <row r="15087" spans="2:2" x14ac:dyDescent="0.2">
      <c r="B15087" s="24"/>
    </row>
    <row r="15088" spans="2:2" x14ac:dyDescent="0.2">
      <c r="B15088" s="24"/>
    </row>
    <row r="15089" spans="2:2" x14ac:dyDescent="0.2">
      <c r="B15089" s="24"/>
    </row>
    <row r="15090" spans="2:2" x14ac:dyDescent="0.2">
      <c r="B15090" s="24"/>
    </row>
    <row r="15091" spans="2:2" x14ac:dyDescent="0.2">
      <c r="B15091" s="24"/>
    </row>
    <row r="15092" spans="2:2" x14ac:dyDescent="0.2">
      <c r="B15092" s="24"/>
    </row>
    <row r="15093" spans="2:2" x14ac:dyDescent="0.2">
      <c r="B15093" s="24"/>
    </row>
    <row r="15094" spans="2:2" x14ac:dyDescent="0.2">
      <c r="B15094" s="24"/>
    </row>
    <row r="15095" spans="2:2" x14ac:dyDescent="0.2">
      <c r="B15095" s="24"/>
    </row>
    <row r="15096" spans="2:2" x14ac:dyDescent="0.2">
      <c r="B15096" s="24"/>
    </row>
    <row r="15097" spans="2:2" x14ac:dyDescent="0.2">
      <c r="B15097" s="24"/>
    </row>
    <row r="15098" spans="2:2" x14ac:dyDescent="0.2">
      <c r="B15098" s="24"/>
    </row>
    <row r="15099" spans="2:2" x14ac:dyDescent="0.2">
      <c r="B15099" s="24"/>
    </row>
    <row r="15100" spans="2:2" x14ac:dyDescent="0.2">
      <c r="B15100" s="24"/>
    </row>
    <row r="15101" spans="2:2" x14ac:dyDescent="0.2">
      <c r="B15101" s="24"/>
    </row>
    <row r="15102" spans="2:2" x14ac:dyDescent="0.2">
      <c r="B15102" s="24"/>
    </row>
    <row r="15103" spans="2:2" x14ac:dyDescent="0.2">
      <c r="B15103" s="24"/>
    </row>
    <row r="15104" spans="2:2" x14ac:dyDescent="0.2">
      <c r="B15104" s="24"/>
    </row>
    <row r="15105" spans="2:2" x14ac:dyDescent="0.2">
      <c r="B15105" s="24"/>
    </row>
    <row r="15106" spans="2:2" x14ac:dyDescent="0.2">
      <c r="B15106" s="24"/>
    </row>
    <row r="15107" spans="2:2" x14ac:dyDescent="0.2">
      <c r="B15107" s="24"/>
    </row>
    <row r="15108" spans="2:2" x14ac:dyDescent="0.2">
      <c r="B15108" s="24"/>
    </row>
    <row r="15109" spans="2:2" x14ac:dyDescent="0.2">
      <c r="B15109" s="24"/>
    </row>
    <row r="15110" spans="2:2" x14ac:dyDescent="0.2">
      <c r="B15110" s="24"/>
    </row>
    <row r="15111" spans="2:2" x14ac:dyDescent="0.2">
      <c r="B15111" s="24"/>
    </row>
    <row r="15112" spans="2:2" x14ac:dyDescent="0.2">
      <c r="B15112" s="24"/>
    </row>
    <row r="15113" spans="2:2" x14ac:dyDescent="0.2">
      <c r="B15113" s="24"/>
    </row>
    <row r="15114" spans="2:2" x14ac:dyDescent="0.2">
      <c r="B15114" s="24"/>
    </row>
    <row r="15115" spans="2:2" x14ac:dyDescent="0.2">
      <c r="B15115" s="24"/>
    </row>
    <row r="15116" spans="2:2" x14ac:dyDescent="0.2">
      <c r="B15116" s="24"/>
    </row>
    <row r="15117" spans="2:2" x14ac:dyDescent="0.2">
      <c r="B15117" s="24"/>
    </row>
    <row r="15118" spans="2:2" x14ac:dyDescent="0.2">
      <c r="B15118" s="24"/>
    </row>
    <row r="15119" spans="2:2" x14ac:dyDescent="0.2">
      <c r="B15119" s="24"/>
    </row>
    <row r="15120" spans="2:2" x14ac:dyDescent="0.2">
      <c r="B15120" s="24"/>
    </row>
    <row r="15121" spans="2:2" x14ac:dyDescent="0.2">
      <c r="B15121" s="24"/>
    </row>
    <row r="15122" spans="2:2" x14ac:dyDescent="0.2">
      <c r="B15122" s="24"/>
    </row>
    <row r="15123" spans="2:2" x14ac:dyDescent="0.2">
      <c r="B15123" s="24"/>
    </row>
    <row r="15124" spans="2:2" x14ac:dyDescent="0.2">
      <c r="B15124" s="24"/>
    </row>
    <row r="15125" spans="2:2" x14ac:dyDescent="0.2">
      <c r="B15125" s="24"/>
    </row>
    <row r="15126" spans="2:2" x14ac:dyDescent="0.2">
      <c r="B15126" s="24"/>
    </row>
    <row r="15127" spans="2:2" x14ac:dyDescent="0.2">
      <c r="B15127" s="24"/>
    </row>
    <row r="15128" spans="2:2" x14ac:dyDescent="0.2">
      <c r="B15128" s="24"/>
    </row>
    <row r="15129" spans="2:2" x14ac:dyDescent="0.2">
      <c r="B15129" s="24"/>
    </row>
    <row r="15130" spans="2:2" x14ac:dyDescent="0.2">
      <c r="B15130" s="24"/>
    </row>
    <row r="15131" spans="2:2" x14ac:dyDescent="0.2">
      <c r="B15131" s="24"/>
    </row>
    <row r="15132" spans="2:2" x14ac:dyDescent="0.2">
      <c r="B15132" s="24"/>
    </row>
    <row r="15133" spans="2:2" x14ac:dyDescent="0.2">
      <c r="B15133" s="24"/>
    </row>
    <row r="15134" spans="2:2" x14ac:dyDescent="0.2">
      <c r="B15134" s="24"/>
    </row>
    <row r="15135" spans="2:2" x14ac:dyDescent="0.2">
      <c r="B15135" s="24"/>
    </row>
    <row r="15136" spans="2:2" x14ac:dyDescent="0.2">
      <c r="B15136" s="24"/>
    </row>
    <row r="15137" spans="2:2" x14ac:dyDescent="0.2">
      <c r="B15137" s="24"/>
    </row>
    <row r="15138" spans="2:2" x14ac:dyDescent="0.2">
      <c r="B15138" s="24"/>
    </row>
    <row r="15139" spans="2:2" x14ac:dyDescent="0.2">
      <c r="B15139" s="24"/>
    </row>
    <row r="15140" spans="2:2" x14ac:dyDescent="0.2">
      <c r="B15140" s="24"/>
    </row>
    <row r="15141" spans="2:2" x14ac:dyDescent="0.2">
      <c r="B15141" s="24"/>
    </row>
    <row r="15142" spans="2:2" x14ac:dyDescent="0.2">
      <c r="B15142" s="24"/>
    </row>
    <row r="15143" spans="2:2" x14ac:dyDescent="0.2">
      <c r="B15143" s="24"/>
    </row>
    <row r="15144" spans="2:2" x14ac:dyDescent="0.2">
      <c r="B15144" s="24"/>
    </row>
    <row r="15145" spans="2:2" x14ac:dyDescent="0.2">
      <c r="B15145" s="24"/>
    </row>
    <row r="15146" spans="2:2" x14ac:dyDescent="0.2">
      <c r="B15146" s="24"/>
    </row>
    <row r="15147" spans="2:2" x14ac:dyDescent="0.2">
      <c r="B15147" s="24"/>
    </row>
    <row r="15148" spans="2:2" x14ac:dyDescent="0.2">
      <c r="B15148" s="24"/>
    </row>
    <row r="15149" spans="2:2" x14ac:dyDescent="0.2">
      <c r="B15149" s="24"/>
    </row>
    <row r="15150" spans="2:2" x14ac:dyDescent="0.2">
      <c r="B15150" s="24"/>
    </row>
    <row r="15151" spans="2:2" x14ac:dyDescent="0.2">
      <c r="B15151" s="24"/>
    </row>
    <row r="15152" spans="2:2" x14ac:dyDescent="0.2">
      <c r="B15152" s="24"/>
    </row>
    <row r="15153" spans="2:2" x14ac:dyDescent="0.2">
      <c r="B15153" s="24"/>
    </row>
    <row r="15154" spans="2:2" x14ac:dyDescent="0.2">
      <c r="B15154" s="24"/>
    </row>
    <row r="15155" spans="2:2" x14ac:dyDescent="0.2">
      <c r="B15155" s="24"/>
    </row>
    <row r="15156" spans="2:2" x14ac:dyDescent="0.2">
      <c r="B15156" s="24"/>
    </row>
    <row r="15157" spans="2:2" x14ac:dyDescent="0.2">
      <c r="B15157" s="24"/>
    </row>
    <row r="15158" spans="2:2" x14ac:dyDescent="0.2">
      <c r="B15158" s="24"/>
    </row>
    <row r="15159" spans="2:2" x14ac:dyDescent="0.2">
      <c r="B15159" s="24"/>
    </row>
    <row r="15160" spans="2:2" x14ac:dyDescent="0.2">
      <c r="B15160" s="24"/>
    </row>
    <row r="15161" spans="2:2" x14ac:dyDescent="0.2">
      <c r="B15161" s="24"/>
    </row>
    <row r="15162" spans="2:2" x14ac:dyDescent="0.2">
      <c r="B15162" s="24"/>
    </row>
    <row r="15163" spans="2:2" x14ac:dyDescent="0.2">
      <c r="B15163" s="24"/>
    </row>
    <row r="15164" spans="2:2" x14ac:dyDescent="0.2">
      <c r="B15164" s="24"/>
    </row>
    <row r="15165" spans="2:2" x14ac:dyDescent="0.2">
      <c r="B15165" s="24"/>
    </row>
    <row r="15166" spans="2:2" x14ac:dyDescent="0.2">
      <c r="B15166" s="24"/>
    </row>
    <row r="15167" spans="2:2" x14ac:dyDescent="0.2">
      <c r="B15167" s="24"/>
    </row>
    <row r="15168" spans="2:2" x14ac:dyDescent="0.2">
      <c r="B15168" s="24"/>
    </row>
    <row r="15169" spans="2:2" x14ac:dyDescent="0.2">
      <c r="B15169" s="24"/>
    </row>
    <row r="15170" spans="2:2" x14ac:dyDescent="0.2">
      <c r="B15170" s="24"/>
    </row>
    <row r="15171" spans="2:2" x14ac:dyDescent="0.2">
      <c r="B15171" s="24"/>
    </row>
    <row r="15172" spans="2:2" x14ac:dyDescent="0.2">
      <c r="B15172" s="24"/>
    </row>
    <row r="15173" spans="2:2" x14ac:dyDescent="0.2">
      <c r="B15173" s="24"/>
    </row>
    <row r="15174" spans="2:2" x14ac:dyDescent="0.2">
      <c r="B15174" s="24"/>
    </row>
    <row r="15175" spans="2:2" x14ac:dyDescent="0.2">
      <c r="B15175" s="24"/>
    </row>
    <row r="15176" spans="2:2" x14ac:dyDescent="0.2">
      <c r="B15176" s="24"/>
    </row>
    <row r="15177" spans="2:2" x14ac:dyDescent="0.2">
      <c r="B15177" s="24"/>
    </row>
    <row r="15178" spans="2:2" x14ac:dyDescent="0.2">
      <c r="B15178" s="24"/>
    </row>
    <row r="15179" spans="2:2" x14ac:dyDescent="0.2">
      <c r="B15179" s="24"/>
    </row>
    <row r="15180" spans="2:2" x14ac:dyDescent="0.2">
      <c r="B15180" s="24"/>
    </row>
    <row r="15181" spans="2:2" x14ac:dyDescent="0.2">
      <c r="B15181" s="24"/>
    </row>
    <row r="15182" spans="2:2" x14ac:dyDescent="0.2">
      <c r="B15182" s="24"/>
    </row>
    <row r="15183" spans="2:2" x14ac:dyDescent="0.2">
      <c r="B15183" s="24"/>
    </row>
    <row r="15184" spans="2:2" x14ac:dyDescent="0.2">
      <c r="B15184" s="24"/>
    </row>
    <row r="15185" spans="2:2" x14ac:dyDescent="0.2">
      <c r="B15185" s="24"/>
    </row>
    <row r="15186" spans="2:2" x14ac:dyDescent="0.2">
      <c r="B15186" s="24"/>
    </row>
    <row r="15187" spans="2:2" x14ac:dyDescent="0.2">
      <c r="B15187" s="24"/>
    </row>
    <row r="15188" spans="2:2" x14ac:dyDescent="0.2">
      <c r="B15188" s="24"/>
    </row>
    <row r="15189" spans="2:2" x14ac:dyDescent="0.2">
      <c r="B15189" s="24"/>
    </row>
    <row r="15190" spans="2:2" x14ac:dyDescent="0.2">
      <c r="B15190" s="24"/>
    </row>
    <row r="15191" spans="2:2" x14ac:dyDescent="0.2">
      <c r="B15191" s="24"/>
    </row>
    <row r="15192" spans="2:2" x14ac:dyDescent="0.2">
      <c r="B15192" s="24"/>
    </row>
    <row r="15193" spans="2:2" x14ac:dyDescent="0.2">
      <c r="B15193" s="24"/>
    </row>
    <row r="15194" spans="2:2" x14ac:dyDescent="0.2">
      <c r="B15194" s="24"/>
    </row>
    <row r="15195" spans="2:2" x14ac:dyDescent="0.2">
      <c r="B15195" s="24"/>
    </row>
    <row r="15196" spans="2:2" x14ac:dyDescent="0.2">
      <c r="B15196" s="24"/>
    </row>
    <row r="15197" spans="2:2" x14ac:dyDescent="0.2">
      <c r="B15197" s="24"/>
    </row>
    <row r="15198" spans="2:2" x14ac:dyDescent="0.2">
      <c r="B15198" s="24"/>
    </row>
    <row r="15199" spans="2:2" x14ac:dyDescent="0.2">
      <c r="B15199" s="24"/>
    </row>
    <row r="15200" spans="2:2" x14ac:dyDescent="0.2">
      <c r="B15200" s="24"/>
    </row>
    <row r="15201" spans="2:2" x14ac:dyDescent="0.2">
      <c r="B15201" s="24"/>
    </row>
    <row r="15202" spans="2:2" x14ac:dyDescent="0.2">
      <c r="B15202" s="24"/>
    </row>
    <row r="15203" spans="2:2" x14ac:dyDescent="0.2">
      <c r="B15203" s="24"/>
    </row>
    <row r="15204" spans="2:2" x14ac:dyDescent="0.2">
      <c r="B15204" s="24"/>
    </row>
    <row r="15205" spans="2:2" x14ac:dyDescent="0.2">
      <c r="B15205" s="24"/>
    </row>
    <row r="15206" spans="2:2" x14ac:dyDescent="0.2">
      <c r="B15206" s="24"/>
    </row>
    <row r="15207" spans="2:2" x14ac:dyDescent="0.2">
      <c r="B15207" s="24"/>
    </row>
    <row r="15208" spans="2:2" x14ac:dyDescent="0.2">
      <c r="B15208" s="24"/>
    </row>
    <row r="15209" spans="2:2" x14ac:dyDescent="0.2">
      <c r="B15209" s="24"/>
    </row>
    <row r="15210" spans="2:2" x14ac:dyDescent="0.2">
      <c r="B15210" s="24"/>
    </row>
    <row r="15211" spans="2:2" x14ac:dyDescent="0.2">
      <c r="B15211" s="24"/>
    </row>
    <row r="15212" spans="2:2" x14ac:dyDescent="0.2">
      <c r="B15212" s="24"/>
    </row>
    <row r="15213" spans="2:2" x14ac:dyDescent="0.2">
      <c r="B15213" s="24"/>
    </row>
    <row r="15214" spans="2:2" x14ac:dyDescent="0.2">
      <c r="B15214" s="24"/>
    </row>
    <row r="15215" spans="2:2" x14ac:dyDescent="0.2">
      <c r="B15215" s="24"/>
    </row>
    <row r="15216" spans="2:2" x14ac:dyDescent="0.2">
      <c r="B15216" s="24"/>
    </row>
    <row r="15217" spans="2:2" x14ac:dyDescent="0.2">
      <c r="B15217" s="24"/>
    </row>
    <row r="15218" spans="2:2" x14ac:dyDescent="0.2">
      <c r="B15218" s="24"/>
    </row>
    <row r="15219" spans="2:2" x14ac:dyDescent="0.2">
      <c r="B15219" s="24"/>
    </row>
    <row r="15220" spans="2:2" x14ac:dyDescent="0.2">
      <c r="B15220" s="24"/>
    </row>
    <row r="15221" spans="2:2" x14ac:dyDescent="0.2">
      <c r="B15221" s="24"/>
    </row>
    <row r="15222" spans="2:2" x14ac:dyDescent="0.2">
      <c r="B15222" s="24"/>
    </row>
    <row r="15223" spans="2:2" x14ac:dyDescent="0.2">
      <c r="B15223" s="24"/>
    </row>
    <row r="15224" spans="2:2" x14ac:dyDescent="0.2">
      <c r="B15224" s="24"/>
    </row>
    <row r="15225" spans="2:2" x14ac:dyDescent="0.2">
      <c r="B15225" s="24"/>
    </row>
    <row r="15226" spans="2:2" x14ac:dyDescent="0.2">
      <c r="B15226" s="24"/>
    </row>
    <row r="15227" spans="2:2" x14ac:dyDescent="0.2">
      <c r="B15227" s="24"/>
    </row>
    <row r="15228" spans="2:2" x14ac:dyDescent="0.2">
      <c r="B15228" s="24"/>
    </row>
    <row r="15229" spans="2:2" x14ac:dyDescent="0.2">
      <c r="B15229" s="24"/>
    </row>
    <row r="15230" spans="2:2" x14ac:dyDescent="0.2">
      <c r="B15230" s="24"/>
    </row>
    <row r="15231" spans="2:2" x14ac:dyDescent="0.2">
      <c r="B15231" s="24"/>
    </row>
    <row r="15232" spans="2:2" x14ac:dyDescent="0.2">
      <c r="B15232" s="24"/>
    </row>
    <row r="15233" spans="2:2" x14ac:dyDescent="0.2">
      <c r="B15233" s="24"/>
    </row>
    <row r="15234" spans="2:2" x14ac:dyDescent="0.2">
      <c r="B15234" s="24"/>
    </row>
    <row r="15235" spans="2:2" x14ac:dyDescent="0.2">
      <c r="B15235" s="24"/>
    </row>
    <row r="15236" spans="2:2" x14ac:dyDescent="0.2">
      <c r="B15236" s="24"/>
    </row>
    <row r="15237" spans="2:2" x14ac:dyDescent="0.2">
      <c r="B15237" s="24"/>
    </row>
    <row r="15238" spans="2:2" x14ac:dyDescent="0.2">
      <c r="B15238" s="24"/>
    </row>
    <row r="15239" spans="2:2" x14ac:dyDescent="0.2">
      <c r="B15239" s="24"/>
    </row>
    <row r="15240" spans="2:2" x14ac:dyDescent="0.2">
      <c r="B15240" s="24"/>
    </row>
    <row r="15241" spans="2:2" x14ac:dyDescent="0.2">
      <c r="B15241" s="24"/>
    </row>
    <row r="15242" spans="2:2" x14ac:dyDescent="0.2">
      <c r="B15242" s="24"/>
    </row>
    <row r="15243" spans="2:2" x14ac:dyDescent="0.2">
      <c r="B15243" s="24"/>
    </row>
    <row r="15244" spans="2:2" x14ac:dyDescent="0.2">
      <c r="B15244" s="24"/>
    </row>
    <row r="15245" spans="2:2" x14ac:dyDescent="0.2">
      <c r="B15245" s="24"/>
    </row>
    <row r="15246" spans="2:2" x14ac:dyDescent="0.2">
      <c r="B15246" s="24"/>
    </row>
    <row r="15247" spans="2:2" x14ac:dyDescent="0.2">
      <c r="B15247" s="24"/>
    </row>
    <row r="15248" spans="2:2" x14ac:dyDescent="0.2">
      <c r="B15248" s="24"/>
    </row>
    <row r="15249" spans="2:2" x14ac:dyDescent="0.2">
      <c r="B15249" s="24"/>
    </row>
    <row r="15250" spans="2:2" x14ac:dyDescent="0.2">
      <c r="B15250" s="24"/>
    </row>
    <row r="15251" spans="2:2" x14ac:dyDescent="0.2">
      <c r="B15251" s="24"/>
    </row>
    <row r="15252" spans="2:2" x14ac:dyDescent="0.2">
      <c r="B15252" s="24"/>
    </row>
    <row r="15253" spans="2:2" x14ac:dyDescent="0.2">
      <c r="B15253" s="24"/>
    </row>
    <row r="15254" spans="2:2" x14ac:dyDescent="0.2">
      <c r="B15254" s="24"/>
    </row>
    <row r="15255" spans="2:2" x14ac:dyDescent="0.2">
      <c r="B15255" s="24"/>
    </row>
    <row r="15256" spans="2:2" x14ac:dyDescent="0.2">
      <c r="B15256" s="24"/>
    </row>
    <row r="15257" spans="2:2" x14ac:dyDescent="0.2">
      <c r="B15257" s="24"/>
    </row>
    <row r="15258" spans="2:2" x14ac:dyDescent="0.2">
      <c r="B15258" s="24"/>
    </row>
    <row r="15259" spans="2:2" x14ac:dyDescent="0.2">
      <c r="B15259" s="24"/>
    </row>
    <row r="15260" spans="2:2" x14ac:dyDescent="0.2">
      <c r="B15260" s="24"/>
    </row>
    <row r="15261" spans="2:2" x14ac:dyDescent="0.2">
      <c r="B15261" s="24"/>
    </row>
    <row r="15262" spans="2:2" x14ac:dyDescent="0.2">
      <c r="B15262" s="24"/>
    </row>
    <row r="15263" spans="2:2" x14ac:dyDescent="0.2">
      <c r="B15263" s="24"/>
    </row>
    <row r="15264" spans="2:2" x14ac:dyDescent="0.2">
      <c r="B15264" s="24"/>
    </row>
    <row r="15265" spans="2:2" x14ac:dyDescent="0.2">
      <c r="B15265" s="24"/>
    </row>
    <row r="15266" spans="2:2" x14ac:dyDescent="0.2">
      <c r="B15266" s="24"/>
    </row>
    <row r="15267" spans="2:2" x14ac:dyDescent="0.2">
      <c r="B15267" s="24"/>
    </row>
    <row r="15268" spans="2:2" x14ac:dyDescent="0.2">
      <c r="B15268" s="24"/>
    </row>
    <row r="15269" spans="2:2" x14ac:dyDescent="0.2">
      <c r="B15269" s="24"/>
    </row>
    <row r="15270" spans="2:2" x14ac:dyDescent="0.2">
      <c r="B15270" s="24"/>
    </row>
    <row r="15271" spans="2:2" x14ac:dyDescent="0.2">
      <c r="B15271" s="24"/>
    </row>
    <row r="15272" spans="2:2" x14ac:dyDescent="0.2">
      <c r="B15272" s="24"/>
    </row>
    <row r="15273" spans="2:2" x14ac:dyDescent="0.2">
      <c r="B15273" s="24"/>
    </row>
    <row r="15274" spans="2:2" x14ac:dyDescent="0.2">
      <c r="B15274" s="24"/>
    </row>
    <row r="15275" spans="2:2" x14ac:dyDescent="0.2">
      <c r="B15275" s="24"/>
    </row>
    <row r="15276" spans="2:2" x14ac:dyDescent="0.2">
      <c r="B15276" s="24"/>
    </row>
    <row r="15277" spans="2:2" x14ac:dyDescent="0.2">
      <c r="B15277" s="24"/>
    </row>
    <row r="15278" spans="2:2" x14ac:dyDescent="0.2">
      <c r="B15278" s="24"/>
    </row>
    <row r="15279" spans="2:2" x14ac:dyDescent="0.2">
      <c r="B15279" s="24"/>
    </row>
    <row r="15280" spans="2:2" x14ac:dyDescent="0.2">
      <c r="B15280" s="24"/>
    </row>
    <row r="15281" spans="2:2" x14ac:dyDescent="0.2">
      <c r="B15281" s="24"/>
    </row>
    <row r="15282" spans="2:2" x14ac:dyDescent="0.2">
      <c r="B15282" s="24"/>
    </row>
    <row r="15283" spans="2:2" x14ac:dyDescent="0.2">
      <c r="B15283" s="24"/>
    </row>
    <row r="15284" spans="2:2" x14ac:dyDescent="0.2">
      <c r="B15284" s="24"/>
    </row>
    <row r="15285" spans="2:2" x14ac:dyDescent="0.2">
      <c r="B15285" s="24"/>
    </row>
    <row r="15286" spans="2:2" x14ac:dyDescent="0.2">
      <c r="B15286" s="24"/>
    </row>
    <row r="15287" spans="2:2" x14ac:dyDescent="0.2">
      <c r="B15287" s="24"/>
    </row>
    <row r="15288" spans="2:2" x14ac:dyDescent="0.2">
      <c r="B15288" s="24"/>
    </row>
    <row r="15289" spans="2:2" x14ac:dyDescent="0.2">
      <c r="B15289" s="24"/>
    </row>
    <row r="15290" spans="2:2" x14ac:dyDescent="0.2">
      <c r="B15290" s="24"/>
    </row>
    <row r="15291" spans="2:2" x14ac:dyDescent="0.2">
      <c r="B15291" s="24"/>
    </row>
    <row r="15292" spans="2:2" x14ac:dyDescent="0.2">
      <c r="B15292" s="24"/>
    </row>
    <row r="15293" spans="2:2" x14ac:dyDescent="0.2">
      <c r="B15293" s="24"/>
    </row>
    <row r="15294" spans="2:2" x14ac:dyDescent="0.2">
      <c r="B15294" s="24"/>
    </row>
    <row r="15295" spans="2:2" x14ac:dyDescent="0.2">
      <c r="B15295" s="24"/>
    </row>
    <row r="15296" spans="2:2" x14ac:dyDescent="0.2">
      <c r="B15296" s="24"/>
    </row>
    <row r="15297" spans="2:2" x14ac:dyDescent="0.2">
      <c r="B15297" s="24"/>
    </row>
    <row r="15298" spans="2:2" x14ac:dyDescent="0.2">
      <c r="B15298" s="24"/>
    </row>
    <row r="15299" spans="2:2" x14ac:dyDescent="0.2">
      <c r="B15299" s="24"/>
    </row>
    <row r="15300" spans="2:2" x14ac:dyDescent="0.2">
      <c r="B15300" s="24"/>
    </row>
    <row r="15301" spans="2:2" x14ac:dyDescent="0.2">
      <c r="B15301" s="24"/>
    </row>
    <row r="15302" spans="2:2" x14ac:dyDescent="0.2">
      <c r="B15302" s="24"/>
    </row>
    <row r="15303" spans="2:2" x14ac:dyDescent="0.2">
      <c r="B15303" s="24"/>
    </row>
    <row r="15304" spans="2:2" x14ac:dyDescent="0.2">
      <c r="B15304" s="24"/>
    </row>
    <row r="15305" spans="2:2" x14ac:dyDescent="0.2">
      <c r="B15305" s="24"/>
    </row>
    <row r="15306" spans="2:2" x14ac:dyDescent="0.2">
      <c r="B15306" s="24"/>
    </row>
    <row r="15307" spans="2:2" x14ac:dyDescent="0.2">
      <c r="B15307" s="24"/>
    </row>
    <row r="15308" spans="2:2" x14ac:dyDescent="0.2">
      <c r="B15308" s="24"/>
    </row>
    <row r="15309" spans="2:2" x14ac:dyDescent="0.2">
      <c r="B15309" s="24"/>
    </row>
    <row r="15310" spans="2:2" x14ac:dyDescent="0.2">
      <c r="B15310" s="24"/>
    </row>
    <row r="15311" spans="2:2" x14ac:dyDescent="0.2">
      <c r="B15311" s="24"/>
    </row>
    <row r="15312" spans="2:2" x14ac:dyDescent="0.2">
      <c r="B15312" s="24"/>
    </row>
    <row r="15313" spans="2:2" x14ac:dyDescent="0.2">
      <c r="B15313" s="24"/>
    </row>
    <row r="15314" spans="2:2" x14ac:dyDescent="0.2">
      <c r="B15314" s="24"/>
    </row>
    <row r="15315" spans="2:2" x14ac:dyDescent="0.2">
      <c r="B15315" s="24"/>
    </row>
    <row r="15316" spans="2:2" x14ac:dyDescent="0.2">
      <c r="B15316" s="24"/>
    </row>
    <row r="15317" spans="2:2" x14ac:dyDescent="0.2">
      <c r="B15317" s="24"/>
    </row>
    <row r="15318" spans="2:2" x14ac:dyDescent="0.2">
      <c r="B15318" s="24"/>
    </row>
    <row r="15319" spans="2:2" x14ac:dyDescent="0.2">
      <c r="B15319" s="24"/>
    </row>
    <row r="15320" spans="2:2" x14ac:dyDescent="0.2">
      <c r="B15320" s="24"/>
    </row>
    <row r="15321" spans="2:2" x14ac:dyDescent="0.2">
      <c r="B15321" s="24"/>
    </row>
    <row r="15322" spans="2:2" x14ac:dyDescent="0.2">
      <c r="B15322" s="24"/>
    </row>
    <row r="15323" spans="2:2" x14ac:dyDescent="0.2">
      <c r="B15323" s="24"/>
    </row>
    <row r="15324" spans="2:2" x14ac:dyDescent="0.2">
      <c r="B15324" s="24"/>
    </row>
    <row r="15325" spans="2:2" x14ac:dyDescent="0.2">
      <c r="B15325" s="24"/>
    </row>
    <row r="15326" spans="2:2" x14ac:dyDescent="0.2">
      <c r="B15326" s="24"/>
    </row>
    <row r="15327" spans="2:2" x14ac:dyDescent="0.2">
      <c r="B15327" s="24"/>
    </row>
    <row r="15328" spans="2:2" x14ac:dyDescent="0.2">
      <c r="B15328" s="24"/>
    </row>
    <row r="15329" spans="2:2" x14ac:dyDescent="0.2">
      <c r="B15329" s="24"/>
    </row>
    <row r="15330" spans="2:2" x14ac:dyDescent="0.2">
      <c r="B15330" s="24"/>
    </row>
    <row r="15331" spans="2:2" x14ac:dyDescent="0.2">
      <c r="B15331" s="24"/>
    </row>
    <row r="15332" spans="2:2" x14ac:dyDescent="0.2">
      <c r="B15332" s="24"/>
    </row>
    <row r="15333" spans="2:2" x14ac:dyDescent="0.2">
      <c r="B15333" s="24"/>
    </row>
    <row r="15334" spans="2:2" x14ac:dyDescent="0.2">
      <c r="B15334" s="24"/>
    </row>
    <row r="15335" spans="2:2" x14ac:dyDescent="0.2">
      <c r="B15335" s="24"/>
    </row>
    <row r="15336" spans="2:2" x14ac:dyDescent="0.2">
      <c r="B15336" s="24"/>
    </row>
    <row r="15337" spans="2:2" x14ac:dyDescent="0.2">
      <c r="B15337" s="24"/>
    </row>
    <row r="15338" spans="2:2" x14ac:dyDescent="0.2">
      <c r="B15338" s="24"/>
    </row>
    <row r="15339" spans="2:2" x14ac:dyDescent="0.2">
      <c r="B15339" s="24"/>
    </row>
    <row r="15340" spans="2:2" x14ac:dyDescent="0.2">
      <c r="B15340" s="24"/>
    </row>
    <row r="15341" spans="2:2" x14ac:dyDescent="0.2">
      <c r="B15341" s="24"/>
    </row>
    <row r="15342" spans="2:2" x14ac:dyDescent="0.2">
      <c r="B15342" s="24"/>
    </row>
    <row r="15343" spans="2:2" x14ac:dyDescent="0.2">
      <c r="B15343" s="24"/>
    </row>
    <row r="15344" spans="2:2" x14ac:dyDescent="0.2">
      <c r="B15344" s="24"/>
    </row>
    <row r="15345" spans="2:2" x14ac:dyDescent="0.2">
      <c r="B15345" s="24"/>
    </row>
    <row r="15346" spans="2:2" x14ac:dyDescent="0.2">
      <c r="B15346" s="24"/>
    </row>
    <row r="15347" spans="2:2" x14ac:dyDescent="0.2">
      <c r="B15347" s="24"/>
    </row>
    <row r="15348" spans="2:2" x14ac:dyDescent="0.2">
      <c r="B15348" s="24"/>
    </row>
    <row r="15349" spans="2:2" x14ac:dyDescent="0.2">
      <c r="B15349" s="24"/>
    </row>
    <row r="15350" spans="2:2" x14ac:dyDescent="0.2">
      <c r="B15350" s="24"/>
    </row>
    <row r="15351" spans="2:2" x14ac:dyDescent="0.2">
      <c r="B15351" s="24"/>
    </row>
    <row r="15352" spans="2:2" x14ac:dyDescent="0.2">
      <c r="B15352" s="24"/>
    </row>
    <row r="15353" spans="2:2" x14ac:dyDescent="0.2">
      <c r="B15353" s="24"/>
    </row>
    <row r="15354" spans="2:2" x14ac:dyDescent="0.2">
      <c r="B15354" s="24"/>
    </row>
    <row r="15355" spans="2:2" x14ac:dyDescent="0.2">
      <c r="B15355" s="24"/>
    </row>
    <row r="15356" spans="2:2" x14ac:dyDescent="0.2">
      <c r="B15356" s="24"/>
    </row>
    <row r="15357" spans="2:2" x14ac:dyDescent="0.2">
      <c r="B15357" s="24"/>
    </row>
    <row r="15358" spans="2:2" x14ac:dyDescent="0.2">
      <c r="B15358" s="24"/>
    </row>
    <row r="15359" spans="2:2" x14ac:dyDescent="0.2">
      <c r="B15359" s="24"/>
    </row>
    <row r="15360" spans="2:2" x14ac:dyDescent="0.2">
      <c r="B15360" s="24"/>
    </row>
    <row r="15361" spans="2:2" x14ac:dyDescent="0.2">
      <c r="B15361" s="24"/>
    </row>
    <row r="15362" spans="2:2" x14ac:dyDescent="0.2">
      <c r="B15362" s="24"/>
    </row>
    <row r="15363" spans="2:2" x14ac:dyDescent="0.2">
      <c r="B15363" s="24"/>
    </row>
    <row r="15364" spans="2:2" x14ac:dyDescent="0.2">
      <c r="B15364" s="24"/>
    </row>
    <row r="15365" spans="2:2" x14ac:dyDescent="0.2">
      <c r="B15365" s="24"/>
    </row>
    <row r="15366" spans="2:2" x14ac:dyDescent="0.2">
      <c r="B15366" s="24"/>
    </row>
    <row r="15367" spans="2:2" x14ac:dyDescent="0.2">
      <c r="B15367" s="24"/>
    </row>
    <row r="15368" spans="2:2" x14ac:dyDescent="0.2">
      <c r="B15368" s="24"/>
    </row>
    <row r="15369" spans="2:2" x14ac:dyDescent="0.2">
      <c r="B15369" s="24"/>
    </row>
    <row r="15370" spans="2:2" x14ac:dyDescent="0.2">
      <c r="B15370" s="24"/>
    </row>
    <row r="15371" spans="2:2" x14ac:dyDescent="0.2">
      <c r="B15371" s="24"/>
    </row>
    <row r="15372" spans="2:2" x14ac:dyDescent="0.2">
      <c r="B15372" s="24"/>
    </row>
    <row r="15373" spans="2:2" x14ac:dyDescent="0.2">
      <c r="B15373" s="24"/>
    </row>
    <row r="15374" spans="2:2" x14ac:dyDescent="0.2">
      <c r="B15374" s="24"/>
    </row>
    <row r="15375" spans="2:2" x14ac:dyDescent="0.2">
      <c r="B15375" s="24"/>
    </row>
    <row r="15376" spans="2:2" x14ac:dyDescent="0.2">
      <c r="B15376" s="24"/>
    </row>
    <row r="15377" spans="2:2" x14ac:dyDescent="0.2">
      <c r="B15377" s="24"/>
    </row>
    <row r="15378" spans="2:2" x14ac:dyDescent="0.2">
      <c r="B15378" s="24"/>
    </row>
    <row r="15379" spans="2:2" x14ac:dyDescent="0.2">
      <c r="B15379" s="24"/>
    </row>
    <row r="15380" spans="2:2" x14ac:dyDescent="0.2">
      <c r="B15380" s="24"/>
    </row>
    <row r="15381" spans="2:2" x14ac:dyDescent="0.2">
      <c r="B15381" s="24"/>
    </row>
    <row r="15382" spans="2:2" x14ac:dyDescent="0.2">
      <c r="B15382" s="24"/>
    </row>
    <row r="15383" spans="2:2" x14ac:dyDescent="0.2">
      <c r="B15383" s="24"/>
    </row>
    <row r="15384" spans="2:2" x14ac:dyDescent="0.2">
      <c r="B15384" s="24"/>
    </row>
    <row r="15385" spans="2:2" x14ac:dyDescent="0.2">
      <c r="B15385" s="24"/>
    </row>
    <row r="15386" spans="2:2" x14ac:dyDescent="0.2">
      <c r="B15386" s="24"/>
    </row>
    <row r="15387" spans="2:2" x14ac:dyDescent="0.2">
      <c r="B15387" s="24"/>
    </row>
    <row r="15388" spans="2:2" x14ac:dyDescent="0.2">
      <c r="B15388" s="24"/>
    </row>
    <row r="15389" spans="2:2" x14ac:dyDescent="0.2">
      <c r="B15389" s="24"/>
    </row>
    <row r="15390" spans="2:2" x14ac:dyDescent="0.2">
      <c r="B15390" s="24"/>
    </row>
    <row r="15391" spans="2:2" x14ac:dyDescent="0.2">
      <c r="B15391" s="24"/>
    </row>
    <row r="15392" spans="2:2" x14ac:dyDescent="0.2">
      <c r="B15392" s="24"/>
    </row>
    <row r="15393" spans="2:2" x14ac:dyDescent="0.2">
      <c r="B15393" s="24"/>
    </row>
    <row r="15394" spans="2:2" x14ac:dyDescent="0.2">
      <c r="B15394" s="24"/>
    </row>
    <row r="15395" spans="2:2" x14ac:dyDescent="0.2">
      <c r="B15395" s="24"/>
    </row>
    <row r="15396" spans="2:2" x14ac:dyDescent="0.2">
      <c r="B15396" s="24"/>
    </row>
    <row r="15397" spans="2:2" x14ac:dyDescent="0.2">
      <c r="B15397" s="24"/>
    </row>
    <row r="15398" spans="2:2" x14ac:dyDescent="0.2">
      <c r="B15398" s="24"/>
    </row>
    <row r="15399" spans="2:2" x14ac:dyDescent="0.2">
      <c r="B15399" s="24"/>
    </row>
    <row r="15400" spans="2:2" x14ac:dyDescent="0.2">
      <c r="B15400" s="24"/>
    </row>
    <row r="15401" spans="2:2" x14ac:dyDescent="0.2">
      <c r="B15401" s="24"/>
    </row>
    <row r="15402" spans="2:2" x14ac:dyDescent="0.2">
      <c r="B15402" s="24"/>
    </row>
    <row r="15403" spans="2:2" x14ac:dyDescent="0.2">
      <c r="B15403" s="24"/>
    </row>
    <row r="15404" spans="2:2" x14ac:dyDescent="0.2">
      <c r="B15404" s="24"/>
    </row>
    <row r="15405" spans="2:2" x14ac:dyDescent="0.2">
      <c r="B15405" s="24"/>
    </row>
    <row r="15406" spans="2:2" x14ac:dyDescent="0.2">
      <c r="B15406" s="24"/>
    </row>
    <row r="15407" spans="2:2" x14ac:dyDescent="0.2">
      <c r="B15407" s="24"/>
    </row>
    <row r="15408" spans="2:2" x14ac:dyDescent="0.2">
      <c r="B15408" s="24"/>
    </row>
    <row r="15409" spans="2:2" x14ac:dyDescent="0.2">
      <c r="B15409" s="24"/>
    </row>
    <row r="15410" spans="2:2" x14ac:dyDescent="0.2">
      <c r="B15410" s="24"/>
    </row>
    <row r="15411" spans="2:2" x14ac:dyDescent="0.2">
      <c r="B15411" s="24"/>
    </row>
    <row r="15412" spans="2:2" x14ac:dyDescent="0.2">
      <c r="B15412" s="24"/>
    </row>
    <row r="15413" spans="2:2" x14ac:dyDescent="0.2">
      <c r="B15413" s="24"/>
    </row>
    <row r="15414" spans="2:2" x14ac:dyDescent="0.2">
      <c r="B15414" s="24"/>
    </row>
    <row r="15415" spans="2:2" x14ac:dyDescent="0.2">
      <c r="B15415" s="24"/>
    </row>
    <row r="15416" spans="2:2" x14ac:dyDescent="0.2">
      <c r="B15416" s="24"/>
    </row>
    <row r="15417" spans="2:2" x14ac:dyDescent="0.2">
      <c r="B15417" s="24"/>
    </row>
    <row r="15418" spans="2:2" x14ac:dyDescent="0.2">
      <c r="B15418" s="24"/>
    </row>
    <row r="15419" spans="2:2" x14ac:dyDescent="0.2">
      <c r="B15419" s="24"/>
    </row>
    <row r="15420" spans="2:2" x14ac:dyDescent="0.2">
      <c r="B15420" s="24"/>
    </row>
    <row r="15421" spans="2:2" x14ac:dyDescent="0.2">
      <c r="B15421" s="24"/>
    </row>
    <row r="15422" spans="2:2" x14ac:dyDescent="0.2">
      <c r="B15422" s="24"/>
    </row>
    <row r="15423" spans="2:2" x14ac:dyDescent="0.2">
      <c r="B15423" s="24"/>
    </row>
    <row r="15424" spans="2:2" x14ac:dyDescent="0.2">
      <c r="B15424" s="24"/>
    </row>
    <row r="15425" spans="2:2" x14ac:dyDescent="0.2">
      <c r="B15425" s="24"/>
    </row>
    <row r="15426" spans="2:2" x14ac:dyDescent="0.2">
      <c r="B15426" s="24"/>
    </row>
    <row r="15427" spans="2:2" x14ac:dyDescent="0.2">
      <c r="B15427" s="24"/>
    </row>
    <row r="15428" spans="2:2" x14ac:dyDescent="0.2">
      <c r="B15428" s="24"/>
    </row>
    <row r="15429" spans="2:2" x14ac:dyDescent="0.2">
      <c r="B15429" s="24"/>
    </row>
    <row r="15430" spans="2:2" x14ac:dyDescent="0.2">
      <c r="B15430" s="24"/>
    </row>
    <row r="15431" spans="2:2" x14ac:dyDescent="0.2">
      <c r="B15431" s="24"/>
    </row>
    <row r="15432" spans="2:2" x14ac:dyDescent="0.2">
      <c r="B15432" s="24"/>
    </row>
    <row r="15433" spans="2:2" x14ac:dyDescent="0.2">
      <c r="B15433" s="24"/>
    </row>
    <row r="15434" spans="2:2" x14ac:dyDescent="0.2">
      <c r="B15434" s="24"/>
    </row>
    <row r="15435" spans="2:2" x14ac:dyDescent="0.2">
      <c r="B15435" s="24"/>
    </row>
    <row r="15436" spans="2:2" x14ac:dyDescent="0.2">
      <c r="B15436" s="24"/>
    </row>
    <row r="15437" spans="2:2" x14ac:dyDescent="0.2">
      <c r="B15437" s="24"/>
    </row>
    <row r="15438" spans="2:2" x14ac:dyDescent="0.2">
      <c r="B15438" s="24"/>
    </row>
    <row r="15439" spans="2:2" x14ac:dyDescent="0.2">
      <c r="B15439" s="24"/>
    </row>
    <row r="15440" spans="2:2" x14ac:dyDescent="0.2">
      <c r="B15440" s="24"/>
    </row>
    <row r="15441" spans="2:2" x14ac:dyDescent="0.2">
      <c r="B15441" s="24"/>
    </row>
    <row r="15442" spans="2:2" x14ac:dyDescent="0.2">
      <c r="B15442" s="24"/>
    </row>
    <row r="15443" spans="2:2" x14ac:dyDescent="0.2">
      <c r="B15443" s="24"/>
    </row>
    <row r="15444" spans="2:2" x14ac:dyDescent="0.2">
      <c r="B15444" s="24"/>
    </row>
    <row r="15445" spans="2:2" x14ac:dyDescent="0.2">
      <c r="B15445" s="24"/>
    </row>
    <row r="15446" spans="2:2" x14ac:dyDescent="0.2">
      <c r="B15446" s="24"/>
    </row>
    <row r="15447" spans="2:2" x14ac:dyDescent="0.2">
      <c r="B15447" s="24"/>
    </row>
    <row r="15448" spans="2:2" x14ac:dyDescent="0.2">
      <c r="B15448" s="24"/>
    </row>
    <row r="15449" spans="2:2" x14ac:dyDescent="0.2">
      <c r="B15449" s="24"/>
    </row>
    <row r="15450" spans="2:2" x14ac:dyDescent="0.2">
      <c r="B15450" s="24"/>
    </row>
    <row r="15451" spans="2:2" x14ac:dyDescent="0.2">
      <c r="B15451" s="24"/>
    </row>
    <row r="15452" spans="2:2" x14ac:dyDescent="0.2">
      <c r="B15452" s="24"/>
    </row>
    <row r="15453" spans="2:2" x14ac:dyDescent="0.2">
      <c r="B15453" s="24"/>
    </row>
    <row r="15454" spans="2:2" x14ac:dyDescent="0.2">
      <c r="B15454" s="24"/>
    </row>
    <row r="15455" spans="2:2" x14ac:dyDescent="0.2">
      <c r="B15455" s="24"/>
    </row>
    <row r="15456" spans="2:2" x14ac:dyDescent="0.2">
      <c r="B15456" s="24"/>
    </row>
    <row r="15457" spans="2:2" x14ac:dyDescent="0.2">
      <c r="B15457" s="24"/>
    </row>
    <row r="15458" spans="2:2" x14ac:dyDescent="0.2">
      <c r="B15458" s="24"/>
    </row>
    <row r="15459" spans="2:2" x14ac:dyDescent="0.2">
      <c r="B15459" s="24"/>
    </row>
    <row r="15460" spans="2:2" x14ac:dyDescent="0.2">
      <c r="B15460" s="24"/>
    </row>
    <row r="15461" spans="2:2" x14ac:dyDescent="0.2">
      <c r="B15461" s="24"/>
    </row>
    <row r="15462" spans="2:2" x14ac:dyDescent="0.2">
      <c r="B15462" s="24"/>
    </row>
    <row r="15463" spans="2:2" x14ac:dyDescent="0.2">
      <c r="B15463" s="24"/>
    </row>
    <row r="15464" spans="2:2" x14ac:dyDescent="0.2">
      <c r="B15464" s="24"/>
    </row>
    <row r="15465" spans="2:2" x14ac:dyDescent="0.2">
      <c r="B15465" s="24"/>
    </row>
    <row r="15466" spans="2:2" x14ac:dyDescent="0.2">
      <c r="B15466" s="24"/>
    </row>
    <row r="15467" spans="2:2" x14ac:dyDescent="0.2">
      <c r="B15467" s="24"/>
    </row>
    <row r="15468" spans="2:2" x14ac:dyDescent="0.2">
      <c r="B15468" s="24"/>
    </row>
    <row r="15469" spans="2:2" x14ac:dyDescent="0.2">
      <c r="B15469" s="24"/>
    </row>
    <row r="15470" spans="2:2" x14ac:dyDescent="0.2">
      <c r="B15470" s="24"/>
    </row>
    <row r="15471" spans="2:2" x14ac:dyDescent="0.2">
      <c r="B15471" s="24"/>
    </row>
    <row r="15472" spans="2:2" x14ac:dyDescent="0.2">
      <c r="B15472" s="24"/>
    </row>
    <row r="15473" spans="2:2" x14ac:dyDescent="0.2">
      <c r="B15473" s="24"/>
    </row>
    <row r="15474" spans="2:2" x14ac:dyDescent="0.2">
      <c r="B15474" s="24"/>
    </row>
    <row r="15475" spans="2:2" x14ac:dyDescent="0.2">
      <c r="B15475" s="24"/>
    </row>
    <row r="15476" spans="2:2" x14ac:dyDescent="0.2">
      <c r="B15476" s="24"/>
    </row>
    <row r="15477" spans="2:2" x14ac:dyDescent="0.2">
      <c r="B15477" s="24"/>
    </row>
    <row r="15478" spans="2:2" x14ac:dyDescent="0.2">
      <c r="B15478" s="24"/>
    </row>
    <row r="15479" spans="2:2" x14ac:dyDescent="0.2">
      <c r="B15479" s="24"/>
    </row>
    <row r="15480" spans="2:2" x14ac:dyDescent="0.2">
      <c r="B15480" s="24"/>
    </row>
    <row r="15481" spans="2:2" x14ac:dyDescent="0.2">
      <c r="B15481" s="24"/>
    </row>
    <row r="15482" spans="2:2" x14ac:dyDescent="0.2">
      <c r="B15482" s="24"/>
    </row>
    <row r="15483" spans="2:2" x14ac:dyDescent="0.2">
      <c r="B15483" s="24"/>
    </row>
    <row r="15484" spans="2:2" x14ac:dyDescent="0.2">
      <c r="B15484" s="24"/>
    </row>
    <row r="15485" spans="2:2" x14ac:dyDescent="0.2">
      <c r="B15485" s="24"/>
    </row>
    <row r="15486" spans="2:2" x14ac:dyDescent="0.2">
      <c r="B15486" s="24"/>
    </row>
    <row r="15487" spans="2:2" x14ac:dyDescent="0.2">
      <c r="B15487" s="24"/>
    </row>
    <row r="15488" spans="2:2" x14ac:dyDescent="0.2">
      <c r="B15488" s="24"/>
    </row>
    <row r="15489" spans="2:2" x14ac:dyDescent="0.2">
      <c r="B15489" s="24"/>
    </row>
    <row r="15490" spans="2:2" x14ac:dyDescent="0.2">
      <c r="B15490" s="24"/>
    </row>
    <row r="15491" spans="2:2" x14ac:dyDescent="0.2">
      <c r="B15491" s="24"/>
    </row>
    <row r="15492" spans="2:2" x14ac:dyDescent="0.2">
      <c r="B15492" s="24"/>
    </row>
    <row r="15493" spans="2:2" x14ac:dyDescent="0.2">
      <c r="B15493" s="24"/>
    </row>
    <row r="15494" spans="2:2" x14ac:dyDescent="0.2">
      <c r="B15494" s="24"/>
    </row>
    <row r="15495" spans="2:2" x14ac:dyDescent="0.2">
      <c r="B15495" s="24"/>
    </row>
    <row r="15496" spans="2:2" x14ac:dyDescent="0.2">
      <c r="B15496" s="24"/>
    </row>
    <row r="15497" spans="2:2" x14ac:dyDescent="0.2">
      <c r="B15497" s="24"/>
    </row>
    <row r="15498" spans="2:2" x14ac:dyDescent="0.2">
      <c r="B15498" s="24"/>
    </row>
    <row r="15499" spans="2:2" x14ac:dyDescent="0.2">
      <c r="B15499" s="24"/>
    </row>
    <row r="15500" spans="2:2" x14ac:dyDescent="0.2">
      <c r="B15500" s="24"/>
    </row>
    <row r="15501" spans="2:2" x14ac:dyDescent="0.2">
      <c r="B15501" s="24"/>
    </row>
    <row r="15502" spans="2:2" x14ac:dyDescent="0.2">
      <c r="B15502" s="24"/>
    </row>
    <row r="15503" spans="2:2" x14ac:dyDescent="0.2">
      <c r="B15503" s="24"/>
    </row>
    <row r="15504" spans="2:2" x14ac:dyDescent="0.2">
      <c r="B15504" s="24"/>
    </row>
    <row r="15505" spans="2:2" x14ac:dyDescent="0.2">
      <c r="B15505" s="24"/>
    </row>
    <row r="15506" spans="2:2" x14ac:dyDescent="0.2">
      <c r="B15506" s="24"/>
    </row>
    <row r="15507" spans="2:2" x14ac:dyDescent="0.2">
      <c r="B15507" s="24"/>
    </row>
    <row r="15508" spans="2:2" x14ac:dyDescent="0.2">
      <c r="B15508" s="24"/>
    </row>
    <row r="15509" spans="2:2" x14ac:dyDescent="0.2">
      <c r="B15509" s="24"/>
    </row>
    <row r="15510" spans="2:2" x14ac:dyDescent="0.2">
      <c r="B15510" s="24"/>
    </row>
    <row r="15511" spans="2:2" x14ac:dyDescent="0.2">
      <c r="B15511" s="24"/>
    </row>
    <row r="15512" spans="2:2" x14ac:dyDescent="0.2">
      <c r="B15512" s="24"/>
    </row>
    <row r="15513" spans="2:2" x14ac:dyDescent="0.2">
      <c r="B15513" s="24"/>
    </row>
    <row r="15514" spans="2:2" x14ac:dyDescent="0.2">
      <c r="B15514" s="24"/>
    </row>
    <row r="15515" spans="2:2" x14ac:dyDescent="0.2">
      <c r="B15515" s="24"/>
    </row>
    <row r="15516" spans="2:2" x14ac:dyDescent="0.2">
      <c r="B15516" s="24"/>
    </row>
    <row r="15517" spans="2:2" x14ac:dyDescent="0.2">
      <c r="B15517" s="24"/>
    </row>
    <row r="15518" spans="2:2" x14ac:dyDescent="0.2">
      <c r="B15518" s="24"/>
    </row>
    <row r="15519" spans="2:2" x14ac:dyDescent="0.2">
      <c r="B15519" s="24"/>
    </row>
    <row r="15520" spans="2:2" x14ac:dyDescent="0.2">
      <c r="B15520" s="24"/>
    </row>
    <row r="15521" spans="2:2" x14ac:dyDescent="0.2">
      <c r="B15521" s="24"/>
    </row>
    <row r="15522" spans="2:2" x14ac:dyDescent="0.2">
      <c r="B15522" s="24"/>
    </row>
    <row r="15523" spans="2:2" x14ac:dyDescent="0.2">
      <c r="B15523" s="24"/>
    </row>
    <row r="15524" spans="2:2" x14ac:dyDescent="0.2">
      <c r="B15524" s="24"/>
    </row>
    <row r="15525" spans="2:2" x14ac:dyDescent="0.2">
      <c r="B15525" s="24"/>
    </row>
    <row r="15526" spans="2:2" x14ac:dyDescent="0.2">
      <c r="B15526" s="24"/>
    </row>
    <row r="15527" spans="2:2" x14ac:dyDescent="0.2">
      <c r="B15527" s="24"/>
    </row>
    <row r="15528" spans="2:2" x14ac:dyDescent="0.2">
      <c r="B15528" s="24"/>
    </row>
    <row r="15529" spans="2:2" x14ac:dyDescent="0.2">
      <c r="B15529" s="24"/>
    </row>
    <row r="15530" spans="2:2" x14ac:dyDescent="0.2">
      <c r="B15530" s="24"/>
    </row>
    <row r="15531" spans="2:2" x14ac:dyDescent="0.2">
      <c r="B15531" s="24"/>
    </row>
    <row r="15532" spans="2:2" x14ac:dyDescent="0.2">
      <c r="B15532" s="24"/>
    </row>
    <row r="15533" spans="2:2" x14ac:dyDescent="0.2">
      <c r="B15533" s="24"/>
    </row>
    <row r="15534" spans="2:2" x14ac:dyDescent="0.2">
      <c r="B15534" s="24"/>
    </row>
    <row r="15535" spans="2:2" x14ac:dyDescent="0.2">
      <c r="B15535" s="24"/>
    </row>
    <row r="15536" spans="2:2" x14ac:dyDescent="0.2">
      <c r="B15536" s="24"/>
    </row>
    <row r="15537" spans="2:2" x14ac:dyDescent="0.2">
      <c r="B15537" s="24"/>
    </row>
    <row r="15538" spans="2:2" x14ac:dyDescent="0.2">
      <c r="B15538" s="24"/>
    </row>
    <row r="15539" spans="2:2" x14ac:dyDescent="0.2">
      <c r="B15539" s="24"/>
    </row>
    <row r="15540" spans="2:2" x14ac:dyDescent="0.2">
      <c r="B15540" s="24"/>
    </row>
    <row r="15541" spans="2:2" x14ac:dyDescent="0.2">
      <c r="B15541" s="24"/>
    </row>
    <row r="15542" spans="2:2" x14ac:dyDescent="0.2">
      <c r="B15542" s="24"/>
    </row>
    <row r="15543" spans="2:2" x14ac:dyDescent="0.2">
      <c r="B15543" s="24"/>
    </row>
    <row r="15544" spans="2:2" x14ac:dyDescent="0.2">
      <c r="B15544" s="24"/>
    </row>
    <row r="15545" spans="2:2" x14ac:dyDescent="0.2">
      <c r="B15545" s="24"/>
    </row>
    <row r="15546" spans="2:2" x14ac:dyDescent="0.2">
      <c r="B15546" s="24"/>
    </row>
    <row r="15547" spans="2:2" x14ac:dyDescent="0.2">
      <c r="B15547" s="24"/>
    </row>
    <row r="15548" spans="2:2" x14ac:dyDescent="0.2">
      <c r="B15548" s="24"/>
    </row>
    <row r="15549" spans="2:2" x14ac:dyDescent="0.2">
      <c r="B15549" s="24"/>
    </row>
    <row r="15550" spans="2:2" x14ac:dyDescent="0.2">
      <c r="B15550" s="24"/>
    </row>
    <row r="15551" spans="2:2" x14ac:dyDescent="0.2">
      <c r="B15551" s="24"/>
    </row>
    <row r="15552" spans="2:2" x14ac:dyDescent="0.2">
      <c r="B15552" s="24"/>
    </row>
    <row r="15553" spans="2:2" x14ac:dyDescent="0.2">
      <c r="B15553" s="24"/>
    </row>
    <row r="15554" spans="2:2" x14ac:dyDescent="0.2">
      <c r="B15554" s="24"/>
    </row>
    <row r="15555" spans="2:2" x14ac:dyDescent="0.2">
      <c r="B15555" s="24"/>
    </row>
    <row r="15556" spans="2:2" x14ac:dyDescent="0.2">
      <c r="B15556" s="24"/>
    </row>
    <row r="15557" spans="2:2" x14ac:dyDescent="0.2">
      <c r="B15557" s="24"/>
    </row>
    <row r="15558" spans="2:2" x14ac:dyDescent="0.2">
      <c r="B15558" s="24"/>
    </row>
    <row r="15559" spans="2:2" x14ac:dyDescent="0.2">
      <c r="B15559" s="24"/>
    </row>
    <row r="15560" spans="2:2" x14ac:dyDescent="0.2">
      <c r="B15560" s="24"/>
    </row>
    <row r="15561" spans="2:2" x14ac:dyDescent="0.2">
      <c r="B15561" s="24"/>
    </row>
    <row r="15562" spans="2:2" x14ac:dyDescent="0.2">
      <c r="B15562" s="24"/>
    </row>
    <row r="15563" spans="2:2" x14ac:dyDescent="0.2">
      <c r="B15563" s="24"/>
    </row>
    <row r="15564" spans="2:2" x14ac:dyDescent="0.2">
      <c r="B15564" s="24"/>
    </row>
    <row r="15565" spans="2:2" x14ac:dyDescent="0.2">
      <c r="B15565" s="24"/>
    </row>
    <row r="15566" spans="2:2" x14ac:dyDescent="0.2">
      <c r="B15566" s="24"/>
    </row>
    <row r="15567" spans="2:2" x14ac:dyDescent="0.2">
      <c r="B15567" s="24"/>
    </row>
    <row r="15568" spans="2:2" x14ac:dyDescent="0.2">
      <c r="B15568" s="24"/>
    </row>
    <row r="15569" spans="2:2" x14ac:dyDescent="0.2">
      <c r="B15569" s="24"/>
    </row>
    <row r="15570" spans="2:2" x14ac:dyDescent="0.2">
      <c r="B15570" s="24"/>
    </row>
    <row r="15571" spans="2:2" x14ac:dyDescent="0.2">
      <c r="B15571" s="24"/>
    </row>
    <row r="15572" spans="2:2" x14ac:dyDescent="0.2">
      <c r="B15572" s="24"/>
    </row>
    <row r="15573" spans="2:2" x14ac:dyDescent="0.2">
      <c r="B15573" s="24"/>
    </row>
    <row r="15574" spans="2:2" x14ac:dyDescent="0.2">
      <c r="B15574" s="24"/>
    </row>
    <row r="15575" spans="2:2" x14ac:dyDescent="0.2">
      <c r="B15575" s="24"/>
    </row>
    <row r="15576" spans="2:2" x14ac:dyDescent="0.2">
      <c r="B15576" s="24"/>
    </row>
    <row r="15577" spans="2:2" x14ac:dyDescent="0.2">
      <c r="B15577" s="24"/>
    </row>
    <row r="15578" spans="2:2" x14ac:dyDescent="0.2">
      <c r="B15578" s="24"/>
    </row>
    <row r="15579" spans="2:2" x14ac:dyDescent="0.2">
      <c r="B15579" s="24"/>
    </row>
    <row r="15580" spans="2:2" x14ac:dyDescent="0.2">
      <c r="B15580" s="24"/>
    </row>
    <row r="15581" spans="2:2" x14ac:dyDescent="0.2">
      <c r="B15581" s="24"/>
    </row>
    <row r="15582" spans="2:2" x14ac:dyDescent="0.2">
      <c r="B15582" s="24"/>
    </row>
    <row r="15583" spans="2:2" x14ac:dyDescent="0.2">
      <c r="B15583" s="24"/>
    </row>
    <row r="15584" spans="2:2" x14ac:dyDescent="0.2">
      <c r="B15584" s="24"/>
    </row>
    <row r="15585" spans="2:2" x14ac:dyDescent="0.2">
      <c r="B15585" s="24"/>
    </row>
    <row r="15586" spans="2:2" x14ac:dyDescent="0.2">
      <c r="B15586" s="24"/>
    </row>
    <row r="15587" spans="2:2" x14ac:dyDescent="0.2">
      <c r="B15587" s="24"/>
    </row>
    <row r="15588" spans="2:2" x14ac:dyDescent="0.2">
      <c r="B15588" s="24"/>
    </row>
    <row r="15589" spans="2:2" x14ac:dyDescent="0.2">
      <c r="B15589" s="24"/>
    </row>
    <row r="15590" spans="2:2" x14ac:dyDescent="0.2">
      <c r="B15590" s="24"/>
    </row>
    <row r="15591" spans="2:2" x14ac:dyDescent="0.2">
      <c r="B15591" s="24"/>
    </row>
    <row r="15592" spans="2:2" x14ac:dyDescent="0.2">
      <c r="B15592" s="24"/>
    </row>
    <row r="15593" spans="2:2" x14ac:dyDescent="0.2">
      <c r="B15593" s="24"/>
    </row>
    <row r="15594" spans="2:2" x14ac:dyDescent="0.2">
      <c r="B15594" s="24"/>
    </row>
    <row r="15595" spans="2:2" x14ac:dyDescent="0.2">
      <c r="B15595" s="24"/>
    </row>
    <row r="15596" spans="2:2" x14ac:dyDescent="0.2">
      <c r="B15596" s="24"/>
    </row>
    <row r="15597" spans="2:2" x14ac:dyDescent="0.2">
      <c r="B15597" s="24"/>
    </row>
    <row r="15598" spans="2:2" x14ac:dyDescent="0.2">
      <c r="B15598" s="24"/>
    </row>
    <row r="15599" spans="2:2" x14ac:dyDescent="0.2">
      <c r="B15599" s="24"/>
    </row>
    <row r="15600" spans="2:2" x14ac:dyDescent="0.2">
      <c r="B15600" s="24"/>
    </row>
    <row r="15601" spans="2:2" x14ac:dyDescent="0.2">
      <c r="B15601" s="24"/>
    </row>
    <row r="15602" spans="2:2" x14ac:dyDescent="0.2">
      <c r="B15602" s="24"/>
    </row>
    <row r="15603" spans="2:2" x14ac:dyDescent="0.2">
      <c r="B15603" s="24"/>
    </row>
    <row r="15604" spans="2:2" x14ac:dyDescent="0.2">
      <c r="B15604" s="24"/>
    </row>
    <row r="15605" spans="2:2" x14ac:dyDescent="0.2">
      <c r="B15605" s="24"/>
    </row>
    <row r="15606" spans="2:2" x14ac:dyDescent="0.2">
      <c r="B15606" s="24"/>
    </row>
    <row r="15607" spans="2:2" x14ac:dyDescent="0.2">
      <c r="B15607" s="24"/>
    </row>
    <row r="15608" spans="2:2" x14ac:dyDescent="0.2">
      <c r="B15608" s="24"/>
    </row>
    <row r="15609" spans="2:2" x14ac:dyDescent="0.2">
      <c r="B15609" s="24"/>
    </row>
    <row r="15610" spans="2:2" x14ac:dyDescent="0.2">
      <c r="B15610" s="24"/>
    </row>
    <row r="15611" spans="2:2" x14ac:dyDescent="0.2">
      <c r="B15611" s="24"/>
    </row>
    <row r="15612" spans="2:2" x14ac:dyDescent="0.2">
      <c r="B15612" s="24"/>
    </row>
    <row r="15613" spans="2:2" x14ac:dyDescent="0.2">
      <c r="B15613" s="24"/>
    </row>
    <row r="15614" spans="2:2" x14ac:dyDescent="0.2">
      <c r="B15614" s="24"/>
    </row>
    <row r="15615" spans="2:2" x14ac:dyDescent="0.2">
      <c r="B15615" s="24"/>
    </row>
    <row r="15616" spans="2:2" x14ac:dyDescent="0.2">
      <c r="B15616" s="24"/>
    </row>
    <row r="15617" spans="2:2" x14ac:dyDescent="0.2">
      <c r="B15617" s="24"/>
    </row>
    <row r="15618" spans="2:2" x14ac:dyDescent="0.2">
      <c r="B15618" s="24"/>
    </row>
    <row r="15619" spans="2:2" x14ac:dyDescent="0.2">
      <c r="B15619" s="24"/>
    </row>
    <row r="15620" spans="2:2" x14ac:dyDescent="0.2">
      <c r="B15620" s="24"/>
    </row>
    <row r="15621" spans="2:2" x14ac:dyDescent="0.2">
      <c r="B15621" s="24"/>
    </row>
    <row r="15622" spans="2:2" x14ac:dyDescent="0.2">
      <c r="B15622" s="24"/>
    </row>
    <row r="15623" spans="2:2" x14ac:dyDescent="0.2">
      <c r="B15623" s="24"/>
    </row>
    <row r="15624" spans="2:2" x14ac:dyDescent="0.2">
      <c r="B15624" s="24"/>
    </row>
    <row r="15625" spans="2:2" x14ac:dyDescent="0.2">
      <c r="B15625" s="24"/>
    </row>
    <row r="15626" spans="2:2" x14ac:dyDescent="0.2">
      <c r="B15626" s="24"/>
    </row>
    <row r="15627" spans="2:2" x14ac:dyDescent="0.2">
      <c r="B15627" s="24"/>
    </row>
    <row r="15628" spans="2:2" x14ac:dyDescent="0.2">
      <c r="B15628" s="24"/>
    </row>
    <row r="15629" spans="2:2" x14ac:dyDescent="0.2">
      <c r="B15629" s="24"/>
    </row>
    <row r="15630" spans="2:2" x14ac:dyDescent="0.2">
      <c r="B15630" s="24"/>
    </row>
    <row r="15631" spans="2:2" x14ac:dyDescent="0.2">
      <c r="B15631" s="24"/>
    </row>
    <row r="15632" spans="2:2" x14ac:dyDescent="0.2">
      <c r="B15632" s="24"/>
    </row>
    <row r="15633" spans="2:2" x14ac:dyDescent="0.2">
      <c r="B15633" s="24"/>
    </row>
    <row r="15634" spans="2:2" x14ac:dyDescent="0.2">
      <c r="B15634" s="24"/>
    </row>
    <row r="15635" spans="2:2" x14ac:dyDescent="0.2">
      <c r="B15635" s="24"/>
    </row>
    <row r="15636" spans="2:2" x14ac:dyDescent="0.2">
      <c r="B15636" s="24"/>
    </row>
    <row r="15637" spans="2:2" x14ac:dyDescent="0.2">
      <c r="B15637" s="24"/>
    </row>
    <row r="15638" spans="2:2" x14ac:dyDescent="0.2">
      <c r="B15638" s="24"/>
    </row>
    <row r="15639" spans="2:2" x14ac:dyDescent="0.2">
      <c r="B15639" s="24"/>
    </row>
    <row r="15640" spans="2:2" x14ac:dyDescent="0.2">
      <c r="B15640" s="24"/>
    </row>
    <row r="15641" spans="2:2" x14ac:dyDescent="0.2">
      <c r="B15641" s="24"/>
    </row>
    <row r="15642" spans="2:2" x14ac:dyDescent="0.2">
      <c r="B15642" s="24"/>
    </row>
    <row r="15643" spans="2:2" x14ac:dyDescent="0.2">
      <c r="B15643" s="24"/>
    </row>
    <row r="15644" spans="2:2" x14ac:dyDescent="0.2">
      <c r="B15644" s="24"/>
    </row>
    <row r="15645" spans="2:2" x14ac:dyDescent="0.2">
      <c r="B15645" s="24"/>
    </row>
    <row r="15646" spans="2:2" x14ac:dyDescent="0.2">
      <c r="B15646" s="24"/>
    </row>
    <row r="15647" spans="2:2" x14ac:dyDescent="0.2">
      <c r="B15647" s="24"/>
    </row>
    <row r="15648" spans="2:2" x14ac:dyDescent="0.2">
      <c r="B15648" s="24"/>
    </row>
    <row r="15649" spans="2:2" x14ac:dyDescent="0.2">
      <c r="B15649" s="24"/>
    </row>
    <row r="15650" spans="2:2" x14ac:dyDescent="0.2">
      <c r="B15650" s="24"/>
    </row>
    <row r="15651" spans="2:2" x14ac:dyDescent="0.2">
      <c r="B15651" s="24"/>
    </row>
    <row r="15652" spans="2:2" x14ac:dyDescent="0.2">
      <c r="B15652" s="24"/>
    </row>
    <row r="15653" spans="2:2" x14ac:dyDescent="0.2">
      <c r="B15653" s="24"/>
    </row>
    <row r="15654" spans="2:2" x14ac:dyDescent="0.2">
      <c r="B15654" s="24"/>
    </row>
    <row r="15655" spans="2:2" x14ac:dyDescent="0.2">
      <c r="B15655" s="24"/>
    </row>
    <row r="15656" spans="2:2" x14ac:dyDescent="0.2">
      <c r="B15656" s="24"/>
    </row>
    <row r="15657" spans="2:2" x14ac:dyDescent="0.2">
      <c r="B15657" s="24"/>
    </row>
    <row r="15658" spans="2:2" x14ac:dyDescent="0.2">
      <c r="B15658" s="24"/>
    </row>
    <row r="15659" spans="2:2" x14ac:dyDescent="0.2">
      <c r="B15659" s="24"/>
    </row>
    <row r="15660" spans="2:2" x14ac:dyDescent="0.2">
      <c r="B15660" s="24"/>
    </row>
    <row r="15661" spans="2:2" x14ac:dyDescent="0.2">
      <c r="B15661" s="24"/>
    </row>
    <row r="15662" spans="2:2" x14ac:dyDescent="0.2">
      <c r="B15662" s="24"/>
    </row>
    <row r="15663" spans="2:2" x14ac:dyDescent="0.2">
      <c r="B15663" s="24"/>
    </row>
    <row r="15664" spans="2:2" x14ac:dyDescent="0.2">
      <c r="B15664" s="24"/>
    </row>
    <row r="15665" spans="2:2" x14ac:dyDescent="0.2">
      <c r="B15665" s="24"/>
    </row>
    <row r="15666" spans="2:2" x14ac:dyDescent="0.2">
      <c r="B15666" s="24"/>
    </row>
    <row r="15667" spans="2:2" x14ac:dyDescent="0.2">
      <c r="B15667" s="24"/>
    </row>
    <row r="15668" spans="2:2" x14ac:dyDescent="0.2">
      <c r="B15668" s="24"/>
    </row>
    <row r="15669" spans="2:2" x14ac:dyDescent="0.2">
      <c r="B15669" s="24"/>
    </row>
    <row r="15670" spans="2:2" x14ac:dyDescent="0.2">
      <c r="B15670" s="24"/>
    </row>
    <row r="15671" spans="2:2" x14ac:dyDescent="0.2">
      <c r="B15671" s="24"/>
    </row>
    <row r="15672" spans="2:2" x14ac:dyDescent="0.2">
      <c r="B15672" s="24"/>
    </row>
    <row r="15673" spans="2:2" x14ac:dyDescent="0.2">
      <c r="B15673" s="24"/>
    </row>
    <row r="15674" spans="2:2" x14ac:dyDescent="0.2">
      <c r="B15674" s="24"/>
    </row>
    <row r="15675" spans="2:2" x14ac:dyDescent="0.2">
      <c r="B15675" s="24"/>
    </row>
    <row r="15676" spans="2:2" x14ac:dyDescent="0.2">
      <c r="B15676" s="24"/>
    </row>
    <row r="15677" spans="2:2" x14ac:dyDescent="0.2">
      <c r="B15677" s="24"/>
    </row>
    <row r="15678" spans="2:2" x14ac:dyDescent="0.2">
      <c r="B15678" s="24"/>
    </row>
    <row r="15679" spans="2:2" x14ac:dyDescent="0.2">
      <c r="B15679" s="24"/>
    </row>
    <row r="15680" spans="2:2" x14ac:dyDescent="0.2">
      <c r="B15680" s="24"/>
    </row>
    <row r="15681" spans="2:2" x14ac:dyDescent="0.2">
      <c r="B15681" s="24"/>
    </row>
    <row r="15682" spans="2:2" x14ac:dyDescent="0.2">
      <c r="B15682" s="24"/>
    </row>
    <row r="15683" spans="2:2" x14ac:dyDescent="0.2">
      <c r="B15683" s="24"/>
    </row>
    <row r="15684" spans="2:2" x14ac:dyDescent="0.2">
      <c r="B15684" s="24"/>
    </row>
    <row r="15685" spans="2:2" x14ac:dyDescent="0.2">
      <c r="B15685" s="24"/>
    </row>
    <row r="15686" spans="2:2" x14ac:dyDescent="0.2">
      <c r="B15686" s="24"/>
    </row>
    <row r="15687" spans="2:2" x14ac:dyDescent="0.2">
      <c r="B15687" s="24"/>
    </row>
    <row r="15688" spans="2:2" x14ac:dyDescent="0.2">
      <c r="B15688" s="24"/>
    </row>
    <row r="15689" spans="2:2" x14ac:dyDescent="0.2">
      <c r="B15689" s="24"/>
    </row>
    <row r="15690" spans="2:2" x14ac:dyDescent="0.2">
      <c r="B15690" s="24"/>
    </row>
    <row r="15691" spans="2:2" x14ac:dyDescent="0.2">
      <c r="B15691" s="24"/>
    </row>
    <row r="15692" spans="2:2" x14ac:dyDescent="0.2">
      <c r="B15692" s="24"/>
    </row>
    <row r="15693" spans="2:2" x14ac:dyDescent="0.2">
      <c r="B15693" s="24"/>
    </row>
    <row r="15694" spans="2:2" x14ac:dyDescent="0.2">
      <c r="B15694" s="24"/>
    </row>
    <row r="15695" spans="2:2" x14ac:dyDescent="0.2">
      <c r="B15695" s="24"/>
    </row>
    <row r="15696" spans="2:2" x14ac:dyDescent="0.2">
      <c r="B15696" s="24"/>
    </row>
    <row r="15697" spans="2:2" x14ac:dyDescent="0.2">
      <c r="B15697" s="24"/>
    </row>
    <row r="15698" spans="2:2" x14ac:dyDescent="0.2">
      <c r="B15698" s="24"/>
    </row>
    <row r="15699" spans="2:2" x14ac:dyDescent="0.2">
      <c r="B15699" s="24"/>
    </row>
    <row r="15700" spans="2:2" x14ac:dyDescent="0.2">
      <c r="B15700" s="24"/>
    </row>
    <row r="15701" spans="2:2" x14ac:dyDescent="0.2">
      <c r="B15701" s="24"/>
    </row>
    <row r="15702" spans="2:2" x14ac:dyDescent="0.2">
      <c r="B15702" s="24"/>
    </row>
    <row r="15703" spans="2:2" x14ac:dyDescent="0.2">
      <c r="B15703" s="24"/>
    </row>
    <row r="15704" spans="2:2" x14ac:dyDescent="0.2">
      <c r="B15704" s="24"/>
    </row>
    <row r="15705" spans="2:2" x14ac:dyDescent="0.2">
      <c r="B15705" s="24"/>
    </row>
    <row r="15706" spans="2:2" x14ac:dyDescent="0.2">
      <c r="B15706" s="24"/>
    </row>
    <row r="15707" spans="2:2" x14ac:dyDescent="0.2">
      <c r="B15707" s="24"/>
    </row>
    <row r="15708" spans="2:2" x14ac:dyDescent="0.2">
      <c r="B15708" s="24"/>
    </row>
    <row r="15709" spans="2:2" x14ac:dyDescent="0.2">
      <c r="B15709" s="24"/>
    </row>
    <row r="15710" spans="2:2" x14ac:dyDescent="0.2">
      <c r="B15710" s="24"/>
    </row>
    <row r="15711" spans="2:2" x14ac:dyDescent="0.2">
      <c r="B15711" s="24"/>
    </row>
    <row r="15712" spans="2:2" x14ac:dyDescent="0.2">
      <c r="B15712" s="24"/>
    </row>
    <row r="15713" spans="2:2" x14ac:dyDescent="0.2">
      <c r="B15713" s="24"/>
    </row>
    <row r="15714" spans="2:2" x14ac:dyDescent="0.2">
      <c r="B15714" s="24"/>
    </row>
    <row r="15715" spans="2:2" x14ac:dyDescent="0.2">
      <c r="B15715" s="24"/>
    </row>
    <row r="15716" spans="2:2" x14ac:dyDescent="0.2">
      <c r="B15716" s="24"/>
    </row>
    <row r="15717" spans="2:2" x14ac:dyDescent="0.2">
      <c r="B15717" s="24"/>
    </row>
    <row r="15718" spans="2:2" x14ac:dyDescent="0.2">
      <c r="B15718" s="24"/>
    </row>
    <row r="15719" spans="2:2" x14ac:dyDescent="0.2">
      <c r="B15719" s="24"/>
    </row>
    <row r="15720" spans="2:2" x14ac:dyDescent="0.2">
      <c r="B15720" s="24"/>
    </row>
    <row r="15721" spans="2:2" x14ac:dyDescent="0.2">
      <c r="B15721" s="24"/>
    </row>
    <row r="15722" spans="2:2" x14ac:dyDescent="0.2">
      <c r="B15722" s="24"/>
    </row>
    <row r="15723" spans="2:2" x14ac:dyDescent="0.2">
      <c r="B15723" s="24"/>
    </row>
    <row r="15724" spans="2:2" x14ac:dyDescent="0.2">
      <c r="B15724" s="24"/>
    </row>
    <row r="15725" spans="2:2" x14ac:dyDescent="0.2">
      <c r="B15725" s="24"/>
    </row>
    <row r="15726" spans="2:2" x14ac:dyDescent="0.2">
      <c r="B15726" s="24"/>
    </row>
    <row r="15727" spans="2:2" x14ac:dyDescent="0.2">
      <c r="B15727" s="24"/>
    </row>
    <row r="15728" spans="2:2" x14ac:dyDescent="0.2">
      <c r="B15728" s="24"/>
    </row>
    <row r="15729" spans="2:2" x14ac:dyDescent="0.2">
      <c r="B15729" s="24"/>
    </row>
    <row r="15730" spans="2:2" x14ac:dyDescent="0.2">
      <c r="B15730" s="24"/>
    </row>
    <row r="15731" spans="2:2" x14ac:dyDescent="0.2">
      <c r="B15731" s="24"/>
    </row>
    <row r="15732" spans="2:2" x14ac:dyDescent="0.2">
      <c r="B15732" s="24"/>
    </row>
    <row r="15733" spans="2:2" x14ac:dyDescent="0.2">
      <c r="B15733" s="24"/>
    </row>
    <row r="15734" spans="2:2" x14ac:dyDescent="0.2">
      <c r="B15734" s="24"/>
    </row>
    <row r="15735" spans="2:2" x14ac:dyDescent="0.2">
      <c r="B15735" s="24"/>
    </row>
    <row r="15736" spans="2:2" x14ac:dyDescent="0.2">
      <c r="B15736" s="24"/>
    </row>
    <row r="15737" spans="2:2" x14ac:dyDescent="0.2">
      <c r="B15737" s="24"/>
    </row>
    <row r="15738" spans="2:2" x14ac:dyDescent="0.2">
      <c r="B15738" s="24"/>
    </row>
    <row r="15739" spans="2:2" x14ac:dyDescent="0.2">
      <c r="B15739" s="24"/>
    </row>
    <row r="15740" spans="2:2" x14ac:dyDescent="0.2">
      <c r="B15740" s="24"/>
    </row>
    <row r="15741" spans="2:2" x14ac:dyDescent="0.2">
      <c r="B15741" s="24"/>
    </row>
    <row r="15742" spans="2:2" x14ac:dyDescent="0.2">
      <c r="B15742" s="24"/>
    </row>
    <row r="15743" spans="2:2" x14ac:dyDescent="0.2">
      <c r="B15743" s="24"/>
    </row>
    <row r="15744" spans="2:2" x14ac:dyDescent="0.2">
      <c r="B15744" s="24"/>
    </row>
    <row r="15745" spans="2:2" x14ac:dyDescent="0.2">
      <c r="B15745" s="24"/>
    </row>
    <row r="15746" spans="2:2" x14ac:dyDescent="0.2">
      <c r="B15746" s="24"/>
    </row>
    <row r="15747" spans="2:2" x14ac:dyDescent="0.2">
      <c r="B15747" s="24"/>
    </row>
    <row r="15748" spans="2:2" x14ac:dyDescent="0.2">
      <c r="B15748" s="24"/>
    </row>
    <row r="15749" spans="2:2" x14ac:dyDescent="0.2">
      <c r="B15749" s="24"/>
    </row>
    <row r="15750" spans="2:2" x14ac:dyDescent="0.2">
      <c r="B15750" s="24"/>
    </row>
    <row r="15751" spans="2:2" x14ac:dyDescent="0.2">
      <c r="B15751" s="24"/>
    </row>
    <row r="15752" spans="2:2" x14ac:dyDescent="0.2">
      <c r="B15752" s="24"/>
    </row>
    <row r="15753" spans="2:2" x14ac:dyDescent="0.2">
      <c r="B15753" s="24"/>
    </row>
    <row r="15754" spans="2:2" x14ac:dyDescent="0.2">
      <c r="B15754" s="24"/>
    </row>
    <row r="15755" spans="2:2" x14ac:dyDescent="0.2">
      <c r="B15755" s="24"/>
    </row>
    <row r="15756" spans="2:2" x14ac:dyDescent="0.2">
      <c r="B15756" s="24"/>
    </row>
    <row r="15757" spans="2:2" x14ac:dyDescent="0.2">
      <c r="B15757" s="24"/>
    </row>
    <row r="15758" spans="2:2" x14ac:dyDescent="0.2">
      <c r="B15758" s="24"/>
    </row>
    <row r="15759" spans="2:2" x14ac:dyDescent="0.2">
      <c r="B15759" s="24"/>
    </row>
    <row r="15760" spans="2:2" x14ac:dyDescent="0.2">
      <c r="B15760" s="24"/>
    </row>
    <row r="15761" spans="2:2" x14ac:dyDescent="0.2">
      <c r="B15761" s="24"/>
    </row>
    <row r="15762" spans="2:2" x14ac:dyDescent="0.2">
      <c r="B15762" s="24"/>
    </row>
    <row r="15763" spans="2:2" x14ac:dyDescent="0.2">
      <c r="B15763" s="24"/>
    </row>
    <row r="15764" spans="2:2" x14ac:dyDescent="0.2">
      <c r="B15764" s="24"/>
    </row>
    <row r="15765" spans="2:2" x14ac:dyDescent="0.2">
      <c r="B15765" s="24"/>
    </row>
    <row r="15766" spans="2:2" x14ac:dyDescent="0.2">
      <c r="B15766" s="24"/>
    </row>
    <row r="15767" spans="2:2" x14ac:dyDescent="0.2">
      <c r="B15767" s="24"/>
    </row>
    <row r="15768" spans="2:2" x14ac:dyDescent="0.2">
      <c r="B15768" s="24"/>
    </row>
    <row r="15769" spans="2:2" x14ac:dyDescent="0.2">
      <c r="B15769" s="24"/>
    </row>
    <row r="15770" spans="2:2" x14ac:dyDescent="0.2">
      <c r="B15770" s="24"/>
    </row>
    <row r="15771" spans="2:2" x14ac:dyDescent="0.2">
      <c r="B15771" s="24"/>
    </row>
    <row r="15772" spans="2:2" x14ac:dyDescent="0.2">
      <c r="B15772" s="24"/>
    </row>
    <row r="15773" spans="2:2" x14ac:dyDescent="0.2">
      <c r="B15773" s="24"/>
    </row>
    <row r="15774" spans="2:2" x14ac:dyDescent="0.2">
      <c r="B15774" s="24"/>
    </row>
    <row r="15775" spans="2:2" x14ac:dyDescent="0.2">
      <c r="B15775" s="24"/>
    </row>
    <row r="15776" spans="2:2" x14ac:dyDescent="0.2">
      <c r="B15776" s="24"/>
    </row>
    <row r="15777" spans="2:2" x14ac:dyDescent="0.2">
      <c r="B15777" s="24"/>
    </row>
    <row r="15778" spans="2:2" x14ac:dyDescent="0.2">
      <c r="B15778" s="24"/>
    </row>
    <row r="15779" spans="2:2" x14ac:dyDescent="0.2">
      <c r="B15779" s="24"/>
    </row>
    <row r="15780" spans="2:2" x14ac:dyDescent="0.2">
      <c r="B15780" s="24"/>
    </row>
    <row r="15781" spans="2:2" x14ac:dyDescent="0.2">
      <c r="B15781" s="24"/>
    </row>
    <row r="15782" spans="2:2" x14ac:dyDescent="0.2">
      <c r="B15782" s="24"/>
    </row>
    <row r="15783" spans="2:2" x14ac:dyDescent="0.2">
      <c r="B15783" s="24"/>
    </row>
    <row r="15784" spans="2:2" x14ac:dyDescent="0.2">
      <c r="B15784" s="24"/>
    </row>
    <row r="15785" spans="2:2" x14ac:dyDescent="0.2">
      <c r="B15785" s="24"/>
    </row>
    <row r="15786" spans="2:2" x14ac:dyDescent="0.2">
      <c r="B15786" s="24"/>
    </row>
    <row r="15787" spans="2:2" x14ac:dyDescent="0.2">
      <c r="B15787" s="24"/>
    </row>
    <row r="15788" spans="2:2" x14ac:dyDescent="0.2">
      <c r="B15788" s="24"/>
    </row>
    <row r="15789" spans="2:2" x14ac:dyDescent="0.2">
      <c r="B15789" s="24"/>
    </row>
    <row r="15790" spans="2:2" x14ac:dyDescent="0.2">
      <c r="B15790" s="24"/>
    </row>
    <row r="15791" spans="2:2" x14ac:dyDescent="0.2">
      <c r="B15791" s="24"/>
    </row>
    <row r="15792" spans="2:2" x14ac:dyDescent="0.2">
      <c r="B15792" s="24"/>
    </row>
    <row r="15793" spans="2:2" x14ac:dyDescent="0.2">
      <c r="B15793" s="24"/>
    </row>
    <row r="15794" spans="2:2" x14ac:dyDescent="0.2">
      <c r="B15794" s="24"/>
    </row>
    <row r="15795" spans="2:2" x14ac:dyDescent="0.2">
      <c r="B15795" s="24"/>
    </row>
    <row r="15796" spans="2:2" x14ac:dyDescent="0.2">
      <c r="B15796" s="24"/>
    </row>
    <row r="15797" spans="2:2" x14ac:dyDescent="0.2">
      <c r="B15797" s="24"/>
    </row>
    <row r="15798" spans="2:2" x14ac:dyDescent="0.2">
      <c r="B15798" s="24"/>
    </row>
    <row r="15799" spans="2:2" x14ac:dyDescent="0.2">
      <c r="B15799" s="24"/>
    </row>
    <row r="15800" spans="2:2" x14ac:dyDescent="0.2">
      <c r="B15800" s="24"/>
    </row>
    <row r="15801" spans="2:2" x14ac:dyDescent="0.2">
      <c r="B15801" s="24"/>
    </row>
    <row r="15802" spans="2:2" x14ac:dyDescent="0.2">
      <c r="B15802" s="24"/>
    </row>
    <row r="15803" spans="2:2" x14ac:dyDescent="0.2">
      <c r="B15803" s="24"/>
    </row>
    <row r="15804" spans="2:2" x14ac:dyDescent="0.2">
      <c r="B15804" s="24"/>
    </row>
    <row r="15805" spans="2:2" x14ac:dyDescent="0.2">
      <c r="B15805" s="24"/>
    </row>
    <row r="15806" spans="2:2" x14ac:dyDescent="0.2">
      <c r="B15806" s="24"/>
    </row>
    <row r="15807" spans="2:2" x14ac:dyDescent="0.2">
      <c r="B15807" s="24"/>
    </row>
    <row r="15808" spans="2:2" x14ac:dyDescent="0.2">
      <c r="B15808" s="24"/>
    </row>
    <row r="15809" spans="2:2" x14ac:dyDescent="0.2">
      <c r="B15809" s="24"/>
    </row>
    <row r="15810" spans="2:2" x14ac:dyDescent="0.2">
      <c r="B15810" s="24"/>
    </row>
    <row r="15811" spans="2:2" x14ac:dyDescent="0.2">
      <c r="B15811" s="24"/>
    </row>
    <row r="15812" spans="2:2" x14ac:dyDescent="0.2">
      <c r="B15812" s="24"/>
    </row>
    <row r="15813" spans="2:2" x14ac:dyDescent="0.2">
      <c r="B15813" s="24"/>
    </row>
    <row r="15814" spans="2:2" x14ac:dyDescent="0.2">
      <c r="B15814" s="24"/>
    </row>
    <row r="15815" spans="2:2" x14ac:dyDescent="0.2">
      <c r="B15815" s="24"/>
    </row>
    <row r="15816" spans="2:2" x14ac:dyDescent="0.2">
      <c r="B15816" s="24"/>
    </row>
    <row r="15817" spans="2:2" x14ac:dyDescent="0.2">
      <c r="B15817" s="24"/>
    </row>
    <row r="15818" spans="2:2" x14ac:dyDescent="0.2">
      <c r="B15818" s="24"/>
    </row>
    <row r="15819" spans="2:2" x14ac:dyDescent="0.2">
      <c r="B15819" s="24"/>
    </row>
    <row r="15820" spans="2:2" x14ac:dyDescent="0.2">
      <c r="B15820" s="24"/>
    </row>
    <row r="15821" spans="2:2" x14ac:dyDescent="0.2">
      <c r="B15821" s="24"/>
    </row>
    <row r="15822" spans="2:2" x14ac:dyDescent="0.2">
      <c r="B15822" s="24"/>
    </row>
    <row r="15823" spans="2:2" x14ac:dyDescent="0.2">
      <c r="B15823" s="24"/>
    </row>
    <row r="15824" spans="2:2" x14ac:dyDescent="0.2">
      <c r="B15824" s="24"/>
    </row>
    <row r="15825" spans="2:2" x14ac:dyDescent="0.2">
      <c r="B15825" s="24"/>
    </row>
    <row r="15826" spans="2:2" x14ac:dyDescent="0.2">
      <c r="B15826" s="24"/>
    </row>
    <row r="15827" spans="2:2" x14ac:dyDescent="0.2">
      <c r="B15827" s="24"/>
    </row>
    <row r="15828" spans="2:2" x14ac:dyDescent="0.2">
      <c r="B15828" s="24"/>
    </row>
    <row r="15829" spans="2:2" x14ac:dyDescent="0.2">
      <c r="B15829" s="24"/>
    </row>
    <row r="15830" spans="2:2" x14ac:dyDescent="0.2">
      <c r="B15830" s="24"/>
    </row>
    <row r="15831" spans="2:2" x14ac:dyDescent="0.2">
      <c r="B15831" s="24"/>
    </row>
    <row r="15832" spans="2:2" x14ac:dyDescent="0.2">
      <c r="B15832" s="24"/>
    </row>
    <row r="15833" spans="2:2" x14ac:dyDescent="0.2">
      <c r="B15833" s="24"/>
    </row>
    <row r="15834" spans="2:2" x14ac:dyDescent="0.2">
      <c r="B15834" s="24"/>
    </row>
    <row r="15835" spans="2:2" x14ac:dyDescent="0.2">
      <c r="B15835" s="24"/>
    </row>
    <row r="15836" spans="2:2" x14ac:dyDescent="0.2">
      <c r="B15836" s="24"/>
    </row>
    <row r="15837" spans="2:2" x14ac:dyDescent="0.2">
      <c r="B15837" s="24"/>
    </row>
    <row r="15838" spans="2:2" x14ac:dyDescent="0.2">
      <c r="B15838" s="24"/>
    </row>
    <row r="15839" spans="2:2" x14ac:dyDescent="0.2">
      <c r="B15839" s="24"/>
    </row>
    <row r="15840" spans="2:2" x14ac:dyDescent="0.2">
      <c r="B15840" s="24"/>
    </row>
    <row r="15841" spans="2:2" x14ac:dyDescent="0.2">
      <c r="B15841" s="24"/>
    </row>
    <row r="15842" spans="2:2" x14ac:dyDescent="0.2">
      <c r="B15842" s="24"/>
    </row>
    <row r="15843" spans="2:2" x14ac:dyDescent="0.2">
      <c r="B15843" s="24"/>
    </row>
    <row r="15844" spans="2:2" x14ac:dyDescent="0.2">
      <c r="B15844" s="24"/>
    </row>
    <row r="15845" spans="2:2" x14ac:dyDescent="0.2">
      <c r="B15845" s="24"/>
    </row>
    <row r="15846" spans="2:2" x14ac:dyDescent="0.2">
      <c r="B15846" s="24"/>
    </row>
    <row r="15847" spans="2:2" x14ac:dyDescent="0.2">
      <c r="B15847" s="24"/>
    </row>
    <row r="15848" spans="2:2" x14ac:dyDescent="0.2">
      <c r="B15848" s="24"/>
    </row>
    <row r="15849" spans="2:2" x14ac:dyDescent="0.2">
      <c r="B15849" s="24"/>
    </row>
    <row r="15850" spans="2:2" x14ac:dyDescent="0.2">
      <c r="B15850" s="24"/>
    </row>
    <row r="15851" spans="2:2" x14ac:dyDescent="0.2">
      <c r="B15851" s="24"/>
    </row>
    <row r="15852" spans="2:2" x14ac:dyDescent="0.2">
      <c r="B15852" s="24"/>
    </row>
    <row r="15853" spans="2:2" x14ac:dyDescent="0.2">
      <c r="B15853" s="24"/>
    </row>
    <row r="15854" spans="2:2" x14ac:dyDescent="0.2">
      <c r="B15854" s="24"/>
    </row>
    <row r="15855" spans="2:2" x14ac:dyDescent="0.2">
      <c r="B15855" s="24"/>
    </row>
    <row r="15856" spans="2:2" x14ac:dyDescent="0.2">
      <c r="B15856" s="24"/>
    </row>
    <row r="15857" spans="2:2" x14ac:dyDescent="0.2">
      <c r="B15857" s="24"/>
    </row>
    <row r="15858" spans="2:2" x14ac:dyDescent="0.2">
      <c r="B15858" s="24"/>
    </row>
    <row r="15859" spans="2:2" x14ac:dyDescent="0.2">
      <c r="B15859" s="24"/>
    </row>
    <row r="15860" spans="2:2" x14ac:dyDescent="0.2">
      <c r="B15860" s="24"/>
    </row>
    <row r="15861" spans="2:2" x14ac:dyDescent="0.2">
      <c r="B15861" s="24"/>
    </row>
    <row r="15862" spans="2:2" x14ac:dyDescent="0.2">
      <c r="B15862" s="24"/>
    </row>
    <row r="15863" spans="2:2" x14ac:dyDescent="0.2">
      <c r="B15863" s="24"/>
    </row>
    <row r="15864" spans="2:2" x14ac:dyDescent="0.2">
      <c r="B15864" s="24"/>
    </row>
    <row r="15865" spans="2:2" x14ac:dyDescent="0.2">
      <c r="B15865" s="24"/>
    </row>
    <row r="15866" spans="2:2" x14ac:dyDescent="0.2">
      <c r="B15866" s="24"/>
    </row>
    <row r="15867" spans="2:2" x14ac:dyDescent="0.2">
      <c r="B15867" s="24"/>
    </row>
    <row r="15868" spans="2:2" x14ac:dyDescent="0.2">
      <c r="B15868" s="24"/>
    </row>
    <row r="15869" spans="2:2" x14ac:dyDescent="0.2">
      <c r="B15869" s="24"/>
    </row>
    <row r="15870" spans="2:2" x14ac:dyDescent="0.2">
      <c r="B15870" s="24"/>
    </row>
    <row r="15871" spans="2:2" x14ac:dyDescent="0.2">
      <c r="B15871" s="24"/>
    </row>
    <row r="15872" spans="2:2" x14ac:dyDescent="0.2">
      <c r="B15872" s="24"/>
    </row>
    <row r="15873" spans="2:2" x14ac:dyDescent="0.2">
      <c r="B15873" s="24"/>
    </row>
    <row r="15874" spans="2:2" x14ac:dyDescent="0.2">
      <c r="B15874" s="24"/>
    </row>
    <row r="15875" spans="2:2" x14ac:dyDescent="0.2">
      <c r="B15875" s="24"/>
    </row>
    <row r="15876" spans="2:2" x14ac:dyDescent="0.2">
      <c r="B15876" s="24"/>
    </row>
    <row r="15877" spans="2:2" x14ac:dyDescent="0.2">
      <c r="B15877" s="24"/>
    </row>
    <row r="15878" spans="2:2" x14ac:dyDescent="0.2">
      <c r="B15878" s="24"/>
    </row>
    <row r="15879" spans="2:2" x14ac:dyDescent="0.2">
      <c r="B15879" s="24"/>
    </row>
    <row r="15880" spans="2:2" x14ac:dyDescent="0.2">
      <c r="B15880" s="24"/>
    </row>
    <row r="15881" spans="2:2" x14ac:dyDescent="0.2">
      <c r="B15881" s="24"/>
    </row>
    <row r="15882" spans="2:2" x14ac:dyDescent="0.2">
      <c r="B15882" s="24"/>
    </row>
    <row r="15883" spans="2:2" x14ac:dyDescent="0.2">
      <c r="B15883" s="24"/>
    </row>
    <row r="15884" spans="2:2" x14ac:dyDescent="0.2">
      <c r="B15884" s="24"/>
    </row>
    <row r="15885" spans="2:2" x14ac:dyDescent="0.2">
      <c r="B15885" s="24"/>
    </row>
    <row r="15886" spans="2:2" x14ac:dyDescent="0.2">
      <c r="B15886" s="24"/>
    </row>
    <row r="15887" spans="2:2" x14ac:dyDescent="0.2">
      <c r="B15887" s="24"/>
    </row>
    <row r="15888" spans="2:2" x14ac:dyDescent="0.2">
      <c r="B15888" s="24"/>
    </row>
    <row r="15889" spans="2:2" x14ac:dyDescent="0.2">
      <c r="B15889" s="24"/>
    </row>
    <row r="15890" spans="2:2" x14ac:dyDescent="0.2">
      <c r="B15890" s="24"/>
    </row>
    <row r="15891" spans="2:2" x14ac:dyDescent="0.2">
      <c r="B15891" s="24"/>
    </row>
    <row r="15892" spans="2:2" x14ac:dyDescent="0.2">
      <c r="B15892" s="24"/>
    </row>
    <row r="15893" spans="2:2" x14ac:dyDescent="0.2">
      <c r="B15893" s="24"/>
    </row>
    <row r="15894" spans="2:2" x14ac:dyDescent="0.2">
      <c r="B15894" s="24"/>
    </row>
    <row r="15895" spans="2:2" x14ac:dyDescent="0.2">
      <c r="B15895" s="24"/>
    </row>
    <row r="15896" spans="2:2" x14ac:dyDescent="0.2">
      <c r="B15896" s="24"/>
    </row>
    <row r="15897" spans="2:2" x14ac:dyDescent="0.2">
      <c r="B15897" s="24"/>
    </row>
    <row r="15898" spans="2:2" x14ac:dyDescent="0.2">
      <c r="B15898" s="24"/>
    </row>
    <row r="15899" spans="2:2" x14ac:dyDescent="0.2">
      <c r="B15899" s="24"/>
    </row>
    <row r="15900" spans="2:2" x14ac:dyDescent="0.2">
      <c r="B15900" s="24"/>
    </row>
    <row r="15901" spans="2:2" x14ac:dyDescent="0.2">
      <c r="B15901" s="24"/>
    </row>
    <row r="15902" spans="2:2" x14ac:dyDescent="0.2">
      <c r="B15902" s="24"/>
    </row>
    <row r="15903" spans="2:2" x14ac:dyDescent="0.2">
      <c r="B15903" s="24"/>
    </row>
    <row r="15904" spans="2:2" x14ac:dyDescent="0.2">
      <c r="B15904" s="24"/>
    </row>
    <row r="15905" spans="2:2" x14ac:dyDescent="0.2">
      <c r="B15905" s="24"/>
    </row>
    <row r="15906" spans="2:2" x14ac:dyDescent="0.2">
      <c r="B15906" s="24"/>
    </row>
    <row r="15907" spans="2:2" x14ac:dyDescent="0.2">
      <c r="B15907" s="24"/>
    </row>
    <row r="15908" spans="2:2" x14ac:dyDescent="0.2">
      <c r="B15908" s="24"/>
    </row>
    <row r="15909" spans="2:2" x14ac:dyDescent="0.2">
      <c r="B15909" s="24"/>
    </row>
    <row r="15910" spans="2:2" x14ac:dyDescent="0.2">
      <c r="B15910" s="24"/>
    </row>
    <row r="15911" spans="2:2" x14ac:dyDescent="0.2">
      <c r="B15911" s="24"/>
    </row>
    <row r="15912" spans="2:2" x14ac:dyDescent="0.2">
      <c r="B15912" s="24"/>
    </row>
    <row r="15913" spans="2:2" x14ac:dyDescent="0.2">
      <c r="B15913" s="24"/>
    </row>
    <row r="15914" spans="2:2" x14ac:dyDescent="0.2">
      <c r="B15914" s="24"/>
    </row>
    <row r="15915" spans="2:2" x14ac:dyDescent="0.2">
      <c r="B15915" s="24"/>
    </row>
    <row r="15916" spans="2:2" x14ac:dyDescent="0.2">
      <c r="B15916" s="24"/>
    </row>
    <row r="15917" spans="2:2" x14ac:dyDescent="0.2">
      <c r="B15917" s="24"/>
    </row>
    <row r="15918" spans="2:2" x14ac:dyDescent="0.2">
      <c r="B15918" s="24"/>
    </row>
    <row r="15919" spans="2:2" x14ac:dyDescent="0.2">
      <c r="B15919" s="24"/>
    </row>
    <row r="15920" spans="2:2" x14ac:dyDescent="0.2">
      <c r="B15920" s="24"/>
    </row>
    <row r="15921" spans="2:2" x14ac:dyDescent="0.2">
      <c r="B15921" s="24"/>
    </row>
    <row r="15922" spans="2:2" x14ac:dyDescent="0.2">
      <c r="B15922" s="24"/>
    </row>
    <row r="15923" spans="2:2" x14ac:dyDescent="0.2">
      <c r="B15923" s="24"/>
    </row>
    <row r="15924" spans="2:2" x14ac:dyDescent="0.2">
      <c r="B15924" s="24"/>
    </row>
    <row r="15925" spans="2:2" x14ac:dyDescent="0.2">
      <c r="B15925" s="24"/>
    </row>
    <row r="15926" spans="2:2" x14ac:dyDescent="0.2">
      <c r="B15926" s="24"/>
    </row>
    <row r="15927" spans="2:2" x14ac:dyDescent="0.2">
      <c r="B15927" s="24"/>
    </row>
    <row r="15928" spans="2:2" x14ac:dyDescent="0.2">
      <c r="B15928" s="24"/>
    </row>
    <row r="15929" spans="2:2" x14ac:dyDescent="0.2">
      <c r="B15929" s="24"/>
    </row>
    <row r="15930" spans="2:2" x14ac:dyDescent="0.2">
      <c r="B15930" s="24"/>
    </row>
    <row r="15931" spans="2:2" x14ac:dyDescent="0.2">
      <c r="B15931" s="24"/>
    </row>
    <row r="15932" spans="2:2" x14ac:dyDescent="0.2">
      <c r="B15932" s="24"/>
    </row>
    <row r="15933" spans="2:2" x14ac:dyDescent="0.2">
      <c r="B15933" s="24"/>
    </row>
    <row r="15934" spans="2:2" x14ac:dyDescent="0.2">
      <c r="B15934" s="24"/>
    </row>
    <row r="15935" spans="2:2" x14ac:dyDescent="0.2">
      <c r="B15935" s="24"/>
    </row>
    <row r="15936" spans="2:2" x14ac:dyDescent="0.2">
      <c r="B15936" s="24"/>
    </row>
    <row r="15937" spans="2:2" x14ac:dyDescent="0.2">
      <c r="B15937" s="24"/>
    </row>
    <row r="15938" spans="2:2" x14ac:dyDescent="0.2">
      <c r="B15938" s="24"/>
    </row>
    <row r="15939" spans="2:2" x14ac:dyDescent="0.2">
      <c r="B15939" s="24"/>
    </row>
    <row r="15940" spans="2:2" x14ac:dyDescent="0.2">
      <c r="B15940" s="24"/>
    </row>
    <row r="15941" spans="2:2" x14ac:dyDescent="0.2">
      <c r="B15941" s="24"/>
    </row>
    <row r="15942" spans="2:2" x14ac:dyDescent="0.2">
      <c r="B15942" s="24"/>
    </row>
    <row r="15943" spans="2:2" x14ac:dyDescent="0.2">
      <c r="B15943" s="24"/>
    </row>
    <row r="15944" spans="2:2" x14ac:dyDescent="0.2">
      <c r="B15944" s="24"/>
    </row>
    <row r="15945" spans="2:2" x14ac:dyDescent="0.2">
      <c r="B15945" s="24"/>
    </row>
    <row r="15946" spans="2:2" x14ac:dyDescent="0.2">
      <c r="B15946" s="24"/>
    </row>
    <row r="15947" spans="2:2" x14ac:dyDescent="0.2">
      <c r="B15947" s="24"/>
    </row>
    <row r="15948" spans="2:2" x14ac:dyDescent="0.2">
      <c r="B15948" s="24"/>
    </row>
    <row r="15949" spans="2:2" x14ac:dyDescent="0.2">
      <c r="B15949" s="24"/>
    </row>
    <row r="15950" spans="2:2" x14ac:dyDescent="0.2">
      <c r="B15950" s="24"/>
    </row>
    <row r="15951" spans="2:2" x14ac:dyDescent="0.2">
      <c r="B15951" s="24"/>
    </row>
    <row r="15952" spans="2:2" x14ac:dyDescent="0.2">
      <c r="B15952" s="24"/>
    </row>
    <row r="15953" spans="2:2" x14ac:dyDescent="0.2">
      <c r="B15953" s="24"/>
    </row>
    <row r="15954" spans="2:2" x14ac:dyDescent="0.2">
      <c r="B15954" s="24"/>
    </row>
    <row r="15955" spans="2:2" x14ac:dyDescent="0.2">
      <c r="B15955" s="24"/>
    </row>
    <row r="15956" spans="2:2" x14ac:dyDescent="0.2">
      <c r="B15956" s="24"/>
    </row>
    <row r="15957" spans="2:2" x14ac:dyDescent="0.2">
      <c r="B15957" s="24"/>
    </row>
    <row r="15958" spans="2:2" x14ac:dyDescent="0.2">
      <c r="B15958" s="24"/>
    </row>
    <row r="15959" spans="2:2" x14ac:dyDescent="0.2">
      <c r="B15959" s="24"/>
    </row>
    <row r="15960" spans="2:2" x14ac:dyDescent="0.2">
      <c r="B15960" s="24"/>
    </row>
    <row r="15961" spans="2:2" x14ac:dyDescent="0.2">
      <c r="B15961" s="24"/>
    </row>
    <row r="15962" spans="2:2" x14ac:dyDescent="0.2">
      <c r="B15962" s="24"/>
    </row>
    <row r="15963" spans="2:2" x14ac:dyDescent="0.2">
      <c r="B15963" s="24"/>
    </row>
    <row r="15964" spans="2:2" x14ac:dyDescent="0.2">
      <c r="B15964" s="24"/>
    </row>
    <row r="15965" spans="2:2" x14ac:dyDescent="0.2">
      <c r="B15965" s="24"/>
    </row>
    <row r="15966" spans="2:2" x14ac:dyDescent="0.2">
      <c r="B15966" s="24"/>
    </row>
    <row r="15967" spans="2:2" x14ac:dyDescent="0.2">
      <c r="B15967" s="24"/>
    </row>
    <row r="15968" spans="2:2" x14ac:dyDescent="0.2">
      <c r="B15968" s="24"/>
    </row>
    <row r="15969" spans="2:2" x14ac:dyDescent="0.2">
      <c r="B15969" s="24"/>
    </row>
    <row r="15970" spans="2:2" x14ac:dyDescent="0.2">
      <c r="B15970" s="24"/>
    </row>
    <row r="15971" spans="2:2" x14ac:dyDescent="0.2">
      <c r="B15971" s="24"/>
    </row>
    <row r="15972" spans="2:2" x14ac:dyDescent="0.2">
      <c r="B15972" s="24"/>
    </row>
    <row r="15973" spans="2:2" x14ac:dyDescent="0.2">
      <c r="B15973" s="24"/>
    </row>
    <row r="15974" spans="2:2" x14ac:dyDescent="0.2">
      <c r="B15974" s="24"/>
    </row>
    <row r="15975" spans="2:2" x14ac:dyDescent="0.2">
      <c r="B15975" s="24"/>
    </row>
    <row r="15976" spans="2:2" x14ac:dyDescent="0.2">
      <c r="B15976" s="24"/>
    </row>
    <row r="15977" spans="2:2" x14ac:dyDescent="0.2">
      <c r="B15977" s="24"/>
    </row>
    <row r="15978" spans="2:2" x14ac:dyDescent="0.2">
      <c r="B15978" s="24"/>
    </row>
    <row r="15979" spans="2:2" x14ac:dyDescent="0.2">
      <c r="B15979" s="24"/>
    </row>
    <row r="15980" spans="2:2" x14ac:dyDescent="0.2">
      <c r="B15980" s="24"/>
    </row>
    <row r="15981" spans="2:2" x14ac:dyDescent="0.2">
      <c r="B15981" s="24"/>
    </row>
    <row r="15982" spans="2:2" x14ac:dyDescent="0.2">
      <c r="B15982" s="24"/>
    </row>
    <row r="15983" spans="2:2" x14ac:dyDescent="0.2">
      <c r="B15983" s="24"/>
    </row>
    <row r="15984" spans="2:2" x14ac:dyDescent="0.2">
      <c r="B15984" s="24"/>
    </row>
    <row r="15985" spans="2:2" x14ac:dyDescent="0.2">
      <c r="B15985" s="24"/>
    </row>
    <row r="15986" spans="2:2" x14ac:dyDescent="0.2">
      <c r="B15986" s="24"/>
    </row>
    <row r="15987" spans="2:2" x14ac:dyDescent="0.2">
      <c r="B15987" s="24"/>
    </row>
    <row r="15988" spans="2:2" x14ac:dyDescent="0.2">
      <c r="B15988" s="24"/>
    </row>
    <row r="15989" spans="2:2" x14ac:dyDescent="0.2">
      <c r="B15989" s="24"/>
    </row>
    <row r="15990" spans="2:2" x14ac:dyDescent="0.2">
      <c r="B15990" s="24"/>
    </row>
    <row r="15991" spans="2:2" x14ac:dyDescent="0.2">
      <c r="B15991" s="24"/>
    </row>
    <row r="15992" spans="2:2" x14ac:dyDescent="0.2">
      <c r="B15992" s="24"/>
    </row>
    <row r="15993" spans="2:2" x14ac:dyDescent="0.2">
      <c r="B15993" s="24"/>
    </row>
    <row r="15994" spans="2:2" x14ac:dyDescent="0.2">
      <c r="B15994" s="24"/>
    </row>
    <row r="15995" spans="2:2" x14ac:dyDescent="0.2">
      <c r="B15995" s="24"/>
    </row>
    <row r="15996" spans="2:2" x14ac:dyDescent="0.2">
      <c r="B15996" s="24"/>
    </row>
    <row r="15997" spans="2:2" x14ac:dyDescent="0.2">
      <c r="B15997" s="24"/>
    </row>
    <row r="15998" spans="2:2" x14ac:dyDescent="0.2">
      <c r="B15998" s="24"/>
    </row>
    <row r="15999" spans="2:2" x14ac:dyDescent="0.2">
      <c r="B15999" s="24"/>
    </row>
    <row r="16000" spans="2:2" x14ac:dyDescent="0.2">
      <c r="B16000" s="24"/>
    </row>
    <row r="16001" spans="2:2" x14ac:dyDescent="0.2">
      <c r="B16001" s="24"/>
    </row>
    <row r="16002" spans="2:2" x14ac:dyDescent="0.2">
      <c r="B16002" s="24"/>
    </row>
    <row r="16003" spans="2:2" x14ac:dyDescent="0.2">
      <c r="B16003" s="24"/>
    </row>
    <row r="16004" spans="2:2" x14ac:dyDescent="0.2">
      <c r="B16004" s="24"/>
    </row>
    <row r="16005" spans="2:2" x14ac:dyDescent="0.2">
      <c r="B16005" s="24"/>
    </row>
    <row r="16006" spans="2:2" x14ac:dyDescent="0.2">
      <c r="B16006" s="24"/>
    </row>
    <row r="16007" spans="2:2" x14ac:dyDescent="0.2">
      <c r="B16007" s="24"/>
    </row>
    <row r="16008" spans="2:2" x14ac:dyDescent="0.2">
      <c r="B16008" s="24"/>
    </row>
    <row r="16009" spans="2:2" x14ac:dyDescent="0.2">
      <c r="B16009" s="24"/>
    </row>
    <row r="16010" spans="2:2" x14ac:dyDescent="0.2">
      <c r="B16010" s="24"/>
    </row>
    <row r="16011" spans="2:2" x14ac:dyDescent="0.2">
      <c r="B16011" s="24"/>
    </row>
    <row r="16012" spans="2:2" x14ac:dyDescent="0.2">
      <c r="B16012" s="24"/>
    </row>
    <row r="16013" spans="2:2" x14ac:dyDescent="0.2">
      <c r="B16013" s="24"/>
    </row>
    <row r="16014" spans="2:2" x14ac:dyDescent="0.2">
      <c r="B16014" s="24"/>
    </row>
    <row r="16015" spans="2:2" x14ac:dyDescent="0.2">
      <c r="B16015" s="24"/>
    </row>
    <row r="16016" spans="2:2" x14ac:dyDescent="0.2">
      <c r="B16016" s="24"/>
    </row>
    <row r="16017" spans="2:2" x14ac:dyDescent="0.2">
      <c r="B16017" s="24"/>
    </row>
    <row r="16018" spans="2:2" x14ac:dyDescent="0.2">
      <c r="B16018" s="24"/>
    </row>
    <row r="16019" spans="2:2" x14ac:dyDescent="0.2">
      <c r="B16019" s="24"/>
    </row>
    <row r="16020" spans="2:2" x14ac:dyDescent="0.2">
      <c r="B16020" s="24"/>
    </row>
    <row r="16021" spans="2:2" x14ac:dyDescent="0.2">
      <c r="B16021" s="24"/>
    </row>
    <row r="16022" spans="2:2" x14ac:dyDescent="0.2">
      <c r="B16022" s="24"/>
    </row>
    <row r="16023" spans="2:2" x14ac:dyDescent="0.2">
      <c r="B16023" s="24"/>
    </row>
    <row r="16024" spans="2:2" x14ac:dyDescent="0.2">
      <c r="B16024" s="24"/>
    </row>
    <row r="16025" spans="2:2" x14ac:dyDescent="0.2">
      <c r="B16025" s="24"/>
    </row>
    <row r="16026" spans="2:2" x14ac:dyDescent="0.2">
      <c r="B16026" s="24"/>
    </row>
    <row r="16027" spans="2:2" x14ac:dyDescent="0.2">
      <c r="B16027" s="24"/>
    </row>
    <row r="16028" spans="2:2" x14ac:dyDescent="0.2">
      <c r="B16028" s="24"/>
    </row>
    <row r="16029" spans="2:2" x14ac:dyDescent="0.2">
      <c r="B16029" s="24"/>
    </row>
    <row r="16030" spans="2:2" x14ac:dyDescent="0.2">
      <c r="B16030" s="24"/>
    </row>
    <row r="16031" spans="2:2" x14ac:dyDescent="0.2">
      <c r="B16031" s="24"/>
    </row>
    <row r="16032" spans="2:2" x14ac:dyDescent="0.2">
      <c r="B16032" s="24"/>
    </row>
    <row r="16033" spans="2:2" x14ac:dyDescent="0.2">
      <c r="B16033" s="24"/>
    </row>
    <row r="16034" spans="2:2" x14ac:dyDescent="0.2">
      <c r="B16034" s="24"/>
    </row>
    <row r="16035" spans="2:2" x14ac:dyDescent="0.2">
      <c r="B16035" s="24"/>
    </row>
    <row r="16036" spans="2:2" x14ac:dyDescent="0.2">
      <c r="B16036" s="24"/>
    </row>
    <row r="16037" spans="2:2" x14ac:dyDescent="0.2">
      <c r="B16037" s="24"/>
    </row>
    <row r="16038" spans="2:2" x14ac:dyDescent="0.2">
      <c r="B16038" s="24"/>
    </row>
    <row r="16039" spans="2:2" x14ac:dyDescent="0.2">
      <c r="B16039" s="24"/>
    </row>
    <row r="16040" spans="2:2" x14ac:dyDescent="0.2">
      <c r="B16040" s="24"/>
    </row>
    <row r="16041" spans="2:2" x14ac:dyDescent="0.2">
      <c r="B16041" s="24"/>
    </row>
    <row r="16042" spans="2:2" x14ac:dyDescent="0.2">
      <c r="B16042" s="24"/>
    </row>
    <row r="16043" spans="2:2" x14ac:dyDescent="0.2">
      <c r="B16043" s="24"/>
    </row>
    <row r="16044" spans="2:2" x14ac:dyDescent="0.2">
      <c r="B16044" s="24"/>
    </row>
    <row r="16045" spans="2:2" x14ac:dyDescent="0.2">
      <c r="B16045" s="24"/>
    </row>
    <row r="16046" spans="2:2" x14ac:dyDescent="0.2">
      <c r="B16046" s="24"/>
    </row>
    <row r="16047" spans="2:2" x14ac:dyDescent="0.2">
      <c r="B16047" s="24"/>
    </row>
    <row r="16048" spans="2:2" x14ac:dyDescent="0.2">
      <c r="B16048" s="24"/>
    </row>
    <row r="16049" spans="2:2" x14ac:dyDescent="0.2">
      <c r="B16049" s="24"/>
    </row>
    <row r="16050" spans="2:2" x14ac:dyDescent="0.2">
      <c r="B16050" s="24"/>
    </row>
    <row r="16051" spans="2:2" x14ac:dyDescent="0.2">
      <c r="B16051" s="24"/>
    </row>
    <row r="16052" spans="2:2" x14ac:dyDescent="0.2">
      <c r="B16052" s="24"/>
    </row>
    <row r="16053" spans="2:2" x14ac:dyDescent="0.2">
      <c r="B16053" s="24"/>
    </row>
    <row r="16054" spans="2:2" x14ac:dyDescent="0.2">
      <c r="B16054" s="24"/>
    </row>
    <row r="16055" spans="2:2" x14ac:dyDescent="0.2">
      <c r="B16055" s="24"/>
    </row>
    <row r="16056" spans="2:2" x14ac:dyDescent="0.2">
      <c r="B16056" s="24"/>
    </row>
    <row r="16057" spans="2:2" x14ac:dyDescent="0.2">
      <c r="B16057" s="24"/>
    </row>
    <row r="16058" spans="2:2" x14ac:dyDescent="0.2">
      <c r="B16058" s="24"/>
    </row>
    <row r="16059" spans="2:2" x14ac:dyDescent="0.2">
      <c r="B16059" s="24"/>
    </row>
    <row r="16060" spans="2:2" x14ac:dyDescent="0.2">
      <c r="B16060" s="24"/>
    </row>
    <row r="16061" spans="2:2" x14ac:dyDescent="0.2">
      <c r="B16061" s="24"/>
    </row>
    <row r="16062" spans="2:2" x14ac:dyDescent="0.2">
      <c r="B16062" s="24"/>
    </row>
    <row r="16063" spans="2:2" x14ac:dyDescent="0.2">
      <c r="B16063" s="24"/>
    </row>
    <row r="16064" spans="2:2" x14ac:dyDescent="0.2">
      <c r="B16064" s="24"/>
    </row>
    <row r="16065" spans="2:2" x14ac:dyDescent="0.2">
      <c r="B16065" s="24"/>
    </row>
    <row r="16066" spans="2:2" x14ac:dyDescent="0.2">
      <c r="B16066" s="24"/>
    </row>
    <row r="16067" spans="2:2" x14ac:dyDescent="0.2">
      <c r="B16067" s="24"/>
    </row>
    <row r="16068" spans="2:2" x14ac:dyDescent="0.2">
      <c r="B16068" s="24"/>
    </row>
    <row r="16069" spans="2:2" x14ac:dyDescent="0.2">
      <c r="B16069" s="24"/>
    </row>
    <row r="16070" spans="2:2" x14ac:dyDescent="0.2">
      <c r="B16070" s="24"/>
    </row>
    <row r="16071" spans="2:2" x14ac:dyDescent="0.2">
      <c r="B16071" s="24"/>
    </row>
    <row r="16072" spans="2:2" x14ac:dyDescent="0.2">
      <c r="B16072" s="24"/>
    </row>
    <row r="16073" spans="2:2" x14ac:dyDescent="0.2">
      <c r="B16073" s="24"/>
    </row>
    <row r="16074" spans="2:2" x14ac:dyDescent="0.2">
      <c r="B16074" s="24"/>
    </row>
    <row r="16075" spans="2:2" x14ac:dyDescent="0.2">
      <c r="B16075" s="24"/>
    </row>
    <row r="16076" spans="2:2" x14ac:dyDescent="0.2">
      <c r="B16076" s="24"/>
    </row>
    <row r="16077" spans="2:2" x14ac:dyDescent="0.2">
      <c r="B16077" s="24"/>
    </row>
    <row r="16078" spans="2:2" x14ac:dyDescent="0.2">
      <c r="B16078" s="24"/>
    </row>
    <row r="16079" spans="2:2" x14ac:dyDescent="0.2">
      <c r="B16079" s="24"/>
    </row>
    <row r="16080" spans="2:2" x14ac:dyDescent="0.2">
      <c r="B16080" s="24"/>
    </row>
    <row r="16081" spans="2:2" x14ac:dyDescent="0.2">
      <c r="B16081" s="24"/>
    </row>
    <row r="16082" spans="2:2" x14ac:dyDescent="0.2">
      <c r="B16082" s="24"/>
    </row>
    <row r="16083" spans="2:2" x14ac:dyDescent="0.2">
      <c r="B16083" s="24"/>
    </row>
    <row r="16084" spans="2:2" x14ac:dyDescent="0.2">
      <c r="B16084" s="24"/>
    </row>
    <row r="16085" spans="2:2" x14ac:dyDescent="0.2">
      <c r="B16085" s="24"/>
    </row>
    <row r="16086" spans="2:2" x14ac:dyDescent="0.2">
      <c r="B16086" s="24"/>
    </row>
    <row r="16087" spans="2:2" x14ac:dyDescent="0.2">
      <c r="B16087" s="24"/>
    </row>
    <row r="16088" spans="2:2" x14ac:dyDescent="0.2">
      <c r="B16088" s="24"/>
    </row>
    <row r="16089" spans="2:2" x14ac:dyDescent="0.2">
      <c r="B16089" s="24"/>
    </row>
    <row r="16090" spans="2:2" x14ac:dyDescent="0.2">
      <c r="B16090" s="24"/>
    </row>
    <row r="16091" spans="2:2" x14ac:dyDescent="0.2">
      <c r="B16091" s="24"/>
    </row>
    <row r="16092" spans="2:2" x14ac:dyDescent="0.2">
      <c r="B16092" s="24"/>
    </row>
    <row r="16093" spans="2:2" x14ac:dyDescent="0.2">
      <c r="B16093" s="24"/>
    </row>
    <row r="16094" spans="2:2" x14ac:dyDescent="0.2">
      <c r="B16094" s="24"/>
    </row>
    <row r="16095" spans="2:2" x14ac:dyDescent="0.2">
      <c r="B16095" s="24"/>
    </row>
    <row r="16096" spans="2:2" x14ac:dyDescent="0.2">
      <c r="B16096" s="24"/>
    </row>
    <row r="16097" spans="2:2" x14ac:dyDescent="0.2">
      <c r="B16097" s="24"/>
    </row>
    <row r="16098" spans="2:2" x14ac:dyDescent="0.2">
      <c r="B16098" s="24"/>
    </row>
    <row r="16099" spans="2:2" x14ac:dyDescent="0.2">
      <c r="B16099" s="24"/>
    </row>
    <row r="16100" spans="2:2" x14ac:dyDescent="0.2">
      <c r="B16100" s="24"/>
    </row>
    <row r="16101" spans="2:2" x14ac:dyDescent="0.2">
      <c r="B16101" s="24"/>
    </row>
    <row r="16102" spans="2:2" x14ac:dyDescent="0.2">
      <c r="B16102" s="24"/>
    </row>
    <row r="16103" spans="2:2" x14ac:dyDescent="0.2">
      <c r="B16103" s="24"/>
    </row>
    <row r="16104" spans="2:2" x14ac:dyDescent="0.2">
      <c r="B16104" s="24"/>
    </row>
    <row r="16105" spans="2:2" x14ac:dyDescent="0.2">
      <c r="B16105" s="24"/>
    </row>
    <row r="16106" spans="2:2" x14ac:dyDescent="0.2">
      <c r="B16106" s="24"/>
    </row>
    <row r="16107" spans="2:2" x14ac:dyDescent="0.2">
      <c r="B16107" s="24"/>
    </row>
    <row r="16108" spans="2:2" x14ac:dyDescent="0.2">
      <c r="B16108" s="24"/>
    </row>
    <row r="16109" spans="2:2" x14ac:dyDescent="0.2">
      <c r="B16109" s="24"/>
    </row>
    <row r="16110" spans="2:2" x14ac:dyDescent="0.2">
      <c r="B16110" s="24"/>
    </row>
    <row r="16111" spans="2:2" x14ac:dyDescent="0.2">
      <c r="B16111" s="24"/>
    </row>
    <row r="16112" spans="2:2" x14ac:dyDescent="0.2">
      <c r="B16112" s="24"/>
    </row>
    <row r="16113" spans="2:2" x14ac:dyDescent="0.2">
      <c r="B16113" s="24"/>
    </row>
    <row r="16114" spans="2:2" x14ac:dyDescent="0.2">
      <c r="B16114" s="24"/>
    </row>
    <row r="16115" spans="2:2" x14ac:dyDescent="0.2">
      <c r="B16115" s="24"/>
    </row>
    <row r="16116" spans="2:2" x14ac:dyDescent="0.2">
      <c r="B16116" s="24"/>
    </row>
    <row r="16117" spans="2:2" x14ac:dyDescent="0.2">
      <c r="B16117" s="24"/>
    </row>
    <row r="16118" spans="2:2" x14ac:dyDescent="0.2">
      <c r="B16118" s="24"/>
    </row>
    <row r="16119" spans="2:2" x14ac:dyDescent="0.2">
      <c r="B16119" s="24"/>
    </row>
    <row r="16120" spans="2:2" x14ac:dyDescent="0.2">
      <c r="B16120" s="24"/>
    </row>
    <row r="16121" spans="2:2" x14ac:dyDescent="0.2">
      <c r="B16121" s="24"/>
    </row>
    <row r="16122" spans="2:2" x14ac:dyDescent="0.2">
      <c r="B16122" s="24"/>
    </row>
    <row r="16123" spans="2:2" x14ac:dyDescent="0.2">
      <c r="B16123" s="24"/>
    </row>
    <row r="16124" spans="2:2" x14ac:dyDescent="0.2">
      <c r="B16124" s="24"/>
    </row>
    <row r="16125" spans="2:2" x14ac:dyDescent="0.2">
      <c r="B16125" s="24"/>
    </row>
    <row r="16126" spans="2:2" x14ac:dyDescent="0.2">
      <c r="B16126" s="24"/>
    </row>
    <row r="16127" spans="2:2" x14ac:dyDescent="0.2">
      <c r="B16127" s="24"/>
    </row>
    <row r="16128" spans="2:2" x14ac:dyDescent="0.2">
      <c r="B16128" s="24"/>
    </row>
    <row r="16129" spans="2:2" x14ac:dyDescent="0.2">
      <c r="B16129" s="24"/>
    </row>
    <row r="16130" spans="2:2" x14ac:dyDescent="0.2">
      <c r="B16130" s="24"/>
    </row>
    <row r="16131" spans="2:2" x14ac:dyDescent="0.2">
      <c r="B16131" s="24"/>
    </row>
    <row r="16132" spans="2:2" x14ac:dyDescent="0.2">
      <c r="B16132" s="24"/>
    </row>
    <row r="16133" spans="2:2" x14ac:dyDescent="0.2">
      <c r="B16133" s="24"/>
    </row>
    <row r="16134" spans="2:2" x14ac:dyDescent="0.2">
      <c r="B16134" s="24"/>
    </row>
    <row r="16135" spans="2:2" x14ac:dyDescent="0.2">
      <c r="B16135" s="24"/>
    </row>
    <row r="16136" spans="2:2" x14ac:dyDescent="0.2">
      <c r="B16136" s="24"/>
    </row>
    <row r="16137" spans="2:2" x14ac:dyDescent="0.2">
      <c r="B16137" s="24"/>
    </row>
    <row r="16138" spans="2:2" x14ac:dyDescent="0.2">
      <c r="B16138" s="24"/>
    </row>
    <row r="16139" spans="2:2" x14ac:dyDescent="0.2">
      <c r="B16139" s="24"/>
    </row>
    <row r="16140" spans="2:2" x14ac:dyDescent="0.2">
      <c r="B16140" s="24"/>
    </row>
    <row r="16141" spans="2:2" x14ac:dyDescent="0.2">
      <c r="B16141" s="24"/>
    </row>
    <row r="16142" spans="2:2" x14ac:dyDescent="0.2">
      <c r="B16142" s="24"/>
    </row>
    <row r="16143" spans="2:2" x14ac:dyDescent="0.2">
      <c r="B16143" s="24"/>
    </row>
    <row r="16144" spans="2:2" x14ac:dyDescent="0.2">
      <c r="B16144" s="24"/>
    </row>
    <row r="16145" spans="2:2" x14ac:dyDescent="0.2">
      <c r="B16145" s="24"/>
    </row>
    <row r="16146" spans="2:2" x14ac:dyDescent="0.2">
      <c r="B16146" s="24"/>
    </row>
    <row r="16147" spans="2:2" x14ac:dyDescent="0.2">
      <c r="B16147" s="24"/>
    </row>
    <row r="16148" spans="2:2" x14ac:dyDescent="0.2">
      <c r="B16148" s="24"/>
    </row>
    <row r="16149" spans="2:2" x14ac:dyDescent="0.2">
      <c r="B16149" s="24"/>
    </row>
    <row r="16150" spans="2:2" x14ac:dyDescent="0.2">
      <c r="B16150" s="24"/>
    </row>
    <row r="16151" spans="2:2" x14ac:dyDescent="0.2">
      <c r="B16151" s="24"/>
    </row>
    <row r="16152" spans="2:2" x14ac:dyDescent="0.2">
      <c r="B16152" s="24"/>
    </row>
    <row r="16153" spans="2:2" x14ac:dyDescent="0.2">
      <c r="B16153" s="24"/>
    </row>
    <row r="16154" spans="2:2" x14ac:dyDescent="0.2">
      <c r="B16154" s="24"/>
    </row>
    <row r="16155" spans="2:2" x14ac:dyDescent="0.2">
      <c r="B16155" s="24"/>
    </row>
    <row r="16156" spans="2:2" x14ac:dyDescent="0.2">
      <c r="B16156" s="24"/>
    </row>
    <row r="16157" spans="2:2" x14ac:dyDescent="0.2">
      <c r="B16157" s="24"/>
    </row>
    <row r="16158" spans="2:2" x14ac:dyDescent="0.2">
      <c r="B16158" s="24"/>
    </row>
    <row r="16159" spans="2:2" x14ac:dyDescent="0.2">
      <c r="B16159" s="24"/>
    </row>
    <row r="16160" spans="2:2" x14ac:dyDescent="0.2">
      <c r="B16160" s="24"/>
    </row>
    <row r="16161" spans="2:2" x14ac:dyDescent="0.2">
      <c r="B16161" s="24"/>
    </row>
    <row r="16162" spans="2:2" x14ac:dyDescent="0.2">
      <c r="B16162" s="24"/>
    </row>
    <row r="16163" spans="2:2" x14ac:dyDescent="0.2">
      <c r="B16163" s="24"/>
    </row>
    <row r="16164" spans="2:2" x14ac:dyDescent="0.2">
      <c r="B16164" s="24"/>
    </row>
    <row r="16165" spans="2:2" x14ac:dyDescent="0.2">
      <c r="B16165" s="24"/>
    </row>
    <row r="16166" spans="2:2" x14ac:dyDescent="0.2">
      <c r="B16166" s="24"/>
    </row>
    <row r="16167" spans="2:2" x14ac:dyDescent="0.2">
      <c r="B16167" s="24"/>
    </row>
    <row r="16168" spans="2:2" x14ac:dyDescent="0.2">
      <c r="B16168" s="24"/>
    </row>
    <row r="16169" spans="2:2" x14ac:dyDescent="0.2">
      <c r="B16169" s="24"/>
    </row>
    <row r="16170" spans="2:2" x14ac:dyDescent="0.2">
      <c r="B16170" s="24"/>
    </row>
    <row r="16171" spans="2:2" x14ac:dyDescent="0.2">
      <c r="B16171" s="24"/>
    </row>
    <row r="16172" spans="2:2" x14ac:dyDescent="0.2">
      <c r="B16172" s="24"/>
    </row>
    <row r="16173" spans="2:2" x14ac:dyDescent="0.2">
      <c r="B16173" s="24"/>
    </row>
    <row r="16174" spans="2:2" x14ac:dyDescent="0.2">
      <c r="B16174" s="24"/>
    </row>
    <row r="16175" spans="2:2" x14ac:dyDescent="0.2">
      <c r="B16175" s="24"/>
    </row>
    <row r="16176" spans="2:2" x14ac:dyDescent="0.2">
      <c r="B16176" s="24"/>
    </row>
    <row r="16177" spans="2:2" x14ac:dyDescent="0.2">
      <c r="B16177" s="24"/>
    </row>
    <row r="16178" spans="2:2" x14ac:dyDescent="0.2">
      <c r="B16178" s="24"/>
    </row>
    <row r="16179" spans="2:2" x14ac:dyDescent="0.2">
      <c r="B16179" s="24"/>
    </row>
    <row r="16180" spans="2:2" x14ac:dyDescent="0.2">
      <c r="B16180" s="24"/>
    </row>
    <row r="16181" spans="2:2" x14ac:dyDescent="0.2">
      <c r="B16181" s="24"/>
    </row>
    <row r="16182" spans="2:2" x14ac:dyDescent="0.2">
      <c r="B16182" s="24"/>
    </row>
    <row r="16183" spans="2:2" x14ac:dyDescent="0.2">
      <c r="B16183" s="24"/>
    </row>
    <row r="16184" spans="2:2" x14ac:dyDescent="0.2">
      <c r="B16184" s="24"/>
    </row>
    <row r="16185" spans="2:2" x14ac:dyDescent="0.2">
      <c r="B16185" s="24"/>
    </row>
    <row r="16186" spans="2:2" x14ac:dyDescent="0.2">
      <c r="B16186" s="24"/>
    </row>
    <row r="16187" spans="2:2" x14ac:dyDescent="0.2">
      <c r="B16187" s="24"/>
    </row>
    <row r="16188" spans="2:2" x14ac:dyDescent="0.2">
      <c r="B16188" s="24"/>
    </row>
    <row r="16189" spans="2:2" x14ac:dyDescent="0.2">
      <c r="B16189" s="24"/>
    </row>
    <row r="16190" spans="2:2" x14ac:dyDescent="0.2">
      <c r="B16190" s="24"/>
    </row>
    <row r="16191" spans="2:2" x14ac:dyDescent="0.2">
      <c r="B16191" s="24"/>
    </row>
    <row r="16192" spans="2:2" x14ac:dyDescent="0.2">
      <c r="B16192" s="24"/>
    </row>
    <row r="16193" spans="2:2" x14ac:dyDescent="0.2">
      <c r="B16193" s="24"/>
    </row>
    <row r="16194" spans="2:2" x14ac:dyDescent="0.2">
      <c r="B16194" s="24"/>
    </row>
    <row r="16195" spans="2:2" x14ac:dyDescent="0.2">
      <c r="B16195" s="24"/>
    </row>
    <row r="16196" spans="2:2" x14ac:dyDescent="0.2">
      <c r="B16196" s="24"/>
    </row>
    <row r="16197" spans="2:2" x14ac:dyDescent="0.2">
      <c r="B16197" s="24"/>
    </row>
    <row r="16198" spans="2:2" x14ac:dyDescent="0.2">
      <c r="B16198" s="24"/>
    </row>
    <row r="16199" spans="2:2" x14ac:dyDescent="0.2">
      <c r="B16199" s="24"/>
    </row>
    <row r="16200" spans="2:2" x14ac:dyDescent="0.2">
      <c r="B16200" s="24"/>
    </row>
    <row r="16201" spans="2:2" x14ac:dyDescent="0.2">
      <c r="B16201" s="24"/>
    </row>
    <row r="16202" spans="2:2" x14ac:dyDescent="0.2">
      <c r="B16202" s="24"/>
    </row>
    <row r="16203" spans="2:2" x14ac:dyDescent="0.2">
      <c r="B16203" s="24"/>
    </row>
    <row r="16204" spans="2:2" x14ac:dyDescent="0.2">
      <c r="B16204" s="24"/>
    </row>
    <row r="16205" spans="2:2" x14ac:dyDescent="0.2">
      <c r="B16205" s="24"/>
    </row>
    <row r="16206" spans="2:2" x14ac:dyDescent="0.2">
      <c r="B16206" s="24"/>
    </row>
    <row r="16207" spans="2:2" x14ac:dyDescent="0.2">
      <c r="B16207" s="24"/>
    </row>
    <row r="16208" spans="2:2" x14ac:dyDescent="0.2">
      <c r="B16208" s="24"/>
    </row>
    <row r="16209" spans="2:2" x14ac:dyDescent="0.2">
      <c r="B16209" s="24"/>
    </row>
    <row r="16210" spans="2:2" x14ac:dyDescent="0.2">
      <c r="B16210" s="24"/>
    </row>
    <row r="16211" spans="2:2" x14ac:dyDescent="0.2">
      <c r="B16211" s="24"/>
    </row>
    <row r="16212" spans="2:2" x14ac:dyDescent="0.2">
      <c r="B16212" s="24"/>
    </row>
    <row r="16213" spans="2:2" x14ac:dyDescent="0.2">
      <c r="B16213" s="24"/>
    </row>
    <row r="16214" spans="2:2" x14ac:dyDescent="0.2">
      <c r="B16214" s="24"/>
    </row>
    <row r="16215" spans="2:2" x14ac:dyDescent="0.2">
      <c r="B16215" s="24"/>
    </row>
    <row r="16216" spans="2:2" x14ac:dyDescent="0.2">
      <c r="B16216" s="24"/>
    </row>
    <row r="16217" spans="2:2" x14ac:dyDescent="0.2">
      <c r="B16217" s="24"/>
    </row>
    <row r="16218" spans="2:2" x14ac:dyDescent="0.2">
      <c r="B16218" s="24"/>
    </row>
    <row r="16219" spans="2:2" x14ac:dyDescent="0.2">
      <c r="B16219" s="24"/>
    </row>
    <row r="16220" spans="2:2" x14ac:dyDescent="0.2">
      <c r="B16220" s="24"/>
    </row>
    <row r="16221" spans="2:2" x14ac:dyDescent="0.2">
      <c r="B16221" s="24"/>
    </row>
    <row r="16222" spans="2:2" x14ac:dyDescent="0.2">
      <c r="B16222" s="24"/>
    </row>
    <row r="16223" spans="2:2" x14ac:dyDescent="0.2">
      <c r="B16223" s="24"/>
    </row>
    <row r="16224" spans="2:2" x14ac:dyDescent="0.2">
      <c r="B16224" s="24"/>
    </row>
    <row r="16225" spans="2:2" x14ac:dyDescent="0.2">
      <c r="B16225" s="24"/>
    </row>
    <row r="16226" spans="2:2" x14ac:dyDescent="0.2">
      <c r="B16226" s="24"/>
    </row>
    <row r="16227" spans="2:2" x14ac:dyDescent="0.2">
      <c r="B16227" s="24"/>
    </row>
    <row r="16228" spans="2:2" x14ac:dyDescent="0.2">
      <c r="B16228" s="24"/>
    </row>
    <row r="16229" spans="2:2" x14ac:dyDescent="0.2">
      <c r="B16229" s="24"/>
    </row>
    <row r="16230" spans="2:2" x14ac:dyDescent="0.2">
      <c r="B16230" s="24"/>
    </row>
    <row r="16231" spans="2:2" x14ac:dyDescent="0.2">
      <c r="B16231" s="24"/>
    </row>
    <row r="16232" spans="2:2" x14ac:dyDescent="0.2">
      <c r="B16232" s="24"/>
    </row>
    <row r="16233" spans="2:2" x14ac:dyDescent="0.2">
      <c r="B16233" s="24"/>
    </row>
    <row r="16234" spans="2:2" x14ac:dyDescent="0.2">
      <c r="B16234" s="24"/>
    </row>
    <row r="16235" spans="2:2" x14ac:dyDescent="0.2">
      <c r="B16235" s="24"/>
    </row>
    <row r="16236" spans="2:2" x14ac:dyDescent="0.2">
      <c r="B16236" s="24"/>
    </row>
    <row r="16237" spans="2:2" x14ac:dyDescent="0.2">
      <c r="B16237" s="24"/>
    </row>
    <row r="16238" spans="2:2" x14ac:dyDescent="0.2">
      <c r="B16238" s="24"/>
    </row>
    <row r="16239" spans="2:2" x14ac:dyDescent="0.2">
      <c r="B16239" s="24"/>
    </row>
    <row r="16240" spans="2:2" x14ac:dyDescent="0.2">
      <c r="B16240" s="24"/>
    </row>
    <row r="16241" spans="2:2" x14ac:dyDescent="0.2">
      <c r="B16241" s="24"/>
    </row>
    <row r="16242" spans="2:2" x14ac:dyDescent="0.2">
      <c r="B16242" s="24"/>
    </row>
    <row r="16243" spans="2:2" x14ac:dyDescent="0.2">
      <c r="B16243" s="24"/>
    </row>
    <row r="16244" spans="2:2" x14ac:dyDescent="0.2">
      <c r="B16244" s="24"/>
    </row>
    <row r="16245" spans="2:2" x14ac:dyDescent="0.2">
      <c r="B16245" s="24"/>
    </row>
    <row r="16246" spans="2:2" x14ac:dyDescent="0.2">
      <c r="B16246" s="24"/>
    </row>
    <row r="16247" spans="2:2" x14ac:dyDescent="0.2">
      <c r="B16247" s="24"/>
    </row>
    <row r="16248" spans="2:2" x14ac:dyDescent="0.2">
      <c r="B16248" s="24"/>
    </row>
    <row r="16249" spans="2:2" x14ac:dyDescent="0.2">
      <c r="B16249" s="24"/>
    </row>
    <row r="16250" spans="2:2" x14ac:dyDescent="0.2">
      <c r="B16250" s="24"/>
    </row>
    <row r="16251" spans="2:2" x14ac:dyDescent="0.2">
      <c r="B16251" s="24"/>
    </row>
    <row r="16252" spans="2:2" x14ac:dyDescent="0.2">
      <c r="B16252" s="24"/>
    </row>
    <row r="16253" spans="2:2" x14ac:dyDescent="0.2">
      <c r="B16253" s="24"/>
    </row>
    <row r="16254" spans="2:2" x14ac:dyDescent="0.2">
      <c r="B16254" s="24"/>
    </row>
    <row r="16255" spans="2:2" x14ac:dyDescent="0.2">
      <c r="B16255" s="24"/>
    </row>
    <row r="16256" spans="2:2" x14ac:dyDescent="0.2">
      <c r="B16256" s="24"/>
    </row>
    <row r="16257" spans="2:2" x14ac:dyDescent="0.2">
      <c r="B16257" s="24"/>
    </row>
    <row r="16258" spans="2:2" x14ac:dyDescent="0.2">
      <c r="B16258" s="24"/>
    </row>
    <row r="16259" spans="2:2" x14ac:dyDescent="0.2">
      <c r="B16259" s="24"/>
    </row>
    <row r="16260" spans="2:2" x14ac:dyDescent="0.2">
      <c r="B16260" s="24"/>
    </row>
    <row r="16261" spans="2:2" x14ac:dyDescent="0.2">
      <c r="B16261" s="24"/>
    </row>
    <row r="16262" spans="2:2" x14ac:dyDescent="0.2">
      <c r="B16262" s="24"/>
    </row>
    <row r="16263" spans="2:2" x14ac:dyDescent="0.2">
      <c r="B16263" s="24"/>
    </row>
    <row r="16264" spans="2:2" x14ac:dyDescent="0.2">
      <c r="B16264" s="24"/>
    </row>
    <row r="16265" spans="2:2" x14ac:dyDescent="0.2">
      <c r="B16265" s="24"/>
    </row>
    <row r="16266" spans="2:2" x14ac:dyDescent="0.2">
      <c r="B16266" s="24"/>
    </row>
    <row r="16267" spans="2:2" x14ac:dyDescent="0.2">
      <c r="B16267" s="24"/>
    </row>
    <row r="16268" spans="2:2" x14ac:dyDescent="0.2">
      <c r="B16268" s="24"/>
    </row>
    <row r="16269" spans="2:2" x14ac:dyDescent="0.2">
      <c r="B16269" s="24"/>
    </row>
    <row r="16270" spans="2:2" x14ac:dyDescent="0.2">
      <c r="B16270" s="24"/>
    </row>
    <row r="16271" spans="2:2" x14ac:dyDescent="0.2">
      <c r="B16271" s="24"/>
    </row>
    <row r="16272" spans="2:2" x14ac:dyDescent="0.2">
      <c r="B16272" s="24"/>
    </row>
    <row r="16273" spans="2:2" x14ac:dyDescent="0.2">
      <c r="B16273" s="24"/>
    </row>
    <row r="16274" spans="2:2" x14ac:dyDescent="0.2">
      <c r="B16274" s="24"/>
    </row>
    <row r="16275" spans="2:2" x14ac:dyDescent="0.2">
      <c r="B16275" s="24"/>
    </row>
    <row r="16276" spans="2:2" x14ac:dyDescent="0.2">
      <c r="B16276" s="24"/>
    </row>
    <row r="16277" spans="2:2" x14ac:dyDescent="0.2">
      <c r="B16277" s="24"/>
    </row>
    <row r="16278" spans="2:2" x14ac:dyDescent="0.2">
      <c r="B16278" s="24"/>
    </row>
    <row r="16279" spans="2:2" x14ac:dyDescent="0.2">
      <c r="B16279" s="24"/>
    </row>
    <row r="16280" spans="2:2" x14ac:dyDescent="0.2">
      <c r="B16280" s="24"/>
    </row>
    <row r="16281" spans="2:2" x14ac:dyDescent="0.2">
      <c r="B16281" s="24"/>
    </row>
    <row r="16282" spans="2:2" x14ac:dyDescent="0.2">
      <c r="B16282" s="24"/>
    </row>
    <row r="16283" spans="2:2" x14ac:dyDescent="0.2">
      <c r="B16283" s="24"/>
    </row>
    <row r="16284" spans="2:2" x14ac:dyDescent="0.2">
      <c r="B16284" s="24"/>
    </row>
    <row r="16285" spans="2:2" x14ac:dyDescent="0.2">
      <c r="B16285" s="24"/>
    </row>
    <row r="16286" spans="2:2" x14ac:dyDescent="0.2">
      <c r="B16286" s="24"/>
    </row>
    <row r="16287" spans="2:2" x14ac:dyDescent="0.2">
      <c r="B16287" s="24"/>
    </row>
    <row r="16288" spans="2:2" x14ac:dyDescent="0.2">
      <c r="B16288" s="24"/>
    </row>
    <row r="16289" spans="2:2" x14ac:dyDescent="0.2">
      <c r="B16289" s="24"/>
    </row>
    <row r="16290" spans="2:2" x14ac:dyDescent="0.2">
      <c r="B16290" s="24"/>
    </row>
    <row r="16291" spans="2:2" x14ac:dyDescent="0.2">
      <c r="B16291" s="24"/>
    </row>
    <row r="16292" spans="2:2" x14ac:dyDescent="0.2">
      <c r="B16292" s="24"/>
    </row>
    <row r="16293" spans="2:2" x14ac:dyDescent="0.2">
      <c r="B16293" s="24"/>
    </row>
    <row r="16294" spans="2:2" x14ac:dyDescent="0.2">
      <c r="B16294" s="24"/>
    </row>
    <row r="16295" spans="2:2" x14ac:dyDescent="0.2">
      <c r="B16295" s="24"/>
    </row>
    <row r="16296" spans="2:2" x14ac:dyDescent="0.2">
      <c r="B16296" s="24"/>
    </row>
    <row r="16297" spans="2:2" x14ac:dyDescent="0.2">
      <c r="B16297" s="24"/>
    </row>
    <row r="16298" spans="2:2" x14ac:dyDescent="0.2">
      <c r="B16298" s="24"/>
    </row>
    <row r="16299" spans="2:2" x14ac:dyDescent="0.2">
      <c r="B16299" s="24"/>
    </row>
    <row r="16300" spans="2:2" x14ac:dyDescent="0.2">
      <c r="B16300" s="24"/>
    </row>
    <row r="16301" spans="2:2" x14ac:dyDescent="0.2">
      <c r="B16301" s="24"/>
    </row>
    <row r="16302" spans="2:2" x14ac:dyDescent="0.2">
      <c r="B16302" s="24"/>
    </row>
    <row r="16303" spans="2:2" x14ac:dyDescent="0.2">
      <c r="B16303" s="24"/>
    </row>
    <row r="16304" spans="2:2" x14ac:dyDescent="0.2">
      <c r="B16304" s="24"/>
    </row>
    <row r="16305" spans="2:2" x14ac:dyDescent="0.2">
      <c r="B16305" s="24"/>
    </row>
    <row r="16306" spans="2:2" x14ac:dyDescent="0.2">
      <c r="B16306" s="24"/>
    </row>
    <row r="16307" spans="2:2" x14ac:dyDescent="0.2">
      <c r="B16307" s="24"/>
    </row>
    <row r="16308" spans="2:2" x14ac:dyDescent="0.2">
      <c r="B16308" s="24"/>
    </row>
    <row r="16309" spans="2:2" x14ac:dyDescent="0.2">
      <c r="B16309" s="24"/>
    </row>
    <row r="16310" spans="2:2" x14ac:dyDescent="0.2">
      <c r="B16310" s="24"/>
    </row>
    <row r="16311" spans="2:2" x14ac:dyDescent="0.2">
      <c r="B16311" s="24"/>
    </row>
    <row r="16312" spans="2:2" x14ac:dyDescent="0.2">
      <c r="B16312" s="24"/>
    </row>
    <row r="16313" spans="2:2" x14ac:dyDescent="0.2">
      <c r="B16313" s="24"/>
    </row>
    <row r="16314" spans="2:2" x14ac:dyDescent="0.2">
      <c r="B16314" s="24"/>
    </row>
    <row r="16315" spans="2:2" x14ac:dyDescent="0.2">
      <c r="B16315" s="24"/>
    </row>
    <row r="16316" spans="2:2" x14ac:dyDescent="0.2">
      <c r="B16316" s="24"/>
    </row>
    <row r="16317" spans="2:2" x14ac:dyDescent="0.2">
      <c r="B16317" s="24"/>
    </row>
    <row r="16318" spans="2:2" x14ac:dyDescent="0.2">
      <c r="B16318" s="24"/>
    </row>
    <row r="16319" spans="2:2" x14ac:dyDescent="0.2">
      <c r="B16319" s="24"/>
    </row>
    <row r="16320" spans="2:2" x14ac:dyDescent="0.2">
      <c r="B16320" s="24"/>
    </row>
    <row r="16321" spans="2:2" x14ac:dyDescent="0.2">
      <c r="B16321" s="24"/>
    </row>
    <row r="16322" spans="2:2" x14ac:dyDescent="0.2">
      <c r="B16322" s="24"/>
    </row>
    <row r="16323" spans="2:2" x14ac:dyDescent="0.2">
      <c r="B16323" s="24"/>
    </row>
    <row r="16324" spans="2:2" x14ac:dyDescent="0.2">
      <c r="B16324" s="24"/>
    </row>
    <row r="16325" spans="2:2" x14ac:dyDescent="0.2">
      <c r="B16325" s="24"/>
    </row>
    <row r="16326" spans="2:2" x14ac:dyDescent="0.2">
      <c r="B16326" s="24"/>
    </row>
    <row r="16327" spans="2:2" x14ac:dyDescent="0.2">
      <c r="B16327" s="24"/>
    </row>
    <row r="16328" spans="2:2" x14ac:dyDescent="0.2">
      <c r="B16328" s="24"/>
    </row>
    <row r="16329" spans="2:2" x14ac:dyDescent="0.2">
      <c r="B16329" s="24"/>
    </row>
    <row r="16330" spans="2:2" x14ac:dyDescent="0.2">
      <c r="B16330" s="24"/>
    </row>
    <row r="16331" spans="2:2" x14ac:dyDescent="0.2">
      <c r="B16331" s="24"/>
    </row>
    <row r="16332" spans="2:2" x14ac:dyDescent="0.2">
      <c r="B16332" s="24"/>
    </row>
    <row r="16333" spans="2:2" x14ac:dyDescent="0.2">
      <c r="B16333" s="24"/>
    </row>
    <row r="16334" spans="2:2" x14ac:dyDescent="0.2">
      <c r="B16334" s="24"/>
    </row>
    <row r="16335" spans="2:2" x14ac:dyDescent="0.2">
      <c r="B16335" s="24"/>
    </row>
    <row r="16336" spans="2:2" x14ac:dyDescent="0.2">
      <c r="B16336" s="24"/>
    </row>
    <row r="16337" spans="2:2" x14ac:dyDescent="0.2">
      <c r="B16337" s="24"/>
    </row>
    <row r="16338" spans="2:2" x14ac:dyDescent="0.2">
      <c r="B16338" s="24"/>
    </row>
    <row r="16339" spans="2:2" x14ac:dyDescent="0.2">
      <c r="B16339" s="24"/>
    </row>
    <row r="16340" spans="2:2" x14ac:dyDescent="0.2">
      <c r="B16340" s="24"/>
    </row>
    <row r="16341" spans="2:2" x14ac:dyDescent="0.2">
      <c r="B16341" s="24"/>
    </row>
    <row r="16342" spans="2:2" x14ac:dyDescent="0.2">
      <c r="B16342" s="24"/>
    </row>
    <row r="16343" spans="2:2" x14ac:dyDescent="0.2">
      <c r="B16343" s="24"/>
    </row>
    <row r="16344" spans="2:2" x14ac:dyDescent="0.2">
      <c r="B16344" s="24"/>
    </row>
    <row r="16345" spans="2:2" x14ac:dyDescent="0.2">
      <c r="B16345" s="24"/>
    </row>
    <row r="16346" spans="2:2" x14ac:dyDescent="0.2">
      <c r="B16346" s="24"/>
    </row>
    <row r="16347" spans="2:2" x14ac:dyDescent="0.2">
      <c r="B16347" s="24"/>
    </row>
    <row r="16348" spans="2:2" x14ac:dyDescent="0.2">
      <c r="B16348" s="24"/>
    </row>
    <row r="16349" spans="2:2" x14ac:dyDescent="0.2">
      <c r="B16349" s="24"/>
    </row>
    <row r="16350" spans="2:2" x14ac:dyDescent="0.2">
      <c r="B16350" s="24"/>
    </row>
    <row r="16351" spans="2:2" x14ac:dyDescent="0.2">
      <c r="B16351" s="24"/>
    </row>
    <row r="16352" spans="2:2" x14ac:dyDescent="0.2">
      <c r="B16352" s="24"/>
    </row>
    <row r="16353" spans="2:2" x14ac:dyDescent="0.2">
      <c r="B16353" s="24"/>
    </row>
    <row r="16354" spans="2:2" x14ac:dyDescent="0.2">
      <c r="B16354" s="24"/>
    </row>
    <row r="16355" spans="2:2" x14ac:dyDescent="0.2">
      <c r="B16355" s="24"/>
    </row>
    <row r="16356" spans="2:2" x14ac:dyDescent="0.2">
      <c r="B16356" s="24"/>
    </row>
    <row r="16357" spans="2:2" x14ac:dyDescent="0.2">
      <c r="B16357" s="24"/>
    </row>
    <row r="16358" spans="2:2" x14ac:dyDescent="0.2">
      <c r="B16358" s="24"/>
    </row>
    <row r="16359" spans="2:2" x14ac:dyDescent="0.2">
      <c r="B16359" s="24"/>
    </row>
    <row r="16360" spans="2:2" x14ac:dyDescent="0.2">
      <c r="B16360" s="24"/>
    </row>
    <row r="16361" spans="2:2" x14ac:dyDescent="0.2">
      <c r="B16361" s="24"/>
    </row>
    <row r="16362" spans="2:2" x14ac:dyDescent="0.2">
      <c r="B16362" s="24"/>
    </row>
    <row r="16363" spans="2:2" x14ac:dyDescent="0.2">
      <c r="B16363" s="24"/>
    </row>
    <row r="16364" spans="2:2" x14ac:dyDescent="0.2">
      <c r="B16364" s="24"/>
    </row>
    <row r="16365" spans="2:2" x14ac:dyDescent="0.2">
      <c r="B16365" s="24"/>
    </row>
    <row r="16366" spans="2:2" x14ac:dyDescent="0.2">
      <c r="B16366" s="24"/>
    </row>
    <row r="16367" spans="2:2" x14ac:dyDescent="0.2">
      <c r="B16367" s="24"/>
    </row>
    <row r="16368" spans="2:2" x14ac:dyDescent="0.2">
      <c r="B16368" s="24"/>
    </row>
    <row r="16369" spans="2:2" x14ac:dyDescent="0.2">
      <c r="B16369" s="24"/>
    </row>
    <row r="16370" spans="2:2" x14ac:dyDescent="0.2">
      <c r="B16370" s="24"/>
    </row>
    <row r="16371" spans="2:2" x14ac:dyDescent="0.2">
      <c r="B16371" s="24"/>
    </row>
    <row r="16372" spans="2:2" x14ac:dyDescent="0.2">
      <c r="B16372" s="24"/>
    </row>
    <row r="16373" spans="2:2" x14ac:dyDescent="0.2">
      <c r="B16373" s="24"/>
    </row>
    <row r="16374" spans="2:2" x14ac:dyDescent="0.2">
      <c r="B16374" s="24"/>
    </row>
    <row r="16375" spans="2:2" x14ac:dyDescent="0.2">
      <c r="B16375" s="24"/>
    </row>
    <row r="16376" spans="2:2" x14ac:dyDescent="0.2">
      <c r="B16376" s="24"/>
    </row>
    <row r="16377" spans="2:2" x14ac:dyDescent="0.2">
      <c r="B16377" s="24"/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4F172C-1B0D-4230-8C98-6E1C7FB5D5F4}">
  <dimension ref="A7:G37"/>
  <sheetViews>
    <sheetView workbookViewId="0">
      <selection activeCell="C13" sqref="C13"/>
    </sheetView>
  </sheetViews>
  <sheetFormatPr defaultColWidth="14.77734375" defaultRowHeight="15" x14ac:dyDescent="0.2"/>
  <cols>
    <col min="1" max="5" width="14.77734375" style="28"/>
    <col min="6" max="6" width="1.77734375" style="28" customWidth="1"/>
    <col min="7" max="16384" width="14.77734375" style="28"/>
  </cols>
  <sheetData>
    <row r="7" spans="1:7" x14ac:dyDescent="0.2">
      <c r="A7" s="90" t="s">
        <v>357</v>
      </c>
      <c r="C7" s="28">
        <v>426805239</v>
      </c>
    </row>
    <row r="8" spans="1:7" x14ac:dyDescent="0.2">
      <c r="A8" s="90" t="s">
        <v>358</v>
      </c>
      <c r="C8" s="28">
        <v>31442635</v>
      </c>
    </row>
    <row r="9" spans="1:7" x14ac:dyDescent="0.2">
      <c r="C9" s="28">
        <f>SUM(C7:C8)</f>
        <v>458247874</v>
      </c>
      <c r="E9" s="28">
        <v>458247874</v>
      </c>
    </row>
    <row r="11" spans="1:7" x14ac:dyDescent="0.2">
      <c r="C11" s="28">
        <f>'L - Excess Wate Loss'!D16</f>
        <v>458248000</v>
      </c>
    </row>
    <row r="13" spans="1:7" x14ac:dyDescent="0.2">
      <c r="G13" s="89" t="s">
        <v>5</v>
      </c>
    </row>
    <row r="14" spans="1:7" x14ac:dyDescent="0.2">
      <c r="A14" s="108" t="s">
        <v>359</v>
      </c>
    </row>
    <row r="15" spans="1:7" x14ac:dyDescent="0.2">
      <c r="A15" s="90" t="s">
        <v>360</v>
      </c>
      <c r="C15" s="28">
        <v>325000000</v>
      </c>
      <c r="E15" s="28">
        <v>325000000</v>
      </c>
    </row>
    <row r="16" spans="1:7" x14ac:dyDescent="0.2">
      <c r="A16" s="90" t="s">
        <v>361</v>
      </c>
      <c r="C16" s="230">
        <v>2.4900000000000002</v>
      </c>
      <c r="E16" s="230">
        <v>2.63</v>
      </c>
      <c r="F16" s="229"/>
    </row>
    <row r="17" spans="1:7" x14ac:dyDescent="0.2">
      <c r="A17" s="90" t="s">
        <v>354</v>
      </c>
      <c r="C17" s="28">
        <f>ROUND(C15*(C16/1000),0)</f>
        <v>809250</v>
      </c>
      <c r="E17" s="28">
        <f>ROUND(E15*(E16/1000),0)</f>
        <v>854750</v>
      </c>
      <c r="G17" s="28">
        <f>E17-C17</f>
        <v>45500</v>
      </c>
    </row>
    <row r="19" spans="1:7" x14ac:dyDescent="0.2">
      <c r="A19" s="108" t="s">
        <v>359</v>
      </c>
    </row>
    <row r="20" spans="1:7" x14ac:dyDescent="0.2">
      <c r="A20" s="90" t="s">
        <v>362</v>
      </c>
      <c r="C20" s="28">
        <f>C7-C15</f>
        <v>101805239</v>
      </c>
      <c r="E20" s="28">
        <f>C7-E15</f>
        <v>101805239</v>
      </c>
    </row>
    <row r="21" spans="1:7" x14ac:dyDescent="0.2">
      <c r="A21" s="90" t="s">
        <v>361</v>
      </c>
      <c r="C21" s="230">
        <v>1.4</v>
      </c>
      <c r="E21" s="230">
        <v>1.48</v>
      </c>
      <c r="F21" s="229"/>
    </row>
    <row r="22" spans="1:7" x14ac:dyDescent="0.2">
      <c r="A22" s="90" t="s">
        <v>354</v>
      </c>
      <c r="C22" s="28">
        <f>ROUND(C20*(C21/1000),0)</f>
        <v>142527</v>
      </c>
      <c r="E22" s="28">
        <f>ROUND(E20*(E21/1000),0)</f>
        <v>150672</v>
      </c>
      <c r="G22" s="28">
        <f>E22-C22</f>
        <v>8145</v>
      </c>
    </row>
    <row r="23" spans="1:7" x14ac:dyDescent="0.2">
      <c r="A23" s="90"/>
    </row>
    <row r="24" spans="1:7" x14ac:dyDescent="0.2">
      <c r="A24" s="108" t="s">
        <v>363</v>
      </c>
    </row>
    <row r="25" spans="1:7" x14ac:dyDescent="0.2">
      <c r="A25" s="90" t="s">
        <v>360</v>
      </c>
      <c r="C25" s="28">
        <f>SUM(C15,C20)</f>
        <v>426805239</v>
      </c>
      <c r="E25" s="28">
        <f>SUM(E15,E20)</f>
        <v>426805239</v>
      </c>
    </row>
    <row r="26" spans="1:7" x14ac:dyDescent="0.2">
      <c r="A26" s="90" t="s">
        <v>361</v>
      </c>
      <c r="C26" s="230">
        <v>0.28000000000000003</v>
      </c>
      <c r="E26" s="230">
        <v>0.28000000000000003</v>
      </c>
      <c r="F26" s="229"/>
    </row>
    <row r="27" spans="1:7" x14ac:dyDescent="0.2">
      <c r="A27" s="90" t="s">
        <v>354</v>
      </c>
      <c r="C27" s="28">
        <f>ROUND(C25*(C26/1000),0)</f>
        <v>119505</v>
      </c>
      <c r="E27" s="28">
        <f>ROUND(E25*(E26/1000),0)</f>
        <v>119505</v>
      </c>
      <c r="G27" s="28">
        <f>E27-C27</f>
        <v>0</v>
      </c>
    </row>
    <row r="29" spans="1:7" x14ac:dyDescent="0.2">
      <c r="A29" s="108" t="s">
        <v>364</v>
      </c>
    </row>
    <row r="30" spans="1:7" x14ac:dyDescent="0.2">
      <c r="A30" s="90" t="s">
        <v>360</v>
      </c>
      <c r="C30" s="28">
        <f>C8</f>
        <v>31442635</v>
      </c>
      <c r="E30" s="28">
        <f>C30</f>
        <v>31442635</v>
      </c>
    </row>
    <row r="31" spans="1:7" x14ac:dyDescent="0.2">
      <c r="A31" s="90" t="s">
        <v>361</v>
      </c>
      <c r="C31" s="230">
        <v>2.41</v>
      </c>
      <c r="E31" s="230">
        <v>2.41</v>
      </c>
      <c r="F31" s="229"/>
    </row>
    <row r="32" spans="1:7" x14ac:dyDescent="0.2">
      <c r="A32" s="90" t="s">
        <v>354</v>
      </c>
      <c r="C32" s="28">
        <f>ROUND(C30*(C31/1000),0)</f>
        <v>75777</v>
      </c>
      <c r="E32" s="28">
        <f>ROUND(E30*(E31/1000),0)</f>
        <v>75777</v>
      </c>
      <c r="G32" s="30">
        <f>E32-C32</f>
        <v>0</v>
      </c>
    </row>
    <row r="34" spans="1:7" ht="15.75" thickBot="1" x14ac:dyDescent="0.25">
      <c r="A34" s="90" t="s">
        <v>1</v>
      </c>
      <c r="C34" s="231">
        <f>SUM(C17,C22,C27,C32)</f>
        <v>1147059</v>
      </c>
      <c r="E34" s="231">
        <f>SUM(E17,E22,E27,E32)</f>
        <v>1200704</v>
      </c>
    </row>
    <row r="35" spans="1:7" ht="15.75" thickTop="1" x14ac:dyDescent="0.2"/>
    <row r="36" spans="1:7" ht="15.75" thickBot="1" x14ac:dyDescent="0.25">
      <c r="A36" s="90" t="s">
        <v>365</v>
      </c>
      <c r="G36" s="231">
        <f>SUM(G17:G32)</f>
        <v>53645</v>
      </c>
    </row>
    <row r="37" spans="1:7" ht="15.75" thickTop="1" x14ac:dyDescent="0.2"/>
  </sheetData>
  <pageMargins left="0.7" right="0.7" top="0.75" bottom="0.75" header="0.3" footer="0.3"/>
  <legacy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F3A547-3C79-4365-BA99-EE1107A9685F}">
  <dimension ref="A7:G37"/>
  <sheetViews>
    <sheetView topLeftCell="A4" workbookViewId="0">
      <selection activeCell="E22" sqref="E22"/>
    </sheetView>
  </sheetViews>
  <sheetFormatPr defaultColWidth="14.77734375" defaultRowHeight="15" x14ac:dyDescent="0.2"/>
  <cols>
    <col min="1" max="5" width="14.77734375" style="28"/>
    <col min="6" max="6" width="1.77734375" style="28" customWidth="1"/>
    <col min="7" max="16384" width="14.77734375" style="28"/>
  </cols>
  <sheetData>
    <row r="7" spans="1:7" x14ac:dyDescent="0.2">
      <c r="A7" s="90" t="s">
        <v>357</v>
      </c>
      <c r="C7" s="28">
        <v>426805239</v>
      </c>
    </row>
    <row r="8" spans="1:7" x14ac:dyDescent="0.2">
      <c r="A8" s="90" t="s">
        <v>358</v>
      </c>
      <c r="C8" s="28">
        <v>31442635</v>
      </c>
    </row>
    <row r="9" spans="1:7" x14ac:dyDescent="0.2">
      <c r="C9" s="28">
        <f>SUM(C7:C8)</f>
        <v>458247874</v>
      </c>
    </row>
    <row r="11" spans="1:7" x14ac:dyDescent="0.2">
      <c r="C11" s="28">
        <f>'L - Excess Wate Loss'!D16</f>
        <v>458248000</v>
      </c>
    </row>
    <row r="13" spans="1:7" x14ac:dyDescent="0.2">
      <c r="G13" s="89" t="s">
        <v>5</v>
      </c>
    </row>
    <row r="14" spans="1:7" x14ac:dyDescent="0.2">
      <c r="A14" s="108" t="s">
        <v>359</v>
      </c>
    </row>
    <row r="15" spans="1:7" x14ac:dyDescent="0.2">
      <c r="A15" s="90" t="s">
        <v>360</v>
      </c>
      <c r="C15" s="28">
        <v>325000000</v>
      </c>
      <c r="E15" s="28">
        <v>325000000</v>
      </c>
    </row>
    <row r="16" spans="1:7" x14ac:dyDescent="0.2">
      <c r="A16" s="90" t="s">
        <v>361</v>
      </c>
      <c r="C16" s="230">
        <v>2.63</v>
      </c>
      <c r="E16" s="230">
        <v>3</v>
      </c>
      <c r="F16" s="229"/>
    </row>
    <row r="17" spans="1:7" x14ac:dyDescent="0.2">
      <c r="A17" s="90" t="s">
        <v>354</v>
      </c>
      <c r="C17" s="28">
        <f>ROUND(C15*(C16/1000),0)</f>
        <v>854750</v>
      </c>
      <c r="E17" s="28">
        <f>ROUND(E15*(E16/1000),0)</f>
        <v>975000</v>
      </c>
      <c r="G17" s="28">
        <f>E17-C17</f>
        <v>120250</v>
      </c>
    </row>
    <row r="19" spans="1:7" x14ac:dyDescent="0.2">
      <c r="A19" s="108" t="s">
        <v>359</v>
      </c>
    </row>
    <row r="20" spans="1:7" x14ac:dyDescent="0.2">
      <c r="A20" s="90" t="s">
        <v>362</v>
      </c>
      <c r="C20" s="28">
        <f>C7-C15</f>
        <v>101805239</v>
      </c>
      <c r="E20" s="28">
        <f>C7-E15</f>
        <v>101805239</v>
      </c>
    </row>
    <row r="21" spans="1:7" x14ac:dyDescent="0.2">
      <c r="A21" s="90" t="s">
        <v>361</v>
      </c>
      <c r="C21" s="230">
        <v>1.48</v>
      </c>
      <c r="E21" s="230">
        <v>1.71</v>
      </c>
      <c r="F21" s="229"/>
    </row>
    <row r="22" spans="1:7" x14ac:dyDescent="0.2">
      <c r="A22" s="90" t="s">
        <v>354</v>
      </c>
      <c r="C22" s="28">
        <f>ROUND(C20*(C21/1000),0)</f>
        <v>150672</v>
      </c>
      <c r="E22" s="28">
        <f>ROUND(E20*(E21/1000),0)</f>
        <v>174087</v>
      </c>
      <c r="G22" s="28">
        <f>E22-C22</f>
        <v>23415</v>
      </c>
    </row>
    <row r="23" spans="1:7" x14ac:dyDescent="0.2">
      <c r="A23" s="90"/>
    </row>
    <row r="24" spans="1:7" x14ac:dyDescent="0.2">
      <c r="A24" s="108" t="s">
        <v>363</v>
      </c>
    </row>
    <row r="25" spans="1:7" x14ac:dyDescent="0.2">
      <c r="A25" s="90" t="s">
        <v>360</v>
      </c>
      <c r="C25" s="28">
        <f>SUM(C15,C20)</f>
        <v>426805239</v>
      </c>
      <c r="E25" s="28">
        <f>SUM(E15,E20)</f>
        <v>426805239</v>
      </c>
    </row>
    <row r="26" spans="1:7" x14ac:dyDescent="0.2">
      <c r="A26" s="90" t="s">
        <v>361</v>
      </c>
      <c r="C26" s="230">
        <v>0.28000000000000003</v>
      </c>
      <c r="E26" s="230">
        <v>0.28000000000000003</v>
      </c>
      <c r="F26" s="229"/>
    </row>
    <row r="27" spans="1:7" x14ac:dyDescent="0.2">
      <c r="A27" s="90" t="s">
        <v>354</v>
      </c>
      <c r="C27" s="28">
        <f>ROUND(C25*(C26/1000),0)</f>
        <v>119505</v>
      </c>
      <c r="E27" s="28">
        <f>ROUND(E25*(E26/1000),0)</f>
        <v>119505</v>
      </c>
      <c r="G27" s="28">
        <f>E27-C27</f>
        <v>0</v>
      </c>
    </row>
    <row r="29" spans="1:7" x14ac:dyDescent="0.2">
      <c r="A29" s="108" t="s">
        <v>364</v>
      </c>
    </row>
    <row r="30" spans="1:7" x14ac:dyDescent="0.2">
      <c r="A30" s="90" t="s">
        <v>360</v>
      </c>
      <c r="C30" s="28">
        <f>'J - CN 2024-00263'!C30</f>
        <v>31442635</v>
      </c>
      <c r="E30" s="28">
        <f>C30</f>
        <v>31442635</v>
      </c>
    </row>
    <row r="31" spans="1:7" x14ac:dyDescent="0.2">
      <c r="A31" s="90" t="s">
        <v>361</v>
      </c>
      <c r="C31" s="230">
        <v>2.41</v>
      </c>
      <c r="E31" s="230">
        <v>2.41</v>
      </c>
      <c r="F31" s="229"/>
    </row>
    <row r="32" spans="1:7" x14ac:dyDescent="0.2">
      <c r="A32" s="90" t="s">
        <v>354</v>
      </c>
      <c r="C32" s="28">
        <f>ROUND(C30*(C31/1000),0)</f>
        <v>75777</v>
      </c>
      <c r="E32" s="28">
        <f>ROUND(E30*(E31/1000),0)</f>
        <v>75777</v>
      </c>
      <c r="G32" s="30">
        <f>E32-C32</f>
        <v>0</v>
      </c>
    </row>
    <row r="34" spans="1:7" ht="15.75" thickBot="1" x14ac:dyDescent="0.25">
      <c r="A34" s="90" t="s">
        <v>1</v>
      </c>
      <c r="C34" s="231">
        <f>SUM(C17,C22,C27,C32)</f>
        <v>1200704</v>
      </c>
      <c r="E34" s="231">
        <f>SUM(E17,E22,E27,E32)</f>
        <v>1344369</v>
      </c>
    </row>
    <row r="35" spans="1:7" ht="15.75" thickTop="1" x14ac:dyDescent="0.2"/>
    <row r="36" spans="1:7" ht="15.75" thickBot="1" x14ac:dyDescent="0.25">
      <c r="A36" s="90" t="s">
        <v>365</v>
      </c>
      <c r="G36" s="231">
        <f>SUM(G17:G32)</f>
        <v>143665</v>
      </c>
    </row>
    <row r="37" spans="1:7" ht="15.75" thickTop="1" x14ac:dyDescent="0.2"/>
  </sheetData>
  <pageMargins left="0.7" right="0.7" top="0.75" bottom="0.75" header="0.3" footer="0.3"/>
  <legacy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283416-B77F-4BAC-A967-294F19D92D45}">
  <dimension ref="A2:F41"/>
  <sheetViews>
    <sheetView showGridLines="0" workbookViewId="0">
      <selection activeCell="F29" sqref="F29"/>
    </sheetView>
  </sheetViews>
  <sheetFormatPr defaultColWidth="14.77734375" defaultRowHeight="15" x14ac:dyDescent="0.25"/>
  <cols>
    <col min="1" max="1" width="14.77734375" style="196"/>
    <col min="2" max="16384" width="14.77734375" style="197"/>
  </cols>
  <sheetData>
    <row r="2" spans="1:6" x14ac:dyDescent="0.25">
      <c r="D2" s="436" t="s">
        <v>304</v>
      </c>
      <c r="E2" s="436"/>
      <c r="F2" s="436"/>
    </row>
    <row r="3" spans="1:6" x14ac:dyDescent="0.25">
      <c r="D3" s="198" t="s">
        <v>305</v>
      </c>
      <c r="F3" s="198" t="s">
        <v>306</v>
      </c>
    </row>
    <row r="4" spans="1:6" x14ac:dyDescent="0.25">
      <c r="A4" s="196" t="s">
        <v>307</v>
      </c>
      <c r="D4" s="197">
        <v>36278000</v>
      </c>
      <c r="F4" s="197">
        <v>24347000</v>
      </c>
    </row>
    <row r="5" spans="1:6" x14ac:dyDescent="0.25">
      <c r="A5" s="196" t="s">
        <v>308</v>
      </c>
      <c r="D5" s="197">
        <v>39984000</v>
      </c>
      <c r="F5" s="197">
        <v>26796000</v>
      </c>
    </row>
    <row r="6" spans="1:6" x14ac:dyDescent="0.25">
      <c r="A6" s="196" t="s">
        <v>309</v>
      </c>
      <c r="D6" s="197">
        <v>31627000</v>
      </c>
      <c r="F6" s="197">
        <v>24232000</v>
      </c>
    </row>
    <row r="7" spans="1:6" x14ac:dyDescent="0.25">
      <c r="A7" s="196" t="s">
        <v>310</v>
      </c>
      <c r="D7" s="197">
        <v>32765000</v>
      </c>
      <c r="F7" s="197">
        <v>22494000</v>
      </c>
    </row>
    <row r="8" spans="1:6" x14ac:dyDescent="0.25">
      <c r="A8" s="196" t="s">
        <v>311</v>
      </c>
      <c r="D8" s="197">
        <v>36203000</v>
      </c>
      <c r="F8" s="197">
        <v>26063000</v>
      </c>
    </row>
    <row r="9" spans="1:6" x14ac:dyDescent="0.25">
      <c r="A9" s="196" t="s">
        <v>312</v>
      </c>
      <c r="D9" s="197">
        <v>38093000</v>
      </c>
      <c r="F9" s="197">
        <v>28529000</v>
      </c>
    </row>
    <row r="10" spans="1:6" x14ac:dyDescent="0.25">
      <c r="A10" s="196" t="s">
        <v>313</v>
      </c>
      <c r="D10" s="197">
        <v>44067000</v>
      </c>
      <c r="F10" s="197">
        <v>36214000</v>
      </c>
    </row>
    <row r="11" spans="1:6" x14ac:dyDescent="0.25">
      <c r="A11" s="196" t="s">
        <v>314</v>
      </c>
      <c r="D11" s="197">
        <v>43861000</v>
      </c>
      <c r="F11" s="197">
        <v>37491000</v>
      </c>
    </row>
    <row r="12" spans="1:6" x14ac:dyDescent="0.25">
      <c r="A12" s="196" t="s">
        <v>315</v>
      </c>
      <c r="D12" s="197">
        <v>43022000</v>
      </c>
      <c r="F12" s="197">
        <v>33126000</v>
      </c>
    </row>
    <row r="13" spans="1:6" x14ac:dyDescent="0.25">
      <c r="A13" s="196" t="s">
        <v>316</v>
      </c>
      <c r="D13" s="197">
        <v>41299000</v>
      </c>
      <c r="F13" s="197">
        <v>29026000</v>
      </c>
    </row>
    <row r="14" spans="1:6" x14ac:dyDescent="0.25">
      <c r="A14" s="196" t="s">
        <v>317</v>
      </c>
      <c r="D14" s="197">
        <v>36054000</v>
      </c>
      <c r="F14" s="197">
        <v>29409000</v>
      </c>
    </row>
    <row r="15" spans="1:6" x14ac:dyDescent="0.25">
      <c r="A15" s="196" t="s">
        <v>318</v>
      </c>
      <c r="D15" s="10">
        <v>34995000</v>
      </c>
      <c r="F15" s="10">
        <v>26021000</v>
      </c>
    </row>
    <row r="16" spans="1:6" x14ac:dyDescent="0.25">
      <c r="A16" s="196" t="s">
        <v>230</v>
      </c>
      <c r="D16" s="197">
        <f>SUM(D4:D15)</f>
        <v>458248000</v>
      </c>
      <c r="F16" s="197">
        <f>SUM(F4:F15)</f>
        <v>343748000</v>
      </c>
    </row>
    <row r="19" spans="1:6" x14ac:dyDescent="0.25">
      <c r="A19" s="21" t="s">
        <v>319</v>
      </c>
      <c r="F19" s="197">
        <f>D16</f>
        <v>458248000</v>
      </c>
    </row>
    <row r="20" spans="1:6" x14ac:dyDescent="0.25">
      <c r="A20" s="21" t="s">
        <v>36</v>
      </c>
      <c r="F20" s="197">
        <f>-F16</f>
        <v>-343748000</v>
      </c>
    </row>
    <row r="21" spans="1:6" x14ac:dyDescent="0.25">
      <c r="A21" s="21" t="s">
        <v>37</v>
      </c>
    </row>
    <row r="22" spans="1:6" x14ac:dyDescent="0.25">
      <c r="A22" s="1" t="s">
        <v>320</v>
      </c>
    </row>
    <row r="23" spans="1:6" x14ac:dyDescent="0.25">
      <c r="A23" s="21" t="s">
        <v>321</v>
      </c>
      <c r="F23" s="197">
        <v>-12016000</v>
      </c>
    </row>
    <row r="24" spans="1:6" x14ac:dyDescent="0.25">
      <c r="A24" s="21" t="s">
        <v>322</v>
      </c>
      <c r="F24" s="197">
        <v>-1031000</v>
      </c>
    </row>
    <row r="25" spans="1:6" x14ac:dyDescent="0.25">
      <c r="A25" s="21" t="s">
        <v>323</v>
      </c>
      <c r="F25" s="10"/>
    </row>
    <row r="26" spans="1:6" ht="15.75" thickBot="1" x14ac:dyDescent="0.3">
      <c r="A26" s="21" t="s">
        <v>324</v>
      </c>
      <c r="E26" s="21"/>
      <c r="F26" s="199">
        <f>SUM(F19:F25)</f>
        <v>101453000</v>
      </c>
    </row>
    <row r="27" spans="1:6" ht="18" thickTop="1" x14ac:dyDescent="0.4">
      <c r="A27" s="21"/>
      <c r="B27" s="200"/>
      <c r="D27" s="21"/>
      <c r="E27" s="21"/>
      <c r="F27" s="1"/>
    </row>
    <row r="28" spans="1:6" x14ac:dyDescent="0.25">
      <c r="A28" s="21" t="s">
        <v>39</v>
      </c>
      <c r="E28" s="21"/>
      <c r="F28" s="232">
        <v>0.15</v>
      </c>
    </row>
    <row r="29" spans="1:6" x14ac:dyDescent="0.25">
      <c r="A29" s="21" t="s">
        <v>38</v>
      </c>
      <c r="E29" s="21"/>
      <c r="F29" s="201">
        <f>F26/F19</f>
        <v>0.22139321939211956</v>
      </c>
    </row>
    <row r="30" spans="1:6" ht="15.75" thickBot="1" x14ac:dyDescent="0.3">
      <c r="A30" s="202" t="s">
        <v>325</v>
      </c>
      <c r="B30" s="21"/>
      <c r="E30" s="21"/>
      <c r="F30" s="203">
        <f>F28-F29</f>
        <v>-7.1393219392119567E-2</v>
      </c>
    </row>
    <row r="31" spans="1:6" ht="15.75" thickTop="1" x14ac:dyDescent="0.25">
      <c r="F31" s="1"/>
    </row>
    <row r="32" spans="1:6" x14ac:dyDescent="0.25">
      <c r="A32" s="1"/>
      <c r="B32" s="1"/>
      <c r="D32" s="1"/>
      <c r="E32" s="1"/>
      <c r="F32" s="1"/>
    </row>
    <row r="33" spans="1:6" x14ac:dyDescent="0.25">
      <c r="A33" s="1"/>
      <c r="B33" s="1"/>
      <c r="C33" s="1"/>
      <c r="D33" s="2" t="s">
        <v>35</v>
      </c>
      <c r="E33" s="2" t="s">
        <v>35</v>
      </c>
      <c r="F33" s="2"/>
    </row>
    <row r="34" spans="1:6" x14ac:dyDescent="0.25">
      <c r="A34" s="1"/>
      <c r="B34" s="1"/>
      <c r="C34" s="1"/>
      <c r="D34" s="204" t="s">
        <v>326</v>
      </c>
      <c r="E34" s="204" t="s">
        <v>327</v>
      </c>
      <c r="F34" s="204" t="s">
        <v>1</v>
      </c>
    </row>
    <row r="35" spans="1:6" x14ac:dyDescent="0.25">
      <c r="A35" s="1" t="s">
        <v>950</v>
      </c>
      <c r="B35" s="1"/>
      <c r="C35" s="1"/>
      <c r="D35" s="205">
        <f>SAO!G33</f>
        <v>1121957</v>
      </c>
      <c r="E35" s="205"/>
      <c r="F35" s="205"/>
    </row>
    <row r="36" spans="1:6" x14ac:dyDescent="0.25">
      <c r="A36" s="1" t="s">
        <v>951</v>
      </c>
      <c r="B36" s="1"/>
      <c r="C36" s="1"/>
      <c r="D36" s="205">
        <f>'J - CN 2024-00263'!G36</f>
        <v>53645</v>
      </c>
      <c r="E36" s="205"/>
      <c r="F36" s="205"/>
    </row>
    <row r="37" spans="1:6" x14ac:dyDescent="0.25">
      <c r="A37" s="1" t="s">
        <v>952</v>
      </c>
      <c r="B37" s="1"/>
      <c r="C37" s="1"/>
      <c r="D37" s="313">
        <f>'K - 2025-00326'!G36</f>
        <v>143665</v>
      </c>
      <c r="E37" s="205"/>
      <c r="F37" s="205"/>
    </row>
    <row r="38" spans="1:6" x14ac:dyDescent="0.25">
      <c r="A38" s="1" t="s">
        <v>41</v>
      </c>
      <c r="B38" s="1"/>
      <c r="C38" s="1"/>
      <c r="D38" s="205">
        <f>SUM(D35:D37)</f>
        <v>1319267</v>
      </c>
      <c r="E38" s="205">
        <f>SAO!G36</f>
        <v>20530</v>
      </c>
      <c r="F38" s="205">
        <f>SUM(D38:E38)</f>
        <v>1339797</v>
      </c>
    </row>
    <row r="39" spans="1:6" x14ac:dyDescent="0.25">
      <c r="A39" s="1" t="s">
        <v>40</v>
      </c>
      <c r="B39" s="1"/>
      <c r="C39" s="1"/>
      <c r="D39" s="206">
        <f>F30</f>
        <v>-7.1393219392119567E-2</v>
      </c>
      <c r="E39" s="206">
        <f>D39</f>
        <v>-7.1393219392119567E-2</v>
      </c>
      <c r="F39" s="206">
        <f>E39</f>
        <v>-7.1393219392119567E-2</v>
      </c>
    </row>
    <row r="40" spans="1:6" ht="15.75" thickBot="1" x14ac:dyDescent="0.3">
      <c r="A40" s="202" t="s">
        <v>325</v>
      </c>
      <c r="B40" s="1"/>
      <c r="C40" s="1"/>
      <c r="D40" s="207">
        <f>ROUND(D38*D39,0)</f>
        <v>-94187</v>
      </c>
      <c r="E40" s="207">
        <f>ROUND(E38*E39,0)</f>
        <v>-1466</v>
      </c>
      <c r="F40" s="207">
        <f>ROUND(F38*F39,0)</f>
        <v>-95652</v>
      </c>
    </row>
    <row r="41" spans="1:6" ht="15.75" thickTop="1" x14ac:dyDescent="0.25"/>
  </sheetData>
  <mergeCells count="1">
    <mergeCell ref="D2:F2"/>
  </mergeCells>
  <phoneticPr fontId="40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752E2D-32DB-42DA-8EA9-BE7E6793BDAF}">
  <dimension ref="C1:H7"/>
  <sheetViews>
    <sheetView workbookViewId="0">
      <selection activeCell="C2" sqref="C2"/>
    </sheetView>
  </sheetViews>
  <sheetFormatPr defaultRowHeight="14.25" x14ac:dyDescent="0.2"/>
  <cols>
    <col min="1" max="1" width="2.5546875" style="14" customWidth="1"/>
    <col min="2" max="2" width="1.5546875" style="14" customWidth="1"/>
    <col min="3" max="3" width="22" style="14" customWidth="1"/>
    <col min="4" max="4" width="9.88671875" style="13" bestFit="1" customWidth="1"/>
    <col min="5" max="5" width="14.77734375" style="13" customWidth="1"/>
    <col min="6" max="8" width="14.77734375" style="14" customWidth="1"/>
    <col min="9" max="9" width="1.5546875" style="14" customWidth="1"/>
    <col min="10" max="16384" width="8.88671875" style="14"/>
  </cols>
  <sheetData>
    <row r="1" spans="3:8" ht="15" x14ac:dyDescent="0.25">
      <c r="C1" s="1"/>
      <c r="D1" s="9"/>
      <c r="E1" s="7"/>
      <c r="F1" s="9"/>
    </row>
    <row r="2" spans="3:8" ht="15" x14ac:dyDescent="0.25">
      <c r="C2" s="1" t="s">
        <v>43</v>
      </c>
      <c r="D2" s="3"/>
      <c r="E2" s="7"/>
      <c r="H2" s="16"/>
    </row>
    <row r="3" spans="3:8" ht="15" x14ac:dyDescent="0.25">
      <c r="C3" s="1" t="s">
        <v>953</v>
      </c>
      <c r="D3" s="3"/>
      <c r="E3" s="7"/>
      <c r="H3" s="16">
        <f>-'L - Excess Wate Loss'!F40</f>
        <v>95652</v>
      </c>
    </row>
    <row r="4" spans="3:8" ht="15" x14ac:dyDescent="0.25">
      <c r="C4" s="1" t="s">
        <v>954</v>
      </c>
      <c r="D4" s="3"/>
      <c r="E4" s="3"/>
      <c r="H4" s="4">
        <f>'A - BA Existing Rates'!G11</f>
        <v>74766</v>
      </c>
    </row>
    <row r="5" spans="3:8" ht="15.75" thickBot="1" x14ac:dyDescent="0.3">
      <c r="C5" s="1" t="s">
        <v>44</v>
      </c>
      <c r="D5" s="3"/>
      <c r="E5" s="7"/>
      <c r="H5" s="314">
        <f>ROUND(H3/H4,2)</f>
        <v>1.28</v>
      </c>
    </row>
    <row r="6" spans="3:8" ht="15" thickTop="1" x14ac:dyDescent="0.2">
      <c r="D6" s="15"/>
      <c r="E6" s="15"/>
    </row>
    <row r="7" spans="3:8" x14ac:dyDescent="0.2">
      <c r="D7" s="15"/>
      <c r="E7" s="15"/>
    </row>
  </sheetData>
  <printOptions horizontalCentered="1" verticalCentered="1"/>
  <pageMargins left="0.7" right="0.7" top="0.75" bottom="0.75" header="0.3" footer="0.3"/>
  <pageSetup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39F1CF-2A89-4631-AB7F-9DE3E6AA311C}">
  <dimension ref="B2:IZ28"/>
  <sheetViews>
    <sheetView showGridLines="0" topLeftCell="A6" zoomScale="124" zoomScaleNormal="124" workbookViewId="0">
      <selection activeCell="L13" sqref="L13"/>
    </sheetView>
  </sheetViews>
  <sheetFormatPr defaultColWidth="8.88671875" defaultRowHeight="15" x14ac:dyDescent="0.2"/>
  <cols>
    <col min="1" max="1" width="3.6640625" style="19" customWidth="1"/>
    <col min="2" max="2" width="1.77734375" style="19" customWidth="1"/>
    <col min="3" max="3" width="3.6640625" style="137" customWidth="1"/>
    <col min="4" max="4" width="1.77734375" style="137" customWidth="1"/>
    <col min="5" max="5" width="31.77734375" style="137" customWidth="1"/>
    <col min="6" max="6" width="12.77734375" style="137" customWidth="1"/>
    <col min="7" max="7" width="1.77734375" style="137" customWidth="1"/>
    <col min="8" max="8" width="12.77734375" style="137" customWidth="1"/>
    <col min="9" max="9" width="1.77734375" style="137" customWidth="1"/>
    <col min="10" max="10" width="4.88671875" style="138" customWidth="1"/>
    <col min="11" max="11" width="1.77734375" style="138" customWidth="1"/>
    <col min="12" max="12" width="12.77734375" style="137" customWidth="1"/>
    <col min="13" max="14" width="1.5546875" style="137" customWidth="1"/>
    <col min="15" max="15" width="6.5546875" style="139" customWidth="1"/>
    <col min="16" max="16" width="30.77734375" style="140" customWidth="1"/>
    <col min="17" max="17" width="9.6640625" style="141" customWidth="1"/>
    <col min="18" max="18" width="18" style="137" customWidth="1"/>
    <col min="19" max="19" width="8.21875" style="137" customWidth="1"/>
    <col min="20" max="260" width="9.6640625" style="137" customWidth="1"/>
    <col min="261" max="262" width="9.6640625" style="19" customWidth="1"/>
    <col min="263" max="16384" width="8.88671875" style="19"/>
  </cols>
  <sheetData>
    <row r="2" spans="2:24" ht="6.95" customHeight="1" x14ac:dyDescent="0.2">
      <c r="B2" s="68"/>
      <c r="C2" s="142"/>
      <c r="D2" s="142"/>
      <c r="E2" s="142"/>
      <c r="F2" s="142"/>
      <c r="G2" s="142"/>
      <c r="H2" s="142"/>
      <c r="I2" s="142"/>
      <c r="J2" s="143"/>
      <c r="K2" s="143"/>
      <c r="L2" s="142"/>
      <c r="M2" s="144"/>
    </row>
    <row r="3" spans="2:24" x14ac:dyDescent="0.2">
      <c r="B3" s="71"/>
      <c r="C3" s="421" t="s">
        <v>343</v>
      </c>
      <c r="D3" s="421"/>
      <c r="E3" s="421"/>
      <c r="F3" s="421"/>
      <c r="G3" s="421"/>
      <c r="H3" s="421"/>
      <c r="I3" s="421"/>
      <c r="J3" s="421"/>
      <c r="K3" s="421"/>
      <c r="L3" s="421"/>
      <c r="M3" s="146"/>
      <c r="N3" s="147"/>
      <c r="O3" s="148"/>
      <c r="P3" s="149"/>
      <c r="Q3" s="150"/>
      <c r="R3" s="151"/>
      <c r="S3" s="151"/>
      <c r="T3" s="151"/>
      <c r="U3" s="151"/>
    </row>
    <row r="4" spans="2:24" x14ac:dyDescent="0.2">
      <c r="B4" s="71"/>
      <c r="C4" s="421" t="str">
        <f>SAO!F1</f>
        <v>Garrard County Water Association</v>
      </c>
      <c r="D4" s="421"/>
      <c r="E4" s="421"/>
      <c r="F4" s="421"/>
      <c r="G4" s="421"/>
      <c r="H4" s="421"/>
      <c r="I4" s="421"/>
      <c r="J4" s="421"/>
      <c r="K4" s="421"/>
      <c r="L4" s="421"/>
      <c r="M4" s="146"/>
      <c r="N4" s="147"/>
      <c r="O4" s="153"/>
      <c r="P4" s="149"/>
      <c r="Q4" s="150"/>
      <c r="R4" s="147"/>
      <c r="S4" s="147"/>
      <c r="T4" s="147"/>
      <c r="U4" s="147"/>
      <c r="V4" s="147"/>
      <c r="W4" s="147"/>
      <c r="X4" s="147"/>
    </row>
    <row r="5" spans="2:24" x14ac:dyDescent="0.2">
      <c r="B5" s="154"/>
      <c r="C5" s="385"/>
      <c r="D5" s="385"/>
      <c r="E5" s="385"/>
      <c r="F5" s="385"/>
      <c r="G5" s="385"/>
      <c r="H5" s="385"/>
      <c r="I5" s="385"/>
      <c r="J5" s="385"/>
      <c r="K5" s="385"/>
      <c r="L5" s="385"/>
      <c r="M5" s="386"/>
      <c r="N5" s="147"/>
      <c r="O5" s="153"/>
      <c r="P5" s="149"/>
      <c r="Q5" s="150"/>
      <c r="R5" s="147"/>
      <c r="S5" s="147"/>
      <c r="T5" s="147"/>
      <c r="U5" s="147"/>
      <c r="V5" s="147"/>
      <c r="W5" s="147"/>
      <c r="X5" s="147"/>
    </row>
    <row r="6" spans="2:24" x14ac:dyDescent="0.2">
      <c r="B6" s="71"/>
      <c r="C6" s="151"/>
      <c r="D6" s="151"/>
      <c r="E6" s="151"/>
      <c r="F6" s="387"/>
      <c r="G6" s="387"/>
      <c r="H6" s="387"/>
      <c r="I6" s="387"/>
      <c r="J6" s="387"/>
      <c r="K6" s="387"/>
      <c r="L6" s="387"/>
      <c r="M6" s="388"/>
      <c r="N6" s="387"/>
      <c r="O6" s="148"/>
      <c r="P6" s="149"/>
      <c r="Q6" s="150"/>
      <c r="R6" s="151"/>
      <c r="S6" s="151"/>
      <c r="T6" s="151"/>
      <c r="U6" s="151"/>
    </row>
    <row r="7" spans="2:24" x14ac:dyDescent="0.2">
      <c r="B7" s="71"/>
      <c r="C7" s="151" t="s">
        <v>344</v>
      </c>
      <c r="D7" s="151"/>
      <c r="E7" s="151"/>
      <c r="H7" s="151"/>
      <c r="I7" s="151"/>
      <c r="J7" s="147"/>
      <c r="K7" s="147"/>
      <c r="L7" s="165">
        <f>SAO!M54</f>
        <v>2814006.99</v>
      </c>
      <c r="M7" s="164"/>
      <c r="N7" s="165"/>
      <c r="P7" s="149"/>
      <c r="Q7" s="184"/>
      <c r="R7" s="150"/>
      <c r="S7" s="151"/>
      <c r="T7" s="151"/>
      <c r="U7" s="151"/>
    </row>
    <row r="8" spans="2:24" x14ac:dyDescent="0.2">
      <c r="B8" s="71"/>
      <c r="C8" s="151" t="s">
        <v>355</v>
      </c>
      <c r="D8" s="151"/>
      <c r="E8" s="151" t="s">
        <v>345</v>
      </c>
      <c r="H8" s="151"/>
      <c r="I8" s="151"/>
      <c r="J8" s="107" t="s">
        <v>280</v>
      </c>
      <c r="K8" s="107"/>
      <c r="L8" s="184">
        <f>'Debt Service'!K17</f>
        <v>174960</v>
      </c>
      <c r="M8" s="211"/>
      <c r="N8" s="212"/>
      <c r="O8" s="139" t="s">
        <v>280</v>
      </c>
      <c r="P8" s="140" t="s">
        <v>346</v>
      </c>
      <c r="Q8" s="184"/>
      <c r="R8" s="150"/>
      <c r="S8" s="151"/>
      <c r="T8" s="151"/>
      <c r="U8" s="151"/>
    </row>
    <row r="9" spans="2:24" ht="17.25" x14ac:dyDescent="0.2">
      <c r="B9" s="71"/>
      <c r="C9" s="151"/>
      <c r="D9" s="151"/>
      <c r="E9" s="151" t="s">
        <v>347</v>
      </c>
      <c r="H9" s="151"/>
      <c r="I9" s="151"/>
      <c r="J9" s="107" t="s">
        <v>285</v>
      </c>
      <c r="K9" s="107"/>
      <c r="L9" s="213">
        <f>'Debt Service'!K18</f>
        <v>34992</v>
      </c>
      <c r="M9" s="170"/>
      <c r="N9" s="171"/>
      <c r="O9" s="139" t="s">
        <v>285</v>
      </c>
      <c r="P9" s="140" t="s">
        <v>348</v>
      </c>
      <c r="Q9" s="184"/>
      <c r="R9" s="150"/>
      <c r="S9" s="151"/>
      <c r="T9" s="151"/>
      <c r="U9" s="151"/>
    </row>
    <row r="10" spans="2:24" x14ac:dyDescent="0.2">
      <c r="B10" s="71"/>
      <c r="C10" s="151" t="s">
        <v>11</v>
      </c>
      <c r="D10" s="151"/>
      <c r="E10" s="151"/>
      <c r="H10" s="151"/>
      <c r="I10" s="151"/>
      <c r="J10" s="147"/>
      <c r="K10" s="147"/>
      <c r="L10" s="112">
        <f>SUM(L7:L9)</f>
        <v>3023958.99</v>
      </c>
      <c r="M10" s="164"/>
      <c r="N10" s="165"/>
      <c r="Q10" s="150"/>
      <c r="R10" s="150"/>
      <c r="S10" s="151"/>
      <c r="T10" s="151"/>
      <c r="U10" s="151"/>
    </row>
    <row r="11" spans="2:24" x14ac:dyDescent="0.2">
      <c r="B11" s="71"/>
      <c r="C11" s="151" t="s">
        <v>3</v>
      </c>
      <c r="D11" s="151"/>
      <c r="E11" s="151" t="s">
        <v>349</v>
      </c>
      <c r="H11" s="151"/>
      <c r="I11" s="151"/>
      <c r="J11" s="147"/>
      <c r="K11" s="147"/>
      <c r="L11" s="214">
        <f>-SAO!M18-SAO!M20</f>
        <v>-87002</v>
      </c>
      <c r="M11" s="215"/>
      <c r="N11" s="216"/>
      <c r="Q11" s="150"/>
      <c r="R11" s="150"/>
      <c r="S11" s="151"/>
      <c r="T11" s="151"/>
      <c r="U11" s="151"/>
    </row>
    <row r="12" spans="2:24" x14ac:dyDescent="0.2">
      <c r="B12" s="71"/>
      <c r="C12" s="151"/>
      <c r="D12" s="151"/>
      <c r="E12" s="151" t="s">
        <v>33</v>
      </c>
      <c r="H12" s="151"/>
      <c r="I12" s="151"/>
      <c r="J12" s="147"/>
      <c r="K12" s="147"/>
      <c r="L12" s="214">
        <f>-SAO!M59</f>
        <v>-219326</v>
      </c>
      <c r="M12" s="215"/>
      <c r="N12" s="216"/>
      <c r="Q12" s="150"/>
      <c r="R12" s="150"/>
      <c r="S12" s="150"/>
      <c r="T12" s="151"/>
      <c r="U12" s="151"/>
    </row>
    <row r="13" spans="2:24" ht="17.25" x14ac:dyDescent="0.2">
      <c r="B13" s="71"/>
      <c r="C13" s="151"/>
      <c r="D13" s="151"/>
      <c r="E13" s="19" t="s">
        <v>287</v>
      </c>
      <c r="H13" s="151"/>
      <c r="I13" s="151"/>
      <c r="J13" s="147"/>
      <c r="K13" s="147"/>
      <c r="L13" s="461">
        <f>-SAO!M63</f>
        <v>4378</v>
      </c>
      <c r="M13" s="170"/>
      <c r="N13" s="171"/>
      <c r="Q13" s="150"/>
      <c r="R13" s="150"/>
      <c r="S13" s="217"/>
      <c r="T13" s="151"/>
      <c r="U13" s="151"/>
    </row>
    <row r="14" spans="2:24" x14ac:dyDescent="0.2">
      <c r="B14" s="71"/>
      <c r="C14" s="90" t="s">
        <v>371</v>
      </c>
      <c r="D14" s="151"/>
      <c r="E14" s="151"/>
      <c r="H14" s="151"/>
      <c r="I14" s="151"/>
      <c r="J14" s="147"/>
      <c r="K14" s="147"/>
      <c r="L14" s="218">
        <f>SUM(L10:L13)</f>
        <v>2722008.99</v>
      </c>
      <c r="M14" s="219"/>
      <c r="N14" s="218"/>
      <c r="Q14" s="150"/>
      <c r="R14" s="165"/>
      <c r="S14" s="151"/>
      <c r="T14" s="151"/>
      <c r="U14" s="151"/>
    </row>
    <row r="15" spans="2:24" ht="17.25" x14ac:dyDescent="0.2">
      <c r="B15" s="71"/>
      <c r="C15" s="90" t="s">
        <v>3</v>
      </c>
      <c r="D15" s="151"/>
      <c r="E15" s="151" t="s">
        <v>350</v>
      </c>
      <c r="H15" s="151"/>
      <c r="I15" s="151"/>
      <c r="J15" s="147"/>
      <c r="K15" s="147"/>
      <c r="L15" s="220">
        <f>-SAO!M16</f>
        <v>-2711037.92343</v>
      </c>
      <c r="M15" s="170"/>
      <c r="N15" s="171"/>
      <c r="Q15" s="150"/>
      <c r="R15" s="150"/>
      <c r="S15" s="151"/>
      <c r="T15" s="151"/>
      <c r="U15" s="151"/>
    </row>
    <row r="16" spans="2:24" ht="15.75" thickBot="1" x14ac:dyDescent="0.25">
      <c r="B16" s="71"/>
      <c r="C16" s="90" t="s">
        <v>12</v>
      </c>
      <c r="D16" s="151"/>
      <c r="E16" s="151"/>
      <c r="H16" s="151"/>
      <c r="I16" s="151"/>
      <c r="J16" s="147"/>
      <c r="K16" s="147"/>
      <c r="L16" s="221">
        <f>SUM(L14:L15)</f>
        <v>10971.066570000257</v>
      </c>
      <c r="M16" s="164"/>
      <c r="N16" s="165"/>
      <c r="Q16" s="150"/>
      <c r="R16" s="150"/>
      <c r="T16" s="151"/>
      <c r="U16" s="151"/>
    </row>
    <row r="17" spans="2:21" ht="16.5" thickTop="1" thickBot="1" x14ac:dyDescent="0.25">
      <c r="B17" s="71"/>
      <c r="C17" s="90" t="s">
        <v>373</v>
      </c>
      <c r="L17" s="222">
        <f>ROUND(L16/(-L15),4)</f>
        <v>4.0000000000000001E-3</v>
      </c>
      <c r="M17" s="223"/>
      <c r="N17" s="19"/>
      <c r="Q17" s="137"/>
      <c r="U17" s="138"/>
    </row>
    <row r="18" spans="2:21" ht="15.75" thickTop="1" x14ac:dyDescent="0.2">
      <c r="B18" s="154"/>
      <c r="C18" s="189"/>
      <c r="D18" s="189"/>
      <c r="E18" s="189"/>
      <c r="F18" s="189"/>
      <c r="G18" s="189"/>
      <c r="H18" s="189"/>
      <c r="I18" s="189"/>
      <c r="J18" s="190"/>
      <c r="K18" s="190"/>
      <c r="L18" s="189"/>
      <c r="M18" s="191"/>
    </row>
    <row r="19" spans="2:21" x14ac:dyDescent="0.2">
      <c r="B19" s="68"/>
      <c r="C19" s="142"/>
      <c r="D19" s="142"/>
      <c r="E19" s="142"/>
      <c r="F19" s="142"/>
      <c r="G19" s="142"/>
      <c r="H19" s="142"/>
      <c r="I19" s="142"/>
      <c r="J19" s="143"/>
      <c r="K19" s="143"/>
      <c r="L19" s="142"/>
      <c r="M19" s="144"/>
    </row>
    <row r="20" spans="2:21" x14ac:dyDescent="0.2">
      <c r="B20" s="71"/>
      <c r="C20" s="422" t="s">
        <v>351</v>
      </c>
      <c r="D20" s="422"/>
      <c r="E20" s="422"/>
      <c r="F20" s="422"/>
      <c r="G20" s="422"/>
      <c r="H20" s="422"/>
      <c r="I20" s="422"/>
      <c r="J20" s="422"/>
      <c r="K20" s="422"/>
      <c r="L20" s="422"/>
      <c r="M20" s="224"/>
    </row>
    <row r="21" spans="2:21" x14ac:dyDescent="0.2">
      <c r="B21" s="71"/>
      <c r="C21" s="151" t="s">
        <v>11</v>
      </c>
      <c r="D21" s="151"/>
      <c r="L21" s="225">
        <f>L10</f>
        <v>3023958.99</v>
      </c>
      <c r="M21" s="224"/>
    </row>
    <row r="22" spans="2:21" x14ac:dyDescent="0.2">
      <c r="B22" s="71"/>
      <c r="C22" s="137" t="s">
        <v>3</v>
      </c>
      <c r="E22" s="137" t="s">
        <v>344</v>
      </c>
      <c r="L22" s="90">
        <f>-L7</f>
        <v>-2814006.99</v>
      </c>
      <c r="M22" s="224"/>
    </row>
    <row r="23" spans="2:21" x14ac:dyDescent="0.2">
      <c r="B23" s="71"/>
      <c r="E23" s="137" t="s">
        <v>352</v>
      </c>
      <c r="L23" s="90">
        <f>SAO!I35+SAO!I36</f>
        <v>-95653</v>
      </c>
      <c r="M23" s="224"/>
    </row>
    <row r="24" spans="2:21" x14ac:dyDescent="0.2">
      <c r="B24" s="71"/>
      <c r="E24" s="137" t="s">
        <v>353</v>
      </c>
      <c r="L24" s="94">
        <f>-L8</f>
        <v>-174960</v>
      </c>
      <c r="M24" s="224"/>
    </row>
    <row r="25" spans="2:21" x14ac:dyDescent="0.2">
      <c r="B25" s="71"/>
      <c r="C25" s="137" t="s">
        <v>354</v>
      </c>
      <c r="L25" s="90">
        <f>SUM(L21:L24)</f>
        <v>-60661</v>
      </c>
      <c r="M25" s="224"/>
    </row>
    <row r="26" spans="2:21" x14ac:dyDescent="0.2">
      <c r="B26" s="71"/>
      <c r="C26" s="137" t="s">
        <v>355</v>
      </c>
      <c r="E26" s="137" t="s">
        <v>356</v>
      </c>
      <c r="L26" s="94">
        <f>SAO!M52</f>
        <v>522435.99000000011</v>
      </c>
      <c r="M26" s="224"/>
    </row>
    <row r="27" spans="2:21" ht="15.75" thickBot="1" x14ac:dyDescent="0.25">
      <c r="B27" s="71"/>
      <c r="C27" s="137" t="s">
        <v>351</v>
      </c>
      <c r="L27" s="221">
        <f>SUM(L25:L26)</f>
        <v>461774.99000000011</v>
      </c>
      <c r="M27" s="224"/>
    </row>
    <row r="28" spans="2:21" ht="15.75" thickTop="1" x14ac:dyDescent="0.2">
      <c r="B28" s="154"/>
      <c r="C28" s="189"/>
      <c r="D28" s="189"/>
      <c r="E28" s="189"/>
      <c r="F28" s="189"/>
      <c r="G28" s="189"/>
      <c r="H28" s="189"/>
      <c r="I28" s="189"/>
      <c r="J28" s="190"/>
      <c r="K28" s="190"/>
      <c r="L28" s="189"/>
      <c r="M28" s="191"/>
    </row>
  </sheetData>
  <mergeCells count="3">
    <mergeCell ref="C3:L3"/>
    <mergeCell ref="C4:L4"/>
    <mergeCell ref="C20:L20"/>
  </mergeCells>
  <pageMargins left="0.7" right="0.7" top="0.75" bottom="0.75" header="0.3" footer="0.3"/>
  <legacy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111CB-4786-49ED-84DB-B7097166E3AD}">
  <dimension ref="A1:F8"/>
  <sheetViews>
    <sheetView workbookViewId="0">
      <selection activeCell="A2" sqref="A2"/>
    </sheetView>
  </sheetViews>
  <sheetFormatPr defaultRowHeight="15.75" x14ac:dyDescent="0.25"/>
  <cols>
    <col min="1" max="1" width="20.5546875" style="8" customWidth="1"/>
    <col min="2" max="2" width="14.77734375" customWidth="1"/>
    <col min="3" max="5" width="14.77734375" style="8" customWidth="1"/>
    <col min="6" max="6" width="14.77734375" style="17" customWidth="1"/>
    <col min="7" max="16384" width="8.88671875" style="8"/>
  </cols>
  <sheetData>
    <row r="1" spans="1:6" x14ac:dyDescent="0.25">
      <c r="A1" s="8" t="s">
        <v>957</v>
      </c>
    </row>
    <row r="3" spans="1:6" x14ac:dyDescent="0.25">
      <c r="A3" s="8" t="s">
        <v>955</v>
      </c>
      <c r="F3" s="17">
        <v>9335</v>
      </c>
    </row>
    <row r="4" spans="1:6" x14ac:dyDescent="0.25">
      <c r="A4" s="8" t="s">
        <v>66</v>
      </c>
      <c r="F4" s="20">
        <v>0</v>
      </c>
    </row>
    <row r="5" spans="1:6" x14ac:dyDescent="0.25">
      <c r="A5" s="8" t="s">
        <v>1</v>
      </c>
      <c r="F5" s="17">
        <f>F3+F4</f>
        <v>9335</v>
      </c>
    </row>
    <row r="6" spans="1:6" x14ac:dyDescent="0.25">
      <c r="A6" s="8" t="s">
        <v>45</v>
      </c>
      <c r="F6" s="18">
        <v>3</v>
      </c>
    </row>
    <row r="7" spans="1:6" ht="16.5" thickBot="1" x14ac:dyDescent="0.3">
      <c r="A7" s="8" t="s">
        <v>956</v>
      </c>
      <c r="F7" s="315">
        <f>F5/F6</f>
        <v>3111.6666666666665</v>
      </c>
    </row>
    <row r="8" spans="1:6" ht="16.5" thickTop="1" x14ac:dyDescent="0.25"/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82D0FA-28D7-4033-9D7A-1CC246DD3048}">
  <dimension ref="A1:AC575"/>
  <sheetViews>
    <sheetView tabSelected="1" topLeftCell="A505" workbookViewId="0">
      <selection activeCell="Z516" sqref="Z516"/>
    </sheetView>
  </sheetViews>
  <sheetFormatPr defaultRowHeight="15" x14ac:dyDescent="0.2"/>
  <cols>
    <col min="1" max="1" width="2.21875" style="127" customWidth="1"/>
    <col min="2" max="2" width="4.5546875" style="27" customWidth="1"/>
    <col min="3" max="3" width="1.21875" style="27" customWidth="1"/>
    <col min="4" max="4" width="21.77734375" style="127" customWidth="1"/>
    <col min="5" max="5" width="1.21875" style="127" customWidth="1"/>
    <col min="6" max="6" width="7" style="127" customWidth="1"/>
    <col min="7" max="7" width="1.21875" style="127" customWidth="1"/>
    <col min="8" max="8" width="12.77734375" style="252" customWidth="1"/>
    <col min="9" max="10" width="0.77734375" style="252" customWidth="1"/>
    <col min="11" max="11" width="12.77734375" style="252" customWidth="1"/>
    <col min="12" max="12" width="0.77734375" style="252" customWidth="1"/>
    <col min="13" max="13" width="12.77734375" style="252" customWidth="1"/>
    <col min="14" max="14" width="1.21875" style="252" customWidth="1"/>
    <col min="15" max="15" width="12.77734375" style="252" customWidth="1"/>
    <col min="16" max="16" width="1.21875" style="252" customWidth="1"/>
    <col min="17" max="17" width="12.77734375" style="252" customWidth="1"/>
    <col min="18" max="18" width="1.21875" style="252" customWidth="1"/>
    <col min="19" max="19" width="12.77734375" style="252" customWidth="1"/>
    <col min="20" max="20" width="1.21875" style="127" customWidth="1"/>
    <col min="21" max="21" width="7.5546875" style="27" customWidth="1"/>
    <col min="22" max="22" width="1.21875" style="127" customWidth="1"/>
    <col min="23" max="23" width="8.5546875" style="27" customWidth="1"/>
    <col min="24" max="24" width="1.21875" style="27" customWidth="1"/>
    <col min="25" max="25" width="8.5546875" style="27" customWidth="1"/>
    <col min="26" max="26" width="9.44140625" style="127" bestFit="1" customWidth="1"/>
    <col min="27" max="28" width="8.88671875" style="127"/>
    <col min="29" max="29" width="8.44140625" style="127" customWidth="1"/>
    <col min="30" max="16384" width="8.88671875" style="127"/>
  </cols>
  <sheetData>
    <row r="1" spans="1:29" ht="14.45" customHeight="1" x14ac:dyDescent="0.2">
      <c r="A1" s="248"/>
      <c r="B1" s="249"/>
      <c r="C1" s="249"/>
      <c r="D1" s="248"/>
      <c r="E1" s="248"/>
      <c r="F1" s="248"/>
      <c r="G1" s="248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48"/>
      <c r="U1" s="249"/>
      <c r="V1" s="248"/>
      <c r="W1" s="249"/>
      <c r="X1" s="249"/>
      <c r="Y1" s="249"/>
    </row>
    <row r="2" spans="1:29" ht="14.45" customHeight="1" x14ac:dyDescent="0.2">
      <c r="A2" s="251"/>
      <c r="B2" s="249"/>
      <c r="C2" s="249"/>
      <c r="D2" s="248"/>
      <c r="E2" s="248"/>
      <c r="AC2" s="253" t="s">
        <v>375</v>
      </c>
    </row>
    <row r="3" spans="1:29" ht="14.45" customHeight="1" x14ac:dyDescent="0.2">
      <c r="A3" s="251"/>
      <c r="B3" s="249"/>
      <c r="C3" s="249"/>
      <c r="D3" s="248"/>
      <c r="E3" s="248"/>
      <c r="F3" s="254" t="s">
        <v>376</v>
      </c>
      <c r="G3" s="255"/>
      <c r="H3" s="256" t="s">
        <v>377</v>
      </c>
      <c r="I3" s="250"/>
      <c r="J3" s="250"/>
      <c r="K3" s="256" t="s">
        <v>378</v>
      </c>
      <c r="L3" s="250"/>
      <c r="M3" s="256" t="s">
        <v>10</v>
      </c>
      <c r="N3" s="250"/>
      <c r="O3" s="256" t="s">
        <v>378</v>
      </c>
      <c r="P3" s="257"/>
      <c r="Q3" s="256" t="s">
        <v>379</v>
      </c>
      <c r="R3" s="257"/>
      <c r="S3" s="256" t="s">
        <v>17</v>
      </c>
      <c r="T3" s="258"/>
      <c r="U3" s="254"/>
      <c r="V3" s="255"/>
      <c r="W3" s="254" t="s">
        <v>380</v>
      </c>
      <c r="X3" s="249"/>
      <c r="Y3" s="254" t="s">
        <v>379</v>
      </c>
      <c r="AC3" s="259" t="s">
        <v>381</v>
      </c>
    </row>
    <row r="4" spans="1:29" ht="14.45" customHeight="1" x14ac:dyDescent="0.2">
      <c r="A4" s="251"/>
      <c r="B4" s="260" t="s">
        <v>60</v>
      </c>
      <c r="C4" s="261"/>
      <c r="D4" s="262" t="s">
        <v>382</v>
      </c>
      <c r="E4" s="263"/>
      <c r="F4" s="264" t="s">
        <v>383</v>
      </c>
      <c r="G4" s="255"/>
      <c r="H4" s="265" t="s">
        <v>384</v>
      </c>
      <c r="I4" s="250"/>
      <c r="J4" s="250"/>
      <c r="K4" s="266" t="s">
        <v>385</v>
      </c>
      <c r="L4" s="250"/>
      <c r="M4" s="265" t="s">
        <v>386</v>
      </c>
      <c r="N4" s="250"/>
      <c r="O4" s="266" t="s">
        <v>387</v>
      </c>
      <c r="P4" s="267"/>
      <c r="Q4" s="268" t="s">
        <v>388</v>
      </c>
      <c r="R4" s="267"/>
      <c r="S4" s="269" t="s">
        <v>42</v>
      </c>
      <c r="T4" s="253"/>
      <c r="U4" s="264" t="s">
        <v>389</v>
      </c>
      <c r="V4" s="255"/>
      <c r="W4" s="264" t="s">
        <v>390</v>
      </c>
      <c r="X4" s="249"/>
      <c r="Y4" s="264" t="s">
        <v>390</v>
      </c>
      <c r="AC4" s="270"/>
    </row>
    <row r="5" spans="1:29" ht="14.45" customHeight="1" x14ac:dyDescent="0.2">
      <c r="A5" s="251"/>
      <c r="B5" s="437" t="s">
        <v>967</v>
      </c>
      <c r="C5" s="438"/>
      <c r="D5" s="438"/>
      <c r="E5" s="263"/>
      <c r="F5" s="254"/>
      <c r="G5" s="255"/>
      <c r="H5" s="256"/>
      <c r="I5" s="250"/>
      <c r="J5" s="250"/>
      <c r="K5" s="335"/>
      <c r="L5" s="250"/>
      <c r="M5" s="256"/>
      <c r="N5" s="250"/>
      <c r="O5" s="335"/>
      <c r="P5" s="267"/>
      <c r="Q5" s="267"/>
      <c r="R5" s="267"/>
      <c r="S5" s="256"/>
      <c r="T5" s="253"/>
      <c r="U5" s="254"/>
      <c r="V5" s="255"/>
      <c r="W5" s="254"/>
      <c r="X5" s="249"/>
      <c r="Y5" s="254"/>
      <c r="AC5" s="251"/>
    </row>
    <row r="6" spans="1:29" ht="14.45" customHeight="1" x14ac:dyDescent="0.2">
      <c r="A6" s="251"/>
      <c r="B6" s="271">
        <v>902</v>
      </c>
      <c r="C6" s="271"/>
      <c r="D6" s="272" t="s">
        <v>391</v>
      </c>
      <c r="E6" s="272"/>
      <c r="F6" s="273">
        <v>41755</v>
      </c>
      <c r="G6" s="273"/>
      <c r="H6" s="274">
        <v>66316</v>
      </c>
      <c r="I6" s="250"/>
      <c r="J6" s="250"/>
      <c r="K6" s="274">
        <v>17684.27</v>
      </c>
      <c r="L6" s="250"/>
      <c r="M6" s="274">
        <f>ROUND(H6/W6,2)</f>
        <v>1657.9</v>
      </c>
      <c r="N6" s="250"/>
      <c r="O6" s="275">
        <v>19342.169999999998</v>
      </c>
      <c r="P6" s="274"/>
      <c r="Q6" s="274">
        <f t="shared" ref="Q6:Q15" si="0">IF(H6=K6,0,IF(H6=O6,0,ROUND(H6/Y6,2)))</f>
        <v>1768.43</v>
      </c>
      <c r="R6" s="274"/>
      <c r="S6" s="274">
        <f t="shared" ref="S6:S15" si="1">Q6-M6</f>
        <v>110.52999999999997</v>
      </c>
      <c r="T6" s="276"/>
      <c r="U6" s="277" t="s">
        <v>392</v>
      </c>
      <c r="V6" s="278"/>
      <c r="W6" s="279">
        <v>40</v>
      </c>
      <c r="X6" s="249"/>
      <c r="Y6" s="279">
        <v>37.5</v>
      </c>
      <c r="AC6" s="276">
        <v>1657.9</v>
      </c>
    </row>
    <row r="7" spans="1:29" ht="14.45" customHeight="1" x14ac:dyDescent="0.2">
      <c r="A7" s="251"/>
      <c r="B7" s="271">
        <v>903</v>
      </c>
      <c r="C7" s="271"/>
      <c r="D7" s="272" t="s">
        <v>393</v>
      </c>
      <c r="E7" s="272"/>
      <c r="F7" s="273">
        <v>31444</v>
      </c>
      <c r="G7" s="273"/>
      <c r="H7" s="274">
        <v>63828.07</v>
      </c>
      <c r="I7" s="250"/>
      <c r="J7" s="250"/>
      <c r="K7" s="274">
        <v>63828.07</v>
      </c>
      <c r="L7" s="250"/>
      <c r="M7" s="274">
        <v>0</v>
      </c>
      <c r="N7" s="250"/>
      <c r="O7" s="275">
        <v>63828.07</v>
      </c>
      <c r="P7" s="274"/>
      <c r="Q7" s="274">
        <f t="shared" si="0"/>
        <v>0</v>
      </c>
      <c r="R7" s="274"/>
      <c r="S7" s="274">
        <f t="shared" si="1"/>
        <v>0</v>
      </c>
      <c r="T7" s="280"/>
      <c r="U7" s="277" t="s">
        <v>392</v>
      </c>
      <c r="V7" s="278"/>
      <c r="W7" s="279">
        <v>25</v>
      </c>
      <c r="X7" s="249"/>
      <c r="Y7" s="279">
        <v>37.5</v>
      </c>
      <c r="AC7" s="280">
        <v>0</v>
      </c>
    </row>
    <row r="8" spans="1:29" ht="14.45" customHeight="1" x14ac:dyDescent="0.2">
      <c r="A8" s="251"/>
      <c r="B8" s="271">
        <v>905</v>
      </c>
      <c r="C8" s="271"/>
      <c r="D8" s="272" t="s">
        <v>394</v>
      </c>
      <c r="E8" s="272"/>
      <c r="F8" s="273">
        <v>36871</v>
      </c>
      <c r="G8" s="273"/>
      <c r="H8" s="274">
        <v>3500</v>
      </c>
      <c r="I8" s="250"/>
      <c r="J8" s="250"/>
      <c r="K8" s="274">
        <v>3371.67</v>
      </c>
      <c r="L8" s="250"/>
      <c r="M8" s="274">
        <f t="shared" ref="M8:M13" si="2">ROUND(H8/W8,2)</f>
        <v>140</v>
      </c>
      <c r="N8" s="250"/>
      <c r="O8" s="275">
        <v>3500</v>
      </c>
      <c r="P8" s="274"/>
      <c r="Q8" s="274">
        <f t="shared" si="0"/>
        <v>0</v>
      </c>
      <c r="R8" s="274"/>
      <c r="S8" s="274">
        <f t="shared" si="1"/>
        <v>-140</v>
      </c>
      <c r="T8" s="280"/>
      <c r="U8" s="277" t="s">
        <v>392</v>
      </c>
      <c r="V8" s="278"/>
      <c r="W8" s="279">
        <v>25</v>
      </c>
      <c r="X8" s="249"/>
      <c r="Y8" s="279">
        <v>37.5</v>
      </c>
      <c r="AC8" s="280">
        <v>128.33000000000001</v>
      </c>
    </row>
    <row r="9" spans="1:29" ht="14.45" customHeight="1" x14ac:dyDescent="0.2">
      <c r="A9" s="251"/>
      <c r="B9" s="271">
        <v>906</v>
      </c>
      <c r="C9" s="271"/>
      <c r="D9" s="272" t="s">
        <v>395</v>
      </c>
      <c r="E9" s="272"/>
      <c r="F9" s="273">
        <v>41883</v>
      </c>
      <c r="G9" s="273"/>
      <c r="H9" s="274">
        <v>50000</v>
      </c>
      <c r="I9" s="250"/>
      <c r="J9" s="250"/>
      <c r="K9" s="274">
        <v>12916.67</v>
      </c>
      <c r="L9" s="250"/>
      <c r="M9" s="274">
        <f t="shared" si="2"/>
        <v>1250</v>
      </c>
      <c r="N9" s="250"/>
      <c r="O9" s="275">
        <v>14166.67</v>
      </c>
      <c r="P9" s="274"/>
      <c r="Q9" s="274">
        <f t="shared" si="0"/>
        <v>1333.33</v>
      </c>
      <c r="R9" s="274"/>
      <c r="S9" s="274">
        <f t="shared" si="1"/>
        <v>83.329999999999927</v>
      </c>
      <c r="T9" s="276"/>
      <c r="U9" s="277" t="s">
        <v>392</v>
      </c>
      <c r="V9" s="278"/>
      <c r="W9" s="279">
        <v>40</v>
      </c>
      <c r="X9" s="249"/>
      <c r="Y9" s="279">
        <v>37.5</v>
      </c>
      <c r="AC9" s="276">
        <v>1250</v>
      </c>
    </row>
    <row r="10" spans="1:29" ht="14.45" customHeight="1" x14ac:dyDescent="0.2">
      <c r="A10" s="251"/>
      <c r="B10" s="271">
        <v>907</v>
      </c>
      <c r="C10" s="271"/>
      <c r="D10" s="272" t="s">
        <v>396</v>
      </c>
      <c r="E10" s="272"/>
      <c r="F10" s="273">
        <v>41883</v>
      </c>
      <c r="G10" s="273"/>
      <c r="H10" s="274">
        <v>1642.59</v>
      </c>
      <c r="I10" s="250"/>
      <c r="J10" s="250"/>
      <c r="K10" s="274">
        <v>424.29</v>
      </c>
      <c r="L10" s="250"/>
      <c r="M10" s="274">
        <f t="shared" si="2"/>
        <v>41.06</v>
      </c>
      <c r="N10" s="250"/>
      <c r="O10" s="275">
        <v>465.35</v>
      </c>
      <c r="P10" s="274"/>
      <c r="Q10" s="274">
        <f t="shared" si="0"/>
        <v>43.8</v>
      </c>
      <c r="R10" s="274"/>
      <c r="S10" s="274">
        <f t="shared" si="1"/>
        <v>2.7399999999999949</v>
      </c>
      <c r="T10" s="276"/>
      <c r="U10" s="277" t="s">
        <v>392</v>
      </c>
      <c r="V10" s="278"/>
      <c r="W10" s="279">
        <v>40</v>
      </c>
      <c r="X10" s="249"/>
      <c r="Y10" s="279">
        <v>37.5</v>
      </c>
      <c r="AC10" s="280">
        <v>41.06</v>
      </c>
    </row>
    <row r="11" spans="1:29" ht="14.45" customHeight="1" x14ac:dyDescent="0.2">
      <c r="A11" s="251"/>
      <c r="B11" s="271">
        <v>908</v>
      </c>
      <c r="C11" s="271"/>
      <c r="D11" s="272" t="s">
        <v>397</v>
      </c>
      <c r="E11" s="272"/>
      <c r="F11" s="273">
        <v>41883</v>
      </c>
      <c r="G11" s="273"/>
      <c r="H11" s="274">
        <v>2115</v>
      </c>
      <c r="I11" s="250"/>
      <c r="J11" s="250"/>
      <c r="K11" s="274">
        <v>1457</v>
      </c>
      <c r="L11" s="250"/>
      <c r="M11" s="274">
        <f t="shared" si="2"/>
        <v>141</v>
      </c>
      <c r="N11" s="250"/>
      <c r="O11" s="275">
        <v>1598</v>
      </c>
      <c r="P11" s="274"/>
      <c r="Q11" s="274">
        <f t="shared" si="0"/>
        <v>56.4</v>
      </c>
      <c r="R11" s="274"/>
      <c r="S11" s="274">
        <f t="shared" si="1"/>
        <v>-84.6</v>
      </c>
      <c r="T11" s="280"/>
      <c r="U11" s="277" t="s">
        <v>392</v>
      </c>
      <c r="V11" s="278"/>
      <c r="W11" s="279">
        <v>15</v>
      </c>
      <c r="X11" s="249"/>
      <c r="Y11" s="279">
        <v>37.5</v>
      </c>
      <c r="AC11" s="280">
        <v>141</v>
      </c>
    </row>
    <row r="12" spans="1:29" ht="14.45" customHeight="1" x14ac:dyDescent="0.2">
      <c r="A12" s="251"/>
      <c r="B12" s="271">
        <v>909</v>
      </c>
      <c r="C12" s="271"/>
      <c r="D12" s="272" t="s">
        <v>398</v>
      </c>
      <c r="E12" s="272"/>
      <c r="F12" s="273">
        <v>43559</v>
      </c>
      <c r="G12" s="273"/>
      <c r="H12" s="274">
        <v>2282</v>
      </c>
      <c r="I12" s="250"/>
      <c r="J12" s="250"/>
      <c r="K12" s="274">
        <v>328.04</v>
      </c>
      <c r="L12" s="250"/>
      <c r="M12" s="274">
        <f t="shared" si="2"/>
        <v>57.05</v>
      </c>
      <c r="N12" s="250"/>
      <c r="O12" s="275">
        <v>385.09</v>
      </c>
      <c r="P12" s="274"/>
      <c r="Q12" s="274">
        <f t="shared" si="0"/>
        <v>60.85</v>
      </c>
      <c r="R12" s="274"/>
      <c r="S12" s="274">
        <f t="shared" si="1"/>
        <v>3.8000000000000043</v>
      </c>
      <c r="T12" s="276"/>
      <c r="U12" s="277" t="s">
        <v>392</v>
      </c>
      <c r="V12" s="278"/>
      <c r="W12" s="279">
        <v>40</v>
      </c>
      <c r="X12" s="249"/>
      <c r="Y12" s="279">
        <v>37.5</v>
      </c>
      <c r="AC12" s="280">
        <v>57.05</v>
      </c>
    </row>
    <row r="13" spans="1:29" ht="14.45" customHeight="1" x14ac:dyDescent="0.2">
      <c r="A13" s="251"/>
      <c r="B13" s="271">
        <v>910</v>
      </c>
      <c r="C13" s="271"/>
      <c r="D13" s="272" t="s">
        <v>399</v>
      </c>
      <c r="E13" s="272"/>
      <c r="F13" s="273">
        <v>45246</v>
      </c>
      <c r="G13" s="273"/>
      <c r="H13" s="274">
        <v>5400</v>
      </c>
      <c r="I13" s="250"/>
      <c r="J13" s="250"/>
      <c r="K13" s="274">
        <v>390</v>
      </c>
      <c r="L13" s="250"/>
      <c r="M13" s="274">
        <f t="shared" si="2"/>
        <v>360</v>
      </c>
      <c r="N13" s="250"/>
      <c r="O13" s="275">
        <v>750</v>
      </c>
      <c r="P13" s="274"/>
      <c r="Q13" s="274">
        <f t="shared" si="0"/>
        <v>144</v>
      </c>
      <c r="R13" s="274"/>
      <c r="S13" s="274">
        <f t="shared" si="1"/>
        <v>-216</v>
      </c>
      <c r="T13" s="276"/>
      <c r="U13" s="277" t="s">
        <v>392</v>
      </c>
      <c r="V13" s="278"/>
      <c r="W13" s="279">
        <v>15</v>
      </c>
      <c r="X13" s="249"/>
      <c r="Y13" s="279">
        <v>37.5</v>
      </c>
      <c r="AC13" s="280">
        <v>360</v>
      </c>
    </row>
    <row r="14" spans="1:29" ht="14.45" customHeight="1" x14ac:dyDescent="0.2">
      <c r="A14" s="251"/>
      <c r="B14" s="271">
        <v>911</v>
      </c>
      <c r="C14" s="271"/>
      <c r="D14" s="272" t="s">
        <v>400</v>
      </c>
      <c r="E14" s="272"/>
      <c r="F14" s="273">
        <v>45615</v>
      </c>
      <c r="G14" s="273"/>
      <c r="H14" s="274">
        <v>4442.6000000000004</v>
      </c>
      <c r="I14" s="250"/>
      <c r="J14" s="250"/>
      <c r="K14" s="274">
        <v>18.510000000000002</v>
      </c>
      <c r="L14" s="250"/>
      <c r="M14" s="274">
        <v>222.13</v>
      </c>
      <c r="N14" s="250"/>
      <c r="O14" s="275">
        <v>240.64</v>
      </c>
      <c r="P14" s="274"/>
      <c r="Q14" s="274">
        <f t="shared" si="0"/>
        <v>118.47</v>
      </c>
      <c r="R14" s="274"/>
      <c r="S14" s="274">
        <f t="shared" si="1"/>
        <v>-103.66</v>
      </c>
      <c r="T14" s="276"/>
      <c r="U14" s="277" t="s">
        <v>392</v>
      </c>
      <c r="V14" s="278"/>
      <c r="W14" s="279">
        <v>20</v>
      </c>
      <c r="X14" s="249"/>
      <c r="Y14" s="279">
        <v>37.5</v>
      </c>
      <c r="AC14" s="280">
        <v>222.13</v>
      </c>
    </row>
    <row r="15" spans="1:29" ht="14.45" customHeight="1" x14ac:dyDescent="0.2">
      <c r="A15" s="251"/>
      <c r="B15" s="271">
        <v>912</v>
      </c>
      <c r="C15" s="271"/>
      <c r="D15" s="272" t="s">
        <v>401</v>
      </c>
      <c r="E15" s="272"/>
      <c r="F15" s="273">
        <v>45587</v>
      </c>
      <c r="G15" s="273"/>
      <c r="H15" s="281">
        <v>4500</v>
      </c>
      <c r="I15" s="250"/>
      <c r="J15" s="250"/>
      <c r="K15" s="281">
        <v>18.75</v>
      </c>
      <c r="L15" s="250"/>
      <c r="M15" s="281">
        <v>112.5</v>
      </c>
      <c r="N15" s="250"/>
      <c r="O15" s="281">
        <v>131.25</v>
      </c>
      <c r="P15" s="274"/>
      <c r="Q15" s="282">
        <f t="shared" si="0"/>
        <v>120</v>
      </c>
      <c r="R15" s="274"/>
      <c r="S15" s="282">
        <f t="shared" si="1"/>
        <v>7.5</v>
      </c>
      <c r="T15" s="276"/>
      <c r="U15" s="277" t="s">
        <v>392</v>
      </c>
      <c r="V15" s="278"/>
      <c r="W15" s="279">
        <v>40</v>
      </c>
      <c r="X15" s="249"/>
      <c r="Y15" s="279">
        <v>37.5</v>
      </c>
      <c r="AC15" s="283">
        <v>112.5</v>
      </c>
    </row>
    <row r="16" spans="1:29" ht="15" customHeight="1" x14ac:dyDescent="0.2">
      <c r="A16" s="251"/>
      <c r="B16" s="249"/>
      <c r="C16" s="249"/>
      <c r="D16" s="284" t="s">
        <v>402</v>
      </c>
      <c r="E16" s="284"/>
      <c r="F16" s="284"/>
      <c r="G16" s="284"/>
      <c r="H16" s="281">
        <f>SUM(H6:H15)</f>
        <v>204026.26</v>
      </c>
      <c r="I16" s="250"/>
      <c r="J16" s="250"/>
      <c r="K16" s="281">
        <f>SUM(K6:K15)</f>
        <v>100437.26999999997</v>
      </c>
      <c r="L16" s="250"/>
      <c r="M16" s="281">
        <f>SUM(M6:M15)</f>
        <v>3981.6400000000003</v>
      </c>
      <c r="N16" s="250"/>
      <c r="O16" s="281">
        <f>SUM(O6:O15)</f>
        <v>104407.23999999999</v>
      </c>
      <c r="P16" s="274"/>
      <c r="Q16" s="281">
        <f>SUM(Q6:Q15)</f>
        <v>3645.28</v>
      </c>
      <c r="R16" s="274"/>
      <c r="S16" s="281">
        <f>SUM(S6:S15)</f>
        <v>-336.36000000000013</v>
      </c>
      <c r="T16" s="276"/>
      <c r="U16" s="249"/>
      <c r="V16" s="248"/>
      <c r="W16" s="249"/>
      <c r="X16" s="249"/>
      <c r="Y16" s="249"/>
      <c r="AC16" s="285">
        <v>3969.97</v>
      </c>
    </row>
    <row r="17" spans="1:29" ht="14.45" customHeight="1" x14ac:dyDescent="0.2">
      <c r="A17" s="251"/>
      <c r="B17" s="249"/>
      <c r="C17" s="249"/>
      <c r="D17" s="284"/>
      <c r="E17" s="284"/>
      <c r="F17" s="284"/>
      <c r="G17" s="284"/>
      <c r="H17" s="286"/>
      <c r="I17" s="250"/>
      <c r="J17" s="250"/>
      <c r="K17" s="286"/>
      <c r="L17" s="250"/>
      <c r="M17" s="286"/>
      <c r="N17" s="250"/>
      <c r="O17" s="250"/>
      <c r="P17" s="286"/>
      <c r="Q17" s="286"/>
      <c r="R17" s="286"/>
      <c r="S17" s="286"/>
      <c r="T17" s="276"/>
      <c r="U17" s="249"/>
      <c r="V17" s="248"/>
      <c r="W17" s="249"/>
      <c r="X17" s="249"/>
      <c r="Y17" s="249"/>
      <c r="AC17" s="287"/>
    </row>
    <row r="18" spans="1:29" ht="14.45" customHeight="1" x14ac:dyDescent="0.2">
      <c r="A18" s="251"/>
      <c r="B18" s="438" t="s">
        <v>403</v>
      </c>
      <c r="C18" s="438"/>
      <c r="D18" s="438"/>
      <c r="E18" s="284"/>
      <c r="F18" s="284"/>
      <c r="G18" s="284"/>
      <c r="H18" s="286"/>
      <c r="I18" s="250"/>
      <c r="J18" s="250"/>
      <c r="K18" s="286"/>
      <c r="L18" s="250"/>
      <c r="M18" s="286"/>
      <c r="N18" s="250"/>
      <c r="O18" s="250"/>
      <c r="P18" s="286"/>
      <c r="Q18" s="286"/>
      <c r="R18" s="286"/>
      <c r="S18" s="286"/>
      <c r="T18" s="251"/>
      <c r="U18" s="249"/>
      <c r="V18" s="248"/>
      <c r="W18" s="249"/>
      <c r="X18" s="249"/>
      <c r="Y18" s="249"/>
      <c r="AC18" s="270"/>
    </row>
    <row r="19" spans="1:29" ht="14.45" customHeight="1" x14ac:dyDescent="0.2">
      <c r="A19" s="251"/>
      <c r="B19" s="277" t="s">
        <v>404</v>
      </c>
      <c r="C19" s="277"/>
      <c r="D19" s="278" t="s">
        <v>404</v>
      </c>
      <c r="E19" s="278"/>
      <c r="F19" s="273">
        <v>45153</v>
      </c>
      <c r="G19" s="273"/>
      <c r="H19" s="274">
        <v>104343.41</v>
      </c>
      <c r="I19" s="250"/>
      <c r="J19" s="250"/>
      <c r="K19" s="274">
        <v>8869.19</v>
      </c>
      <c r="L19" s="250"/>
      <c r="M19" s="274">
        <v>6260.6</v>
      </c>
      <c r="N19" s="250"/>
      <c r="O19" s="275">
        <v>15129.79</v>
      </c>
      <c r="P19" s="274"/>
      <c r="Q19" s="274">
        <f>IF(H19=K19,0,IF(H19=O19,0,ROUND(H19/Y19,2)))</f>
        <v>8347.4699999999993</v>
      </c>
      <c r="R19" s="274"/>
      <c r="S19" s="274">
        <f>Q19-M19</f>
        <v>2086.869999999999</v>
      </c>
      <c r="T19" s="276"/>
      <c r="U19" s="277" t="s">
        <v>392</v>
      </c>
      <c r="V19" s="278"/>
      <c r="W19" s="279">
        <v>15</v>
      </c>
      <c r="X19" s="249"/>
      <c r="Y19" s="279">
        <v>12.5</v>
      </c>
      <c r="AC19" s="276">
        <v>6260.6</v>
      </c>
    </row>
    <row r="20" spans="1:29" ht="14.45" customHeight="1" x14ac:dyDescent="0.2">
      <c r="A20" s="251"/>
      <c r="B20" s="277" t="s">
        <v>405</v>
      </c>
      <c r="C20" s="277"/>
      <c r="D20" s="278" t="s">
        <v>405</v>
      </c>
      <c r="E20" s="278"/>
      <c r="F20" s="273">
        <v>42878</v>
      </c>
      <c r="G20" s="273"/>
      <c r="H20" s="282">
        <v>67000</v>
      </c>
      <c r="I20" s="250"/>
      <c r="J20" s="250"/>
      <c r="K20" s="282">
        <v>48128.33</v>
      </c>
      <c r="L20" s="250"/>
      <c r="M20" s="282">
        <v>6030</v>
      </c>
      <c r="N20" s="250"/>
      <c r="O20" s="289">
        <v>54158.33</v>
      </c>
      <c r="P20" s="274"/>
      <c r="Q20" s="274">
        <f>IF(H20=K20,0,IF(H20=O20,0,ROUND(H20/Y20,2)))</f>
        <v>5360</v>
      </c>
      <c r="R20" s="274"/>
      <c r="S20" s="274">
        <f>Q20-M20</f>
        <v>-670</v>
      </c>
      <c r="T20" s="276"/>
      <c r="U20" s="277" t="s">
        <v>392</v>
      </c>
      <c r="V20" s="278"/>
      <c r="W20" s="279">
        <v>10</v>
      </c>
      <c r="X20" s="249"/>
      <c r="Y20" s="279">
        <v>12.5</v>
      </c>
      <c r="AC20" s="290">
        <v>6030</v>
      </c>
    </row>
    <row r="21" spans="1:29" ht="14.45" customHeight="1" x14ac:dyDescent="0.2">
      <c r="A21" s="251"/>
      <c r="B21" s="249"/>
      <c r="C21" s="249"/>
      <c r="D21" s="251"/>
      <c r="E21" s="251"/>
      <c r="F21" s="284"/>
      <c r="G21" s="284"/>
      <c r="H21" s="291">
        <f>SUM(H19:H20)</f>
        <v>171343.41</v>
      </c>
      <c r="I21" s="250"/>
      <c r="J21" s="250"/>
      <c r="K21" s="291">
        <f>SUM(K19:K20)</f>
        <v>56997.520000000004</v>
      </c>
      <c r="L21" s="250"/>
      <c r="M21" s="291">
        <f>SUM(M19:M20)</f>
        <v>12290.6</v>
      </c>
      <c r="N21" s="250"/>
      <c r="O21" s="291">
        <f>SUM(O19:O20)</f>
        <v>69288.12</v>
      </c>
      <c r="P21" s="274"/>
      <c r="Q21" s="292">
        <f>SUM(Q19:Q20)</f>
        <v>13707.47</v>
      </c>
      <c r="R21" s="274"/>
      <c r="S21" s="292">
        <f>SUM(S19:S20)</f>
        <v>1416.869999999999</v>
      </c>
      <c r="T21" s="276"/>
      <c r="U21" s="249"/>
      <c r="V21" s="248"/>
      <c r="W21" s="249"/>
      <c r="X21" s="249"/>
      <c r="Y21" s="249"/>
      <c r="AC21" s="285">
        <v>12290.6</v>
      </c>
    </row>
    <row r="22" spans="1:29" ht="14.45" customHeight="1" x14ac:dyDescent="0.2">
      <c r="A22" s="251"/>
      <c r="B22" s="249"/>
      <c r="C22" s="249"/>
      <c r="D22" s="251"/>
      <c r="E22" s="251"/>
      <c r="F22" s="284"/>
      <c r="G22" s="284"/>
      <c r="H22" s="274"/>
      <c r="I22" s="250"/>
      <c r="J22" s="250"/>
      <c r="K22" s="274"/>
      <c r="L22" s="250"/>
      <c r="M22" s="274"/>
      <c r="N22" s="250"/>
      <c r="O22" s="274"/>
      <c r="P22" s="274"/>
      <c r="Q22" s="274"/>
      <c r="R22" s="274"/>
      <c r="S22" s="274"/>
      <c r="T22" s="276"/>
      <c r="U22" s="249"/>
      <c r="V22" s="248"/>
      <c r="W22" s="249"/>
      <c r="X22" s="249"/>
      <c r="Y22" s="249"/>
      <c r="AC22" s="287"/>
    </row>
    <row r="23" spans="1:29" ht="14.45" customHeight="1" x14ac:dyDescent="0.2">
      <c r="A23" s="251"/>
      <c r="B23" s="438" t="s">
        <v>406</v>
      </c>
      <c r="C23" s="438"/>
      <c r="D23" s="438"/>
      <c r="E23" s="284"/>
      <c r="F23" s="248"/>
      <c r="G23" s="248"/>
      <c r="H23" s="286"/>
      <c r="I23" s="250"/>
      <c r="J23" s="250"/>
      <c r="K23" s="286"/>
      <c r="L23" s="250"/>
      <c r="M23" s="286"/>
      <c r="N23" s="250"/>
      <c r="O23" s="250"/>
      <c r="P23" s="286"/>
      <c r="Q23" s="286"/>
      <c r="R23" s="286"/>
      <c r="S23" s="286"/>
      <c r="T23" s="251"/>
      <c r="U23" s="249"/>
      <c r="V23" s="248"/>
      <c r="W23" s="249"/>
      <c r="X23" s="249"/>
      <c r="Y23" s="249"/>
      <c r="AC23" s="270"/>
    </row>
    <row r="24" spans="1:29" ht="14.45" customHeight="1" x14ac:dyDescent="0.2">
      <c r="A24" s="251"/>
      <c r="B24" s="277" t="s">
        <v>407</v>
      </c>
      <c r="C24" s="277"/>
      <c r="D24" s="278" t="s">
        <v>407</v>
      </c>
      <c r="E24" s="278"/>
      <c r="F24" s="273">
        <v>35950</v>
      </c>
      <c r="G24" s="273"/>
      <c r="H24" s="274">
        <v>204</v>
      </c>
      <c r="I24" s="250"/>
      <c r="J24" s="250"/>
      <c r="K24" s="274">
        <v>204</v>
      </c>
      <c r="L24" s="250"/>
      <c r="M24" s="274">
        <v>0</v>
      </c>
      <c r="N24" s="250"/>
      <c r="O24" s="275">
        <v>204</v>
      </c>
      <c r="P24" s="274"/>
      <c r="Q24" s="274">
        <f t="shared" ref="Q24:Q31" si="3">IF(H24=K24,0,IF(H24=O24,0,ROUND(H24/Y24,2)))</f>
        <v>0</v>
      </c>
      <c r="R24" s="274"/>
      <c r="S24" s="274">
        <f t="shared" ref="S24:S31" si="4">Q24-M24</f>
        <v>0</v>
      </c>
      <c r="T24" s="280"/>
      <c r="U24" s="277" t="s">
        <v>392</v>
      </c>
      <c r="V24" s="278"/>
      <c r="W24" s="279">
        <v>10</v>
      </c>
      <c r="X24" s="249"/>
      <c r="Y24" s="279">
        <v>17.5</v>
      </c>
      <c r="AC24" s="280">
        <v>0</v>
      </c>
    </row>
    <row r="25" spans="1:29" ht="14.45" customHeight="1" x14ac:dyDescent="0.2">
      <c r="A25" s="251"/>
      <c r="B25" s="277" t="s">
        <v>408</v>
      </c>
      <c r="C25" s="277"/>
      <c r="D25" s="278" t="s">
        <v>408</v>
      </c>
      <c r="E25" s="278"/>
      <c r="F25" s="273">
        <v>36571</v>
      </c>
      <c r="G25" s="273"/>
      <c r="H25" s="274">
        <v>314.99</v>
      </c>
      <c r="I25" s="250"/>
      <c r="J25" s="250"/>
      <c r="K25" s="274">
        <v>314.99</v>
      </c>
      <c r="L25" s="250"/>
      <c r="M25" s="274">
        <v>0</v>
      </c>
      <c r="N25" s="250"/>
      <c r="O25" s="275">
        <v>314.99</v>
      </c>
      <c r="P25" s="274"/>
      <c r="Q25" s="274">
        <f t="shared" si="3"/>
        <v>0</v>
      </c>
      <c r="R25" s="274"/>
      <c r="S25" s="274">
        <f t="shared" si="4"/>
        <v>0</v>
      </c>
      <c r="T25" s="280"/>
      <c r="U25" s="277" t="s">
        <v>392</v>
      </c>
      <c r="V25" s="278"/>
      <c r="W25" s="279">
        <v>5</v>
      </c>
      <c r="X25" s="249"/>
      <c r="Y25" s="279">
        <v>17.5</v>
      </c>
      <c r="AC25" s="280">
        <v>0</v>
      </c>
    </row>
    <row r="26" spans="1:29" ht="14.45" customHeight="1" x14ac:dyDescent="0.2">
      <c r="A26" s="251"/>
      <c r="B26" s="277" t="s">
        <v>409</v>
      </c>
      <c r="C26" s="277"/>
      <c r="D26" s="278" t="s">
        <v>409</v>
      </c>
      <c r="E26" s="278"/>
      <c r="F26" s="273">
        <v>37146</v>
      </c>
      <c r="G26" s="273"/>
      <c r="H26" s="274">
        <v>926.95</v>
      </c>
      <c r="I26" s="250"/>
      <c r="J26" s="250"/>
      <c r="K26" s="274">
        <v>926.95</v>
      </c>
      <c r="L26" s="250"/>
      <c r="M26" s="274">
        <v>0</v>
      </c>
      <c r="N26" s="250"/>
      <c r="O26" s="275">
        <v>926.95</v>
      </c>
      <c r="P26" s="274"/>
      <c r="Q26" s="274">
        <f t="shared" si="3"/>
        <v>0</v>
      </c>
      <c r="R26" s="274"/>
      <c r="S26" s="274">
        <f t="shared" si="4"/>
        <v>0</v>
      </c>
      <c r="T26" s="280"/>
      <c r="U26" s="277" t="s">
        <v>392</v>
      </c>
      <c r="V26" s="278"/>
      <c r="W26" s="293">
        <v>5</v>
      </c>
      <c r="X26" s="249"/>
      <c r="Y26" s="279">
        <v>17.5</v>
      </c>
      <c r="AC26" s="280">
        <v>0</v>
      </c>
    </row>
    <row r="27" spans="1:29" ht="14.45" customHeight="1" x14ac:dyDescent="0.2">
      <c r="A27" s="251"/>
      <c r="B27" s="277" t="s">
        <v>410</v>
      </c>
      <c r="C27" s="277"/>
      <c r="D27" s="278" t="s">
        <v>410</v>
      </c>
      <c r="E27" s="278"/>
      <c r="F27" s="273">
        <v>36938</v>
      </c>
      <c r="G27" s="273"/>
      <c r="H27" s="274">
        <v>393</v>
      </c>
      <c r="I27" s="250"/>
      <c r="J27" s="250"/>
      <c r="K27" s="274">
        <v>393</v>
      </c>
      <c r="L27" s="250"/>
      <c r="M27" s="274">
        <v>0</v>
      </c>
      <c r="N27" s="250"/>
      <c r="O27" s="275">
        <v>393</v>
      </c>
      <c r="P27" s="274"/>
      <c r="Q27" s="274">
        <f t="shared" si="3"/>
        <v>0</v>
      </c>
      <c r="R27" s="274"/>
      <c r="S27" s="274">
        <f t="shared" si="4"/>
        <v>0</v>
      </c>
      <c r="T27" s="280"/>
      <c r="U27" s="277" t="s">
        <v>392</v>
      </c>
      <c r="V27" s="278"/>
      <c r="W27" s="279">
        <v>5</v>
      </c>
      <c r="X27" s="249"/>
      <c r="Y27" s="279">
        <v>17.5</v>
      </c>
      <c r="AC27" s="280">
        <v>0</v>
      </c>
    </row>
    <row r="28" spans="1:29" ht="14.45" customHeight="1" x14ac:dyDescent="0.2">
      <c r="A28" s="251"/>
      <c r="B28" s="277" t="s">
        <v>411</v>
      </c>
      <c r="C28" s="277"/>
      <c r="D28" s="278" t="s">
        <v>411</v>
      </c>
      <c r="E28" s="278"/>
      <c r="F28" s="273">
        <v>37389</v>
      </c>
      <c r="G28" s="273"/>
      <c r="H28" s="274">
        <v>704.6</v>
      </c>
      <c r="I28" s="250"/>
      <c r="J28" s="250"/>
      <c r="K28" s="274">
        <v>704.6</v>
      </c>
      <c r="L28" s="250"/>
      <c r="M28" s="274">
        <v>0</v>
      </c>
      <c r="N28" s="250"/>
      <c r="O28" s="275">
        <v>704.6</v>
      </c>
      <c r="P28" s="274"/>
      <c r="Q28" s="274">
        <f t="shared" si="3"/>
        <v>0</v>
      </c>
      <c r="R28" s="274"/>
      <c r="S28" s="274">
        <f t="shared" si="4"/>
        <v>0</v>
      </c>
      <c r="T28" s="280"/>
      <c r="U28" s="277" t="s">
        <v>392</v>
      </c>
      <c r="V28" s="278"/>
      <c r="W28" s="279">
        <v>5</v>
      </c>
      <c r="X28" s="249"/>
      <c r="Y28" s="279">
        <v>17.5</v>
      </c>
      <c r="AC28" s="280">
        <v>0</v>
      </c>
    </row>
    <row r="29" spans="1:29" ht="14.45" customHeight="1" x14ac:dyDescent="0.2">
      <c r="A29" s="251"/>
      <c r="B29" s="277" t="s">
        <v>412</v>
      </c>
      <c r="C29" s="277"/>
      <c r="D29" s="278" t="s">
        <v>412</v>
      </c>
      <c r="E29" s="278"/>
      <c r="F29" s="273">
        <v>44725</v>
      </c>
      <c r="G29" s="273"/>
      <c r="H29" s="274">
        <v>6641.85</v>
      </c>
      <c r="I29" s="250"/>
      <c r="J29" s="250"/>
      <c r="K29" s="274">
        <v>857.9</v>
      </c>
      <c r="L29" s="250"/>
      <c r="M29" s="274">
        <v>332.09</v>
      </c>
      <c r="N29" s="250"/>
      <c r="O29" s="275">
        <v>1189.99</v>
      </c>
      <c r="P29" s="274"/>
      <c r="Q29" s="274">
        <f t="shared" si="3"/>
        <v>379.53</v>
      </c>
      <c r="R29" s="274"/>
      <c r="S29" s="274">
        <f t="shared" si="4"/>
        <v>47.44</v>
      </c>
      <c r="T29" s="276"/>
      <c r="U29" s="277" t="s">
        <v>392</v>
      </c>
      <c r="V29" s="278"/>
      <c r="W29" s="279">
        <v>20</v>
      </c>
      <c r="X29" s="249"/>
      <c r="Y29" s="279">
        <v>17.5</v>
      </c>
      <c r="AC29" s="280">
        <v>332.09</v>
      </c>
    </row>
    <row r="30" spans="1:29" ht="14.45" customHeight="1" x14ac:dyDescent="0.2">
      <c r="A30" s="251"/>
      <c r="B30" s="277" t="s">
        <v>413</v>
      </c>
      <c r="C30" s="277"/>
      <c r="D30" s="278" t="s">
        <v>413</v>
      </c>
      <c r="E30" s="278"/>
      <c r="F30" s="273">
        <v>44725</v>
      </c>
      <c r="G30" s="273"/>
      <c r="H30" s="274">
        <v>649</v>
      </c>
      <c r="I30" s="250"/>
      <c r="J30" s="250"/>
      <c r="K30" s="274">
        <v>335.32</v>
      </c>
      <c r="L30" s="250"/>
      <c r="M30" s="274">
        <v>129.80000000000001</v>
      </c>
      <c r="N30" s="250"/>
      <c r="O30" s="275">
        <v>465.12</v>
      </c>
      <c r="P30" s="274"/>
      <c r="Q30" s="274">
        <f t="shared" si="3"/>
        <v>37.090000000000003</v>
      </c>
      <c r="R30" s="274"/>
      <c r="S30" s="274">
        <f t="shared" si="4"/>
        <v>-92.710000000000008</v>
      </c>
      <c r="T30" s="280"/>
      <c r="U30" s="277" t="s">
        <v>392</v>
      </c>
      <c r="V30" s="278"/>
      <c r="W30" s="279">
        <v>5</v>
      </c>
      <c r="X30" s="249"/>
      <c r="Y30" s="279">
        <v>17.5</v>
      </c>
      <c r="AC30" s="280">
        <v>129.80000000000001</v>
      </c>
    </row>
    <row r="31" spans="1:29" ht="14.45" customHeight="1" x14ac:dyDescent="0.2">
      <c r="A31" s="251"/>
      <c r="B31" s="277" t="s">
        <v>414</v>
      </c>
      <c r="C31" s="277"/>
      <c r="D31" s="278" t="s">
        <v>414</v>
      </c>
      <c r="E31" s="278"/>
      <c r="F31" s="273">
        <v>45322</v>
      </c>
      <c r="G31" s="273"/>
      <c r="H31" s="282">
        <v>3428</v>
      </c>
      <c r="I31" s="250"/>
      <c r="J31" s="250"/>
      <c r="K31" s="282">
        <v>314.23</v>
      </c>
      <c r="L31" s="250"/>
      <c r="M31" s="282">
        <v>342.8</v>
      </c>
      <c r="N31" s="250"/>
      <c r="O31" s="289">
        <v>657.03</v>
      </c>
      <c r="P31" s="274"/>
      <c r="Q31" s="274">
        <f t="shared" si="3"/>
        <v>195.89</v>
      </c>
      <c r="R31" s="274"/>
      <c r="S31" s="274">
        <f t="shared" si="4"/>
        <v>-146.91000000000003</v>
      </c>
      <c r="T31" s="276"/>
      <c r="U31" s="277" t="s">
        <v>392</v>
      </c>
      <c r="V31" s="278"/>
      <c r="W31" s="279">
        <v>10</v>
      </c>
      <c r="X31" s="249"/>
      <c r="Y31" s="279">
        <v>17.5</v>
      </c>
      <c r="AC31" s="283">
        <v>342.8</v>
      </c>
    </row>
    <row r="32" spans="1:29" ht="14.45" customHeight="1" x14ac:dyDescent="0.2">
      <c r="A32" s="251"/>
      <c r="B32" s="249"/>
      <c r="C32" s="249"/>
      <c r="D32" s="284" t="s">
        <v>415</v>
      </c>
      <c r="E32" s="284"/>
      <c r="F32" s="284"/>
      <c r="G32" s="284"/>
      <c r="H32" s="292">
        <f>SUM(H24:H31)</f>
        <v>13262.39</v>
      </c>
      <c r="I32" s="250"/>
      <c r="J32" s="250"/>
      <c r="K32" s="292">
        <f>SUM(K24:K31)</f>
        <v>4050.9900000000002</v>
      </c>
      <c r="L32" s="250"/>
      <c r="M32" s="292">
        <f>SUM(M24:M31)</f>
        <v>804.69</v>
      </c>
      <c r="N32" s="250"/>
      <c r="O32" s="292">
        <f>SUM(O24:O31)</f>
        <v>4855.6799999999994</v>
      </c>
      <c r="P32" s="274"/>
      <c r="Q32" s="292">
        <f>SUM(Q24:Q31)</f>
        <v>612.51</v>
      </c>
      <c r="R32" s="274"/>
      <c r="S32" s="292">
        <f>SUM(S24:S31)</f>
        <v>-192.18000000000004</v>
      </c>
      <c r="T32" s="276"/>
      <c r="U32" s="249"/>
      <c r="V32" s="248"/>
      <c r="W32" s="249"/>
      <c r="X32" s="249"/>
      <c r="Y32" s="249"/>
      <c r="AC32" s="294">
        <v>804.69</v>
      </c>
    </row>
    <row r="33" spans="1:29" ht="14.45" customHeight="1" x14ac:dyDescent="0.2">
      <c r="A33" s="251"/>
      <c r="B33" s="438" t="s">
        <v>416</v>
      </c>
      <c r="C33" s="438"/>
      <c r="D33" s="438"/>
      <c r="E33" s="288"/>
      <c r="F33" s="284"/>
      <c r="G33" s="284"/>
      <c r="H33" s="295"/>
      <c r="I33" s="250"/>
      <c r="J33" s="250"/>
      <c r="K33" s="295"/>
      <c r="L33" s="250"/>
      <c r="M33" s="295"/>
      <c r="N33" s="250"/>
      <c r="O33" s="296"/>
      <c r="P33" s="286"/>
      <c r="Q33" s="286"/>
      <c r="R33" s="286"/>
      <c r="S33" s="286"/>
      <c r="T33" s="251"/>
      <c r="U33" s="249"/>
      <c r="V33" s="248"/>
      <c r="W33" s="249"/>
      <c r="X33" s="249"/>
      <c r="Y33" s="249"/>
      <c r="AC33" s="270"/>
    </row>
    <row r="34" spans="1:29" ht="14.45" customHeight="1" x14ac:dyDescent="0.2">
      <c r="A34" s="251"/>
      <c r="B34" s="271">
        <v>801</v>
      </c>
      <c r="C34" s="271"/>
      <c r="D34" s="272" t="s">
        <v>417</v>
      </c>
      <c r="E34" s="272"/>
      <c r="F34" s="273">
        <v>44916</v>
      </c>
      <c r="G34" s="273"/>
      <c r="H34" s="274">
        <v>23625</v>
      </c>
      <c r="I34" s="250"/>
      <c r="J34" s="250"/>
      <c r="K34" s="274">
        <v>6075</v>
      </c>
      <c r="L34" s="250"/>
      <c r="M34" s="274">
        <v>3037.5</v>
      </c>
      <c r="N34" s="250"/>
      <c r="O34" s="275">
        <v>9112.5</v>
      </c>
      <c r="P34" s="274"/>
      <c r="Q34" s="274">
        <f t="shared" ref="Q34:Q42" si="5">IF(H34=K34,0,IF(H34=O34,0,ROUND(H34/Y34,2)))</f>
        <v>3375</v>
      </c>
      <c r="R34" s="274"/>
      <c r="S34" s="274">
        <f t="shared" ref="S34:S42" si="6">Q34-M34</f>
        <v>337.5</v>
      </c>
      <c r="T34" s="276"/>
      <c r="U34" s="277" t="s">
        <v>392</v>
      </c>
      <c r="V34" s="278"/>
      <c r="W34" s="279">
        <v>7</v>
      </c>
      <c r="X34" s="249"/>
      <c r="Y34" s="279">
        <v>7</v>
      </c>
      <c r="AC34" s="276">
        <v>3037.5</v>
      </c>
    </row>
    <row r="35" spans="1:29" ht="14.45" customHeight="1" x14ac:dyDescent="0.2">
      <c r="A35" s="251"/>
      <c r="B35" s="271">
        <v>806</v>
      </c>
      <c r="C35" s="271"/>
      <c r="D35" s="272" t="s">
        <v>418</v>
      </c>
      <c r="E35" s="272"/>
      <c r="F35" s="273">
        <v>42732</v>
      </c>
      <c r="G35" s="273"/>
      <c r="H35" s="274">
        <v>68700</v>
      </c>
      <c r="I35" s="250"/>
      <c r="J35" s="250"/>
      <c r="K35" s="274">
        <v>52212</v>
      </c>
      <c r="L35" s="250"/>
      <c r="M35" s="274">
        <v>6183</v>
      </c>
      <c r="N35" s="250"/>
      <c r="O35" s="275">
        <v>58395</v>
      </c>
      <c r="P35" s="274"/>
      <c r="Q35" s="274">
        <f t="shared" si="5"/>
        <v>9814.2900000000009</v>
      </c>
      <c r="R35" s="274"/>
      <c r="S35" s="274">
        <f t="shared" si="6"/>
        <v>3631.2900000000009</v>
      </c>
      <c r="T35" s="276"/>
      <c r="U35" s="277" t="s">
        <v>392</v>
      </c>
      <c r="V35" s="278"/>
      <c r="W35" s="279">
        <v>10</v>
      </c>
      <c r="X35" s="249"/>
      <c r="Y35" s="279">
        <v>7</v>
      </c>
      <c r="AC35" s="276">
        <v>6183</v>
      </c>
    </row>
    <row r="36" spans="1:29" ht="14.45" customHeight="1" x14ac:dyDescent="0.2">
      <c r="A36" s="251"/>
      <c r="B36" s="271">
        <v>808</v>
      </c>
      <c r="C36" s="271"/>
      <c r="D36" s="272" t="s">
        <v>419</v>
      </c>
      <c r="E36" s="272"/>
      <c r="F36" s="273">
        <v>43640</v>
      </c>
      <c r="G36" s="273"/>
      <c r="H36" s="274">
        <v>43969</v>
      </c>
      <c r="I36" s="250"/>
      <c r="J36" s="250"/>
      <c r="K36" s="274">
        <v>38066.18</v>
      </c>
      <c r="L36" s="250"/>
      <c r="M36" s="274">
        <v>5465.92</v>
      </c>
      <c r="N36" s="250"/>
      <c r="O36" s="275">
        <v>43532.1</v>
      </c>
      <c r="P36" s="274"/>
      <c r="Q36" s="274">
        <f t="shared" si="5"/>
        <v>6281.29</v>
      </c>
      <c r="R36" s="274"/>
      <c r="S36" s="274">
        <f t="shared" si="6"/>
        <v>815.36999999999989</v>
      </c>
      <c r="T36" s="280"/>
      <c r="U36" s="277" t="s">
        <v>392</v>
      </c>
      <c r="V36" s="278"/>
      <c r="W36" s="279">
        <v>7</v>
      </c>
      <c r="X36" s="249"/>
      <c r="Y36" s="279">
        <v>7</v>
      </c>
      <c r="AC36" s="276">
        <v>5465.92</v>
      </c>
    </row>
    <row r="37" spans="1:29" ht="14.45" customHeight="1" x14ac:dyDescent="0.2">
      <c r="A37" s="251"/>
      <c r="B37" s="271">
        <v>809</v>
      </c>
      <c r="C37" s="271"/>
      <c r="D37" s="272" t="s">
        <v>420</v>
      </c>
      <c r="E37" s="272"/>
      <c r="F37" s="273">
        <v>44474</v>
      </c>
      <c r="G37" s="273"/>
      <c r="H37" s="274">
        <v>33989</v>
      </c>
      <c r="I37" s="250"/>
      <c r="J37" s="250"/>
      <c r="K37" s="274">
        <v>14202.53</v>
      </c>
      <c r="L37" s="250"/>
      <c r="M37" s="274">
        <v>4370.01</v>
      </c>
      <c r="N37" s="250"/>
      <c r="O37" s="275">
        <v>18572.54</v>
      </c>
      <c r="P37" s="274"/>
      <c r="Q37" s="274">
        <f t="shared" si="5"/>
        <v>4855.57</v>
      </c>
      <c r="R37" s="274"/>
      <c r="S37" s="274">
        <f t="shared" si="6"/>
        <v>485.55999999999949</v>
      </c>
      <c r="T37" s="276"/>
      <c r="U37" s="277" t="s">
        <v>392</v>
      </c>
      <c r="V37" s="278"/>
      <c r="W37" s="279">
        <v>7</v>
      </c>
      <c r="X37" s="249"/>
      <c r="Y37" s="279">
        <v>7</v>
      </c>
      <c r="AC37" s="276">
        <v>4370.01</v>
      </c>
    </row>
    <row r="38" spans="1:29" ht="14.45" customHeight="1" x14ac:dyDescent="0.2">
      <c r="A38" s="251"/>
      <c r="B38" s="271">
        <v>810</v>
      </c>
      <c r="C38" s="271"/>
      <c r="D38" s="272" t="s">
        <v>421</v>
      </c>
      <c r="E38" s="272"/>
      <c r="F38" s="273">
        <v>44708</v>
      </c>
      <c r="G38" s="273"/>
      <c r="H38" s="274">
        <v>41469</v>
      </c>
      <c r="I38" s="250"/>
      <c r="J38" s="250"/>
      <c r="K38" s="274">
        <v>13773.64</v>
      </c>
      <c r="L38" s="250"/>
      <c r="M38" s="274">
        <v>5331.73</v>
      </c>
      <c r="N38" s="250"/>
      <c r="O38" s="275">
        <v>19105.37</v>
      </c>
      <c r="P38" s="274"/>
      <c r="Q38" s="274">
        <f t="shared" si="5"/>
        <v>5924.14</v>
      </c>
      <c r="R38" s="274"/>
      <c r="S38" s="274">
        <f t="shared" si="6"/>
        <v>592.41000000000076</v>
      </c>
      <c r="T38" s="276"/>
      <c r="U38" s="277" t="s">
        <v>392</v>
      </c>
      <c r="V38" s="278"/>
      <c r="W38" s="279">
        <v>7</v>
      </c>
      <c r="X38" s="249"/>
      <c r="Y38" s="279">
        <v>7</v>
      </c>
      <c r="AC38" s="276">
        <v>5331.73</v>
      </c>
    </row>
    <row r="39" spans="1:29" ht="14.45" customHeight="1" x14ac:dyDescent="0.2">
      <c r="A39" s="251"/>
      <c r="B39" s="271">
        <v>811</v>
      </c>
      <c r="C39" s="271"/>
      <c r="D39" s="272" t="s">
        <v>421</v>
      </c>
      <c r="E39" s="272"/>
      <c r="F39" s="273">
        <v>44798</v>
      </c>
      <c r="G39" s="273"/>
      <c r="H39" s="274">
        <v>45699</v>
      </c>
      <c r="I39" s="250"/>
      <c r="J39" s="250"/>
      <c r="K39" s="274">
        <v>13709.71</v>
      </c>
      <c r="L39" s="250"/>
      <c r="M39" s="274">
        <v>5875.59</v>
      </c>
      <c r="N39" s="250"/>
      <c r="O39" s="275">
        <v>19585.3</v>
      </c>
      <c r="P39" s="274"/>
      <c r="Q39" s="274">
        <f t="shared" si="5"/>
        <v>6528.43</v>
      </c>
      <c r="R39" s="274"/>
      <c r="S39" s="274">
        <f t="shared" si="6"/>
        <v>652.84000000000015</v>
      </c>
      <c r="T39" s="276"/>
      <c r="U39" s="277" t="s">
        <v>392</v>
      </c>
      <c r="V39" s="278"/>
      <c r="W39" s="279">
        <v>7</v>
      </c>
      <c r="X39" s="249"/>
      <c r="Y39" s="279">
        <v>7</v>
      </c>
      <c r="AC39" s="276">
        <v>5875.59</v>
      </c>
    </row>
    <row r="40" spans="1:29" ht="14.45" customHeight="1" x14ac:dyDescent="0.2">
      <c r="A40" s="251"/>
      <c r="B40" s="271">
        <v>812</v>
      </c>
      <c r="C40" s="271"/>
      <c r="D40" s="272" t="s">
        <v>422</v>
      </c>
      <c r="E40" s="272"/>
      <c r="F40" s="273">
        <v>45296</v>
      </c>
      <c r="G40" s="273"/>
      <c r="H40" s="274">
        <v>41409</v>
      </c>
      <c r="I40" s="250"/>
      <c r="J40" s="250"/>
      <c r="K40" s="274">
        <v>5915.57</v>
      </c>
      <c r="L40" s="250"/>
      <c r="M40" s="274">
        <v>5915.57</v>
      </c>
      <c r="N40" s="250"/>
      <c r="O40" s="275">
        <v>11831.14</v>
      </c>
      <c r="P40" s="274"/>
      <c r="Q40" s="274">
        <f t="shared" si="5"/>
        <v>5915.57</v>
      </c>
      <c r="R40" s="274"/>
      <c r="S40" s="274">
        <f t="shared" si="6"/>
        <v>0</v>
      </c>
      <c r="T40" s="276"/>
      <c r="U40" s="277" t="s">
        <v>392</v>
      </c>
      <c r="V40" s="278"/>
      <c r="W40" s="279">
        <v>7</v>
      </c>
      <c r="X40" s="249"/>
      <c r="Y40" s="279">
        <v>7</v>
      </c>
      <c r="AC40" s="276">
        <v>5915.57</v>
      </c>
    </row>
    <row r="41" spans="1:29" ht="14.45" customHeight="1" x14ac:dyDescent="0.2">
      <c r="A41" s="251"/>
      <c r="B41" s="271">
        <v>813</v>
      </c>
      <c r="C41" s="271"/>
      <c r="D41" s="272" t="s">
        <v>423</v>
      </c>
      <c r="E41" s="272"/>
      <c r="F41" s="273">
        <v>45517</v>
      </c>
      <c r="G41" s="273"/>
      <c r="H41" s="274">
        <v>4904.8100000000004</v>
      </c>
      <c r="I41" s="250"/>
      <c r="J41" s="250"/>
      <c r="K41" s="274">
        <v>262.76</v>
      </c>
      <c r="L41" s="250"/>
      <c r="M41" s="274">
        <v>630.62</v>
      </c>
      <c r="N41" s="250"/>
      <c r="O41" s="275">
        <v>893.38</v>
      </c>
      <c r="P41" s="274"/>
      <c r="Q41" s="274">
        <f t="shared" si="5"/>
        <v>700.69</v>
      </c>
      <c r="R41" s="274"/>
      <c r="S41" s="274">
        <f t="shared" si="6"/>
        <v>70.07000000000005</v>
      </c>
      <c r="T41" s="276"/>
      <c r="U41" s="277" t="s">
        <v>392</v>
      </c>
      <c r="V41" s="278"/>
      <c r="W41" s="279">
        <v>7</v>
      </c>
      <c r="X41" s="249"/>
      <c r="Y41" s="279">
        <v>7</v>
      </c>
      <c r="AC41" s="280">
        <v>630.62</v>
      </c>
    </row>
    <row r="42" spans="1:29" ht="14.45" customHeight="1" x14ac:dyDescent="0.2">
      <c r="A42" s="251"/>
      <c r="B42" s="271">
        <v>814</v>
      </c>
      <c r="C42" s="271"/>
      <c r="D42" s="272" t="s">
        <v>424</v>
      </c>
      <c r="E42" s="272"/>
      <c r="F42" s="273">
        <v>45609</v>
      </c>
      <c r="G42" s="273"/>
      <c r="H42" s="282">
        <v>43954</v>
      </c>
      <c r="I42" s="250"/>
      <c r="J42" s="250"/>
      <c r="K42" s="282">
        <v>941.87</v>
      </c>
      <c r="L42" s="250"/>
      <c r="M42" s="282">
        <v>5651.23</v>
      </c>
      <c r="N42" s="250"/>
      <c r="O42" s="289">
        <v>6593.1</v>
      </c>
      <c r="P42" s="274"/>
      <c r="Q42" s="274">
        <f t="shared" si="5"/>
        <v>6279.14</v>
      </c>
      <c r="R42" s="274"/>
      <c r="S42" s="274">
        <f t="shared" si="6"/>
        <v>627.91000000000076</v>
      </c>
      <c r="T42" s="276"/>
      <c r="U42" s="277" t="s">
        <v>392</v>
      </c>
      <c r="V42" s="278"/>
      <c r="W42" s="279">
        <v>7</v>
      </c>
      <c r="X42" s="249"/>
      <c r="Y42" s="279">
        <v>7</v>
      </c>
      <c r="AC42" s="290">
        <v>5651.23</v>
      </c>
    </row>
    <row r="43" spans="1:29" ht="14.45" customHeight="1" x14ac:dyDescent="0.2">
      <c r="A43" s="251"/>
      <c r="B43" s="249"/>
      <c r="C43" s="249"/>
      <c r="D43" s="284" t="s">
        <v>425</v>
      </c>
      <c r="E43" s="284"/>
      <c r="F43" s="284"/>
      <c r="G43" s="284"/>
      <c r="H43" s="292">
        <f>SUM(H34:H42)</f>
        <v>347718.81</v>
      </c>
      <c r="I43" s="250"/>
      <c r="J43" s="250"/>
      <c r="K43" s="292">
        <v>145159.26</v>
      </c>
      <c r="L43" s="250"/>
      <c r="M43" s="292">
        <v>42461.17</v>
      </c>
      <c r="N43" s="250"/>
      <c r="O43" s="297">
        <v>187620.43</v>
      </c>
      <c r="P43" s="274"/>
      <c r="Q43" s="292">
        <f>SUM(Q34:Q42)</f>
        <v>49674.12</v>
      </c>
      <c r="R43" s="274"/>
      <c r="S43" s="292">
        <f>SUM(S34:S42)</f>
        <v>7212.9500000000016</v>
      </c>
      <c r="T43" s="276"/>
      <c r="U43" s="249"/>
      <c r="V43" s="248"/>
      <c r="W43" s="249"/>
      <c r="X43" s="249"/>
      <c r="Y43" s="249"/>
      <c r="AC43" s="285">
        <v>42461.17</v>
      </c>
    </row>
    <row r="44" spans="1:29" ht="14.45" customHeight="1" x14ac:dyDescent="0.2">
      <c r="A44" s="251"/>
      <c r="B44" s="249"/>
      <c r="C44" s="249"/>
      <c r="D44" s="284"/>
      <c r="E44" s="284"/>
      <c r="F44" s="284"/>
      <c r="G44" s="284"/>
      <c r="H44" s="274"/>
      <c r="I44" s="250"/>
      <c r="J44" s="250"/>
      <c r="K44" s="274"/>
      <c r="L44" s="250"/>
      <c r="M44" s="274"/>
      <c r="N44" s="250"/>
      <c r="O44" s="275"/>
      <c r="P44" s="274"/>
      <c r="Q44" s="274"/>
      <c r="R44" s="274"/>
      <c r="S44" s="274"/>
      <c r="T44" s="276"/>
      <c r="U44" s="249"/>
      <c r="V44" s="248"/>
      <c r="W44" s="249"/>
      <c r="X44" s="249"/>
      <c r="Y44" s="249"/>
      <c r="AC44" s="276"/>
    </row>
    <row r="45" spans="1:29" ht="14.45" customHeight="1" x14ac:dyDescent="0.2">
      <c r="A45" s="251"/>
      <c r="B45" s="440" t="s">
        <v>426</v>
      </c>
      <c r="C45" s="440"/>
      <c r="D45" s="440"/>
      <c r="E45" s="284"/>
      <c r="F45" s="251"/>
      <c r="H45" s="250"/>
      <c r="I45" s="250"/>
      <c r="J45" s="250"/>
      <c r="K45" s="250"/>
      <c r="L45" s="250"/>
      <c r="M45" s="250"/>
      <c r="O45" s="250"/>
      <c r="P45" s="250"/>
      <c r="Q45" s="250"/>
      <c r="R45" s="250"/>
      <c r="S45" s="250"/>
      <c r="T45" s="248"/>
      <c r="U45" s="249"/>
      <c r="V45" s="251"/>
      <c r="W45" s="249"/>
      <c r="X45" s="249"/>
      <c r="Y45" s="249"/>
    </row>
    <row r="46" spans="1:29" ht="14.45" customHeight="1" x14ac:dyDescent="0.2">
      <c r="A46" s="251"/>
      <c r="B46" s="277">
        <v>701</v>
      </c>
      <c r="C46" s="277"/>
      <c r="D46" s="278" t="s">
        <v>427</v>
      </c>
      <c r="E46" s="278"/>
      <c r="F46" s="298">
        <v>26115</v>
      </c>
      <c r="H46" s="274">
        <v>2148</v>
      </c>
      <c r="I46" s="274"/>
      <c r="J46" s="274"/>
      <c r="K46" s="275">
        <v>2148</v>
      </c>
      <c r="L46" s="275"/>
      <c r="M46" s="275">
        <v>0</v>
      </c>
      <c r="O46" s="275">
        <v>2148</v>
      </c>
      <c r="P46" s="275"/>
      <c r="Q46" s="274">
        <f>IF(H46=K46,0,IF(H46=O46,0,ROUND(H46/Y46,2)))</f>
        <v>0</v>
      </c>
      <c r="R46" s="274"/>
      <c r="S46" s="274">
        <f>Q46-M46</f>
        <v>0</v>
      </c>
      <c r="T46" s="299"/>
      <c r="U46" s="277" t="s">
        <v>392</v>
      </c>
      <c r="V46" s="272"/>
      <c r="W46" s="279">
        <v>50</v>
      </c>
      <c r="X46" s="249"/>
      <c r="Y46" s="279">
        <v>50</v>
      </c>
    </row>
    <row r="47" spans="1:29" ht="14.45" customHeight="1" x14ac:dyDescent="0.2">
      <c r="A47" s="251"/>
      <c r="B47" s="277">
        <v>702</v>
      </c>
      <c r="C47" s="277"/>
      <c r="D47" s="278" t="s">
        <v>427</v>
      </c>
      <c r="E47" s="278"/>
      <c r="F47" s="298">
        <v>27211</v>
      </c>
      <c r="H47" s="274">
        <v>953</v>
      </c>
      <c r="I47" s="274"/>
      <c r="J47" s="274"/>
      <c r="K47" s="275">
        <v>953</v>
      </c>
      <c r="L47" s="275"/>
      <c r="M47" s="275">
        <v>0</v>
      </c>
      <c r="O47" s="275">
        <v>953</v>
      </c>
      <c r="P47" s="275"/>
      <c r="Q47" s="274">
        <f>IF(H47=K47,0,IF(H47=O47,0,ROUND(H47/Y47,2)))</f>
        <v>0</v>
      </c>
      <c r="R47" s="274"/>
      <c r="S47" s="274">
        <f>Q47-M47</f>
        <v>0</v>
      </c>
      <c r="T47" s="299"/>
      <c r="U47" s="277" t="s">
        <v>392</v>
      </c>
      <c r="V47" s="272"/>
      <c r="W47" s="279">
        <v>50</v>
      </c>
      <c r="X47" s="249"/>
      <c r="Y47" s="279">
        <v>50</v>
      </c>
    </row>
    <row r="48" spans="1:29" ht="14.45" customHeight="1" x14ac:dyDescent="0.2">
      <c r="A48" s="251"/>
      <c r="B48" s="277">
        <v>703</v>
      </c>
      <c r="C48" s="277"/>
      <c r="D48" s="278" t="s">
        <v>428</v>
      </c>
      <c r="E48" s="278"/>
      <c r="F48" s="298">
        <v>29068</v>
      </c>
      <c r="H48" s="274">
        <v>5050</v>
      </c>
      <c r="I48" s="274"/>
      <c r="J48" s="274"/>
      <c r="K48" s="275">
        <v>5050</v>
      </c>
      <c r="L48" s="275"/>
      <c r="M48" s="275">
        <v>0</v>
      </c>
      <c r="O48" s="275">
        <v>5050</v>
      </c>
      <c r="P48" s="275"/>
      <c r="Q48" s="274">
        <f>IF(H48=K48,0,IF(H48=O48,0,ROUND(H48/Y48,2)))</f>
        <v>0</v>
      </c>
      <c r="R48" s="274"/>
      <c r="S48" s="274">
        <f>Q48-M48</f>
        <v>0</v>
      </c>
      <c r="T48" s="299"/>
      <c r="U48" s="277" t="s">
        <v>392</v>
      </c>
      <c r="V48" s="272"/>
      <c r="W48" s="279">
        <v>40</v>
      </c>
      <c r="X48" s="249"/>
      <c r="Y48" s="279">
        <v>50</v>
      </c>
    </row>
    <row r="49" spans="1:25" ht="14.45" customHeight="1" x14ac:dyDescent="0.2">
      <c r="A49" s="251"/>
      <c r="B49" s="277">
        <v>704</v>
      </c>
      <c r="C49" s="277"/>
      <c r="D49" s="278" t="s">
        <v>429</v>
      </c>
      <c r="E49" s="278"/>
      <c r="F49" s="298">
        <v>33786</v>
      </c>
      <c r="H49" s="274">
        <v>708.5</v>
      </c>
      <c r="I49" s="274"/>
      <c r="J49" s="274"/>
      <c r="K49" s="275">
        <v>584.42999999999995</v>
      </c>
      <c r="L49" s="275"/>
      <c r="M49" s="275">
        <v>17.71</v>
      </c>
      <c r="O49" s="275">
        <v>602.14</v>
      </c>
      <c r="P49" s="275"/>
      <c r="Q49" s="274">
        <f>IF(H49=K49,0,IF(H49=O49,0,ROUND(H49/Y49,2)))</f>
        <v>14.17</v>
      </c>
      <c r="R49" s="274"/>
      <c r="S49" s="274">
        <f>Q49-M49</f>
        <v>-3.5400000000000009</v>
      </c>
      <c r="T49" s="299"/>
      <c r="U49" s="277" t="s">
        <v>392</v>
      </c>
      <c r="V49" s="272"/>
      <c r="W49" s="279">
        <v>40</v>
      </c>
      <c r="X49" s="249"/>
      <c r="Y49" s="279">
        <v>50</v>
      </c>
    </row>
    <row r="50" spans="1:25" ht="14.45" customHeight="1" x14ac:dyDescent="0.2">
      <c r="A50" s="251"/>
      <c r="B50" s="277">
        <v>705</v>
      </c>
      <c r="C50" s="277"/>
      <c r="D50" s="272" t="s">
        <v>430</v>
      </c>
      <c r="E50" s="278"/>
      <c r="F50" s="298">
        <v>45268</v>
      </c>
      <c r="H50" s="274">
        <v>16731.310000000001</v>
      </c>
      <c r="I50" s="274"/>
      <c r="J50" s="274"/>
      <c r="K50" s="275">
        <v>344.38</v>
      </c>
      <c r="L50" s="275"/>
      <c r="M50" s="275">
        <v>317.89</v>
      </c>
      <c r="O50" s="275">
        <v>662.27</v>
      </c>
      <c r="P50" s="275"/>
      <c r="Q50" s="274">
        <f>IF(H50=K50,0,IF(H50=O50,0,ROUND(H50/Y50,2)))</f>
        <v>334.63</v>
      </c>
      <c r="R50" s="274"/>
      <c r="S50" s="274">
        <f>Q50-M50</f>
        <v>16.740000000000009</v>
      </c>
      <c r="T50" s="300"/>
      <c r="U50" s="277" t="s">
        <v>392</v>
      </c>
      <c r="V50" s="272"/>
      <c r="W50" s="279">
        <v>50</v>
      </c>
      <c r="X50" s="249"/>
      <c r="Y50" s="279">
        <v>50</v>
      </c>
    </row>
    <row r="51" spans="1:25" ht="14.45" customHeight="1" x14ac:dyDescent="0.2">
      <c r="A51" s="251"/>
      <c r="B51" s="249"/>
      <c r="C51" s="249"/>
      <c r="D51" s="284" t="s">
        <v>431</v>
      </c>
      <c r="E51" s="284"/>
      <c r="F51" s="284"/>
      <c r="H51" s="301">
        <f>SUM(H46:H50)</f>
        <v>25590.81</v>
      </c>
      <c r="I51" s="250"/>
      <c r="J51" s="250"/>
      <c r="K51" s="301">
        <f>SUM(K46:K50)</f>
        <v>9079.81</v>
      </c>
      <c r="L51" s="250"/>
      <c r="M51" s="301">
        <f>SUM(M46:M50)</f>
        <v>335.59999999999997</v>
      </c>
      <c r="O51" s="301">
        <v>9415.41</v>
      </c>
      <c r="P51" s="250"/>
      <c r="Q51" s="301">
        <f>SUM(Q46:Q50)</f>
        <v>348.8</v>
      </c>
      <c r="R51" s="250"/>
      <c r="S51" s="301">
        <f>SUM(S46:S50)</f>
        <v>13.200000000000008</v>
      </c>
      <c r="T51" s="248"/>
      <c r="U51" s="302"/>
      <c r="V51" s="251"/>
      <c r="W51" s="249"/>
      <c r="X51" s="249"/>
      <c r="Y51" s="249"/>
    </row>
    <row r="52" spans="1:25" ht="14.45" customHeight="1" x14ac:dyDescent="0.2">
      <c r="A52" s="251"/>
      <c r="B52" s="440" t="s">
        <v>432</v>
      </c>
      <c r="C52" s="440"/>
      <c r="D52" s="440"/>
      <c r="E52" s="284"/>
      <c r="F52" s="251"/>
      <c r="H52" s="250"/>
      <c r="I52" s="250"/>
      <c r="J52" s="250"/>
      <c r="K52" s="250"/>
      <c r="L52" s="250"/>
      <c r="M52" s="250"/>
      <c r="N52" s="250"/>
      <c r="O52" s="250"/>
      <c r="P52" s="250"/>
      <c r="Q52" s="250"/>
      <c r="R52" s="250"/>
      <c r="S52" s="250"/>
      <c r="T52" s="248"/>
      <c r="U52" s="249"/>
      <c r="V52" s="251"/>
      <c r="W52" s="249"/>
      <c r="X52" s="249"/>
      <c r="Y52" s="249"/>
    </row>
    <row r="53" spans="1:25" ht="14.45" customHeight="1" x14ac:dyDescent="0.2">
      <c r="A53" s="251"/>
      <c r="B53" s="271">
        <v>1</v>
      </c>
      <c r="C53" s="271"/>
      <c r="D53" s="272" t="s">
        <v>433</v>
      </c>
      <c r="E53" s="272"/>
      <c r="F53" s="298">
        <v>25934</v>
      </c>
      <c r="H53" s="275">
        <v>300</v>
      </c>
      <c r="I53" s="275"/>
      <c r="J53" s="275">
        <v>0</v>
      </c>
      <c r="K53" s="275">
        <v>0</v>
      </c>
      <c r="L53" s="275"/>
      <c r="M53" s="275">
        <v>0</v>
      </c>
      <c r="O53" s="275">
        <v>0</v>
      </c>
      <c r="P53" s="275"/>
      <c r="Q53" s="275">
        <v>0</v>
      </c>
      <c r="R53" s="275"/>
      <c r="S53" s="275">
        <v>0</v>
      </c>
      <c r="T53" s="299"/>
      <c r="U53" s="279"/>
      <c r="V53" s="272"/>
      <c r="W53" s="279">
        <v>0</v>
      </c>
      <c r="X53" s="249"/>
      <c r="Y53" s="279"/>
    </row>
    <row r="54" spans="1:25" ht="14.45" customHeight="1" x14ac:dyDescent="0.2">
      <c r="A54" s="251"/>
      <c r="B54" s="271">
        <v>2</v>
      </c>
      <c r="C54" s="271"/>
      <c r="D54" s="272" t="s">
        <v>433</v>
      </c>
      <c r="E54" s="272"/>
      <c r="F54" s="298">
        <v>27211</v>
      </c>
      <c r="H54" s="275">
        <v>900</v>
      </c>
      <c r="I54" s="275"/>
      <c r="J54" s="275">
        <v>0</v>
      </c>
      <c r="K54" s="275">
        <v>0</v>
      </c>
      <c r="L54" s="275"/>
      <c r="M54" s="275">
        <v>0</v>
      </c>
      <c r="O54" s="275">
        <v>0</v>
      </c>
      <c r="P54" s="275"/>
      <c r="Q54" s="275">
        <v>0</v>
      </c>
      <c r="R54" s="275"/>
      <c r="S54" s="275">
        <v>0</v>
      </c>
      <c r="T54" s="299"/>
      <c r="U54" s="279"/>
      <c r="V54" s="272"/>
      <c r="W54" s="279">
        <v>0</v>
      </c>
      <c r="X54" s="249"/>
      <c r="Y54" s="279"/>
    </row>
    <row r="55" spans="1:25" ht="14.45" customHeight="1" x14ac:dyDescent="0.2">
      <c r="A55" s="251"/>
      <c r="B55" s="271">
        <v>4</v>
      </c>
      <c r="C55" s="271"/>
      <c r="D55" s="272" t="s">
        <v>434</v>
      </c>
      <c r="E55" s="272"/>
      <c r="F55" s="298">
        <v>31260</v>
      </c>
      <c r="H55" s="275">
        <v>15000</v>
      </c>
      <c r="I55" s="275"/>
      <c r="J55" s="275">
        <v>0</v>
      </c>
      <c r="K55" s="275">
        <v>0</v>
      </c>
      <c r="L55" s="275"/>
      <c r="M55" s="275">
        <v>0</v>
      </c>
      <c r="O55" s="275">
        <v>0</v>
      </c>
      <c r="P55" s="275"/>
      <c r="Q55" s="275">
        <v>0</v>
      </c>
      <c r="R55" s="275"/>
      <c r="S55" s="275">
        <v>0</v>
      </c>
      <c r="T55" s="300"/>
      <c r="U55" s="303"/>
      <c r="V55" s="272"/>
      <c r="W55" s="279">
        <v>0</v>
      </c>
      <c r="X55" s="249"/>
      <c r="Y55" s="279"/>
    </row>
    <row r="56" spans="1:25" ht="14.45" customHeight="1" x14ac:dyDescent="0.2">
      <c r="A56" s="251"/>
      <c r="B56" s="271">
        <v>5</v>
      </c>
      <c r="C56" s="271"/>
      <c r="D56" s="272" t="s">
        <v>435</v>
      </c>
      <c r="E56" s="272"/>
      <c r="F56" s="298">
        <v>31260</v>
      </c>
      <c r="H56" s="275">
        <v>2213.5</v>
      </c>
      <c r="I56" s="275"/>
      <c r="J56" s="275">
        <v>0</v>
      </c>
      <c r="K56" s="275">
        <v>0</v>
      </c>
      <c r="L56" s="275"/>
      <c r="M56" s="275">
        <v>0</v>
      </c>
      <c r="O56" s="275">
        <v>0</v>
      </c>
      <c r="P56" s="275"/>
      <c r="Q56" s="275">
        <v>0</v>
      </c>
      <c r="R56" s="275"/>
      <c r="S56" s="275">
        <v>0</v>
      </c>
      <c r="T56" s="300"/>
      <c r="U56" s="303"/>
      <c r="V56" s="272"/>
      <c r="W56" s="279">
        <v>0</v>
      </c>
      <c r="X56" s="249"/>
      <c r="Y56" s="279"/>
    </row>
    <row r="57" spans="1:25" ht="14.45" customHeight="1" x14ac:dyDescent="0.2">
      <c r="A57" s="251"/>
      <c r="B57" s="271">
        <v>6</v>
      </c>
      <c r="C57" s="271"/>
      <c r="D57" s="272" t="s">
        <v>433</v>
      </c>
      <c r="E57" s="272"/>
      <c r="F57" s="298">
        <v>31594</v>
      </c>
      <c r="H57" s="275">
        <v>371.5</v>
      </c>
      <c r="I57" s="275"/>
      <c r="J57" s="275">
        <v>0</v>
      </c>
      <c r="K57" s="275">
        <v>0</v>
      </c>
      <c r="L57" s="275"/>
      <c r="M57" s="275">
        <v>0</v>
      </c>
      <c r="O57" s="275">
        <v>0</v>
      </c>
      <c r="P57" s="275"/>
      <c r="Q57" s="275">
        <v>0</v>
      </c>
      <c r="R57" s="275"/>
      <c r="S57" s="275">
        <v>0</v>
      </c>
      <c r="T57" s="299"/>
      <c r="U57" s="279"/>
      <c r="V57" s="272"/>
      <c r="W57" s="279">
        <v>0</v>
      </c>
      <c r="X57" s="249"/>
      <c r="Y57" s="279"/>
    </row>
    <row r="58" spans="1:25" ht="14.45" customHeight="1" x14ac:dyDescent="0.2">
      <c r="A58" s="251"/>
      <c r="B58" s="271">
        <v>7</v>
      </c>
      <c r="C58" s="271"/>
      <c r="D58" s="272" t="s">
        <v>436</v>
      </c>
      <c r="E58" s="272"/>
      <c r="F58" s="298">
        <v>33543</v>
      </c>
      <c r="H58" s="275">
        <v>1934</v>
      </c>
      <c r="I58" s="275"/>
      <c r="J58" s="275">
        <v>0</v>
      </c>
      <c r="K58" s="275">
        <v>0</v>
      </c>
      <c r="L58" s="275"/>
      <c r="M58" s="275">
        <v>0</v>
      </c>
      <c r="O58" s="275">
        <v>0</v>
      </c>
      <c r="P58" s="275"/>
      <c r="Q58" s="275">
        <v>0</v>
      </c>
      <c r="R58" s="275"/>
      <c r="S58" s="275">
        <v>0</v>
      </c>
      <c r="T58" s="300"/>
      <c r="U58" s="303"/>
      <c r="V58" s="272"/>
      <c r="W58" s="279">
        <v>0</v>
      </c>
      <c r="X58" s="249"/>
      <c r="Y58" s="279"/>
    </row>
    <row r="59" spans="1:25" ht="14.45" customHeight="1" x14ac:dyDescent="0.2">
      <c r="A59" s="251"/>
      <c r="B59" s="271">
        <v>8</v>
      </c>
      <c r="C59" s="271"/>
      <c r="D59" s="272" t="s">
        <v>437</v>
      </c>
      <c r="E59" s="272"/>
      <c r="F59" s="298">
        <v>33786</v>
      </c>
      <c r="H59" s="275">
        <v>340.5</v>
      </c>
      <c r="I59" s="275"/>
      <c r="J59" s="275">
        <v>0</v>
      </c>
      <c r="K59" s="275">
        <v>0</v>
      </c>
      <c r="L59" s="275"/>
      <c r="M59" s="275">
        <v>0</v>
      </c>
      <c r="O59" s="275">
        <v>0</v>
      </c>
      <c r="P59" s="275"/>
      <c r="Q59" s="275">
        <v>0</v>
      </c>
      <c r="R59" s="275"/>
      <c r="S59" s="275">
        <v>0</v>
      </c>
      <c r="T59" s="299"/>
      <c r="U59" s="279"/>
      <c r="V59" s="272"/>
      <c r="W59" s="279">
        <v>0</v>
      </c>
      <c r="X59" s="249"/>
      <c r="Y59" s="279"/>
    </row>
    <row r="60" spans="1:25" ht="14.45" customHeight="1" x14ac:dyDescent="0.2">
      <c r="A60" s="251"/>
      <c r="B60" s="271">
        <v>9</v>
      </c>
      <c r="C60" s="271"/>
      <c r="D60" s="272" t="s">
        <v>438</v>
      </c>
      <c r="E60" s="272"/>
      <c r="F60" s="298">
        <v>34151</v>
      </c>
      <c r="H60" s="275">
        <v>4000</v>
      </c>
      <c r="I60" s="275"/>
      <c r="J60" s="275">
        <v>0</v>
      </c>
      <c r="K60" s="275">
        <v>0</v>
      </c>
      <c r="L60" s="275"/>
      <c r="M60" s="275">
        <v>0</v>
      </c>
      <c r="O60" s="275">
        <v>0</v>
      </c>
      <c r="P60" s="275"/>
      <c r="Q60" s="275">
        <v>0</v>
      </c>
      <c r="R60" s="275"/>
      <c r="S60" s="275">
        <v>0</v>
      </c>
      <c r="T60" s="300"/>
      <c r="U60" s="303"/>
      <c r="V60" s="272"/>
      <c r="W60" s="279">
        <v>0</v>
      </c>
      <c r="X60" s="249"/>
      <c r="Y60" s="279"/>
    </row>
    <row r="61" spans="1:25" ht="14.45" customHeight="1" x14ac:dyDescent="0.2">
      <c r="A61" s="251"/>
      <c r="B61" s="271">
        <v>10</v>
      </c>
      <c r="C61" s="271"/>
      <c r="D61" s="272" t="s">
        <v>439</v>
      </c>
      <c r="E61" s="272"/>
      <c r="F61" s="298">
        <v>34151</v>
      </c>
      <c r="H61" s="275">
        <v>1800</v>
      </c>
      <c r="I61" s="275"/>
      <c r="J61" s="275">
        <v>0</v>
      </c>
      <c r="K61" s="275">
        <v>0</v>
      </c>
      <c r="L61" s="275"/>
      <c r="M61" s="275">
        <v>0</v>
      </c>
      <c r="O61" s="275">
        <v>0</v>
      </c>
      <c r="P61" s="275"/>
      <c r="Q61" s="275">
        <v>0</v>
      </c>
      <c r="R61" s="275"/>
      <c r="S61" s="275">
        <v>0</v>
      </c>
      <c r="T61" s="300"/>
      <c r="U61" s="303"/>
      <c r="V61" s="272"/>
      <c r="W61" s="279">
        <v>0</v>
      </c>
      <c r="X61" s="249"/>
      <c r="Y61" s="279"/>
    </row>
    <row r="62" spans="1:25" ht="14.45" customHeight="1" x14ac:dyDescent="0.2">
      <c r="A62" s="251"/>
      <c r="B62" s="271">
        <v>11</v>
      </c>
      <c r="C62" s="271"/>
      <c r="D62" s="272" t="s">
        <v>440</v>
      </c>
      <c r="E62" s="272"/>
      <c r="F62" s="298">
        <v>34151</v>
      </c>
      <c r="H62" s="275">
        <v>2500</v>
      </c>
      <c r="I62" s="275"/>
      <c r="J62" s="275">
        <v>0</v>
      </c>
      <c r="K62" s="275">
        <v>0</v>
      </c>
      <c r="L62" s="275"/>
      <c r="M62" s="275">
        <v>0</v>
      </c>
      <c r="O62" s="275">
        <v>0</v>
      </c>
      <c r="P62" s="275"/>
      <c r="Q62" s="275">
        <v>0</v>
      </c>
      <c r="R62" s="275"/>
      <c r="S62" s="275">
        <v>0</v>
      </c>
      <c r="T62" s="300"/>
      <c r="U62" s="303"/>
      <c r="V62" s="272"/>
      <c r="W62" s="279">
        <v>0</v>
      </c>
      <c r="X62" s="249"/>
      <c r="Y62" s="279"/>
    </row>
    <row r="63" spans="1:25" ht="14.45" customHeight="1" x14ac:dyDescent="0.2">
      <c r="A63" s="251"/>
      <c r="B63" s="271">
        <v>12</v>
      </c>
      <c r="C63" s="271"/>
      <c r="D63" s="272" t="s">
        <v>441</v>
      </c>
      <c r="E63" s="272"/>
      <c r="F63" s="298">
        <v>34151</v>
      </c>
      <c r="H63" s="275">
        <v>10263</v>
      </c>
      <c r="I63" s="275"/>
      <c r="J63" s="275">
        <v>0</v>
      </c>
      <c r="K63" s="275">
        <v>0</v>
      </c>
      <c r="L63" s="275"/>
      <c r="M63" s="275">
        <v>0</v>
      </c>
      <c r="O63" s="275">
        <v>0</v>
      </c>
      <c r="P63" s="275"/>
      <c r="Q63" s="275">
        <v>0</v>
      </c>
      <c r="R63" s="275"/>
      <c r="S63" s="275">
        <v>0</v>
      </c>
      <c r="T63" s="300"/>
      <c r="U63" s="303"/>
      <c r="V63" s="272"/>
      <c r="W63" s="279">
        <v>0</v>
      </c>
      <c r="X63" s="249"/>
      <c r="Y63" s="279"/>
    </row>
    <row r="64" spans="1:25" ht="14.45" customHeight="1" x14ac:dyDescent="0.2">
      <c r="A64" s="251"/>
      <c r="B64" s="271">
        <v>13</v>
      </c>
      <c r="C64" s="271"/>
      <c r="D64" s="272" t="s">
        <v>442</v>
      </c>
      <c r="E64" s="272"/>
      <c r="F64" s="298">
        <v>34151</v>
      </c>
      <c r="H64" s="275">
        <v>122.5</v>
      </c>
      <c r="I64" s="275"/>
      <c r="J64" s="275">
        <v>0</v>
      </c>
      <c r="K64" s="275">
        <v>0</v>
      </c>
      <c r="L64" s="275"/>
      <c r="M64" s="275">
        <v>0</v>
      </c>
      <c r="O64" s="275">
        <v>0</v>
      </c>
      <c r="P64" s="275"/>
      <c r="Q64" s="275">
        <v>0</v>
      </c>
      <c r="R64" s="275"/>
      <c r="S64" s="275">
        <v>0</v>
      </c>
      <c r="T64" s="299"/>
      <c r="U64" s="279"/>
      <c r="V64" s="272"/>
      <c r="W64" s="279">
        <v>0</v>
      </c>
      <c r="X64" s="249"/>
      <c r="Y64" s="279"/>
    </row>
    <row r="65" spans="1:25" ht="14.45" customHeight="1" x14ac:dyDescent="0.2">
      <c r="A65" s="251"/>
      <c r="B65" s="271">
        <v>14</v>
      </c>
      <c r="C65" s="271"/>
      <c r="D65" s="272" t="s">
        <v>443</v>
      </c>
      <c r="E65" s="272"/>
      <c r="F65" s="298">
        <v>34634</v>
      </c>
      <c r="H65" s="275">
        <v>2809.5</v>
      </c>
      <c r="I65" s="275"/>
      <c r="J65" s="275">
        <v>0</v>
      </c>
      <c r="K65" s="275">
        <v>0</v>
      </c>
      <c r="L65" s="275"/>
      <c r="M65" s="275">
        <v>0</v>
      </c>
      <c r="O65" s="275">
        <v>0</v>
      </c>
      <c r="P65" s="275"/>
      <c r="Q65" s="275">
        <v>0</v>
      </c>
      <c r="R65" s="275"/>
      <c r="S65" s="275">
        <v>0</v>
      </c>
      <c r="T65" s="300"/>
      <c r="U65" s="303"/>
      <c r="V65" s="272"/>
      <c r="W65" s="279">
        <v>0</v>
      </c>
      <c r="X65" s="249"/>
      <c r="Y65" s="279"/>
    </row>
    <row r="66" spans="1:25" ht="14.45" customHeight="1" x14ac:dyDescent="0.2">
      <c r="A66" s="251"/>
      <c r="B66" s="271">
        <v>15</v>
      </c>
      <c r="C66" s="271"/>
      <c r="D66" s="272" t="s">
        <v>444</v>
      </c>
      <c r="E66" s="272"/>
      <c r="F66" s="298">
        <v>34688</v>
      </c>
      <c r="H66" s="275">
        <v>845.5</v>
      </c>
      <c r="I66" s="275"/>
      <c r="J66" s="275">
        <v>0</v>
      </c>
      <c r="K66" s="275">
        <v>0</v>
      </c>
      <c r="L66" s="275"/>
      <c r="M66" s="275">
        <v>0</v>
      </c>
      <c r="O66" s="275">
        <v>0</v>
      </c>
      <c r="P66" s="275"/>
      <c r="Q66" s="275">
        <v>0</v>
      </c>
      <c r="R66" s="275"/>
      <c r="S66" s="275">
        <v>0</v>
      </c>
      <c r="T66" s="299"/>
      <c r="U66" s="279"/>
      <c r="V66" s="272"/>
      <c r="W66" s="279">
        <v>0</v>
      </c>
      <c r="X66" s="249"/>
      <c r="Y66" s="279"/>
    </row>
    <row r="67" spans="1:25" ht="14.45" customHeight="1" x14ac:dyDescent="0.2">
      <c r="A67" s="251"/>
      <c r="B67" s="271">
        <v>16</v>
      </c>
      <c r="C67" s="271"/>
      <c r="D67" s="272" t="s">
        <v>445</v>
      </c>
      <c r="E67" s="272"/>
      <c r="F67" s="298">
        <v>34914</v>
      </c>
      <c r="H67" s="275">
        <v>192</v>
      </c>
      <c r="I67" s="275"/>
      <c r="J67" s="275">
        <v>0</v>
      </c>
      <c r="K67" s="275">
        <v>0</v>
      </c>
      <c r="L67" s="275"/>
      <c r="M67" s="275">
        <v>0</v>
      </c>
      <c r="O67" s="275">
        <v>0</v>
      </c>
      <c r="P67" s="275"/>
      <c r="Q67" s="275">
        <v>0</v>
      </c>
      <c r="R67" s="275"/>
      <c r="S67" s="275">
        <v>0</v>
      </c>
      <c r="T67" s="299"/>
      <c r="U67" s="279"/>
      <c r="V67" s="272"/>
      <c r="W67" s="279">
        <v>0</v>
      </c>
      <c r="X67" s="249"/>
      <c r="Y67" s="279"/>
    </row>
    <row r="68" spans="1:25" ht="14.45" customHeight="1" x14ac:dyDescent="0.2">
      <c r="A68" s="251"/>
      <c r="B68" s="271">
        <v>17</v>
      </c>
      <c r="C68" s="271"/>
      <c r="D68" s="272" t="s">
        <v>446</v>
      </c>
      <c r="E68" s="272"/>
      <c r="F68" s="298">
        <v>35247</v>
      </c>
      <c r="H68" s="275">
        <v>2611.77</v>
      </c>
      <c r="I68" s="275"/>
      <c r="J68" s="275">
        <v>0</v>
      </c>
      <c r="K68" s="275">
        <v>0</v>
      </c>
      <c r="L68" s="275"/>
      <c r="M68" s="275">
        <v>0</v>
      </c>
      <c r="O68" s="275">
        <v>0</v>
      </c>
      <c r="P68" s="275"/>
      <c r="Q68" s="275">
        <v>0</v>
      </c>
      <c r="R68" s="275"/>
      <c r="S68" s="275">
        <v>0</v>
      </c>
      <c r="T68" s="300"/>
      <c r="U68" s="303"/>
      <c r="V68" s="272"/>
      <c r="W68" s="279">
        <v>0</v>
      </c>
      <c r="X68" s="249"/>
      <c r="Y68" s="279"/>
    </row>
    <row r="69" spans="1:25" ht="14.45" customHeight="1" x14ac:dyDescent="0.2">
      <c r="A69" s="251"/>
      <c r="B69" s="271">
        <v>18</v>
      </c>
      <c r="C69" s="271"/>
      <c r="D69" s="272" t="s">
        <v>447</v>
      </c>
      <c r="E69" s="272"/>
      <c r="F69" s="298">
        <v>36031</v>
      </c>
      <c r="H69" s="275">
        <v>12000</v>
      </c>
      <c r="I69" s="275"/>
      <c r="J69" s="275">
        <v>0</v>
      </c>
      <c r="K69" s="275">
        <v>0</v>
      </c>
      <c r="L69" s="275"/>
      <c r="M69" s="275">
        <v>0</v>
      </c>
      <c r="O69" s="275">
        <v>0</v>
      </c>
      <c r="P69" s="275"/>
      <c r="Q69" s="275">
        <v>0</v>
      </c>
      <c r="R69" s="275"/>
      <c r="S69" s="275">
        <v>0</v>
      </c>
      <c r="T69" s="300"/>
      <c r="U69" s="303"/>
      <c r="V69" s="272"/>
      <c r="W69" s="279">
        <v>0</v>
      </c>
      <c r="X69" s="249"/>
      <c r="Y69" s="279"/>
    </row>
    <row r="70" spans="1:25" ht="14.45" customHeight="1" x14ac:dyDescent="0.2">
      <c r="A70" s="251"/>
      <c r="B70" s="271">
        <v>19</v>
      </c>
      <c r="C70" s="271"/>
      <c r="D70" s="272" t="s">
        <v>448</v>
      </c>
      <c r="E70" s="272"/>
      <c r="F70" s="298">
        <v>36737</v>
      </c>
      <c r="H70" s="275">
        <v>9835</v>
      </c>
      <c r="I70" s="275"/>
      <c r="J70" s="275">
        <v>0</v>
      </c>
      <c r="K70" s="275">
        <v>0</v>
      </c>
      <c r="L70" s="275"/>
      <c r="M70" s="275">
        <v>0</v>
      </c>
      <c r="O70" s="275">
        <v>0</v>
      </c>
      <c r="P70" s="275"/>
      <c r="Q70" s="275">
        <v>0</v>
      </c>
      <c r="R70" s="275"/>
      <c r="S70" s="275">
        <v>0</v>
      </c>
      <c r="T70" s="300"/>
      <c r="U70" s="303"/>
      <c r="V70" s="272"/>
      <c r="W70" s="279">
        <v>0</v>
      </c>
      <c r="X70" s="249"/>
      <c r="Y70" s="279"/>
    </row>
    <row r="71" spans="1:25" ht="14.45" customHeight="1" x14ac:dyDescent="0.2">
      <c r="A71" s="251"/>
      <c r="B71" s="271">
        <v>20</v>
      </c>
      <c r="C71" s="271"/>
      <c r="D71" s="272" t="s">
        <v>449</v>
      </c>
      <c r="E71" s="272"/>
      <c r="F71" s="298">
        <v>37190</v>
      </c>
      <c r="H71" s="275">
        <v>8427</v>
      </c>
      <c r="I71" s="275"/>
      <c r="J71" s="275">
        <v>0</v>
      </c>
      <c r="K71" s="275">
        <v>0</v>
      </c>
      <c r="L71" s="275"/>
      <c r="M71" s="275">
        <v>0</v>
      </c>
      <c r="O71" s="275">
        <v>0</v>
      </c>
      <c r="P71" s="275"/>
      <c r="Q71" s="275">
        <v>0</v>
      </c>
      <c r="R71" s="275"/>
      <c r="S71" s="275">
        <v>0</v>
      </c>
      <c r="T71" s="300"/>
      <c r="U71" s="303"/>
      <c r="V71" s="272"/>
      <c r="W71" s="279">
        <v>0</v>
      </c>
      <c r="X71" s="249"/>
      <c r="Y71" s="279"/>
    </row>
    <row r="72" spans="1:25" ht="14.45" customHeight="1" x14ac:dyDescent="0.2">
      <c r="A72" s="251"/>
      <c r="B72" s="271">
        <v>21</v>
      </c>
      <c r="C72" s="271"/>
      <c r="D72" s="272" t="s">
        <v>450</v>
      </c>
      <c r="E72" s="272"/>
      <c r="F72" s="298">
        <v>37469</v>
      </c>
      <c r="H72" s="275">
        <v>9941</v>
      </c>
      <c r="I72" s="275"/>
      <c r="J72" s="275">
        <v>0</v>
      </c>
      <c r="K72" s="275">
        <v>0</v>
      </c>
      <c r="L72" s="275"/>
      <c r="M72" s="275">
        <v>0</v>
      </c>
      <c r="O72" s="275">
        <v>0</v>
      </c>
      <c r="P72" s="275"/>
      <c r="Q72" s="275">
        <v>0</v>
      </c>
      <c r="R72" s="275"/>
      <c r="S72" s="275">
        <v>0</v>
      </c>
      <c r="T72" s="300"/>
      <c r="U72" s="303"/>
      <c r="V72" s="272"/>
      <c r="W72" s="279">
        <v>0</v>
      </c>
      <c r="X72" s="249"/>
      <c r="Y72" s="279"/>
    </row>
    <row r="73" spans="1:25" ht="14.45" customHeight="1" x14ac:dyDescent="0.2">
      <c r="A73" s="251"/>
      <c r="B73" s="271">
        <v>22</v>
      </c>
      <c r="C73" s="271"/>
      <c r="D73" s="272" t="s">
        <v>451</v>
      </c>
      <c r="E73" s="272"/>
      <c r="F73" s="298">
        <v>38077</v>
      </c>
      <c r="H73" s="275">
        <v>8000</v>
      </c>
      <c r="I73" s="275"/>
      <c r="J73" s="275">
        <v>0</v>
      </c>
      <c r="K73" s="275">
        <v>0</v>
      </c>
      <c r="L73" s="275"/>
      <c r="M73" s="275">
        <v>0</v>
      </c>
      <c r="O73" s="275">
        <v>0</v>
      </c>
      <c r="P73" s="275"/>
      <c r="Q73" s="275">
        <v>0</v>
      </c>
      <c r="R73" s="275"/>
      <c r="S73" s="275">
        <v>0</v>
      </c>
      <c r="T73" s="300"/>
      <c r="U73" s="303"/>
      <c r="V73" s="272"/>
      <c r="W73" s="279">
        <v>0</v>
      </c>
      <c r="X73" s="249"/>
      <c r="Y73" s="279"/>
    </row>
    <row r="74" spans="1:25" ht="14.45" customHeight="1" x14ac:dyDescent="0.2">
      <c r="A74" s="251"/>
      <c r="B74" s="271">
        <v>23</v>
      </c>
      <c r="C74" s="271"/>
      <c r="D74" s="272" t="s">
        <v>452</v>
      </c>
      <c r="E74" s="272"/>
      <c r="F74" s="298">
        <v>38077</v>
      </c>
      <c r="H74" s="275">
        <v>2500</v>
      </c>
      <c r="I74" s="275"/>
      <c r="J74" s="275">
        <v>0</v>
      </c>
      <c r="K74" s="275">
        <v>0</v>
      </c>
      <c r="L74" s="275"/>
      <c r="M74" s="275">
        <v>0</v>
      </c>
      <c r="O74" s="275">
        <v>0</v>
      </c>
      <c r="P74" s="275"/>
      <c r="Q74" s="275">
        <v>0</v>
      </c>
      <c r="R74" s="275"/>
      <c r="S74" s="275">
        <v>0</v>
      </c>
      <c r="T74" s="300"/>
      <c r="U74" s="303"/>
      <c r="V74" s="272"/>
      <c r="W74" s="279">
        <v>0</v>
      </c>
      <c r="X74" s="249"/>
      <c r="Y74" s="279"/>
    </row>
    <row r="75" spans="1:25" ht="14.45" customHeight="1" x14ac:dyDescent="0.2">
      <c r="A75" s="251"/>
      <c r="B75" s="271">
        <v>24</v>
      </c>
      <c r="C75" s="271"/>
      <c r="D75" s="272" t="s">
        <v>453</v>
      </c>
      <c r="E75" s="272"/>
      <c r="F75" s="298">
        <v>40494</v>
      </c>
      <c r="H75" s="275">
        <v>24004.11</v>
      </c>
      <c r="I75" s="275"/>
      <c r="J75" s="275">
        <v>0</v>
      </c>
      <c r="K75" s="275">
        <v>0</v>
      </c>
      <c r="L75" s="275"/>
      <c r="M75" s="275">
        <v>0</v>
      </c>
      <c r="O75" s="275">
        <v>0</v>
      </c>
      <c r="P75" s="275"/>
      <c r="Q75" s="275">
        <v>0</v>
      </c>
      <c r="R75" s="275"/>
      <c r="S75" s="275">
        <v>0</v>
      </c>
      <c r="T75" s="300"/>
      <c r="U75" s="303"/>
      <c r="V75" s="272"/>
      <c r="W75" s="279">
        <v>0</v>
      </c>
      <c r="X75" s="249"/>
      <c r="Y75" s="279"/>
    </row>
    <row r="76" spans="1:25" ht="14.45" customHeight="1" x14ac:dyDescent="0.2">
      <c r="A76" s="251"/>
      <c r="B76" s="271">
        <v>25</v>
      </c>
      <c r="C76" s="271"/>
      <c r="D76" s="272" t="s">
        <v>454</v>
      </c>
      <c r="E76" s="272"/>
      <c r="F76" s="298">
        <v>40422</v>
      </c>
      <c r="H76" s="275">
        <v>3000</v>
      </c>
      <c r="I76" s="275"/>
      <c r="J76" s="275">
        <v>0</v>
      </c>
      <c r="K76" s="275">
        <v>0</v>
      </c>
      <c r="L76" s="275"/>
      <c r="M76" s="275">
        <v>0</v>
      </c>
      <c r="O76" s="275">
        <v>0</v>
      </c>
      <c r="P76" s="275"/>
      <c r="Q76" s="275">
        <v>0</v>
      </c>
      <c r="R76" s="275"/>
      <c r="S76" s="275">
        <v>0</v>
      </c>
      <c r="T76" s="300"/>
      <c r="U76" s="303"/>
      <c r="V76" s="272"/>
      <c r="W76" s="279">
        <v>0</v>
      </c>
      <c r="X76" s="249"/>
      <c r="Y76" s="279"/>
    </row>
    <row r="77" spans="1:25" ht="14.45" customHeight="1" x14ac:dyDescent="0.2">
      <c r="A77" s="251"/>
      <c r="B77" s="271">
        <v>26</v>
      </c>
      <c r="C77" s="271"/>
      <c r="D77" s="272" t="s">
        <v>455</v>
      </c>
      <c r="E77" s="272"/>
      <c r="F77" s="298">
        <v>44708</v>
      </c>
      <c r="H77" s="304">
        <v>3500</v>
      </c>
      <c r="I77" s="275"/>
      <c r="J77" s="275">
        <v>0</v>
      </c>
      <c r="K77" s="275">
        <v>0</v>
      </c>
      <c r="L77" s="275"/>
      <c r="M77" s="275">
        <v>0</v>
      </c>
      <c r="O77" s="275">
        <v>0</v>
      </c>
      <c r="P77" s="275"/>
      <c r="Q77" s="275">
        <v>0</v>
      </c>
      <c r="R77" s="275"/>
      <c r="S77" s="275">
        <v>0</v>
      </c>
      <c r="T77" s="300"/>
      <c r="U77" s="303"/>
      <c r="V77" s="272"/>
      <c r="W77" s="279">
        <v>0</v>
      </c>
      <c r="X77" s="249"/>
      <c r="Y77" s="279"/>
    </row>
    <row r="78" spans="1:25" ht="14.45" customHeight="1" x14ac:dyDescent="0.2">
      <c r="A78" s="251"/>
      <c r="B78" s="249"/>
      <c r="C78" s="249"/>
      <c r="D78" s="284" t="s">
        <v>456</v>
      </c>
      <c r="E78" s="284"/>
      <c r="F78" s="284"/>
      <c r="H78" s="301">
        <f>SUM(H53:H77)</f>
        <v>127410.87999999999</v>
      </c>
      <c r="I78" s="250"/>
      <c r="J78" s="250">
        <v>0</v>
      </c>
      <c r="K78" s="301">
        <f>SUM(K53:K77)</f>
        <v>0</v>
      </c>
      <c r="L78" s="250"/>
      <c r="M78" s="301">
        <f>SUM(M53:M77)</f>
        <v>0</v>
      </c>
      <c r="N78" s="252">
        <v>0</v>
      </c>
      <c r="O78" s="301">
        <f>SUM(O53:O77)</f>
        <v>0</v>
      </c>
      <c r="P78" s="250"/>
      <c r="Q78" s="301">
        <f>SUM(Q53:Q77)</f>
        <v>0</v>
      </c>
      <c r="R78" s="250"/>
      <c r="S78" s="301">
        <f>SUM(S53:S77)</f>
        <v>0</v>
      </c>
      <c r="T78" s="305"/>
      <c r="U78" s="302"/>
      <c r="V78" s="251"/>
      <c r="W78" s="249"/>
      <c r="X78" s="249"/>
      <c r="Y78" s="249"/>
    </row>
    <row r="79" spans="1:25" ht="14.45" customHeight="1" x14ac:dyDescent="0.2">
      <c r="A79" s="251"/>
      <c r="B79" s="249"/>
      <c r="C79" s="249"/>
      <c r="D79" s="284"/>
      <c r="E79" s="284"/>
      <c r="F79" s="284"/>
      <c r="H79" s="250"/>
      <c r="I79" s="250"/>
      <c r="J79" s="250"/>
      <c r="K79" s="250"/>
      <c r="L79" s="250"/>
      <c r="M79" s="250"/>
      <c r="O79" s="250"/>
      <c r="P79" s="250"/>
      <c r="Q79" s="250"/>
      <c r="R79" s="250"/>
      <c r="S79" s="250"/>
      <c r="T79" s="305"/>
      <c r="U79" s="302"/>
      <c r="V79" s="251"/>
      <c r="W79" s="249"/>
      <c r="X79" s="249"/>
      <c r="Y79" s="249"/>
    </row>
    <row r="80" spans="1:25" ht="14.45" customHeight="1" x14ac:dyDescent="0.2">
      <c r="A80" s="251"/>
      <c r="B80" s="438" t="s">
        <v>457</v>
      </c>
      <c r="C80" s="438"/>
      <c r="D80" s="438"/>
      <c r="E80" s="284"/>
      <c r="F80" s="251"/>
      <c r="H80" s="250"/>
      <c r="I80" s="250"/>
      <c r="J80" s="250"/>
      <c r="K80" s="250"/>
      <c r="L80" s="250"/>
      <c r="M80" s="250"/>
      <c r="N80" s="250"/>
      <c r="O80" s="250"/>
      <c r="P80" s="250"/>
      <c r="Q80" s="250"/>
      <c r="R80" s="250"/>
      <c r="S80" s="250"/>
      <c r="T80" s="248"/>
      <c r="U80" s="249"/>
      <c r="V80" s="251"/>
      <c r="W80" s="249"/>
      <c r="X80" s="249"/>
      <c r="Y80" s="249"/>
    </row>
    <row r="81" spans="1:25" ht="14.45" customHeight="1" x14ac:dyDescent="0.2">
      <c r="A81" s="251"/>
      <c r="B81" s="271">
        <v>201</v>
      </c>
      <c r="C81" s="271"/>
      <c r="D81" s="272" t="s">
        <v>458</v>
      </c>
      <c r="E81" s="272"/>
      <c r="F81" s="298">
        <v>25934</v>
      </c>
      <c r="H81" s="275">
        <v>213245.25</v>
      </c>
      <c r="I81" s="275"/>
      <c r="J81" s="275">
        <v>0</v>
      </c>
      <c r="K81" s="275">
        <v>213245.25</v>
      </c>
      <c r="L81" s="275"/>
      <c r="M81" s="275">
        <v>0</v>
      </c>
      <c r="O81" s="275">
        <v>213245.25</v>
      </c>
      <c r="P81" s="275"/>
      <c r="Q81" s="274">
        <f t="shared" ref="Q81:Q144" si="7">IF(H81=K81,0,IF(H81=O81,0,ROUND(H81/Y81,2)))</f>
        <v>0</v>
      </c>
      <c r="R81" s="274"/>
      <c r="S81" s="274">
        <f t="shared" ref="S81:S144" si="8">Q81-M81</f>
        <v>0</v>
      </c>
      <c r="T81" s="299"/>
      <c r="U81" s="277" t="s">
        <v>392</v>
      </c>
      <c r="V81" s="272"/>
      <c r="W81" s="279">
        <v>55</v>
      </c>
      <c r="X81" s="249"/>
      <c r="Y81" s="279">
        <v>62.5</v>
      </c>
    </row>
    <row r="82" spans="1:25" ht="14.45" customHeight="1" x14ac:dyDescent="0.2">
      <c r="A82" s="251"/>
      <c r="B82" s="271">
        <v>202</v>
      </c>
      <c r="C82" s="271"/>
      <c r="D82" s="272" t="s">
        <v>459</v>
      </c>
      <c r="E82" s="272"/>
      <c r="F82" s="298">
        <v>27211</v>
      </c>
      <c r="H82" s="275">
        <v>212149.14</v>
      </c>
      <c r="I82" s="275"/>
      <c r="J82" s="275">
        <v>0</v>
      </c>
      <c r="K82" s="275">
        <v>212149.14</v>
      </c>
      <c r="L82" s="275"/>
      <c r="M82" s="275">
        <v>0</v>
      </c>
      <c r="O82" s="275">
        <v>212149.14</v>
      </c>
      <c r="P82" s="275"/>
      <c r="Q82" s="274">
        <f t="shared" si="7"/>
        <v>0</v>
      </c>
      <c r="R82" s="274"/>
      <c r="S82" s="274">
        <f t="shared" si="8"/>
        <v>0</v>
      </c>
      <c r="T82" s="299"/>
      <c r="U82" s="277" t="s">
        <v>392</v>
      </c>
      <c r="V82" s="272"/>
      <c r="W82" s="279">
        <v>55</v>
      </c>
      <c r="X82" s="249"/>
      <c r="Y82" s="279">
        <v>62.5</v>
      </c>
    </row>
    <row r="83" spans="1:25" ht="14.45" customHeight="1" x14ac:dyDescent="0.2">
      <c r="A83" s="251"/>
      <c r="B83" s="271">
        <v>203</v>
      </c>
      <c r="C83" s="271"/>
      <c r="D83" s="272" t="s">
        <v>460</v>
      </c>
      <c r="E83" s="272"/>
      <c r="F83" s="298">
        <v>29068</v>
      </c>
      <c r="H83" s="275">
        <v>532451.74</v>
      </c>
      <c r="I83" s="275"/>
      <c r="J83" s="275">
        <v>0</v>
      </c>
      <c r="K83" s="275">
        <v>532451.74</v>
      </c>
      <c r="L83" s="275"/>
      <c r="M83" s="275">
        <v>0</v>
      </c>
      <c r="O83" s="275">
        <v>532451.74</v>
      </c>
      <c r="P83" s="275"/>
      <c r="Q83" s="274">
        <f t="shared" si="7"/>
        <v>0</v>
      </c>
      <c r="R83" s="274"/>
      <c r="S83" s="274">
        <f t="shared" si="8"/>
        <v>0</v>
      </c>
      <c r="T83" s="299"/>
      <c r="U83" s="277" t="s">
        <v>392</v>
      </c>
      <c r="V83" s="272"/>
      <c r="W83" s="279">
        <v>55</v>
      </c>
      <c r="X83" s="249"/>
      <c r="Y83" s="279">
        <v>62.5</v>
      </c>
    </row>
    <row r="84" spans="1:25" ht="14.45" customHeight="1" x14ac:dyDescent="0.2">
      <c r="A84" s="251"/>
      <c r="B84" s="271">
        <v>204</v>
      </c>
      <c r="C84" s="271"/>
      <c r="D84" s="272" t="s">
        <v>461</v>
      </c>
      <c r="E84" s="272"/>
      <c r="F84" s="298">
        <v>30895</v>
      </c>
      <c r="H84" s="275">
        <v>67490.77</v>
      </c>
      <c r="I84" s="275"/>
      <c r="J84" s="275">
        <v>0</v>
      </c>
      <c r="K84" s="275">
        <v>66212.539999999994</v>
      </c>
      <c r="L84" s="275"/>
      <c r="M84" s="275">
        <v>1227.0999999999999</v>
      </c>
      <c r="O84" s="275">
        <v>67439.64</v>
      </c>
      <c r="P84" s="275"/>
      <c r="Q84" s="274">
        <f t="shared" si="7"/>
        <v>1079.8499999999999</v>
      </c>
      <c r="R84" s="274"/>
      <c r="S84" s="274">
        <f t="shared" si="8"/>
        <v>-147.25</v>
      </c>
      <c r="T84" s="299"/>
      <c r="U84" s="277" t="s">
        <v>392</v>
      </c>
      <c r="V84" s="272"/>
      <c r="W84" s="279">
        <v>55</v>
      </c>
      <c r="X84" s="249"/>
      <c r="Y84" s="279">
        <v>62.5</v>
      </c>
    </row>
    <row r="85" spans="1:25" ht="14.45" customHeight="1" x14ac:dyDescent="0.2">
      <c r="A85" s="251"/>
      <c r="B85" s="271">
        <v>205</v>
      </c>
      <c r="C85" s="271"/>
      <c r="D85" s="272" t="s">
        <v>462</v>
      </c>
      <c r="E85" s="272"/>
      <c r="F85" s="298">
        <v>31321</v>
      </c>
      <c r="H85" s="275">
        <v>794874.68</v>
      </c>
      <c r="I85" s="275"/>
      <c r="J85" s="275">
        <v>0</v>
      </c>
      <c r="K85" s="275">
        <v>758306.23</v>
      </c>
      <c r="L85" s="275"/>
      <c r="M85" s="275">
        <v>14452.27</v>
      </c>
      <c r="O85" s="275">
        <v>772758.5</v>
      </c>
      <c r="P85" s="275"/>
      <c r="Q85" s="274">
        <f t="shared" si="7"/>
        <v>12717.99</v>
      </c>
      <c r="R85" s="274"/>
      <c r="S85" s="274">
        <f t="shared" si="8"/>
        <v>-1734.2800000000007</v>
      </c>
      <c r="T85" s="300"/>
      <c r="U85" s="277" t="s">
        <v>392</v>
      </c>
      <c r="V85" s="272"/>
      <c r="W85" s="279">
        <v>55</v>
      </c>
      <c r="X85" s="249"/>
      <c r="Y85" s="279">
        <v>62.5</v>
      </c>
    </row>
    <row r="86" spans="1:25" ht="14.45" customHeight="1" x14ac:dyDescent="0.2">
      <c r="A86" s="251"/>
      <c r="B86" s="271">
        <v>206</v>
      </c>
      <c r="C86" s="271"/>
      <c r="D86" s="272" t="s">
        <v>463</v>
      </c>
      <c r="E86" s="272"/>
      <c r="F86" s="298">
        <v>31533</v>
      </c>
      <c r="H86" s="275">
        <v>124950.31</v>
      </c>
      <c r="I86" s="275"/>
      <c r="J86" s="275">
        <v>0</v>
      </c>
      <c r="K86" s="275">
        <v>117368.2</v>
      </c>
      <c r="L86" s="275"/>
      <c r="M86" s="275">
        <v>2271.8200000000002</v>
      </c>
      <c r="O86" s="275">
        <v>119640.02</v>
      </c>
      <c r="P86" s="275"/>
      <c r="Q86" s="274">
        <f t="shared" si="7"/>
        <v>1999.2</v>
      </c>
      <c r="R86" s="274"/>
      <c r="S86" s="274">
        <f t="shared" si="8"/>
        <v>-272.62000000000012</v>
      </c>
      <c r="T86" s="300"/>
      <c r="U86" s="277" t="s">
        <v>392</v>
      </c>
      <c r="V86" s="272"/>
      <c r="W86" s="279">
        <v>55</v>
      </c>
      <c r="X86" s="249"/>
      <c r="Y86" s="279">
        <v>62.5</v>
      </c>
    </row>
    <row r="87" spans="1:25" ht="14.45" customHeight="1" x14ac:dyDescent="0.2">
      <c r="A87" s="251"/>
      <c r="B87" s="271">
        <v>208</v>
      </c>
      <c r="C87" s="271"/>
      <c r="D87" s="272" t="s">
        <v>464</v>
      </c>
      <c r="E87" s="272"/>
      <c r="F87" s="298">
        <v>31959</v>
      </c>
      <c r="H87" s="275">
        <v>6275</v>
      </c>
      <c r="I87" s="275"/>
      <c r="J87" s="275">
        <v>0</v>
      </c>
      <c r="K87" s="275">
        <v>5711.84</v>
      </c>
      <c r="L87" s="275"/>
      <c r="M87" s="275">
        <v>114.09</v>
      </c>
      <c r="O87" s="275">
        <v>5825.93</v>
      </c>
      <c r="P87" s="275"/>
      <c r="Q87" s="274">
        <f t="shared" si="7"/>
        <v>100.4</v>
      </c>
      <c r="R87" s="274"/>
      <c r="S87" s="274">
        <f t="shared" si="8"/>
        <v>-13.689999999999998</v>
      </c>
      <c r="T87" s="299"/>
      <c r="U87" s="277" t="s">
        <v>392</v>
      </c>
      <c r="V87" s="272"/>
      <c r="W87" s="279">
        <v>55</v>
      </c>
      <c r="X87" s="249"/>
      <c r="Y87" s="279">
        <v>62.5</v>
      </c>
    </row>
    <row r="88" spans="1:25" ht="14.45" customHeight="1" x14ac:dyDescent="0.2">
      <c r="A88" s="251"/>
      <c r="B88" s="271">
        <v>209</v>
      </c>
      <c r="C88" s="271"/>
      <c r="D88" s="272" t="s">
        <v>465</v>
      </c>
      <c r="E88" s="272"/>
      <c r="F88" s="298">
        <v>31959</v>
      </c>
      <c r="H88" s="275">
        <v>4873.1099999999997</v>
      </c>
      <c r="I88" s="275"/>
      <c r="J88" s="275">
        <v>0</v>
      </c>
      <c r="K88" s="275">
        <v>4435.7</v>
      </c>
      <c r="L88" s="275"/>
      <c r="M88" s="275">
        <v>88.6</v>
      </c>
      <c r="O88" s="275">
        <v>4524.3</v>
      </c>
      <c r="P88" s="275"/>
      <c r="Q88" s="274">
        <f t="shared" si="7"/>
        <v>77.97</v>
      </c>
      <c r="R88" s="274"/>
      <c r="S88" s="274">
        <f t="shared" si="8"/>
        <v>-10.629999999999995</v>
      </c>
      <c r="T88" s="299"/>
      <c r="U88" s="277" t="s">
        <v>392</v>
      </c>
      <c r="V88" s="272"/>
      <c r="W88" s="279">
        <v>55</v>
      </c>
      <c r="X88" s="249"/>
      <c r="Y88" s="279">
        <v>62.5</v>
      </c>
    </row>
    <row r="89" spans="1:25" ht="14.45" customHeight="1" x14ac:dyDescent="0.2">
      <c r="A89" s="251"/>
      <c r="B89" s="271">
        <v>210</v>
      </c>
      <c r="C89" s="271"/>
      <c r="D89" s="272" t="s">
        <v>466</v>
      </c>
      <c r="E89" s="272"/>
      <c r="F89" s="298">
        <v>32112</v>
      </c>
      <c r="H89" s="275">
        <v>9927.02</v>
      </c>
      <c r="I89" s="275"/>
      <c r="J89" s="275">
        <v>0</v>
      </c>
      <c r="K89" s="275">
        <v>8932.58</v>
      </c>
      <c r="L89" s="275"/>
      <c r="M89" s="275">
        <v>180.49</v>
      </c>
      <c r="O89" s="275">
        <v>9113.07</v>
      </c>
      <c r="P89" s="275"/>
      <c r="Q89" s="274">
        <f t="shared" si="7"/>
        <v>158.83000000000001</v>
      </c>
      <c r="R89" s="274"/>
      <c r="S89" s="274">
        <f t="shared" si="8"/>
        <v>-21.659999999999997</v>
      </c>
      <c r="T89" s="299"/>
      <c r="U89" s="277" t="s">
        <v>392</v>
      </c>
      <c r="V89" s="272"/>
      <c r="W89" s="279">
        <v>55</v>
      </c>
      <c r="X89" s="249"/>
      <c r="Y89" s="279">
        <v>62.5</v>
      </c>
    </row>
    <row r="90" spans="1:25" ht="14.45" customHeight="1" x14ac:dyDescent="0.2">
      <c r="A90" s="251"/>
      <c r="B90" s="271">
        <v>211</v>
      </c>
      <c r="C90" s="271"/>
      <c r="D90" s="272" t="s">
        <v>467</v>
      </c>
      <c r="E90" s="272"/>
      <c r="F90" s="298">
        <v>32356</v>
      </c>
      <c r="H90" s="275">
        <v>5248.5</v>
      </c>
      <c r="I90" s="275"/>
      <c r="J90" s="275">
        <v>0</v>
      </c>
      <c r="K90" s="275">
        <v>4635.1099999999997</v>
      </c>
      <c r="L90" s="275"/>
      <c r="M90" s="275">
        <v>95.43</v>
      </c>
      <c r="O90" s="275">
        <v>4730.54</v>
      </c>
      <c r="P90" s="275"/>
      <c r="Q90" s="274">
        <f t="shared" si="7"/>
        <v>83.98</v>
      </c>
      <c r="R90" s="274"/>
      <c r="S90" s="274">
        <f t="shared" si="8"/>
        <v>-11.450000000000003</v>
      </c>
      <c r="T90" s="299"/>
      <c r="U90" s="277" t="s">
        <v>392</v>
      </c>
      <c r="V90" s="272"/>
      <c r="W90" s="279">
        <v>55</v>
      </c>
      <c r="X90" s="249"/>
      <c r="Y90" s="279">
        <v>62.5</v>
      </c>
    </row>
    <row r="91" spans="1:25" ht="14.45" customHeight="1" x14ac:dyDescent="0.2">
      <c r="A91" s="251"/>
      <c r="B91" s="271">
        <v>212</v>
      </c>
      <c r="C91" s="271"/>
      <c r="D91" s="272" t="s">
        <v>468</v>
      </c>
      <c r="E91" s="272"/>
      <c r="F91" s="298">
        <v>32325</v>
      </c>
      <c r="H91" s="275">
        <v>6267.72</v>
      </c>
      <c r="I91" s="275"/>
      <c r="J91" s="275">
        <v>0</v>
      </c>
      <c r="K91" s="275">
        <v>5548.27</v>
      </c>
      <c r="L91" s="275"/>
      <c r="M91" s="275">
        <v>113.96</v>
      </c>
      <c r="O91" s="275">
        <v>5662.23</v>
      </c>
      <c r="P91" s="275"/>
      <c r="Q91" s="274">
        <f t="shared" si="7"/>
        <v>100.28</v>
      </c>
      <c r="R91" s="274"/>
      <c r="S91" s="274">
        <f t="shared" si="8"/>
        <v>-13.679999999999993</v>
      </c>
      <c r="T91" s="299"/>
      <c r="U91" s="277" t="s">
        <v>392</v>
      </c>
      <c r="V91" s="272"/>
      <c r="W91" s="279">
        <v>55</v>
      </c>
      <c r="X91" s="249"/>
      <c r="Y91" s="279">
        <v>62.5</v>
      </c>
    </row>
    <row r="92" spans="1:25" ht="14.45" customHeight="1" x14ac:dyDescent="0.2">
      <c r="A92" s="251"/>
      <c r="B92" s="271">
        <v>213</v>
      </c>
      <c r="C92" s="271"/>
      <c r="D92" s="272" t="s">
        <v>469</v>
      </c>
      <c r="E92" s="272"/>
      <c r="F92" s="298">
        <v>32448</v>
      </c>
      <c r="H92" s="275">
        <v>12745.4</v>
      </c>
      <c r="I92" s="275"/>
      <c r="J92" s="275">
        <v>0</v>
      </c>
      <c r="K92" s="275">
        <v>11176.51</v>
      </c>
      <c r="L92" s="275"/>
      <c r="M92" s="275">
        <v>231.73</v>
      </c>
      <c r="O92" s="275">
        <v>11408.24</v>
      </c>
      <c r="P92" s="275"/>
      <c r="Q92" s="274">
        <f t="shared" si="7"/>
        <v>203.93</v>
      </c>
      <c r="R92" s="274"/>
      <c r="S92" s="274">
        <f t="shared" si="8"/>
        <v>-27.799999999999983</v>
      </c>
      <c r="T92" s="300"/>
      <c r="U92" s="277" t="s">
        <v>392</v>
      </c>
      <c r="V92" s="272"/>
      <c r="W92" s="279">
        <v>55</v>
      </c>
      <c r="X92" s="249"/>
      <c r="Y92" s="279">
        <v>62.5</v>
      </c>
    </row>
    <row r="93" spans="1:25" ht="14.45" customHeight="1" x14ac:dyDescent="0.2">
      <c r="A93" s="251"/>
      <c r="B93" s="271">
        <v>214</v>
      </c>
      <c r="C93" s="271"/>
      <c r="D93" s="272" t="s">
        <v>470</v>
      </c>
      <c r="E93" s="272"/>
      <c r="F93" s="298">
        <v>32478</v>
      </c>
      <c r="H93" s="275">
        <v>1916</v>
      </c>
      <c r="I93" s="275"/>
      <c r="J93" s="275">
        <v>0</v>
      </c>
      <c r="K93" s="275">
        <v>1676.15</v>
      </c>
      <c r="L93" s="275"/>
      <c r="M93" s="275">
        <v>34.840000000000003</v>
      </c>
      <c r="O93" s="275">
        <v>1710.99</v>
      </c>
      <c r="P93" s="275"/>
      <c r="Q93" s="274">
        <f t="shared" si="7"/>
        <v>30.66</v>
      </c>
      <c r="R93" s="274"/>
      <c r="S93" s="274">
        <f t="shared" si="8"/>
        <v>-4.1800000000000033</v>
      </c>
      <c r="T93" s="299"/>
      <c r="U93" s="277" t="s">
        <v>392</v>
      </c>
      <c r="V93" s="272"/>
      <c r="W93" s="279">
        <v>55</v>
      </c>
      <c r="X93" s="249"/>
      <c r="Y93" s="279">
        <v>62.5</v>
      </c>
    </row>
    <row r="94" spans="1:25" ht="14.45" customHeight="1" x14ac:dyDescent="0.2">
      <c r="A94" s="251"/>
      <c r="B94" s="271">
        <v>215</v>
      </c>
      <c r="C94" s="271"/>
      <c r="D94" s="272" t="s">
        <v>471</v>
      </c>
      <c r="E94" s="272"/>
      <c r="F94" s="298">
        <v>32568</v>
      </c>
      <c r="H94" s="275">
        <v>6530.5</v>
      </c>
      <c r="I94" s="275"/>
      <c r="J94" s="275">
        <v>0</v>
      </c>
      <c r="K94" s="275">
        <v>5672.07</v>
      </c>
      <c r="L94" s="275"/>
      <c r="M94" s="275">
        <v>118.74</v>
      </c>
      <c r="O94" s="275">
        <v>5790.81</v>
      </c>
      <c r="P94" s="275"/>
      <c r="Q94" s="274">
        <f t="shared" si="7"/>
        <v>104.49</v>
      </c>
      <c r="R94" s="274"/>
      <c r="S94" s="274">
        <f t="shared" si="8"/>
        <v>-14.25</v>
      </c>
      <c r="T94" s="299"/>
      <c r="U94" s="277" t="s">
        <v>392</v>
      </c>
      <c r="V94" s="272"/>
      <c r="W94" s="279">
        <v>55</v>
      </c>
      <c r="X94" s="249"/>
      <c r="Y94" s="279">
        <v>62.5</v>
      </c>
    </row>
    <row r="95" spans="1:25" ht="14.45" customHeight="1" x14ac:dyDescent="0.2">
      <c r="A95" s="251"/>
      <c r="B95" s="271">
        <v>216</v>
      </c>
      <c r="C95" s="271"/>
      <c r="D95" s="272" t="s">
        <v>472</v>
      </c>
      <c r="E95" s="272"/>
      <c r="F95" s="298">
        <v>32629</v>
      </c>
      <c r="H95" s="275">
        <v>27117.200000000001</v>
      </c>
      <c r="I95" s="275"/>
      <c r="J95" s="275">
        <v>0</v>
      </c>
      <c r="K95" s="275">
        <v>23439.94</v>
      </c>
      <c r="L95" s="275"/>
      <c r="M95" s="275">
        <v>493.04</v>
      </c>
      <c r="O95" s="275">
        <v>23932.98</v>
      </c>
      <c r="P95" s="275"/>
      <c r="Q95" s="274">
        <f t="shared" si="7"/>
        <v>433.88</v>
      </c>
      <c r="R95" s="274"/>
      <c r="S95" s="274">
        <f t="shared" si="8"/>
        <v>-59.160000000000025</v>
      </c>
      <c r="T95" s="300"/>
      <c r="U95" s="277" t="s">
        <v>392</v>
      </c>
      <c r="V95" s="272"/>
      <c r="W95" s="279">
        <v>55</v>
      </c>
      <c r="X95" s="249"/>
      <c r="Y95" s="279">
        <v>62.5</v>
      </c>
    </row>
    <row r="96" spans="1:25" ht="14.45" customHeight="1" x14ac:dyDescent="0.2">
      <c r="A96" s="251"/>
      <c r="B96" s="271">
        <v>217</v>
      </c>
      <c r="C96" s="271"/>
      <c r="D96" s="272" t="s">
        <v>473</v>
      </c>
      <c r="E96" s="272"/>
      <c r="F96" s="298">
        <v>32721</v>
      </c>
      <c r="H96" s="275">
        <v>140258</v>
      </c>
      <c r="I96" s="275"/>
      <c r="J96" s="275">
        <v>0</v>
      </c>
      <c r="K96" s="275">
        <v>120361.57</v>
      </c>
      <c r="L96" s="275"/>
      <c r="M96" s="275">
        <v>2550.15</v>
      </c>
      <c r="O96" s="275">
        <v>122911.72</v>
      </c>
      <c r="P96" s="275"/>
      <c r="Q96" s="274">
        <f t="shared" si="7"/>
        <v>2244.13</v>
      </c>
      <c r="R96" s="274"/>
      <c r="S96" s="274">
        <f t="shared" si="8"/>
        <v>-306.02</v>
      </c>
      <c r="T96" s="300"/>
      <c r="U96" s="277" t="s">
        <v>392</v>
      </c>
      <c r="V96" s="272"/>
      <c r="W96" s="279">
        <v>55</v>
      </c>
      <c r="X96" s="249"/>
      <c r="Y96" s="279">
        <v>62.5</v>
      </c>
    </row>
    <row r="97" spans="1:25" ht="14.45" customHeight="1" x14ac:dyDescent="0.2">
      <c r="A97" s="251"/>
      <c r="B97" s="271">
        <v>218</v>
      </c>
      <c r="C97" s="271"/>
      <c r="D97" s="272" t="s">
        <v>474</v>
      </c>
      <c r="E97" s="272"/>
      <c r="F97" s="298">
        <v>32782</v>
      </c>
      <c r="H97" s="275">
        <v>13270</v>
      </c>
      <c r="I97" s="275"/>
      <c r="J97" s="275">
        <v>0</v>
      </c>
      <c r="K97" s="275">
        <v>11332.27</v>
      </c>
      <c r="L97" s="275"/>
      <c r="M97" s="275">
        <v>241.27</v>
      </c>
      <c r="O97" s="275">
        <v>11573.54</v>
      </c>
      <c r="P97" s="275"/>
      <c r="Q97" s="274">
        <f t="shared" si="7"/>
        <v>212.32</v>
      </c>
      <c r="R97" s="274"/>
      <c r="S97" s="274">
        <f t="shared" si="8"/>
        <v>-28.950000000000017</v>
      </c>
      <c r="T97" s="300"/>
      <c r="U97" s="277" t="s">
        <v>392</v>
      </c>
      <c r="V97" s="272"/>
      <c r="W97" s="279">
        <v>55</v>
      </c>
      <c r="X97" s="249"/>
      <c r="Y97" s="279">
        <v>62.5</v>
      </c>
    </row>
    <row r="98" spans="1:25" ht="14.45" customHeight="1" x14ac:dyDescent="0.2">
      <c r="A98" s="251"/>
      <c r="B98" s="271">
        <v>219</v>
      </c>
      <c r="C98" s="271"/>
      <c r="D98" s="272" t="s">
        <v>475</v>
      </c>
      <c r="E98" s="272"/>
      <c r="F98" s="298">
        <v>32690</v>
      </c>
      <c r="H98" s="275">
        <v>2368.2199999999998</v>
      </c>
      <c r="I98" s="275"/>
      <c r="J98" s="275">
        <v>0</v>
      </c>
      <c r="K98" s="275">
        <v>2368.2199999999998</v>
      </c>
      <c r="L98" s="275"/>
      <c r="M98" s="275">
        <v>0</v>
      </c>
      <c r="O98" s="275">
        <v>2368.2199999999998</v>
      </c>
      <c r="P98" s="275"/>
      <c r="Q98" s="274">
        <f t="shared" si="7"/>
        <v>0</v>
      </c>
      <c r="R98" s="274"/>
      <c r="S98" s="274">
        <f t="shared" si="8"/>
        <v>0</v>
      </c>
      <c r="T98" s="299"/>
      <c r="U98" s="277" t="s">
        <v>392</v>
      </c>
      <c r="V98" s="272"/>
      <c r="W98" s="279">
        <v>55</v>
      </c>
      <c r="X98" s="249"/>
      <c r="Y98" s="279">
        <v>62.5</v>
      </c>
    </row>
    <row r="99" spans="1:25" ht="14.45" customHeight="1" x14ac:dyDescent="0.2">
      <c r="A99" s="251"/>
      <c r="B99" s="271">
        <v>220</v>
      </c>
      <c r="C99" s="271"/>
      <c r="D99" s="272" t="s">
        <v>475</v>
      </c>
      <c r="E99" s="272"/>
      <c r="F99" s="298">
        <v>33147</v>
      </c>
      <c r="H99" s="275">
        <v>3453</v>
      </c>
      <c r="I99" s="275"/>
      <c r="J99" s="275">
        <v>0</v>
      </c>
      <c r="K99" s="275">
        <v>3453</v>
      </c>
      <c r="L99" s="275"/>
      <c r="M99" s="275">
        <v>0</v>
      </c>
      <c r="O99" s="275">
        <v>3453</v>
      </c>
      <c r="P99" s="275"/>
      <c r="Q99" s="274">
        <f t="shared" si="7"/>
        <v>0</v>
      </c>
      <c r="R99" s="274"/>
      <c r="S99" s="274">
        <f t="shared" si="8"/>
        <v>0</v>
      </c>
      <c r="T99" s="299"/>
      <c r="U99" s="277" t="s">
        <v>392</v>
      </c>
      <c r="V99" s="272"/>
      <c r="W99" s="279">
        <v>20</v>
      </c>
      <c r="X99" s="249"/>
      <c r="Y99" s="279">
        <v>62.5</v>
      </c>
    </row>
    <row r="100" spans="1:25" ht="14.45" customHeight="1" x14ac:dyDescent="0.2">
      <c r="A100" s="251"/>
      <c r="B100" s="271">
        <v>222</v>
      </c>
      <c r="C100" s="271"/>
      <c r="D100" s="272" t="s">
        <v>476</v>
      </c>
      <c r="E100" s="272"/>
      <c r="F100" s="298">
        <v>32874</v>
      </c>
      <c r="H100" s="275">
        <v>36305.31</v>
      </c>
      <c r="I100" s="275"/>
      <c r="J100" s="275">
        <v>0</v>
      </c>
      <c r="K100" s="275">
        <v>30776.93</v>
      </c>
      <c r="L100" s="275"/>
      <c r="M100" s="275">
        <v>660.1</v>
      </c>
      <c r="O100" s="275">
        <v>31437.03</v>
      </c>
      <c r="P100" s="275"/>
      <c r="Q100" s="274">
        <f t="shared" si="7"/>
        <v>580.88</v>
      </c>
      <c r="R100" s="274"/>
      <c r="S100" s="274">
        <f t="shared" si="8"/>
        <v>-79.220000000000027</v>
      </c>
      <c r="T100" s="300"/>
      <c r="U100" s="277" t="s">
        <v>392</v>
      </c>
      <c r="V100" s="272"/>
      <c r="W100" s="279">
        <v>55</v>
      </c>
      <c r="X100" s="249"/>
      <c r="Y100" s="279">
        <v>62.5</v>
      </c>
    </row>
    <row r="101" spans="1:25" ht="14.45" customHeight="1" x14ac:dyDescent="0.2">
      <c r="A101" s="251"/>
      <c r="B101" s="271">
        <v>223</v>
      </c>
      <c r="C101" s="271"/>
      <c r="D101" s="272" t="s">
        <v>477</v>
      </c>
      <c r="E101" s="272"/>
      <c r="F101" s="298">
        <v>33147</v>
      </c>
      <c r="H101" s="275">
        <v>7176.98</v>
      </c>
      <c r="I101" s="275"/>
      <c r="J101" s="275">
        <v>0</v>
      </c>
      <c r="K101" s="275">
        <v>5949.42</v>
      </c>
      <c r="L101" s="275"/>
      <c r="M101" s="275">
        <v>130.49</v>
      </c>
      <c r="O101" s="275">
        <v>6079.91</v>
      </c>
      <c r="P101" s="275"/>
      <c r="Q101" s="274">
        <f t="shared" si="7"/>
        <v>114.83</v>
      </c>
      <c r="R101" s="274"/>
      <c r="S101" s="274">
        <f t="shared" si="8"/>
        <v>-15.660000000000011</v>
      </c>
      <c r="T101" s="300"/>
      <c r="U101" s="277" t="s">
        <v>392</v>
      </c>
      <c r="V101" s="272"/>
      <c r="W101" s="279">
        <v>55</v>
      </c>
      <c r="X101" s="249"/>
      <c r="Y101" s="279">
        <v>62.5</v>
      </c>
    </row>
    <row r="102" spans="1:25" ht="14.45" customHeight="1" x14ac:dyDescent="0.2">
      <c r="A102" s="251"/>
      <c r="B102" s="271">
        <v>224</v>
      </c>
      <c r="C102" s="271"/>
      <c r="D102" s="272" t="s">
        <v>478</v>
      </c>
      <c r="E102" s="272"/>
      <c r="F102" s="298">
        <v>33208</v>
      </c>
      <c r="H102" s="275">
        <v>1956.58</v>
      </c>
      <c r="I102" s="275"/>
      <c r="J102" s="275">
        <v>0</v>
      </c>
      <c r="K102" s="275">
        <v>1613.66</v>
      </c>
      <c r="L102" s="275"/>
      <c r="M102" s="275">
        <v>35.57</v>
      </c>
      <c r="O102" s="275">
        <v>1649.23</v>
      </c>
      <c r="P102" s="275"/>
      <c r="Q102" s="274">
        <f t="shared" si="7"/>
        <v>31.31</v>
      </c>
      <c r="R102" s="274"/>
      <c r="S102" s="274">
        <f t="shared" si="8"/>
        <v>-4.2600000000000016</v>
      </c>
      <c r="T102" s="299"/>
      <c r="U102" s="277" t="s">
        <v>392</v>
      </c>
      <c r="V102" s="272"/>
      <c r="W102" s="279">
        <v>55</v>
      </c>
      <c r="X102" s="249"/>
      <c r="Y102" s="279">
        <v>62.5</v>
      </c>
    </row>
    <row r="103" spans="1:25" ht="14.45" customHeight="1" x14ac:dyDescent="0.2">
      <c r="A103" s="251"/>
      <c r="B103" s="271">
        <v>225</v>
      </c>
      <c r="C103" s="271"/>
      <c r="D103" s="272" t="s">
        <v>479</v>
      </c>
      <c r="E103" s="272"/>
      <c r="F103" s="298">
        <v>33178</v>
      </c>
      <c r="H103" s="275">
        <v>42719.82</v>
      </c>
      <c r="I103" s="275"/>
      <c r="J103" s="275">
        <v>0</v>
      </c>
      <c r="K103" s="275">
        <v>35324.730000000003</v>
      </c>
      <c r="L103" s="275"/>
      <c r="M103" s="275">
        <v>776.72</v>
      </c>
      <c r="O103" s="275">
        <v>36101.449999999997</v>
      </c>
      <c r="P103" s="275"/>
      <c r="Q103" s="274">
        <f t="shared" si="7"/>
        <v>683.52</v>
      </c>
      <c r="R103" s="274"/>
      <c r="S103" s="274">
        <f t="shared" si="8"/>
        <v>-93.200000000000045</v>
      </c>
      <c r="T103" s="300"/>
      <c r="U103" s="277" t="s">
        <v>392</v>
      </c>
      <c r="V103" s="272"/>
      <c r="W103" s="279">
        <v>55</v>
      </c>
      <c r="X103" s="249"/>
      <c r="Y103" s="279">
        <v>62.5</v>
      </c>
    </row>
    <row r="104" spans="1:25" ht="14.45" customHeight="1" x14ac:dyDescent="0.2">
      <c r="A104" s="251"/>
      <c r="B104" s="271">
        <v>226</v>
      </c>
      <c r="C104" s="271"/>
      <c r="D104" s="272" t="s">
        <v>480</v>
      </c>
      <c r="E104" s="272"/>
      <c r="F104" s="298">
        <v>33055</v>
      </c>
      <c r="H104" s="275">
        <v>1880.61</v>
      </c>
      <c r="I104" s="275"/>
      <c r="J104" s="275">
        <v>0</v>
      </c>
      <c r="K104" s="275">
        <v>1570.87</v>
      </c>
      <c r="L104" s="275"/>
      <c r="M104" s="275">
        <v>34.19</v>
      </c>
      <c r="O104" s="275">
        <v>1605.06</v>
      </c>
      <c r="P104" s="275"/>
      <c r="Q104" s="274">
        <f t="shared" si="7"/>
        <v>30.09</v>
      </c>
      <c r="R104" s="274"/>
      <c r="S104" s="274">
        <f t="shared" si="8"/>
        <v>-4.0999999999999979</v>
      </c>
      <c r="T104" s="299"/>
      <c r="U104" s="277" t="s">
        <v>392</v>
      </c>
      <c r="V104" s="272"/>
      <c r="W104" s="279">
        <v>55</v>
      </c>
      <c r="X104" s="249"/>
      <c r="Y104" s="279">
        <v>62.5</v>
      </c>
    </row>
    <row r="105" spans="1:25" ht="14.45" customHeight="1" x14ac:dyDescent="0.2">
      <c r="A105" s="251"/>
      <c r="B105" s="271">
        <v>227</v>
      </c>
      <c r="C105" s="271"/>
      <c r="D105" s="272" t="s">
        <v>481</v>
      </c>
      <c r="E105" s="272"/>
      <c r="F105" s="298">
        <v>33543</v>
      </c>
      <c r="H105" s="275">
        <v>317237.90000000002</v>
      </c>
      <c r="I105" s="275"/>
      <c r="J105" s="275">
        <v>0</v>
      </c>
      <c r="K105" s="275">
        <v>254391.22</v>
      </c>
      <c r="L105" s="275"/>
      <c r="M105" s="275">
        <v>5767.96</v>
      </c>
      <c r="O105" s="275">
        <v>260159.18</v>
      </c>
      <c r="P105" s="275"/>
      <c r="Q105" s="274">
        <f t="shared" si="7"/>
        <v>5075.8100000000004</v>
      </c>
      <c r="R105" s="274"/>
      <c r="S105" s="274">
        <f t="shared" si="8"/>
        <v>-692.14999999999964</v>
      </c>
      <c r="T105" s="300"/>
      <c r="U105" s="277" t="s">
        <v>392</v>
      </c>
      <c r="V105" s="272"/>
      <c r="W105" s="279">
        <v>55</v>
      </c>
      <c r="X105" s="249"/>
      <c r="Y105" s="279">
        <v>62.5</v>
      </c>
    </row>
    <row r="106" spans="1:25" ht="14.45" customHeight="1" x14ac:dyDescent="0.2">
      <c r="A106" s="251"/>
      <c r="B106" s="271">
        <v>228</v>
      </c>
      <c r="C106" s="271"/>
      <c r="D106" s="272" t="s">
        <v>482</v>
      </c>
      <c r="E106" s="272"/>
      <c r="F106" s="298">
        <v>33420</v>
      </c>
      <c r="H106" s="275">
        <v>520</v>
      </c>
      <c r="I106" s="275"/>
      <c r="J106" s="275">
        <v>0</v>
      </c>
      <c r="K106" s="275">
        <v>520</v>
      </c>
      <c r="L106" s="275"/>
      <c r="M106" s="275">
        <v>0</v>
      </c>
      <c r="O106" s="275">
        <v>520</v>
      </c>
      <c r="P106" s="275"/>
      <c r="Q106" s="274">
        <f t="shared" si="7"/>
        <v>0</v>
      </c>
      <c r="R106" s="274"/>
      <c r="S106" s="274">
        <f t="shared" si="8"/>
        <v>0</v>
      </c>
      <c r="T106" s="299"/>
      <c r="U106" s="277" t="s">
        <v>392</v>
      </c>
      <c r="V106" s="272"/>
      <c r="W106" s="279">
        <v>5</v>
      </c>
      <c r="X106" s="249"/>
      <c r="Y106" s="279">
        <v>62.5</v>
      </c>
    </row>
    <row r="107" spans="1:25" ht="14.45" customHeight="1" x14ac:dyDescent="0.2">
      <c r="A107" s="251"/>
      <c r="B107" s="271">
        <v>229</v>
      </c>
      <c r="C107" s="271"/>
      <c r="D107" s="272" t="s">
        <v>483</v>
      </c>
      <c r="E107" s="272"/>
      <c r="F107" s="298">
        <v>33390</v>
      </c>
      <c r="H107" s="275">
        <v>1162.5</v>
      </c>
      <c r="I107" s="275"/>
      <c r="J107" s="275">
        <v>0</v>
      </c>
      <c r="K107" s="275">
        <v>944.25</v>
      </c>
      <c r="L107" s="275"/>
      <c r="M107" s="275">
        <v>21.14</v>
      </c>
      <c r="O107" s="275">
        <v>965.39</v>
      </c>
      <c r="P107" s="275"/>
      <c r="Q107" s="274">
        <f t="shared" si="7"/>
        <v>18.600000000000001</v>
      </c>
      <c r="R107" s="274"/>
      <c r="S107" s="274">
        <f t="shared" si="8"/>
        <v>-2.5399999999999991</v>
      </c>
      <c r="T107" s="299"/>
      <c r="U107" s="277" t="s">
        <v>392</v>
      </c>
      <c r="V107" s="272"/>
      <c r="W107" s="279">
        <v>55</v>
      </c>
      <c r="X107" s="249"/>
      <c r="Y107" s="279">
        <v>62.5</v>
      </c>
    </row>
    <row r="108" spans="1:25" ht="14.45" customHeight="1" x14ac:dyDescent="0.2">
      <c r="A108" s="251"/>
      <c r="B108" s="271">
        <v>230</v>
      </c>
      <c r="C108" s="271"/>
      <c r="D108" s="272" t="s">
        <v>484</v>
      </c>
      <c r="E108" s="272"/>
      <c r="F108" s="298">
        <v>33543</v>
      </c>
      <c r="H108" s="275">
        <v>14699.44</v>
      </c>
      <c r="I108" s="275"/>
      <c r="J108" s="275">
        <v>0</v>
      </c>
      <c r="K108" s="275">
        <v>11787.5</v>
      </c>
      <c r="L108" s="275"/>
      <c r="M108" s="275">
        <v>267.26</v>
      </c>
      <c r="O108" s="275">
        <v>12054.76</v>
      </c>
      <c r="P108" s="275"/>
      <c r="Q108" s="274">
        <f t="shared" si="7"/>
        <v>235.19</v>
      </c>
      <c r="R108" s="274"/>
      <c r="S108" s="274">
        <f t="shared" si="8"/>
        <v>-32.069999999999993</v>
      </c>
      <c r="T108" s="300"/>
      <c r="U108" s="277" t="s">
        <v>392</v>
      </c>
      <c r="V108" s="272"/>
      <c r="W108" s="279">
        <v>55</v>
      </c>
      <c r="X108" s="249"/>
      <c r="Y108" s="279">
        <v>62.5</v>
      </c>
    </row>
    <row r="109" spans="1:25" ht="14.45" customHeight="1" x14ac:dyDescent="0.2">
      <c r="A109" s="251"/>
      <c r="B109" s="271">
        <v>231</v>
      </c>
      <c r="C109" s="271"/>
      <c r="D109" s="272" t="s">
        <v>485</v>
      </c>
      <c r="E109" s="272"/>
      <c r="F109" s="298">
        <v>33451</v>
      </c>
      <c r="H109" s="275">
        <v>6613.02</v>
      </c>
      <c r="I109" s="275"/>
      <c r="J109" s="275">
        <v>0</v>
      </c>
      <c r="K109" s="275">
        <v>5344.42</v>
      </c>
      <c r="L109" s="275"/>
      <c r="M109" s="275">
        <v>120.24</v>
      </c>
      <c r="O109" s="275">
        <v>5464.66</v>
      </c>
      <c r="P109" s="275"/>
      <c r="Q109" s="274">
        <f t="shared" si="7"/>
        <v>105.81</v>
      </c>
      <c r="R109" s="274"/>
      <c r="S109" s="274">
        <f t="shared" si="8"/>
        <v>-14.429999999999993</v>
      </c>
      <c r="T109" s="300"/>
      <c r="U109" s="277" t="s">
        <v>392</v>
      </c>
      <c r="V109" s="272"/>
      <c r="W109" s="279">
        <v>55</v>
      </c>
      <c r="X109" s="249"/>
      <c r="Y109" s="279">
        <v>62.5</v>
      </c>
    </row>
    <row r="110" spans="1:25" ht="14.45" customHeight="1" x14ac:dyDescent="0.2">
      <c r="A110" s="251"/>
      <c r="B110" s="271">
        <v>232</v>
      </c>
      <c r="C110" s="271"/>
      <c r="D110" s="272" t="s">
        <v>486</v>
      </c>
      <c r="E110" s="272"/>
      <c r="F110" s="298">
        <v>33420</v>
      </c>
      <c r="H110" s="275">
        <v>50460</v>
      </c>
      <c r="I110" s="275"/>
      <c r="J110" s="275">
        <v>0</v>
      </c>
      <c r="K110" s="275">
        <v>40884.050000000003</v>
      </c>
      <c r="L110" s="275"/>
      <c r="M110" s="275">
        <v>917.45</v>
      </c>
      <c r="O110" s="275">
        <v>41801.5</v>
      </c>
      <c r="P110" s="275"/>
      <c r="Q110" s="274">
        <f t="shared" si="7"/>
        <v>807.36</v>
      </c>
      <c r="R110" s="274"/>
      <c r="S110" s="274">
        <f t="shared" si="8"/>
        <v>-110.09000000000003</v>
      </c>
      <c r="T110" s="300"/>
      <c r="U110" s="277" t="s">
        <v>392</v>
      </c>
      <c r="V110" s="272"/>
      <c r="W110" s="279">
        <v>55</v>
      </c>
      <c r="X110" s="249"/>
      <c r="Y110" s="279">
        <v>62.5</v>
      </c>
    </row>
    <row r="111" spans="1:25" ht="14.45" customHeight="1" x14ac:dyDescent="0.2">
      <c r="A111" s="251"/>
      <c r="B111" s="271">
        <v>233</v>
      </c>
      <c r="C111" s="271"/>
      <c r="D111" s="272" t="s">
        <v>481</v>
      </c>
      <c r="E111" s="272"/>
      <c r="F111" s="298">
        <v>33786</v>
      </c>
      <c r="H111" s="275">
        <v>108884.22</v>
      </c>
      <c r="I111" s="275"/>
      <c r="J111" s="275">
        <v>0</v>
      </c>
      <c r="K111" s="275">
        <v>85498.96</v>
      </c>
      <c r="L111" s="275"/>
      <c r="M111" s="275">
        <v>1979.71</v>
      </c>
      <c r="O111" s="275">
        <v>87478.67</v>
      </c>
      <c r="P111" s="275"/>
      <c r="Q111" s="274">
        <f t="shared" si="7"/>
        <v>1742.15</v>
      </c>
      <c r="R111" s="274"/>
      <c r="S111" s="274">
        <f t="shared" si="8"/>
        <v>-237.55999999999995</v>
      </c>
      <c r="T111" s="300"/>
      <c r="U111" s="277" t="s">
        <v>392</v>
      </c>
      <c r="V111" s="272"/>
      <c r="W111" s="279">
        <v>55</v>
      </c>
      <c r="X111" s="249"/>
      <c r="Y111" s="279">
        <v>62.5</v>
      </c>
    </row>
    <row r="112" spans="1:25" ht="14.45" customHeight="1" x14ac:dyDescent="0.2">
      <c r="A112" s="251"/>
      <c r="B112" s="271">
        <v>234</v>
      </c>
      <c r="C112" s="271"/>
      <c r="D112" s="272" t="s">
        <v>487</v>
      </c>
      <c r="E112" s="272"/>
      <c r="F112" s="298">
        <v>33786</v>
      </c>
      <c r="H112" s="275">
        <v>21861.91</v>
      </c>
      <c r="I112" s="275"/>
      <c r="J112" s="275">
        <v>0</v>
      </c>
      <c r="K112" s="275">
        <v>17439.91</v>
      </c>
      <c r="L112" s="275"/>
      <c r="M112" s="275">
        <v>397.49</v>
      </c>
      <c r="O112" s="275">
        <v>17837.400000000001</v>
      </c>
      <c r="P112" s="275"/>
      <c r="Q112" s="274">
        <f t="shared" si="7"/>
        <v>349.79</v>
      </c>
      <c r="R112" s="274"/>
      <c r="S112" s="274">
        <f t="shared" si="8"/>
        <v>-47.699999999999989</v>
      </c>
      <c r="T112" s="300"/>
      <c r="U112" s="277" t="s">
        <v>392</v>
      </c>
      <c r="V112" s="272"/>
      <c r="W112" s="279">
        <v>55</v>
      </c>
      <c r="X112" s="249"/>
      <c r="Y112" s="279">
        <v>62.5</v>
      </c>
    </row>
    <row r="113" spans="1:25" ht="14.45" customHeight="1" x14ac:dyDescent="0.2">
      <c r="A113" s="251"/>
      <c r="B113" s="271">
        <v>235</v>
      </c>
      <c r="C113" s="271"/>
      <c r="D113" s="272" t="s">
        <v>488</v>
      </c>
      <c r="E113" s="272"/>
      <c r="F113" s="298">
        <v>33664</v>
      </c>
      <c r="H113" s="275">
        <v>4409.21</v>
      </c>
      <c r="I113" s="275"/>
      <c r="J113" s="275">
        <v>0</v>
      </c>
      <c r="K113" s="275">
        <v>3489.79</v>
      </c>
      <c r="L113" s="275"/>
      <c r="M113" s="275">
        <v>80.17</v>
      </c>
      <c r="O113" s="275">
        <v>3569.96</v>
      </c>
      <c r="P113" s="275"/>
      <c r="Q113" s="274">
        <f t="shared" si="7"/>
        <v>70.55</v>
      </c>
      <c r="R113" s="274"/>
      <c r="S113" s="274">
        <f t="shared" si="8"/>
        <v>-9.6200000000000045</v>
      </c>
      <c r="T113" s="299"/>
      <c r="U113" s="277" t="s">
        <v>392</v>
      </c>
      <c r="V113" s="272"/>
      <c r="W113" s="279">
        <v>55</v>
      </c>
      <c r="X113" s="249"/>
      <c r="Y113" s="279">
        <v>62.5</v>
      </c>
    </row>
    <row r="114" spans="1:25" ht="14.45" customHeight="1" x14ac:dyDescent="0.2">
      <c r="A114" s="251"/>
      <c r="B114" s="271">
        <v>236</v>
      </c>
      <c r="C114" s="271"/>
      <c r="D114" s="272" t="s">
        <v>489</v>
      </c>
      <c r="E114" s="272"/>
      <c r="F114" s="298">
        <v>34151</v>
      </c>
      <c r="H114" s="275">
        <v>852168.62</v>
      </c>
      <c r="I114" s="275"/>
      <c r="J114" s="275">
        <v>0</v>
      </c>
      <c r="K114" s="275">
        <v>647841.9</v>
      </c>
      <c r="L114" s="275"/>
      <c r="M114" s="275">
        <v>15493.97</v>
      </c>
      <c r="O114" s="275">
        <v>663335.87</v>
      </c>
      <c r="P114" s="275"/>
      <c r="Q114" s="274">
        <f t="shared" si="7"/>
        <v>13634.7</v>
      </c>
      <c r="R114" s="274"/>
      <c r="S114" s="274">
        <f t="shared" si="8"/>
        <v>-1859.2699999999986</v>
      </c>
      <c r="T114" s="300"/>
      <c r="U114" s="277" t="s">
        <v>392</v>
      </c>
      <c r="V114" s="272"/>
      <c r="W114" s="279">
        <v>55</v>
      </c>
      <c r="X114" s="249"/>
      <c r="Y114" s="279">
        <v>62.5</v>
      </c>
    </row>
    <row r="115" spans="1:25" ht="14.45" customHeight="1" x14ac:dyDescent="0.2">
      <c r="A115" s="251"/>
      <c r="B115" s="271">
        <v>237</v>
      </c>
      <c r="C115" s="271"/>
      <c r="D115" s="272" t="s">
        <v>490</v>
      </c>
      <c r="E115" s="272"/>
      <c r="F115" s="298">
        <v>34151</v>
      </c>
      <c r="H115" s="275">
        <v>51644.02</v>
      </c>
      <c r="I115" s="275"/>
      <c r="J115" s="275">
        <v>0</v>
      </c>
      <c r="K115" s="275">
        <v>39261.17</v>
      </c>
      <c r="L115" s="275"/>
      <c r="M115" s="275">
        <v>938.98</v>
      </c>
      <c r="O115" s="275">
        <v>40200.15</v>
      </c>
      <c r="P115" s="275"/>
      <c r="Q115" s="274">
        <f t="shared" si="7"/>
        <v>826.3</v>
      </c>
      <c r="R115" s="274"/>
      <c r="S115" s="274">
        <f t="shared" si="8"/>
        <v>-112.68000000000006</v>
      </c>
      <c r="T115" s="300"/>
      <c r="U115" s="277" t="s">
        <v>392</v>
      </c>
      <c r="V115" s="272"/>
      <c r="W115" s="279">
        <v>55</v>
      </c>
      <c r="X115" s="249"/>
      <c r="Y115" s="279">
        <v>62.5</v>
      </c>
    </row>
    <row r="116" spans="1:25" ht="14.45" customHeight="1" x14ac:dyDescent="0.2">
      <c r="A116" s="251"/>
      <c r="B116" s="271">
        <v>239</v>
      </c>
      <c r="C116" s="271"/>
      <c r="D116" s="272" t="s">
        <v>491</v>
      </c>
      <c r="E116" s="272"/>
      <c r="F116" s="298">
        <v>34079</v>
      </c>
      <c r="H116" s="275">
        <v>1791.25</v>
      </c>
      <c r="I116" s="275"/>
      <c r="J116" s="275">
        <v>0</v>
      </c>
      <c r="K116" s="275">
        <v>1361.73</v>
      </c>
      <c r="L116" s="275"/>
      <c r="M116" s="275">
        <v>32.57</v>
      </c>
      <c r="O116" s="275">
        <v>1394.3</v>
      </c>
      <c r="P116" s="275"/>
      <c r="Q116" s="274">
        <f t="shared" si="7"/>
        <v>28.66</v>
      </c>
      <c r="R116" s="274"/>
      <c r="S116" s="274">
        <f t="shared" si="8"/>
        <v>-3.91</v>
      </c>
      <c r="T116" s="299"/>
      <c r="U116" s="277" t="s">
        <v>392</v>
      </c>
      <c r="V116" s="272"/>
      <c r="W116" s="279">
        <v>55</v>
      </c>
      <c r="X116" s="249"/>
      <c r="Y116" s="279">
        <v>62.5</v>
      </c>
    </row>
    <row r="117" spans="1:25" ht="14.45" customHeight="1" x14ac:dyDescent="0.2">
      <c r="A117" s="251"/>
      <c r="B117" s="271">
        <v>240</v>
      </c>
      <c r="C117" s="271"/>
      <c r="D117" s="272" t="s">
        <v>492</v>
      </c>
      <c r="E117" s="272"/>
      <c r="F117" s="298">
        <v>33970</v>
      </c>
      <c r="H117" s="275">
        <v>8654.0300000000007</v>
      </c>
      <c r="I117" s="275"/>
      <c r="J117" s="275">
        <v>0</v>
      </c>
      <c r="K117" s="275">
        <v>6579.03</v>
      </c>
      <c r="L117" s="275"/>
      <c r="M117" s="275">
        <v>157.35</v>
      </c>
      <c r="O117" s="275">
        <v>6736.38</v>
      </c>
      <c r="P117" s="275"/>
      <c r="Q117" s="274">
        <f t="shared" si="7"/>
        <v>138.46</v>
      </c>
      <c r="R117" s="274"/>
      <c r="S117" s="274">
        <f t="shared" si="8"/>
        <v>-18.889999999999986</v>
      </c>
      <c r="T117" s="300"/>
      <c r="U117" s="277" t="s">
        <v>392</v>
      </c>
      <c r="V117" s="272"/>
      <c r="W117" s="279">
        <v>55</v>
      </c>
      <c r="X117" s="249"/>
      <c r="Y117" s="279">
        <v>62.5</v>
      </c>
    </row>
    <row r="118" spans="1:25" ht="14.45" customHeight="1" x14ac:dyDescent="0.2">
      <c r="A118" s="251"/>
      <c r="B118" s="271">
        <v>241</v>
      </c>
      <c r="C118" s="271"/>
      <c r="D118" s="272" t="s">
        <v>493</v>
      </c>
      <c r="E118" s="272"/>
      <c r="F118" s="298">
        <v>34157</v>
      </c>
      <c r="H118" s="275">
        <v>23287.55</v>
      </c>
      <c r="I118" s="275"/>
      <c r="J118" s="275">
        <v>0</v>
      </c>
      <c r="K118" s="275">
        <v>17703.86</v>
      </c>
      <c r="L118" s="275"/>
      <c r="M118" s="275">
        <v>423.41</v>
      </c>
      <c r="O118" s="275">
        <v>18127.27</v>
      </c>
      <c r="P118" s="275"/>
      <c r="Q118" s="274">
        <f t="shared" si="7"/>
        <v>372.6</v>
      </c>
      <c r="R118" s="274"/>
      <c r="S118" s="274">
        <f t="shared" si="8"/>
        <v>-50.81</v>
      </c>
      <c r="T118" s="300"/>
      <c r="U118" s="277" t="s">
        <v>392</v>
      </c>
      <c r="V118" s="272"/>
      <c r="W118" s="279">
        <v>55</v>
      </c>
      <c r="X118" s="249"/>
      <c r="Y118" s="279">
        <v>62.5</v>
      </c>
    </row>
    <row r="119" spans="1:25" ht="14.45" customHeight="1" x14ac:dyDescent="0.2">
      <c r="A119" s="251"/>
      <c r="B119" s="271">
        <v>242</v>
      </c>
      <c r="C119" s="271"/>
      <c r="D119" s="272" t="s">
        <v>494</v>
      </c>
      <c r="E119" s="272"/>
      <c r="F119" s="298">
        <v>34269</v>
      </c>
      <c r="H119" s="275">
        <v>9787.0499999999993</v>
      </c>
      <c r="I119" s="275"/>
      <c r="J119" s="275">
        <v>0</v>
      </c>
      <c r="K119" s="275">
        <v>7440.5</v>
      </c>
      <c r="L119" s="275"/>
      <c r="M119" s="275">
        <v>177.95</v>
      </c>
      <c r="O119" s="275">
        <v>7618.45</v>
      </c>
      <c r="P119" s="275"/>
      <c r="Q119" s="274">
        <f t="shared" si="7"/>
        <v>156.59</v>
      </c>
      <c r="R119" s="274"/>
      <c r="S119" s="274">
        <f t="shared" si="8"/>
        <v>-21.359999999999985</v>
      </c>
      <c r="T119" s="300"/>
      <c r="U119" s="277" t="s">
        <v>392</v>
      </c>
      <c r="V119" s="272"/>
      <c r="W119" s="279">
        <v>55</v>
      </c>
      <c r="X119" s="249"/>
      <c r="Y119" s="279">
        <v>62.5</v>
      </c>
    </row>
    <row r="120" spans="1:25" ht="14.45" customHeight="1" x14ac:dyDescent="0.2">
      <c r="A120" s="251"/>
      <c r="B120" s="271">
        <v>243</v>
      </c>
      <c r="C120" s="271"/>
      <c r="D120" s="272" t="s">
        <v>495</v>
      </c>
      <c r="E120" s="272"/>
      <c r="F120" s="298">
        <v>34281</v>
      </c>
      <c r="H120" s="275">
        <v>3899.5</v>
      </c>
      <c r="I120" s="275"/>
      <c r="J120" s="275">
        <v>0</v>
      </c>
      <c r="K120" s="275">
        <v>2964.57</v>
      </c>
      <c r="L120" s="275"/>
      <c r="M120" s="275">
        <v>70.900000000000006</v>
      </c>
      <c r="O120" s="275">
        <v>3035.47</v>
      </c>
      <c r="P120" s="275"/>
      <c r="Q120" s="274">
        <f t="shared" si="7"/>
        <v>62.39</v>
      </c>
      <c r="R120" s="274"/>
      <c r="S120" s="274">
        <f t="shared" si="8"/>
        <v>-8.5100000000000051</v>
      </c>
      <c r="T120" s="299"/>
      <c r="U120" s="277" t="s">
        <v>392</v>
      </c>
      <c r="V120" s="272"/>
      <c r="W120" s="279">
        <v>55</v>
      </c>
      <c r="X120" s="249"/>
      <c r="Y120" s="279">
        <v>62.5</v>
      </c>
    </row>
    <row r="121" spans="1:25" ht="14.45" customHeight="1" x14ac:dyDescent="0.2">
      <c r="A121" s="251"/>
      <c r="B121" s="271">
        <v>244</v>
      </c>
      <c r="C121" s="271"/>
      <c r="D121" s="272" t="s">
        <v>496</v>
      </c>
      <c r="E121" s="272"/>
      <c r="F121" s="298">
        <v>34051</v>
      </c>
      <c r="H121" s="275">
        <v>21576.12</v>
      </c>
      <c r="I121" s="275"/>
      <c r="J121" s="275">
        <v>0</v>
      </c>
      <c r="K121" s="275">
        <v>16402.66</v>
      </c>
      <c r="L121" s="275"/>
      <c r="M121" s="275">
        <v>392.29</v>
      </c>
      <c r="O121" s="275">
        <v>16794.95</v>
      </c>
      <c r="P121" s="275"/>
      <c r="Q121" s="274">
        <f t="shared" si="7"/>
        <v>345.22</v>
      </c>
      <c r="R121" s="274"/>
      <c r="S121" s="274">
        <f t="shared" si="8"/>
        <v>-47.069999999999993</v>
      </c>
      <c r="T121" s="300"/>
      <c r="U121" s="277" t="s">
        <v>392</v>
      </c>
      <c r="V121" s="272"/>
      <c r="W121" s="279">
        <v>55</v>
      </c>
      <c r="X121" s="249"/>
      <c r="Y121" s="279">
        <v>62.5</v>
      </c>
    </row>
    <row r="122" spans="1:25" ht="14.45" customHeight="1" x14ac:dyDescent="0.2">
      <c r="A122" s="251"/>
      <c r="B122" s="271">
        <v>246</v>
      </c>
      <c r="C122" s="271"/>
      <c r="D122" s="272" t="s">
        <v>497</v>
      </c>
      <c r="E122" s="272"/>
      <c r="F122" s="298">
        <v>34225</v>
      </c>
      <c r="H122" s="275">
        <v>5212.3999999999996</v>
      </c>
      <c r="I122" s="275"/>
      <c r="J122" s="275">
        <v>0</v>
      </c>
      <c r="K122" s="275">
        <v>5212.3999999999996</v>
      </c>
      <c r="L122" s="275"/>
      <c r="M122" s="275">
        <v>0</v>
      </c>
      <c r="O122" s="275">
        <v>5212.3999999999996</v>
      </c>
      <c r="P122" s="275"/>
      <c r="Q122" s="274">
        <f t="shared" si="7"/>
        <v>0</v>
      </c>
      <c r="R122" s="274"/>
      <c r="S122" s="274">
        <f t="shared" si="8"/>
        <v>0</v>
      </c>
      <c r="T122" s="299"/>
      <c r="U122" s="277" t="s">
        <v>392</v>
      </c>
      <c r="V122" s="272"/>
      <c r="W122" s="279">
        <v>20</v>
      </c>
      <c r="X122" s="249"/>
      <c r="Y122" s="279">
        <v>62.5</v>
      </c>
    </row>
    <row r="123" spans="1:25" ht="14.45" customHeight="1" x14ac:dyDescent="0.2">
      <c r="A123" s="251"/>
      <c r="B123" s="271">
        <v>248</v>
      </c>
      <c r="C123" s="271"/>
      <c r="D123" s="272" t="s">
        <v>498</v>
      </c>
      <c r="E123" s="272"/>
      <c r="F123" s="298">
        <v>34614</v>
      </c>
      <c r="H123" s="275">
        <v>7526.5</v>
      </c>
      <c r="I123" s="275"/>
      <c r="J123" s="275">
        <v>0</v>
      </c>
      <c r="K123" s="275">
        <v>7526.5</v>
      </c>
      <c r="L123" s="275"/>
      <c r="M123" s="275">
        <v>0</v>
      </c>
      <c r="O123" s="275">
        <v>7526.5</v>
      </c>
      <c r="P123" s="275"/>
      <c r="Q123" s="274">
        <f t="shared" si="7"/>
        <v>0</v>
      </c>
      <c r="R123" s="274"/>
      <c r="S123" s="274">
        <f t="shared" si="8"/>
        <v>0</v>
      </c>
      <c r="T123" s="299"/>
      <c r="U123" s="277" t="s">
        <v>392</v>
      </c>
      <c r="V123" s="272"/>
      <c r="W123" s="279">
        <v>20</v>
      </c>
      <c r="X123" s="249"/>
      <c r="Y123" s="279">
        <v>62.5</v>
      </c>
    </row>
    <row r="124" spans="1:25" ht="14.45" customHeight="1" x14ac:dyDescent="0.2">
      <c r="A124" s="251"/>
      <c r="B124" s="271">
        <v>249</v>
      </c>
      <c r="C124" s="271"/>
      <c r="D124" s="272" t="s">
        <v>499</v>
      </c>
      <c r="E124" s="272"/>
      <c r="F124" s="298">
        <v>34617</v>
      </c>
      <c r="H124" s="275">
        <v>7938.85</v>
      </c>
      <c r="I124" s="275"/>
      <c r="J124" s="275">
        <v>0</v>
      </c>
      <c r="K124" s="275">
        <v>5827.84</v>
      </c>
      <c r="L124" s="275"/>
      <c r="M124" s="275">
        <v>144.34</v>
      </c>
      <c r="O124" s="275">
        <v>5972.18</v>
      </c>
      <c r="P124" s="275"/>
      <c r="Q124" s="274">
        <f t="shared" si="7"/>
        <v>127.02</v>
      </c>
      <c r="R124" s="274"/>
      <c r="S124" s="274">
        <f t="shared" si="8"/>
        <v>-17.320000000000007</v>
      </c>
      <c r="T124" s="300"/>
      <c r="U124" s="277" t="s">
        <v>392</v>
      </c>
      <c r="V124" s="272"/>
      <c r="W124" s="279">
        <v>55</v>
      </c>
      <c r="X124" s="249"/>
      <c r="Y124" s="279">
        <v>62.5</v>
      </c>
    </row>
    <row r="125" spans="1:25" ht="14.45" customHeight="1" x14ac:dyDescent="0.2">
      <c r="A125" s="251"/>
      <c r="B125" s="271">
        <v>250</v>
      </c>
      <c r="C125" s="271"/>
      <c r="D125" s="272" t="s">
        <v>500</v>
      </c>
      <c r="E125" s="272"/>
      <c r="F125" s="298">
        <v>34614</v>
      </c>
      <c r="H125" s="275">
        <v>208381.87</v>
      </c>
      <c r="I125" s="275"/>
      <c r="J125" s="275">
        <v>0</v>
      </c>
      <c r="K125" s="275">
        <v>151830.79</v>
      </c>
      <c r="L125" s="275"/>
      <c r="M125" s="275">
        <v>3788.76</v>
      </c>
      <c r="O125" s="275">
        <v>155619.54999999999</v>
      </c>
      <c r="P125" s="275"/>
      <c r="Q125" s="274">
        <f t="shared" si="7"/>
        <v>3334.11</v>
      </c>
      <c r="R125" s="274"/>
      <c r="S125" s="274">
        <f t="shared" si="8"/>
        <v>-454.65000000000009</v>
      </c>
      <c r="T125" s="300"/>
      <c r="U125" s="277" t="s">
        <v>392</v>
      </c>
      <c r="V125" s="272"/>
      <c r="W125" s="279">
        <v>55</v>
      </c>
      <c r="X125" s="249"/>
      <c r="Y125" s="279">
        <v>62.5</v>
      </c>
    </row>
    <row r="126" spans="1:25" ht="14.45" customHeight="1" x14ac:dyDescent="0.2">
      <c r="A126" s="251"/>
      <c r="B126" s="271">
        <v>251</v>
      </c>
      <c r="C126" s="271"/>
      <c r="D126" s="272" t="s">
        <v>501</v>
      </c>
      <c r="E126" s="272"/>
      <c r="F126" s="298">
        <v>34688</v>
      </c>
      <c r="H126" s="275">
        <v>669498.30000000005</v>
      </c>
      <c r="I126" s="275"/>
      <c r="J126" s="275">
        <v>0</v>
      </c>
      <c r="K126" s="275">
        <v>484411.23</v>
      </c>
      <c r="L126" s="275"/>
      <c r="M126" s="275">
        <v>12172.7</v>
      </c>
      <c r="O126" s="275">
        <v>496583.93</v>
      </c>
      <c r="P126" s="275"/>
      <c r="Q126" s="274">
        <f t="shared" si="7"/>
        <v>10711.97</v>
      </c>
      <c r="R126" s="274"/>
      <c r="S126" s="274">
        <f t="shared" si="8"/>
        <v>-1460.7300000000014</v>
      </c>
      <c r="T126" s="300"/>
      <c r="U126" s="277" t="s">
        <v>392</v>
      </c>
      <c r="V126" s="272"/>
      <c r="W126" s="279">
        <v>55</v>
      </c>
      <c r="X126" s="249"/>
      <c r="Y126" s="279">
        <v>62.5</v>
      </c>
    </row>
    <row r="127" spans="1:25" ht="14.45" customHeight="1" x14ac:dyDescent="0.2">
      <c r="A127" s="251"/>
      <c r="B127" s="271">
        <v>252</v>
      </c>
      <c r="C127" s="271"/>
      <c r="D127" s="272" t="s">
        <v>502</v>
      </c>
      <c r="E127" s="272"/>
      <c r="F127" s="298">
        <v>34151</v>
      </c>
      <c r="H127" s="275">
        <v>1450</v>
      </c>
      <c r="I127" s="275"/>
      <c r="J127" s="275">
        <v>0</v>
      </c>
      <c r="K127" s="275">
        <v>1102.32</v>
      </c>
      <c r="L127" s="275"/>
      <c r="M127" s="275">
        <v>26.36</v>
      </c>
      <c r="O127" s="275">
        <v>1128.68</v>
      </c>
      <c r="P127" s="275"/>
      <c r="Q127" s="274">
        <f t="shared" si="7"/>
        <v>23.2</v>
      </c>
      <c r="R127" s="274"/>
      <c r="S127" s="274">
        <f t="shared" si="8"/>
        <v>-3.16</v>
      </c>
      <c r="T127" s="299"/>
      <c r="U127" s="277" t="s">
        <v>392</v>
      </c>
      <c r="V127" s="272"/>
      <c r="W127" s="279">
        <v>55</v>
      </c>
      <c r="X127" s="249"/>
      <c r="Y127" s="279">
        <v>62.5</v>
      </c>
    </row>
    <row r="128" spans="1:25" ht="14.45" customHeight="1" x14ac:dyDescent="0.2">
      <c r="A128" s="251"/>
      <c r="B128" s="271">
        <v>253</v>
      </c>
      <c r="C128" s="271"/>
      <c r="D128" s="272" t="s">
        <v>503</v>
      </c>
      <c r="E128" s="272"/>
      <c r="F128" s="298">
        <v>34151</v>
      </c>
      <c r="H128" s="275">
        <v>13742.5</v>
      </c>
      <c r="I128" s="275"/>
      <c r="J128" s="275">
        <v>0</v>
      </c>
      <c r="K128" s="275">
        <v>10447.34</v>
      </c>
      <c r="L128" s="275"/>
      <c r="M128" s="275">
        <v>249.86</v>
      </c>
      <c r="O128" s="275">
        <v>10697.2</v>
      </c>
      <c r="P128" s="275"/>
      <c r="Q128" s="274">
        <f t="shared" si="7"/>
        <v>219.88</v>
      </c>
      <c r="R128" s="274"/>
      <c r="S128" s="274">
        <f t="shared" si="8"/>
        <v>-29.980000000000018</v>
      </c>
      <c r="T128" s="300"/>
      <c r="U128" s="277" t="s">
        <v>392</v>
      </c>
      <c r="V128" s="272"/>
      <c r="W128" s="279">
        <v>55</v>
      </c>
      <c r="X128" s="249"/>
      <c r="Y128" s="279">
        <v>62.5</v>
      </c>
    </row>
    <row r="129" spans="1:25" ht="14.45" customHeight="1" x14ac:dyDescent="0.2">
      <c r="A129" s="251"/>
      <c r="B129" s="271">
        <v>254</v>
      </c>
      <c r="C129" s="271"/>
      <c r="D129" s="272" t="s">
        <v>504</v>
      </c>
      <c r="E129" s="272"/>
      <c r="F129" s="298">
        <v>34688</v>
      </c>
      <c r="H129" s="275">
        <v>13381.5</v>
      </c>
      <c r="I129" s="275"/>
      <c r="J129" s="275">
        <v>0</v>
      </c>
      <c r="K129" s="275">
        <v>9682.24</v>
      </c>
      <c r="L129" s="275"/>
      <c r="M129" s="275">
        <v>243.3</v>
      </c>
      <c r="O129" s="275">
        <v>9925.5400000000009</v>
      </c>
      <c r="P129" s="275"/>
      <c r="Q129" s="274">
        <f t="shared" si="7"/>
        <v>214.1</v>
      </c>
      <c r="R129" s="274"/>
      <c r="S129" s="274">
        <f t="shared" si="8"/>
        <v>-29.200000000000017</v>
      </c>
      <c r="T129" s="300"/>
      <c r="U129" s="277" t="s">
        <v>392</v>
      </c>
      <c r="V129" s="272"/>
      <c r="W129" s="279">
        <v>55</v>
      </c>
      <c r="X129" s="249"/>
      <c r="Y129" s="279">
        <v>62.5</v>
      </c>
    </row>
    <row r="130" spans="1:25" ht="14.45" customHeight="1" x14ac:dyDescent="0.2">
      <c r="A130" s="251"/>
      <c r="B130" s="271">
        <v>255</v>
      </c>
      <c r="C130" s="271"/>
      <c r="D130" s="272" t="s">
        <v>505</v>
      </c>
      <c r="E130" s="272"/>
      <c r="F130" s="298">
        <v>34634</v>
      </c>
      <c r="H130" s="275">
        <v>5392.1</v>
      </c>
      <c r="I130" s="275"/>
      <c r="J130" s="275">
        <v>0</v>
      </c>
      <c r="K130" s="275">
        <v>3921.34</v>
      </c>
      <c r="L130" s="275"/>
      <c r="M130" s="275">
        <v>98.04</v>
      </c>
      <c r="O130" s="275">
        <v>4019.38</v>
      </c>
      <c r="P130" s="275"/>
      <c r="Q130" s="274">
        <f t="shared" si="7"/>
        <v>86.27</v>
      </c>
      <c r="R130" s="274"/>
      <c r="S130" s="274">
        <f t="shared" si="8"/>
        <v>-11.77000000000001</v>
      </c>
      <c r="T130" s="300"/>
      <c r="U130" s="277" t="s">
        <v>392</v>
      </c>
      <c r="V130" s="272"/>
      <c r="W130" s="279">
        <v>55</v>
      </c>
      <c r="X130" s="249"/>
      <c r="Y130" s="279">
        <v>62.5</v>
      </c>
    </row>
    <row r="131" spans="1:25" ht="14.45" customHeight="1" x14ac:dyDescent="0.2">
      <c r="A131" s="251"/>
      <c r="B131" s="271">
        <v>256</v>
      </c>
      <c r="C131" s="271"/>
      <c r="D131" s="272" t="s">
        <v>506</v>
      </c>
      <c r="E131" s="272"/>
      <c r="F131" s="298">
        <v>34881</v>
      </c>
      <c r="H131" s="275">
        <v>51024.46</v>
      </c>
      <c r="I131" s="275"/>
      <c r="J131" s="275">
        <v>0</v>
      </c>
      <c r="K131" s="275">
        <v>36244.18</v>
      </c>
      <c r="L131" s="275"/>
      <c r="M131" s="275">
        <v>927.72</v>
      </c>
      <c r="O131" s="275">
        <v>37171.9</v>
      </c>
      <c r="P131" s="275"/>
      <c r="Q131" s="274">
        <f t="shared" si="7"/>
        <v>816.39</v>
      </c>
      <c r="R131" s="274"/>
      <c r="S131" s="274">
        <f t="shared" si="8"/>
        <v>-111.33000000000004</v>
      </c>
      <c r="T131" s="300"/>
      <c r="U131" s="277" t="s">
        <v>392</v>
      </c>
      <c r="V131" s="272"/>
      <c r="W131" s="279">
        <v>55</v>
      </c>
      <c r="X131" s="249"/>
      <c r="Y131" s="279">
        <v>62.5</v>
      </c>
    </row>
    <row r="132" spans="1:25" ht="14.45" customHeight="1" x14ac:dyDescent="0.2">
      <c r="A132" s="251"/>
      <c r="B132" s="271">
        <v>257</v>
      </c>
      <c r="C132" s="271"/>
      <c r="D132" s="272" t="s">
        <v>507</v>
      </c>
      <c r="E132" s="272"/>
      <c r="F132" s="298">
        <v>34881</v>
      </c>
      <c r="H132" s="275">
        <v>2657.95</v>
      </c>
      <c r="I132" s="275"/>
      <c r="J132" s="275">
        <v>0</v>
      </c>
      <c r="K132" s="275">
        <v>1888.07</v>
      </c>
      <c r="L132" s="275"/>
      <c r="M132" s="275">
        <v>48.33</v>
      </c>
      <c r="O132" s="275">
        <v>1936.4</v>
      </c>
      <c r="P132" s="275"/>
      <c r="Q132" s="274">
        <f t="shared" si="7"/>
        <v>42.53</v>
      </c>
      <c r="R132" s="274"/>
      <c r="S132" s="274">
        <f t="shared" si="8"/>
        <v>-5.7999999999999972</v>
      </c>
      <c r="T132" s="299"/>
      <c r="U132" s="277" t="s">
        <v>392</v>
      </c>
      <c r="V132" s="272"/>
      <c r="W132" s="279">
        <v>55</v>
      </c>
      <c r="X132" s="249"/>
      <c r="Y132" s="279">
        <v>62.5</v>
      </c>
    </row>
    <row r="133" spans="1:25" ht="14.45" customHeight="1" x14ac:dyDescent="0.2">
      <c r="A133" s="251"/>
      <c r="B133" s="271">
        <v>258</v>
      </c>
      <c r="C133" s="271"/>
      <c r="D133" s="272" t="s">
        <v>508</v>
      </c>
      <c r="E133" s="272"/>
      <c r="F133" s="298">
        <v>34881</v>
      </c>
      <c r="H133" s="275">
        <v>25632.32</v>
      </c>
      <c r="I133" s="275"/>
      <c r="J133" s="275">
        <v>0</v>
      </c>
      <c r="K133" s="275">
        <v>18207.45</v>
      </c>
      <c r="L133" s="275"/>
      <c r="M133" s="275">
        <v>466.04</v>
      </c>
      <c r="O133" s="275">
        <v>18673.490000000002</v>
      </c>
      <c r="P133" s="275"/>
      <c r="Q133" s="274">
        <f t="shared" si="7"/>
        <v>410.12</v>
      </c>
      <c r="R133" s="274"/>
      <c r="S133" s="274">
        <f t="shared" si="8"/>
        <v>-55.920000000000016</v>
      </c>
      <c r="T133" s="300"/>
      <c r="U133" s="277" t="s">
        <v>392</v>
      </c>
      <c r="V133" s="272"/>
      <c r="W133" s="279">
        <v>55</v>
      </c>
      <c r="X133" s="249"/>
      <c r="Y133" s="279">
        <v>62.5</v>
      </c>
    </row>
    <row r="134" spans="1:25" ht="14.45" customHeight="1" x14ac:dyDescent="0.2">
      <c r="A134" s="251"/>
      <c r="B134" s="271">
        <v>259</v>
      </c>
      <c r="C134" s="271"/>
      <c r="D134" s="272" t="s">
        <v>509</v>
      </c>
      <c r="E134" s="272"/>
      <c r="F134" s="298">
        <v>34881</v>
      </c>
      <c r="H134" s="275">
        <v>23424.81</v>
      </c>
      <c r="I134" s="275"/>
      <c r="J134" s="275">
        <v>0</v>
      </c>
      <c r="K134" s="275">
        <v>16639.36</v>
      </c>
      <c r="L134" s="275"/>
      <c r="M134" s="275">
        <v>425.91</v>
      </c>
      <c r="O134" s="275">
        <v>17065.27</v>
      </c>
      <c r="P134" s="275"/>
      <c r="Q134" s="274">
        <f t="shared" si="7"/>
        <v>374.8</v>
      </c>
      <c r="R134" s="274"/>
      <c r="S134" s="274">
        <f t="shared" si="8"/>
        <v>-51.110000000000014</v>
      </c>
      <c r="T134" s="300"/>
      <c r="U134" s="277" t="s">
        <v>392</v>
      </c>
      <c r="V134" s="272"/>
      <c r="W134" s="279">
        <v>55</v>
      </c>
      <c r="X134" s="249"/>
      <c r="Y134" s="279">
        <v>62.5</v>
      </c>
    </row>
    <row r="135" spans="1:25" ht="14.45" customHeight="1" x14ac:dyDescent="0.2">
      <c r="A135" s="251"/>
      <c r="B135" s="271">
        <v>260</v>
      </c>
      <c r="C135" s="271"/>
      <c r="D135" s="272" t="s">
        <v>510</v>
      </c>
      <c r="E135" s="272"/>
      <c r="F135" s="298">
        <v>34914</v>
      </c>
      <c r="H135" s="275">
        <v>222847.98</v>
      </c>
      <c r="I135" s="275"/>
      <c r="J135" s="275">
        <v>0</v>
      </c>
      <c r="K135" s="275">
        <v>157791.91</v>
      </c>
      <c r="L135" s="275"/>
      <c r="M135" s="275">
        <v>4051.78</v>
      </c>
      <c r="O135" s="275">
        <v>161843.69</v>
      </c>
      <c r="P135" s="275"/>
      <c r="Q135" s="274">
        <f t="shared" si="7"/>
        <v>3565.57</v>
      </c>
      <c r="R135" s="274"/>
      <c r="S135" s="274">
        <f t="shared" si="8"/>
        <v>-486.21000000000004</v>
      </c>
      <c r="T135" s="300"/>
      <c r="U135" s="277" t="s">
        <v>392</v>
      </c>
      <c r="V135" s="272"/>
      <c r="W135" s="279">
        <v>55</v>
      </c>
      <c r="X135" s="249"/>
      <c r="Y135" s="279">
        <v>62.5</v>
      </c>
    </row>
    <row r="136" spans="1:25" ht="14.45" customHeight="1" x14ac:dyDescent="0.2">
      <c r="A136" s="251"/>
      <c r="B136" s="271">
        <v>261</v>
      </c>
      <c r="C136" s="271"/>
      <c r="D136" s="272" t="s">
        <v>511</v>
      </c>
      <c r="E136" s="272"/>
      <c r="F136" s="298">
        <v>35060</v>
      </c>
      <c r="H136" s="275">
        <v>50291.12</v>
      </c>
      <c r="I136" s="275"/>
      <c r="J136" s="275">
        <v>0</v>
      </c>
      <c r="K136" s="275">
        <v>35106.74</v>
      </c>
      <c r="L136" s="275"/>
      <c r="M136" s="275">
        <v>914.38</v>
      </c>
      <c r="O136" s="275">
        <v>36021.120000000003</v>
      </c>
      <c r="P136" s="275"/>
      <c r="Q136" s="274">
        <f t="shared" si="7"/>
        <v>804.66</v>
      </c>
      <c r="R136" s="274"/>
      <c r="S136" s="274">
        <f t="shared" si="8"/>
        <v>-109.72000000000003</v>
      </c>
      <c r="T136" s="300"/>
      <c r="U136" s="277" t="s">
        <v>392</v>
      </c>
      <c r="V136" s="272"/>
      <c r="W136" s="279">
        <v>55</v>
      </c>
      <c r="X136" s="249"/>
      <c r="Y136" s="279">
        <v>62.5</v>
      </c>
    </row>
    <row r="137" spans="1:25" ht="14.45" customHeight="1" x14ac:dyDescent="0.2">
      <c r="A137" s="251"/>
      <c r="B137" s="271">
        <v>262</v>
      </c>
      <c r="C137" s="271"/>
      <c r="D137" s="272" t="s">
        <v>512</v>
      </c>
      <c r="E137" s="272"/>
      <c r="F137" s="298">
        <v>34852</v>
      </c>
      <c r="H137" s="275">
        <v>2942</v>
      </c>
      <c r="I137" s="275"/>
      <c r="J137" s="275">
        <v>0</v>
      </c>
      <c r="K137" s="275">
        <v>2942</v>
      </c>
      <c r="L137" s="275"/>
      <c r="M137" s="275">
        <v>0</v>
      </c>
      <c r="O137" s="275">
        <v>2942</v>
      </c>
      <c r="P137" s="275"/>
      <c r="Q137" s="274">
        <f t="shared" si="7"/>
        <v>0</v>
      </c>
      <c r="R137" s="274"/>
      <c r="S137" s="274">
        <f t="shared" si="8"/>
        <v>0</v>
      </c>
      <c r="T137" s="299"/>
      <c r="U137" s="277" t="s">
        <v>392</v>
      </c>
      <c r="V137" s="272"/>
      <c r="W137" s="279">
        <v>20</v>
      </c>
      <c r="X137" s="249"/>
      <c r="Y137" s="279">
        <v>62.5</v>
      </c>
    </row>
    <row r="138" spans="1:25" ht="14.45" customHeight="1" x14ac:dyDescent="0.2">
      <c r="A138" s="251"/>
      <c r="B138" s="271">
        <v>263</v>
      </c>
      <c r="C138" s="271"/>
      <c r="D138" s="272" t="s">
        <v>513</v>
      </c>
      <c r="E138" s="272"/>
      <c r="F138" s="298">
        <v>34700</v>
      </c>
      <c r="H138" s="275">
        <v>11074.38</v>
      </c>
      <c r="I138" s="275"/>
      <c r="J138" s="275">
        <v>0</v>
      </c>
      <c r="K138" s="275">
        <v>8003.76</v>
      </c>
      <c r="L138" s="275"/>
      <c r="M138" s="275">
        <v>201.35</v>
      </c>
      <c r="O138" s="275">
        <v>8205.11</v>
      </c>
      <c r="P138" s="275"/>
      <c r="Q138" s="274">
        <f t="shared" si="7"/>
        <v>177.19</v>
      </c>
      <c r="R138" s="274"/>
      <c r="S138" s="274">
        <f t="shared" si="8"/>
        <v>-24.159999999999997</v>
      </c>
      <c r="T138" s="300"/>
      <c r="U138" s="277" t="s">
        <v>392</v>
      </c>
      <c r="V138" s="272"/>
      <c r="W138" s="279">
        <v>55</v>
      </c>
      <c r="X138" s="249"/>
      <c r="Y138" s="279">
        <v>62.5</v>
      </c>
    </row>
    <row r="139" spans="1:25" ht="14.45" customHeight="1" x14ac:dyDescent="0.2">
      <c r="A139" s="251"/>
      <c r="B139" s="271">
        <v>264</v>
      </c>
      <c r="C139" s="271"/>
      <c r="D139" s="272" t="s">
        <v>514</v>
      </c>
      <c r="E139" s="272"/>
      <c r="F139" s="298">
        <v>35247</v>
      </c>
      <c r="H139" s="275">
        <v>19617.25</v>
      </c>
      <c r="I139" s="275"/>
      <c r="J139" s="275">
        <v>0</v>
      </c>
      <c r="K139" s="275">
        <v>13443.6</v>
      </c>
      <c r="L139" s="275"/>
      <c r="M139" s="275">
        <v>356.68</v>
      </c>
      <c r="O139" s="275">
        <v>13800.28</v>
      </c>
      <c r="P139" s="275"/>
      <c r="Q139" s="274">
        <f t="shared" si="7"/>
        <v>313.88</v>
      </c>
      <c r="R139" s="274"/>
      <c r="S139" s="274">
        <f t="shared" si="8"/>
        <v>-42.800000000000011</v>
      </c>
      <c r="T139" s="300"/>
      <c r="U139" s="277" t="s">
        <v>392</v>
      </c>
      <c r="V139" s="272"/>
      <c r="W139" s="279">
        <v>55</v>
      </c>
      <c r="X139" s="249"/>
      <c r="Y139" s="279">
        <v>62.5</v>
      </c>
    </row>
    <row r="140" spans="1:25" ht="14.45" customHeight="1" x14ac:dyDescent="0.2">
      <c r="A140" s="251"/>
      <c r="B140" s="271">
        <v>265</v>
      </c>
      <c r="C140" s="271"/>
      <c r="D140" s="272" t="s">
        <v>515</v>
      </c>
      <c r="E140" s="272"/>
      <c r="F140" s="298">
        <v>35247</v>
      </c>
      <c r="H140" s="275">
        <v>895307.42</v>
      </c>
      <c r="I140" s="275"/>
      <c r="J140" s="275">
        <v>0</v>
      </c>
      <c r="K140" s="275">
        <v>613550.34</v>
      </c>
      <c r="L140" s="275"/>
      <c r="M140" s="275">
        <v>16278.32</v>
      </c>
      <c r="O140" s="275">
        <v>629828.66</v>
      </c>
      <c r="P140" s="275"/>
      <c r="Q140" s="274">
        <f t="shared" si="7"/>
        <v>14324.92</v>
      </c>
      <c r="R140" s="274"/>
      <c r="S140" s="274">
        <f t="shared" si="8"/>
        <v>-1953.3999999999996</v>
      </c>
      <c r="T140" s="300"/>
      <c r="U140" s="277" t="s">
        <v>392</v>
      </c>
      <c r="V140" s="272"/>
      <c r="W140" s="279">
        <v>55</v>
      </c>
      <c r="X140" s="249"/>
      <c r="Y140" s="279">
        <v>62.5</v>
      </c>
    </row>
    <row r="141" spans="1:25" ht="14.45" customHeight="1" x14ac:dyDescent="0.2">
      <c r="A141" s="251"/>
      <c r="B141" s="271">
        <v>266</v>
      </c>
      <c r="C141" s="271"/>
      <c r="D141" s="272" t="s">
        <v>516</v>
      </c>
      <c r="E141" s="272"/>
      <c r="F141" s="298">
        <v>35247</v>
      </c>
      <c r="H141" s="275">
        <v>408588.97</v>
      </c>
      <c r="I141" s="275"/>
      <c r="J141" s="275">
        <v>0</v>
      </c>
      <c r="K141" s="275">
        <v>280004.11</v>
      </c>
      <c r="L141" s="275"/>
      <c r="M141" s="275">
        <v>7428.89</v>
      </c>
      <c r="O141" s="275">
        <v>287433</v>
      </c>
      <c r="P141" s="275"/>
      <c r="Q141" s="274">
        <f t="shared" si="7"/>
        <v>6537.42</v>
      </c>
      <c r="R141" s="274"/>
      <c r="S141" s="274">
        <f t="shared" si="8"/>
        <v>-891.47000000000025</v>
      </c>
      <c r="T141" s="300"/>
      <c r="U141" s="277" t="s">
        <v>392</v>
      </c>
      <c r="V141" s="272"/>
      <c r="W141" s="279">
        <v>55</v>
      </c>
      <c r="X141" s="249"/>
      <c r="Y141" s="279">
        <v>62.5</v>
      </c>
    </row>
    <row r="142" spans="1:25" ht="14.45" customHeight="1" x14ac:dyDescent="0.2">
      <c r="A142" s="251"/>
      <c r="B142" s="271">
        <v>267</v>
      </c>
      <c r="C142" s="271"/>
      <c r="D142" s="272" t="s">
        <v>517</v>
      </c>
      <c r="E142" s="272"/>
      <c r="F142" s="298">
        <v>35139</v>
      </c>
      <c r="H142" s="275">
        <v>10896.5</v>
      </c>
      <c r="I142" s="275"/>
      <c r="J142" s="275">
        <v>0</v>
      </c>
      <c r="K142" s="275">
        <v>7547.65</v>
      </c>
      <c r="L142" s="275"/>
      <c r="M142" s="275">
        <v>198.12</v>
      </c>
      <c r="O142" s="275">
        <v>7745.77</v>
      </c>
      <c r="P142" s="275"/>
      <c r="Q142" s="274">
        <f t="shared" si="7"/>
        <v>174.34</v>
      </c>
      <c r="R142" s="274"/>
      <c r="S142" s="274">
        <f t="shared" si="8"/>
        <v>-23.78</v>
      </c>
      <c r="T142" s="300"/>
      <c r="U142" s="277" t="s">
        <v>392</v>
      </c>
      <c r="V142" s="272"/>
      <c r="W142" s="279">
        <v>55</v>
      </c>
      <c r="X142" s="249"/>
      <c r="Y142" s="279">
        <v>62.5</v>
      </c>
    </row>
    <row r="143" spans="1:25" ht="14.45" customHeight="1" x14ac:dyDescent="0.2">
      <c r="A143" s="251"/>
      <c r="B143" s="271">
        <v>268</v>
      </c>
      <c r="C143" s="271"/>
      <c r="D143" s="272" t="s">
        <v>518</v>
      </c>
      <c r="E143" s="272"/>
      <c r="F143" s="298">
        <v>35139</v>
      </c>
      <c r="H143" s="275">
        <v>5193.1000000000004</v>
      </c>
      <c r="I143" s="275"/>
      <c r="J143" s="275">
        <v>0</v>
      </c>
      <c r="K143" s="275">
        <v>3597.18</v>
      </c>
      <c r="L143" s="275"/>
      <c r="M143" s="275">
        <v>94.42</v>
      </c>
      <c r="O143" s="275">
        <v>3691.6</v>
      </c>
      <c r="P143" s="275"/>
      <c r="Q143" s="274">
        <f t="shared" si="7"/>
        <v>83.09</v>
      </c>
      <c r="R143" s="274"/>
      <c r="S143" s="274">
        <f t="shared" si="8"/>
        <v>-11.329999999999998</v>
      </c>
      <c r="T143" s="300"/>
      <c r="U143" s="277" t="s">
        <v>392</v>
      </c>
      <c r="V143" s="272"/>
      <c r="W143" s="279">
        <v>55</v>
      </c>
      <c r="X143" s="249"/>
      <c r="Y143" s="279">
        <v>62.5</v>
      </c>
    </row>
    <row r="144" spans="1:25" ht="14.45" customHeight="1" x14ac:dyDescent="0.2">
      <c r="A144" s="251"/>
      <c r="B144" s="271">
        <v>269</v>
      </c>
      <c r="C144" s="271"/>
      <c r="D144" s="272" t="s">
        <v>519</v>
      </c>
      <c r="E144" s="272"/>
      <c r="F144" s="298">
        <v>35139</v>
      </c>
      <c r="H144" s="275">
        <v>3355.06</v>
      </c>
      <c r="I144" s="275"/>
      <c r="J144" s="275">
        <v>0</v>
      </c>
      <c r="K144" s="275">
        <v>2324.04</v>
      </c>
      <c r="L144" s="275"/>
      <c r="M144" s="275">
        <v>61</v>
      </c>
      <c r="O144" s="275">
        <v>2385.04</v>
      </c>
      <c r="P144" s="275"/>
      <c r="Q144" s="274">
        <f t="shared" si="7"/>
        <v>53.68</v>
      </c>
      <c r="R144" s="274"/>
      <c r="S144" s="274">
        <f t="shared" si="8"/>
        <v>-7.32</v>
      </c>
      <c r="T144" s="299"/>
      <c r="U144" s="277" t="s">
        <v>392</v>
      </c>
      <c r="V144" s="272"/>
      <c r="W144" s="279">
        <v>55</v>
      </c>
      <c r="X144" s="249"/>
      <c r="Y144" s="279">
        <v>62.5</v>
      </c>
    </row>
    <row r="145" spans="1:25" ht="14.45" customHeight="1" x14ac:dyDescent="0.2">
      <c r="A145" s="251"/>
      <c r="B145" s="271">
        <v>270</v>
      </c>
      <c r="C145" s="271"/>
      <c r="D145" s="272" t="s">
        <v>520</v>
      </c>
      <c r="E145" s="272"/>
      <c r="F145" s="298">
        <v>35261</v>
      </c>
      <c r="H145" s="275">
        <v>19452</v>
      </c>
      <c r="I145" s="275"/>
      <c r="J145" s="275">
        <v>0</v>
      </c>
      <c r="K145" s="275">
        <v>13311.76</v>
      </c>
      <c r="L145" s="275"/>
      <c r="M145" s="275">
        <v>353.67</v>
      </c>
      <c r="O145" s="275">
        <v>13665.43</v>
      </c>
      <c r="P145" s="275"/>
      <c r="Q145" s="274">
        <f t="shared" ref="Q145:Q208" si="9">IF(H145=K145,0,IF(H145=O145,0,ROUND(H145/Y145,2)))</f>
        <v>311.23</v>
      </c>
      <c r="R145" s="274"/>
      <c r="S145" s="274">
        <f t="shared" ref="S145:S208" si="10">Q145-M145</f>
        <v>-42.44</v>
      </c>
      <c r="T145" s="300"/>
      <c r="U145" s="277" t="s">
        <v>392</v>
      </c>
      <c r="V145" s="272"/>
      <c r="W145" s="279">
        <v>55</v>
      </c>
      <c r="X145" s="249"/>
      <c r="Y145" s="279">
        <v>62.5</v>
      </c>
    </row>
    <row r="146" spans="1:25" ht="14.45" customHeight="1" x14ac:dyDescent="0.2">
      <c r="A146" s="251"/>
      <c r="B146" s="271">
        <v>271</v>
      </c>
      <c r="C146" s="271"/>
      <c r="D146" s="272" t="s">
        <v>521</v>
      </c>
      <c r="E146" s="272"/>
      <c r="F146" s="298">
        <v>35261</v>
      </c>
      <c r="H146" s="275">
        <v>3759.36</v>
      </c>
      <c r="I146" s="275"/>
      <c r="J146" s="275">
        <v>0</v>
      </c>
      <c r="K146" s="275">
        <v>2572.5700000000002</v>
      </c>
      <c r="L146" s="275"/>
      <c r="M146" s="275">
        <v>68.349999999999994</v>
      </c>
      <c r="O146" s="275">
        <v>2640.92</v>
      </c>
      <c r="P146" s="275"/>
      <c r="Q146" s="274">
        <f t="shared" si="9"/>
        <v>60.15</v>
      </c>
      <c r="R146" s="274"/>
      <c r="S146" s="274">
        <f t="shared" si="10"/>
        <v>-8.1999999999999957</v>
      </c>
      <c r="T146" s="300"/>
      <c r="U146" s="277" t="s">
        <v>392</v>
      </c>
      <c r="V146" s="272"/>
      <c r="W146" s="279">
        <v>55</v>
      </c>
      <c r="X146" s="249"/>
      <c r="Y146" s="279">
        <v>62.5</v>
      </c>
    </row>
    <row r="147" spans="1:25" ht="14.45" customHeight="1" x14ac:dyDescent="0.2">
      <c r="A147" s="251"/>
      <c r="B147" s="271">
        <v>272</v>
      </c>
      <c r="C147" s="271"/>
      <c r="D147" s="272" t="s">
        <v>522</v>
      </c>
      <c r="E147" s="272"/>
      <c r="F147" s="298">
        <v>35384</v>
      </c>
      <c r="H147" s="275">
        <v>8235.27</v>
      </c>
      <c r="I147" s="275"/>
      <c r="J147" s="275">
        <v>0</v>
      </c>
      <c r="K147" s="275">
        <v>5566.48</v>
      </c>
      <c r="L147" s="275"/>
      <c r="M147" s="275">
        <v>149.72999999999999</v>
      </c>
      <c r="O147" s="275">
        <v>5716.21</v>
      </c>
      <c r="P147" s="275"/>
      <c r="Q147" s="274">
        <f t="shared" si="9"/>
        <v>131.76</v>
      </c>
      <c r="R147" s="274"/>
      <c r="S147" s="274">
        <f t="shared" si="10"/>
        <v>-17.97</v>
      </c>
      <c r="T147" s="300"/>
      <c r="U147" s="277" t="s">
        <v>392</v>
      </c>
      <c r="V147" s="272"/>
      <c r="W147" s="279">
        <v>55</v>
      </c>
      <c r="X147" s="249"/>
      <c r="Y147" s="279">
        <v>62.5</v>
      </c>
    </row>
    <row r="148" spans="1:25" ht="14.45" customHeight="1" x14ac:dyDescent="0.2">
      <c r="A148" s="251"/>
      <c r="B148" s="271">
        <v>273</v>
      </c>
      <c r="C148" s="271"/>
      <c r="D148" s="272" t="s">
        <v>523</v>
      </c>
      <c r="E148" s="272"/>
      <c r="F148" s="298">
        <v>35384</v>
      </c>
      <c r="H148" s="275">
        <v>7844.1</v>
      </c>
      <c r="I148" s="275"/>
      <c r="J148" s="275">
        <v>0</v>
      </c>
      <c r="K148" s="275">
        <v>5302.06</v>
      </c>
      <c r="L148" s="275"/>
      <c r="M148" s="275">
        <v>142.62</v>
      </c>
      <c r="O148" s="275">
        <v>5444.68</v>
      </c>
      <c r="P148" s="275"/>
      <c r="Q148" s="274">
        <f t="shared" si="9"/>
        <v>125.51</v>
      </c>
      <c r="R148" s="274"/>
      <c r="S148" s="274">
        <f t="shared" si="10"/>
        <v>-17.11</v>
      </c>
      <c r="T148" s="300"/>
      <c r="U148" s="277" t="s">
        <v>392</v>
      </c>
      <c r="V148" s="272"/>
      <c r="W148" s="279">
        <v>55</v>
      </c>
      <c r="X148" s="249"/>
      <c r="Y148" s="279">
        <v>62.5</v>
      </c>
    </row>
    <row r="149" spans="1:25" ht="14.45" customHeight="1" x14ac:dyDescent="0.2">
      <c r="A149" s="251"/>
      <c r="B149" s="271">
        <v>274</v>
      </c>
      <c r="C149" s="271"/>
      <c r="D149" s="272" t="s">
        <v>524</v>
      </c>
      <c r="E149" s="272"/>
      <c r="F149" s="298">
        <v>35414</v>
      </c>
      <c r="H149" s="275">
        <v>5896.44</v>
      </c>
      <c r="I149" s="275"/>
      <c r="J149" s="275">
        <v>0</v>
      </c>
      <c r="K149" s="275">
        <v>3973.53</v>
      </c>
      <c r="L149" s="275"/>
      <c r="M149" s="275">
        <v>107.21</v>
      </c>
      <c r="O149" s="275">
        <v>4080.74</v>
      </c>
      <c r="P149" s="275"/>
      <c r="Q149" s="274">
        <f t="shared" si="9"/>
        <v>94.34</v>
      </c>
      <c r="R149" s="274"/>
      <c r="S149" s="274">
        <f t="shared" si="10"/>
        <v>-12.86999999999999</v>
      </c>
      <c r="T149" s="300"/>
      <c r="U149" s="277" t="s">
        <v>392</v>
      </c>
      <c r="V149" s="272"/>
      <c r="W149" s="279">
        <v>55</v>
      </c>
      <c r="X149" s="249"/>
      <c r="Y149" s="279">
        <v>62.5</v>
      </c>
    </row>
    <row r="150" spans="1:25" ht="14.45" customHeight="1" x14ac:dyDescent="0.2">
      <c r="A150" s="251"/>
      <c r="B150" s="271">
        <v>275</v>
      </c>
      <c r="C150" s="271"/>
      <c r="D150" s="272" t="s">
        <v>525</v>
      </c>
      <c r="E150" s="272"/>
      <c r="F150" s="298">
        <v>35191</v>
      </c>
      <c r="H150" s="275">
        <v>11850.83</v>
      </c>
      <c r="I150" s="275"/>
      <c r="J150" s="275">
        <v>0</v>
      </c>
      <c r="K150" s="275">
        <v>8166.64</v>
      </c>
      <c r="L150" s="275"/>
      <c r="M150" s="275">
        <v>215.47</v>
      </c>
      <c r="O150" s="275">
        <v>8382.11</v>
      </c>
      <c r="P150" s="275"/>
      <c r="Q150" s="274">
        <f t="shared" si="9"/>
        <v>189.61</v>
      </c>
      <c r="R150" s="274"/>
      <c r="S150" s="274">
        <f t="shared" si="10"/>
        <v>-25.859999999999985</v>
      </c>
      <c r="T150" s="300"/>
      <c r="U150" s="277" t="s">
        <v>392</v>
      </c>
      <c r="V150" s="272"/>
      <c r="W150" s="279">
        <v>55</v>
      </c>
      <c r="X150" s="249"/>
      <c r="Y150" s="279">
        <v>62.5</v>
      </c>
    </row>
    <row r="151" spans="1:25" ht="14.45" customHeight="1" x14ac:dyDescent="0.2">
      <c r="A151" s="251"/>
      <c r="B151" s="271">
        <v>276</v>
      </c>
      <c r="C151" s="271"/>
      <c r="D151" s="272" t="s">
        <v>526</v>
      </c>
      <c r="E151" s="272"/>
      <c r="F151" s="298">
        <v>35608</v>
      </c>
      <c r="H151" s="275">
        <v>23500.2</v>
      </c>
      <c r="I151" s="275"/>
      <c r="J151" s="275">
        <v>0</v>
      </c>
      <c r="K151" s="275">
        <v>15524.46</v>
      </c>
      <c r="L151" s="275"/>
      <c r="M151" s="275">
        <v>427.28</v>
      </c>
      <c r="O151" s="275">
        <v>15951.74</v>
      </c>
      <c r="P151" s="275"/>
      <c r="Q151" s="274">
        <f t="shared" si="9"/>
        <v>376</v>
      </c>
      <c r="R151" s="274"/>
      <c r="S151" s="274">
        <f t="shared" si="10"/>
        <v>-51.279999999999973</v>
      </c>
      <c r="T151" s="300"/>
      <c r="U151" s="277" t="s">
        <v>392</v>
      </c>
      <c r="V151" s="272"/>
      <c r="W151" s="279">
        <v>55</v>
      </c>
      <c r="X151" s="249"/>
      <c r="Y151" s="279">
        <v>62.5</v>
      </c>
    </row>
    <row r="152" spans="1:25" ht="14.45" customHeight="1" x14ac:dyDescent="0.2">
      <c r="A152" s="251"/>
      <c r="B152" s="271">
        <v>277</v>
      </c>
      <c r="C152" s="271"/>
      <c r="D152" s="272" t="s">
        <v>527</v>
      </c>
      <c r="E152" s="272"/>
      <c r="F152" s="298">
        <v>35438</v>
      </c>
      <c r="H152" s="275">
        <v>10376</v>
      </c>
      <c r="I152" s="275"/>
      <c r="J152" s="275">
        <v>0</v>
      </c>
      <c r="K152" s="275">
        <v>6975.23</v>
      </c>
      <c r="L152" s="275"/>
      <c r="M152" s="275">
        <v>188.65</v>
      </c>
      <c r="O152" s="275">
        <v>7163.88</v>
      </c>
      <c r="P152" s="275"/>
      <c r="Q152" s="274">
        <f t="shared" si="9"/>
        <v>166.02</v>
      </c>
      <c r="R152" s="274"/>
      <c r="S152" s="274">
        <f t="shared" si="10"/>
        <v>-22.629999999999995</v>
      </c>
      <c r="T152" s="300"/>
      <c r="U152" s="277" t="s">
        <v>392</v>
      </c>
      <c r="V152" s="272"/>
      <c r="W152" s="279">
        <v>55</v>
      </c>
      <c r="X152" s="249"/>
      <c r="Y152" s="279">
        <v>62.5</v>
      </c>
    </row>
    <row r="153" spans="1:25" ht="14.45" customHeight="1" x14ac:dyDescent="0.2">
      <c r="A153" s="251"/>
      <c r="B153" s="271">
        <v>278</v>
      </c>
      <c r="C153" s="271"/>
      <c r="D153" s="272" t="s">
        <v>528</v>
      </c>
      <c r="E153" s="272"/>
      <c r="F153" s="298">
        <v>35501</v>
      </c>
      <c r="H153" s="275">
        <v>2472.4</v>
      </c>
      <c r="I153" s="275"/>
      <c r="J153" s="275">
        <v>0</v>
      </c>
      <c r="K153" s="275">
        <v>1651.39</v>
      </c>
      <c r="L153" s="275"/>
      <c r="M153" s="275">
        <v>44.95</v>
      </c>
      <c r="O153" s="275">
        <v>1696.34</v>
      </c>
      <c r="P153" s="275"/>
      <c r="Q153" s="274">
        <f t="shared" si="9"/>
        <v>39.56</v>
      </c>
      <c r="R153" s="274"/>
      <c r="S153" s="274">
        <f t="shared" si="10"/>
        <v>-5.3900000000000006</v>
      </c>
      <c r="T153" s="299"/>
      <c r="U153" s="277" t="s">
        <v>392</v>
      </c>
      <c r="V153" s="272"/>
      <c r="W153" s="279">
        <v>55</v>
      </c>
      <c r="X153" s="249"/>
      <c r="Y153" s="279">
        <v>62.5</v>
      </c>
    </row>
    <row r="154" spans="1:25" ht="14.45" customHeight="1" x14ac:dyDescent="0.2">
      <c r="A154" s="251"/>
      <c r="B154" s="271">
        <v>279</v>
      </c>
      <c r="C154" s="271"/>
      <c r="D154" s="272" t="s">
        <v>529</v>
      </c>
      <c r="E154" s="272"/>
      <c r="F154" s="298">
        <v>35503</v>
      </c>
      <c r="H154" s="275">
        <v>9487.7000000000007</v>
      </c>
      <c r="I154" s="275"/>
      <c r="J154" s="275">
        <v>0</v>
      </c>
      <c r="K154" s="275">
        <v>6335.77</v>
      </c>
      <c r="L154" s="275"/>
      <c r="M154" s="275">
        <v>172.5</v>
      </c>
      <c r="O154" s="275">
        <v>6508.27</v>
      </c>
      <c r="P154" s="275"/>
      <c r="Q154" s="274">
        <f t="shared" si="9"/>
        <v>151.80000000000001</v>
      </c>
      <c r="R154" s="274"/>
      <c r="S154" s="274">
        <f t="shared" si="10"/>
        <v>-20.699999999999989</v>
      </c>
      <c r="T154" s="300"/>
      <c r="U154" s="277" t="s">
        <v>392</v>
      </c>
      <c r="V154" s="272"/>
      <c r="W154" s="279">
        <v>55</v>
      </c>
      <c r="X154" s="249"/>
      <c r="Y154" s="279">
        <v>62.5</v>
      </c>
    </row>
    <row r="155" spans="1:25" ht="14.45" customHeight="1" x14ac:dyDescent="0.2">
      <c r="A155" s="251"/>
      <c r="B155" s="271">
        <v>280</v>
      </c>
      <c r="C155" s="271"/>
      <c r="D155" s="272" t="s">
        <v>530</v>
      </c>
      <c r="E155" s="272"/>
      <c r="F155" s="298">
        <v>35712</v>
      </c>
      <c r="H155" s="275">
        <v>4844.7</v>
      </c>
      <c r="I155" s="275"/>
      <c r="J155" s="275">
        <v>0</v>
      </c>
      <c r="K155" s="275">
        <v>3165.99</v>
      </c>
      <c r="L155" s="275"/>
      <c r="M155" s="275">
        <v>88.09</v>
      </c>
      <c r="O155" s="275">
        <v>3254.08</v>
      </c>
      <c r="P155" s="275"/>
      <c r="Q155" s="274">
        <f t="shared" si="9"/>
        <v>77.52</v>
      </c>
      <c r="R155" s="274"/>
      <c r="S155" s="274">
        <f t="shared" si="10"/>
        <v>-10.570000000000007</v>
      </c>
      <c r="T155" s="300"/>
      <c r="U155" s="277" t="s">
        <v>392</v>
      </c>
      <c r="V155" s="272"/>
      <c r="W155" s="279">
        <v>55</v>
      </c>
      <c r="X155" s="249"/>
      <c r="Y155" s="279">
        <v>62.5</v>
      </c>
    </row>
    <row r="156" spans="1:25" ht="14.45" customHeight="1" x14ac:dyDescent="0.2">
      <c r="A156" s="251"/>
      <c r="B156" s="271">
        <v>281</v>
      </c>
      <c r="C156" s="271"/>
      <c r="D156" s="272" t="s">
        <v>531</v>
      </c>
      <c r="E156" s="272"/>
      <c r="F156" s="298">
        <v>35719</v>
      </c>
      <c r="H156" s="275">
        <v>5717</v>
      </c>
      <c r="I156" s="275"/>
      <c r="J156" s="275">
        <v>0</v>
      </c>
      <c r="K156" s="275">
        <v>3733.34</v>
      </c>
      <c r="L156" s="275"/>
      <c r="M156" s="275">
        <v>103.95</v>
      </c>
      <c r="O156" s="275">
        <v>3837.29</v>
      </c>
      <c r="P156" s="275"/>
      <c r="Q156" s="274">
        <f t="shared" si="9"/>
        <v>91.47</v>
      </c>
      <c r="R156" s="274"/>
      <c r="S156" s="274">
        <f t="shared" si="10"/>
        <v>-12.480000000000004</v>
      </c>
      <c r="T156" s="300"/>
      <c r="U156" s="277" t="s">
        <v>392</v>
      </c>
      <c r="V156" s="272"/>
      <c r="W156" s="279">
        <v>55</v>
      </c>
      <c r="X156" s="249"/>
      <c r="Y156" s="279">
        <v>62.5</v>
      </c>
    </row>
    <row r="157" spans="1:25" ht="14.45" customHeight="1" x14ac:dyDescent="0.2">
      <c r="A157" s="251"/>
      <c r="B157" s="271">
        <v>282</v>
      </c>
      <c r="C157" s="271"/>
      <c r="D157" s="272" t="s">
        <v>532</v>
      </c>
      <c r="E157" s="272"/>
      <c r="F157" s="298">
        <v>35599</v>
      </c>
      <c r="H157" s="275">
        <v>69870.37</v>
      </c>
      <c r="I157" s="275"/>
      <c r="J157" s="275">
        <v>0</v>
      </c>
      <c r="K157" s="275">
        <v>46199.73</v>
      </c>
      <c r="L157" s="275"/>
      <c r="M157" s="275">
        <v>1270.3699999999999</v>
      </c>
      <c r="O157" s="275">
        <v>47470.1</v>
      </c>
      <c r="P157" s="275"/>
      <c r="Q157" s="274">
        <f t="shared" si="9"/>
        <v>1117.93</v>
      </c>
      <c r="R157" s="274"/>
      <c r="S157" s="274">
        <f t="shared" si="10"/>
        <v>-152.43999999999983</v>
      </c>
      <c r="T157" s="300"/>
      <c r="U157" s="277" t="s">
        <v>392</v>
      </c>
      <c r="V157" s="272"/>
      <c r="W157" s="279">
        <v>55</v>
      </c>
      <c r="X157" s="249"/>
      <c r="Y157" s="279">
        <v>62.5</v>
      </c>
    </row>
    <row r="158" spans="1:25" ht="14.45" customHeight="1" x14ac:dyDescent="0.2">
      <c r="A158" s="251"/>
      <c r="B158" s="271">
        <v>283</v>
      </c>
      <c r="C158" s="271"/>
      <c r="D158" s="272" t="s">
        <v>533</v>
      </c>
      <c r="E158" s="272"/>
      <c r="F158" s="298">
        <v>35734</v>
      </c>
      <c r="H158" s="275">
        <v>803.72</v>
      </c>
      <c r="I158" s="275"/>
      <c r="J158" s="275">
        <v>0</v>
      </c>
      <c r="K158" s="275">
        <v>803.72</v>
      </c>
      <c r="L158" s="275"/>
      <c r="M158" s="275">
        <v>0</v>
      </c>
      <c r="O158" s="275">
        <v>803.72</v>
      </c>
      <c r="P158" s="275"/>
      <c r="Q158" s="274">
        <f t="shared" si="9"/>
        <v>0</v>
      </c>
      <c r="R158" s="274"/>
      <c r="S158" s="274">
        <f t="shared" si="10"/>
        <v>0</v>
      </c>
      <c r="T158" s="299"/>
      <c r="U158" s="277" t="s">
        <v>392</v>
      </c>
      <c r="V158" s="272"/>
      <c r="W158" s="279">
        <v>20</v>
      </c>
      <c r="X158" s="249"/>
      <c r="Y158" s="279">
        <v>62.5</v>
      </c>
    </row>
    <row r="159" spans="1:25" ht="14.45" customHeight="1" x14ac:dyDescent="0.2">
      <c r="A159" s="251"/>
      <c r="B159" s="271">
        <v>284</v>
      </c>
      <c r="C159" s="271"/>
      <c r="D159" s="272" t="s">
        <v>534</v>
      </c>
      <c r="E159" s="272"/>
      <c r="F159" s="298">
        <v>35825</v>
      </c>
      <c r="H159" s="275">
        <v>9623.2000000000007</v>
      </c>
      <c r="I159" s="275"/>
      <c r="J159" s="275">
        <v>0</v>
      </c>
      <c r="K159" s="275">
        <v>6214.11</v>
      </c>
      <c r="L159" s="275"/>
      <c r="M159" s="275">
        <v>174.97</v>
      </c>
      <c r="O159" s="275">
        <v>6389.08</v>
      </c>
      <c r="P159" s="275"/>
      <c r="Q159" s="274">
        <f t="shared" si="9"/>
        <v>153.97</v>
      </c>
      <c r="R159" s="274"/>
      <c r="S159" s="274">
        <f t="shared" si="10"/>
        <v>-21</v>
      </c>
      <c r="T159" s="300"/>
      <c r="U159" s="277" t="s">
        <v>392</v>
      </c>
      <c r="V159" s="272"/>
      <c r="W159" s="279">
        <v>55</v>
      </c>
      <c r="X159" s="249"/>
      <c r="Y159" s="279">
        <v>62.5</v>
      </c>
    </row>
    <row r="160" spans="1:25" ht="14.45" customHeight="1" x14ac:dyDescent="0.2">
      <c r="A160" s="251"/>
      <c r="B160" s="271">
        <v>285</v>
      </c>
      <c r="C160" s="271"/>
      <c r="D160" s="272" t="s">
        <v>535</v>
      </c>
      <c r="E160" s="272"/>
      <c r="F160" s="298">
        <v>36123</v>
      </c>
      <c r="H160" s="275">
        <v>4697.13</v>
      </c>
      <c r="I160" s="275"/>
      <c r="J160" s="275">
        <v>0</v>
      </c>
      <c r="K160" s="275">
        <v>2937.29</v>
      </c>
      <c r="L160" s="275"/>
      <c r="M160" s="275">
        <v>85.4</v>
      </c>
      <c r="O160" s="275">
        <v>3022.69</v>
      </c>
      <c r="P160" s="275"/>
      <c r="Q160" s="274">
        <f t="shared" si="9"/>
        <v>75.150000000000006</v>
      </c>
      <c r="R160" s="274"/>
      <c r="S160" s="274">
        <f t="shared" si="10"/>
        <v>-10.25</v>
      </c>
      <c r="T160" s="300"/>
      <c r="U160" s="277" t="s">
        <v>392</v>
      </c>
      <c r="V160" s="272"/>
      <c r="W160" s="279">
        <v>55</v>
      </c>
      <c r="X160" s="249"/>
      <c r="Y160" s="279">
        <v>62.5</v>
      </c>
    </row>
    <row r="161" spans="1:25" ht="14.45" customHeight="1" x14ac:dyDescent="0.2">
      <c r="A161" s="251"/>
      <c r="B161" s="271">
        <v>286</v>
      </c>
      <c r="C161" s="271"/>
      <c r="D161" s="272" t="s">
        <v>536</v>
      </c>
      <c r="E161" s="272"/>
      <c r="F161" s="298">
        <v>36150</v>
      </c>
      <c r="H161" s="275">
        <v>7902.4</v>
      </c>
      <c r="I161" s="275"/>
      <c r="J161" s="275">
        <v>0</v>
      </c>
      <c r="K161" s="275">
        <v>4926.99</v>
      </c>
      <c r="L161" s="275"/>
      <c r="M161" s="275">
        <v>143.68</v>
      </c>
      <c r="O161" s="275">
        <v>5070.67</v>
      </c>
      <c r="P161" s="275"/>
      <c r="Q161" s="274">
        <f t="shared" si="9"/>
        <v>126.44</v>
      </c>
      <c r="R161" s="274"/>
      <c r="S161" s="274">
        <f t="shared" si="10"/>
        <v>-17.240000000000009</v>
      </c>
      <c r="T161" s="300"/>
      <c r="U161" s="277" t="s">
        <v>392</v>
      </c>
      <c r="V161" s="272"/>
      <c r="W161" s="279">
        <v>55</v>
      </c>
      <c r="X161" s="249"/>
      <c r="Y161" s="279">
        <v>62.5</v>
      </c>
    </row>
    <row r="162" spans="1:25" ht="14.45" customHeight="1" x14ac:dyDescent="0.2">
      <c r="A162" s="251"/>
      <c r="B162" s="271">
        <v>287</v>
      </c>
      <c r="C162" s="271"/>
      <c r="D162" s="272" t="s">
        <v>537</v>
      </c>
      <c r="E162" s="272"/>
      <c r="F162" s="298">
        <v>36152</v>
      </c>
      <c r="H162" s="275">
        <v>1770.7</v>
      </c>
      <c r="I162" s="275"/>
      <c r="J162" s="275">
        <v>0</v>
      </c>
      <c r="K162" s="275">
        <v>1103.79</v>
      </c>
      <c r="L162" s="275"/>
      <c r="M162" s="275">
        <v>32.19</v>
      </c>
      <c r="O162" s="275">
        <v>1135.98</v>
      </c>
      <c r="P162" s="275"/>
      <c r="Q162" s="274">
        <f t="shared" si="9"/>
        <v>28.33</v>
      </c>
      <c r="R162" s="274"/>
      <c r="S162" s="274">
        <f t="shared" si="10"/>
        <v>-3.8599999999999994</v>
      </c>
      <c r="T162" s="299"/>
      <c r="U162" s="277" t="s">
        <v>392</v>
      </c>
      <c r="V162" s="272"/>
      <c r="W162" s="279">
        <v>55</v>
      </c>
      <c r="X162" s="249"/>
      <c r="Y162" s="279">
        <v>62.5</v>
      </c>
    </row>
    <row r="163" spans="1:25" ht="14.45" customHeight="1" x14ac:dyDescent="0.2">
      <c r="A163" s="251"/>
      <c r="B163" s="271">
        <v>288</v>
      </c>
      <c r="C163" s="271"/>
      <c r="D163" s="272" t="s">
        <v>533</v>
      </c>
      <c r="E163" s="272"/>
      <c r="F163" s="298">
        <v>36410</v>
      </c>
      <c r="H163" s="275">
        <v>827.05</v>
      </c>
      <c r="I163" s="275"/>
      <c r="J163" s="275">
        <v>0</v>
      </c>
      <c r="K163" s="275">
        <v>827.05</v>
      </c>
      <c r="L163" s="275"/>
      <c r="M163" s="275">
        <v>0</v>
      </c>
      <c r="O163" s="275">
        <v>827.05</v>
      </c>
      <c r="P163" s="275"/>
      <c r="Q163" s="274">
        <f t="shared" si="9"/>
        <v>0</v>
      </c>
      <c r="R163" s="274"/>
      <c r="S163" s="274">
        <f t="shared" si="10"/>
        <v>0</v>
      </c>
      <c r="T163" s="299"/>
      <c r="U163" s="277" t="s">
        <v>392</v>
      </c>
      <c r="V163" s="272"/>
      <c r="W163" s="279">
        <v>20</v>
      </c>
      <c r="X163" s="249"/>
      <c r="Y163" s="279">
        <v>62.5</v>
      </c>
    </row>
    <row r="164" spans="1:25" ht="14.45" customHeight="1" x14ac:dyDescent="0.2">
      <c r="A164" s="251"/>
      <c r="B164" s="271">
        <v>289</v>
      </c>
      <c r="C164" s="271"/>
      <c r="D164" s="272" t="s">
        <v>538</v>
      </c>
      <c r="E164" s="272"/>
      <c r="F164" s="298">
        <v>36188</v>
      </c>
      <c r="H164" s="275">
        <v>15357.55</v>
      </c>
      <c r="I164" s="275"/>
      <c r="J164" s="275">
        <v>0</v>
      </c>
      <c r="K164" s="275">
        <v>9531.6</v>
      </c>
      <c r="L164" s="275"/>
      <c r="M164" s="275">
        <v>279.23</v>
      </c>
      <c r="O164" s="275">
        <v>9810.83</v>
      </c>
      <c r="P164" s="275"/>
      <c r="Q164" s="274">
        <f t="shared" si="9"/>
        <v>245.72</v>
      </c>
      <c r="R164" s="274"/>
      <c r="S164" s="274">
        <f t="shared" si="10"/>
        <v>-33.510000000000019</v>
      </c>
      <c r="T164" s="300"/>
      <c r="U164" s="277" t="s">
        <v>392</v>
      </c>
      <c r="V164" s="272"/>
      <c r="W164" s="279">
        <v>55</v>
      </c>
      <c r="X164" s="249"/>
      <c r="Y164" s="279">
        <v>62.5</v>
      </c>
    </row>
    <row r="165" spans="1:25" ht="14.45" customHeight="1" x14ac:dyDescent="0.2">
      <c r="A165" s="251"/>
      <c r="B165" s="271">
        <v>290</v>
      </c>
      <c r="C165" s="271"/>
      <c r="D165" s="272" t="s">
        <v>539</v>
      </c>
      <c r="E165" s="272"/>
      <c r="F165" s="298">
        <v>36194</v>
      </c>
      <c r="H165" s="275">
        <v>21830.05</v>
      </c>
      <c r="I165" s="275"/>
      <c r="J165" s="275">
        <v>0</v>
      </c>
      <c r="K165" s="275">
        <v>13548.66</v>
      </c>
      <c r="L165" s="275"/>
      <c r="M165" s="275">
        <v>396.91</v>
      </c>
      <c r="O165" s="275">
        <v>13945.57</v>
      </c>
      <c r="P165" s="275"/>
      <c r="Q165" s="274">
        <f t="shared" si="9"/>
        <v>349.28</v>
      </c>
      <c r="R165" s="274"/>
      <c r="S165" s="274">
        <f t="shared" si="10"/>
        <v>-47.630000000000052</v>
      </c>
      <c r="T165" s="300"/>
      <c r="U165" s="277" t="s">
        <v>392</v>
      </c>
      <c r="V165" s="272"/>
      <c r="W165" s="279">
        <v>55</v>
      </c>
      <c r="X165" s="249"/>
      <c r="Y165" s="279">
        <v>62.5</v>
      </c>
    </row>
    <row r="166" spans="1:25" ht="14.45" customHeight="1" x14ac:dyDescent="0.2">
      <c r="A166" s="251"/>
      <c r="B166" s="271">
        <v>291</v>
      </c>
      <c r="C166" s="271"/>
      <c r="D166" s="272" t="s">
        <v>540</v>
      </c>
      <c r="E166" s="272"/>
      <c r="F166" s="298">
        <v>36279</v>
      </c>
      <c r="H166" s="275">
        <v>22330.11</v>
      </c>
      <c r="I166" s="275"/>
      <c r="J166" s="275">
        <v>0</v>
      </c>
      <c r="K166" s="275">
        <v>13719.42</v>
      </c>
      <c r="L166" s="275"/>
      <c r="M166" s="275">
        <v>406</v>
      </c>
      <c r="O166" s="275">
        <v>14125.42</v>
      </c>
      <c r="P166" s="275"/>
      <c r="Q166" s="274">
        <f t="shared" si="9"/>
        <v>357.28</v>
      </c>
      <c r="R166" s="274"/>
      <c r="S166" s="274">
        <f t="shared" si="10"/>
        <v>-48.720000000000027</v>
      </c>
      <c r="T166" s="300"/>
      <c r="U166" s="277" t="s">
        <v>392</v>
      </c>
      <c r="V166" s="272"/>
      <c r="W166" s="279">
        <v>55</v>
      </c>
      <c r="X166" s="249"/>
      <c r="Y166" s="279">
        <v>62.5</v>
      </c>
    </row>
    <row r="167" spans="1:25" ht="14.45" customHeight="1" x14ac:dyDescent="0.2">
      <c r="A167" s="251"/>
      <c r="B167" s="271">
        <v>292</v>
      </c>
      <c r="C167" s="271"/>
      <c r="D167" s="272" t="s">
        <v>541</v>
      </c>
      <c r="E167" s="272"/>
      <c r="F167" s="298">
        <v>36293</v>
      </c>
      <c r="H167" s="275">
        <v>10477.1</v>
      </c>
      <c r="I167" s="275"/>
      <c r="J167" s="275">
        <v>0</v>
      </c>
      <c r="K167" s="275">
        <v>6437.11</v>
      </c>
      <c r="L167" s="275"/>
      <c r="M167" s="275">
        <v>190.49</v>
      </c>
      <c r="O167" s="275">
        <v>6627.6</v>
      </c>
      <c r="P167" s="275"/>
      <c r="Q167" s="274">
        <f t="shared" si="9"/>
        <v>167.63</v>
      </c>
      <c r="R167" s="274"/>
      <c r="S167" s="274">
        <f t="shared" si="10"/>
        <v>-22.860000000000014</v>
      </c>
      <c r="T167" s="300"/>
      <c r="U167" s="277" t="s">
        <v>392</v>
      </c>
      <c r="V167" s="272"/>
      <c r="W167" s="279">
        <v>55</v>
      </c>
      <c r="X167" s="249"/>
      <c r="Y167" s="279">
        <v>62.5</v>
      </c>
    </row>
    <row r="168" spans="1:25" ht="14.45" customHeight="1" x14ac:dyDescent="0.2">
      <c r="A168" s="251"/>
      <c r="B168" s="271">
        <v>293</v>
      </c>
      <c r="C168" s="271"/>
      <c r="D168" s="272" t="s">
        <v>542</v>
      </c>
      <c r="E168" s="272"/>
      <c r="F168" s="298">
        <v>36326</v>
      </c>
      <c r="H168" s="275">
        <v>619</v>
      </c>
      <c r="I168" s="275"/>
      <c r="J168" s="275">
        <v>0</v>
      </c>
      <c r="K168" s="275">
        <v>379.11</v>
      </c>
      <c r="L168" s="275"/>
      <c r="M168" s="275">
        <v>11.25</v>
      </c>
      <c r="O168" s="275">
        <v>390.36</v>
      </c>
      <c r="P168" s="275"/>
      <c r="Q168" s="274">
        <f t="shared" si="9"/>
        <v>9.9</v>
      </c>
      <c r="R168" s="274"/>
      <c r="S168" s="274">
        <f t="shared" si="10"/>
        <v>-1.3499999999999996</v>
      </c>
      <c r="T168" s="299"/>
      <c r="U168" s="277" t="s">
        <v>392</v>
      </c>
      <c r="V168" s="272"/>
      <c r="W168" s="279">
        <v>55</v>
      </c>
      <c r="X168" s="249"/>
      <c r="Y168" s="279">
        <v>62.5</v>
      </c>
    </row>
    <row r="169" spans="1:25" ht="14.45" customHeight="1" x14ac:dyDescent="0.2">
      <c r="A169" s="251"/>
      <c r="B169" s="271">
        <v>294</v>
      </c>
      <c r="C169" s="271"/>
      <c r="D169" s="272" t="s">
        <v>543</v>
      </c>
      <c r="E169" s="272"/>
      <c r="F169" s="298">
        <v>36202</v>
      </c>
      <c r="H169" s="275">
        <v>25396.98</v>
      </c>
      <c r="I169" s="275"/>
      <c r="J169" s="275">
        <v>0</v>
      </c>
      <c r="K169" s="275">
        <v>15762.37</v>
      </c>
      <c r="L169" s="275"/>
      <c r="M169" s="275">
        <v>461.76</v>
      </c>
      <c r="O169" s="275">
        <v>16224.13</v>
      </c>
      <c r="P169" s="275"/>
      <c r="Q169" s="274">
        <f t="shared" si="9"/>
        <v>406.35</v>
      </c>
      <c r="R169" s="274"/>
      <c r="S169" s="274">
        <f t="shared" si="10"/>
        <v>-55.409999999999968</v>
      </c>
      <c r="T169" s="300"/>
      <c r="U169" s="277" t="s">
        <v>392</v>
      </c>
      <c r="V169" s="272"/>
      <c r="W169" s="279">
        <v>55</v>
      </c>
      <c r="X169" s="249"/>
      <c r="Y169" s="279">
        <v>62.5</v>
      </c>
    </row>
    <row r="170" spans="1:25" ht="14.45" customHeight="1" x14ac:dyDescent="0.2">
      <c r="A170" s="251"/>
      <c r="B170" s="271">
        <v>295</v>
      </c>
      <c r="C170" s="271"/>
      <c r="D170" s="272" t="s">
        <v>544</v>
      </c>
      <c r="E170" s="272"/>
      <c r="F170" s="298">
        <v>36366</v>
      </c>
      <c r="H170" s="275">
        <v>27944.66</v>
      </c>
      <c r="I170" s="275"/>
      <c r="J170" s="275">
        <v>0</v>
      </c>
      <c r="K170" s="275">
        <v>16994.43</v>
      </c>
      <c r="L170" s="275"/>
      <c r="M170" s="275">
        <v>508.08</v>
      </c>
      <c r="O170" s="275">
        <v>17502.509999999998</v>
      </c>
      <c r="P170" s="275"/>
      <c r="Q170" s="274">
        <f t="shared" si="9"/>
        <v>447.11</v>
      </c>
      <c r="R170" s="274"/>
      <c r="S170" s="274">
        <f t="shared" si="10"/>
        <v>-60.96999999999997</v>
      </c>
      <c r="T170" s="300"/>
      <c r="U170" s="277" t="s">
        <v>392</v>
      </c>
      <c r="V170" s="272"/>
      <c r="W170" s="279">
        <v>55</v>
      </c>
      <c r="X170" s="249"/>
      <c r="Y170" s="279">
        <v>62.5</v>
      </c>
    </row>
    <row r="171" spans="1:25" ht="14.45" customHeight="1" x14ac:dyDescent="0.2">
      <c r="A171" s="251"/>
      <c r="B171" s="271">
        <v>296</v>
      </c>
      <c r="C171" s="271"/>
      <c r="D171" s="272" t="s">
        <v>545</v>
      </c>
      <c r="E171" s="272"/>
      <c r="F171" s="298">
        <v>36406</v>
      </c>
      <c r="H171" s="275">
        <v>18578.53</v>
      </c>
      <c r="I171" s="275"/>
      <c r="J171" s="275">
        <v>0</v>
      </c>
      <c r="K171" s="275">
        <v>11259.64</v>
      </c>
      <c r="L171" s="275"/>
      <c r="M171" s="275">
        <v>337.79</v>
      </c>
      <c r="O171" s="275">
        <v>11597.43</v>
      </c>
      <c r="P171" s="275"/>
      <c r="Q171" s="274">
        <f t="shared" si="9"/>
        <v>297.26</v>
      </c>
      <c r="R171" s="274"/>
      <c r="S171" s="274">
        <f t="shared" si="10"/>
        <v>-40.53000000000003</v>
      </c>
      <c r="T171" s="300"/>
      <c r="U171" s="277" t="s">
        <v>392</v>
      </c>
      <c r="V171" s="272"/>
      <c r="W171" s="279">
        <v>55</v>
      </c>
      <c r="X171" s="249"/>
      <c r="Y171" s="279">
        <v>62.5</v>
      </c>
    </row>
    <row r="172" spans="1:25" ht="14.45" customHeight="1" x14ac:dyDescent="0.2">
      <c r="A172" s="251"/>
      <c r="B172" s="271">
        <v>297</v>
      </c>
      <c r="C172" s="271"/>
      <c r="D172" s="272" t="s">
        <v>546</v>
      </c>
      <c r="E172" s="272"/>
      <c r="F172" s="298">
        <v>36447</v>
      </c>
      <c r="H172" s="275">
        <v>11397.12</v>
      </c>
      <c r="I172" s="275"/>
      <c r="J172" s="275">
        <v>0</v>
      </c>
      <c r="K172" s="275">
        <v>6883.64</v>
      </c>
      <c r="L172" s="275"/>
      <c r="M172" s="275">
        <v>207.22</v>
      </c>
      <c r="O172" s="275">
        <v>7090.86</v>
      </c>
      <c r="P172" s="275"/>
      <c r="Q172" s="274">
        <f t="shared" si="9"/>
        <v>182.35</v>
      </c>
      <c r="R172" s="274"/>
      <c r="S172" s="274">
        <f t="shared" si="10"/>
        <v>-24.870000000000005</v>
      </c>
      <c r="T172" s="300"/>
      <c r="U172" s="277" t="s">
        <v>392</v>
      </c>
      <c r="V172" s="272"/>
      <c r="W172" s="279">
        <v>55</v>
      </c>
      <c r="X172" s="249"/>
      <c r="Y172" s="279">
        <v>62.5</v>
      </c>
    </row>
    <row r="173" spans="1:25" ht="14.45" customHeight="1" x14ac:dyDescent="0.2">
      <c r="A173" s="251"/>
      <c r="B173" s="271">
        <v>298</v>
      </c>
      <c r="C173" s="271"/>
      <c r="D173" s="272" t="s">
        <v>547</v>
      </c>
      <c r="E173" s="272"/>
      <c r="F173" s="298">
        <v>36447</v>
      </c>
      <c r="H173" s="275">
        <v>2671.46</v>
      </c>
      <c r="I173" s="275"/>
      <c r="J173" s="275">
        <v>0</v>
      </c>
      <c r="K173" s="275">
        <v>1613.57</v>
      </c>
      <c r="L173" s="275"/>
      <c r="M173" s="275">
        <v>48.57</v>
      </c>
      <c r="O173" s="275">
        <v>1662.14</v>
      </c>
      <c r="P173" s="275"/>
      <c r="Q173" s="274">
        <f t="shared" si="9"/>
        <v>42.74</v>
      </c>
      <c r="R173" s="274"/>
      <c r="S173" s="274">
        <f t="shared" si="10"/>
        <v>-5.8299999999999983</v>
      </c>
      <c r="T173" s="300"/>
      <c r="U173" s="277" t="s">
        <v>392</v>
      </c>
      <c r="V173" s="272"/>
      <c r="W173" s="279">
        <v>55</v>
      </c>
      <c r="X173" s="249"/>
      <c r="Y173" s="279">
        <v>62.5</v>
      </c>
    </row>
    <row r="174" spans="1:25" ht="14.45" customHeight="1" x14ac:dyDescent="0.2">
      <c r="A174" s="251"/>
      <c r="B174" s="271">
        <v>299</v>
      </c>
      <c r="C174" s="271"/>
      <c r="D174" s="272" t="s">
        <v>548</v>
      </c>
      <c r="E174" s="272"/>
      <c r="F174" s="298">
        <v>36406</v>
      </c>
      <c r="H174" s="275">
        <v>17022.25</v>
      </c>
      <c r="I174" s="275"/>
      <c r="J174" s="275">
        <v>0</v>
      </c>
      <c r="K174" s="275">
        <v>10316.61</v>
      </c>
      <c r="L174" s="275"/>
      <c r="M174" s="275">
        <v>309.5</v>
      </c>
      <c r="O174" s="275">
        <v>10626.11</v>
      </c>
      <c r="P174" s="275"/>
      <c r="Q174" s="274">
        <f t="shared" si="9"/>
        <v>272.36</v>
      </c>
      <c r="R174" s="274"/>
      <c r="S174" s="274">
        <f t="shared" si="10"/>
        <v>-37.139999999999986</v>
      </c>
      <c r="T174" s="300"/>
      <c r="U174" s="277" t="s">
        <v>392</v>
      </c>
      <c r="V174" s="272"/>
      <c r="W174" s="279">
        <v>55</v>
      </c>
      <c r="X174" s="249"/>
      <c r="Y174" s="279">
        <v>62.5</v>
      </c>
    </row>
    <row r="175" spans="1:25" ht="14.45" customHeight="1" x14ac:dyDescent="0.2">
      <c r="A175" s="251"/>
      <c r="B175" s="271">
        <v>300</v>
      </c>
      <c r="C175" s="271"/>
      <c r="D175" s="272" t="s">
        <v>549</v>
      </c>
      <c r="E175" s="272"/>
      <c r="F175" s="298">
        <v>36497</v>
      </c>
      <c r="H175" s="275">
        <v>19504.11</v>
      </c>
      <c r="I175" s="275"/>
      <c r="J175" s="275">
        <v>0</v>
      </c>
      <c r="K175" s="275">
        <v>11698.71</v>
      </c>
      <c r="L175" s="275"/>
      <c r="M175" s="275">
        <v>354.62</v>
      </c>
      <c r="O175" s="275">
        <v>12053.33</v>
      </c>
      <c r="P175" s="275"/>
      <c r="Q175" s="274">
        <f t="shared" si="9"/>
        <v>312.07</v>
      </c>
      <c r="R175" s="274"/>
      <c r="S175" s="274">
        <f t="shared" si="10"/>
        <v>-42.550000000000011</v>
      </c>
      <c r="T175" s="300"/>
      <c r="U175" s="277" t="s">
        <v>392</v>
      </c>
      <c r="V175" s="272"/>
      <c r="W175" s="279">
        <v>55</v>
      </c>
      <c r="X175" s="249"/>
      <c r="Y175" s="279">
        <v>62.5</v>
      </c>
    </row>
    <row r="176" spans="1:25" ht="14.45" customHeight="1" x14ac:dyDescent="0.2">
      <c r="A176" s="251"/>
      <c r="B176" s="271">
        <v>301</v>
      </c>
      <c r="C176" s="271"/>
      <c r="D176" s="272" t="s">
        <v>550</v>
      </c>
      <c r="E176" s="272"/>
      <c r="F176" s="298">
        <v>36482</v>
      </c>
      <c r="H176" s="275">
        <v>4288.58</v>
      </c>
      <c r="I176" s="275"/>
      <c r="J176" s="275">
        <v>0</v>
      </c>
      <c r="K176" s="275">
        <v>2572.2199999999998</v>
      </c>
      <c r="L176" s="275"/>
      <c r="M176" s="275">
        <v>77.97</v>
      </c>
      <c r="O176" s="275">
        <v>2650.19</v>
      </c>
      <c r="P176" s="275"/>
      <c r="Q176" s="274">
        <f t="shared" si="9"/>
        <v>68.62</v>
      </c>
      <c r="R176" s="274"/>
      <c r="S176" s="274">
        <f t="shared" si="10"/>
        <v>-9.3499999999999943</v>
      </c>
      <c r="T176" s="300"/>
      <c r="U176" s="277" t="s">
        <v>392</v>
      </c>
      <c r="V176" s="272"/>
      <c r="W176" s="279">
        <v>55</v>
      </c>
      <c r="X176" s="249"/>
      <c r="Y176" s="279">
        <v>62.5</v>
      </c>
    </row>
    <row r="177" spans="1:25" ht="14.45" customHeight="1" x14ac:dyDescent="0.2">
      <c r="A177" s="251"/>
      <c r="B177" s="271">
        <v>302</v>
      </c>
      <c r="C177" s="271"/>
      <c r="D177" s="272" t="s">
        <v>551</v>
      </c>
      <c r="E177" s="272"/>
      <c r="F177" s="298">
        <v>36523</v>
      </c>
      <c r="H177" s="275">
        <v>2402.6999999999998</v>
      </c>
      <c r="I177" s="275"/>
      <c r="J177" s="275">
        <v>0</v>
      </c>
      <c r="K177" s="275">
        <v>1436.23</v>
      </c>
      <c r="L177" s="275"/>
      <c r="M177" s="275">
        <v>43.69</v>
      </c>
      <c r="O177" s="275">
        <v>1479.92</v>
      </c>
      <c r="P177" s="275"/>
      <c r="Q177" s="274">
        <f t="shared" si="9"/>
        <v>38.44</v>
      </c>
      <c r="R177" s="274"/>
      <c r="S177" s="274">
        <f t="shared" si="10"/>
        <v>-5.25</v>
      </c>
      <c r="T177" s="299"/>
      <c r="U177" s="277" t="s">
        <v>392</v>
      </c>
      <c r="V177" s="272"/>
      <c r="W177" s="279">
        <v>55</v>
      </c>
      <c r="X177" s="249"/>
      <c r="Y177" s="279">
        <v>62.5</v>
      </c>
    </row>
    <row r="178" spans="1:25" ht="14.45" customHeight="1" x14ac:dyDescent="0.2">
      <c r="A178" s="251"/>
      <c r="B178" s="271">
        <v>303</v>
      </c>
      <c r="C178" s="271"/>
      <c r="D178" s="272" t="s">
        <v>552</v>
      </c>
      <c r="E178" s="272"/>
      <c r="F178" s="298">
        <v>36199</v>
      </c>
      <c r="H178" s="275">
        <v>43597.8</v>
      </c>
      <c r="I178" s="275"/>
      <c r="J178" s="275">
        <v>0</v>
      </c>
      <c r="K178" s="275">
        <v>27058.83</v>
      </c>
      <c r="L178" s="275"/>
      <c r="M178" s="275">
        <v>792.69</v>
      </c>
      <c r="O178" s="275">
        <v>27851.52</v>
      </c>
      <c r="P178" s="275"/>
      <c r="Q178" s="274">
        <f t="shared" si="9"/>
        <v>697.56</v>
      </c>
      <c r="R178" s="274"/>
      <c r="S178" s="274">
        <f t="shared" si="10"/>
        <v>-95.130000000000109</v>
      </c>
      <c r="T178" s="300"/>
      <c r="U178" s="277" t="s">
        <v>392</v>
      </c>
      <c r="V178" s="272"/>
      <c r="W178" s="279">
        <v>55</v>
      </c>
      <c r="X178" s="249"/>
      <c r="Y178" s="279">
        <v>62.5</v>
      </c>
    </row>
    <row r="179" spans="1:25" ht="14.45" customHeight="1" x14ac:dyDescent="0.2">
      <c r="A179" s="251"/>
      <c r="B179" s="271">
        <v>304</v>
      </c>
      <c r="C179" s="271"/>
      <c r="D179" s="272" t="s">
        <v>553</v>
      </c>
      <c r="E179" s="272"/>
      <c r="F179" s="298">
        <v>36199</v>
      </c>
      <c r="H179" s="275">
        <v>26692.77</v>
      </c>
      <c r="I179" s="275"/>
      <c r="J179" s="275">
        <v>0</v>
      </c>
      <c r="K179" s="275">
        <v>16566.71</v>
      </c>
      <c r="L179" s="275"/>
      <c r="M179" s="275">
        <v>485.32</v>
      </c>
      <c r="O179" s="275">
        <v>17052.03</v>
      </c>
      <c r="P179" s="275"/>
      <c r="Q179" s="274">
        <f t="shared" si="9"/>
        <v>427.08</v>
      </c>
      <c r="R179" s="274"/>
      <c r="S179" s="274">
        <f t="shared" si="10"/>
        <v>-58.240000000000009</v>
      </c>
      <c r="T179" s="300"/>
      <c r="U179" s="277" t="s">
        <v>392</v>
      </c>
      <c r="V179" s="272"/>
      <c r="W179" s="279">
        <v>55</v>
      </c>
      <c r="X179" s="249"/>
      <c r="Y179" s="279">
        <v>62.5</v>
      </c>
    </row>
    <row r="180" spans="1:25" ht="14.45" customHeight="1" x14ac:dyDescent="0.2">
      <c r="A180" s="251"/>
      <c r="B180" s="271">
        <v>305</v>
      </c>
      <c r="C180" s="271"/>
      <c r="D180" s="272" t="s">
        <v>554</v>
      </c>
      <c r="E180" s="272"/>
      <c r="F180" s="298">
        <v>36199</v>
      </c>
      <c r="H180" s="275">
        <v>23967.93</v>
      </c>
      <c r="I180" s="275"/>
      <c r="J180" s="275">
        <v>0</v>
      </c>
      <c r="K180" s="275">
        <v>14875.59</v>
      </c>
      <c r="L180" s="275"/>
      <c r="M180" s="275">
        <v>435.78</v>
      </c>
      <c r="O180" s="275">
        <v>15311.37</v>
      </c>
      <c r="P180" s="275"/>
      <c r="Q180" s="274">
        <f t="shared" si="9"/>
        <v>383.49</v>
      </c>
      <c r="R180" s="274"/>
      <c r="S180" s="274">
        <f t="shared" si="10"/>
        <v>-52.289999999999964</v>
      </c>
      <c r="T180" s="300"/>
      <c r="U180" s="277" t="s">
        <v>392</v>
      </c>
      <c r="V180" s="272"/>
      <c r="W180" s="279">
        <v>55</v>
      </c>
      <c r="X180" s="249"/>
      <c r="Y180" s="279">
        <v>62.5</v>
      </c>
    </row>
    <row r="181" spans="1:25" ht="14.45" customHeight="1" x14ac:dyDescent="0.2">
      <c r="A181" s="251"/>
      <c r="B181" s="271">
        <v>306</v>
      </c>
      <c r="C181" s="271"/>
      <c r="D181" s="272" t="s">
        <v>555</v>
      </c>
      <c r="E181" s="272"/>
      <c r="F181" s="298">
        <v>36737</v>
      </c>
      <c r="H181" s="275">
        <v>86404.47</v>
      </c>
      <c r="I181" s="275"/>
      <c r="J181" s="275">
        <v>0</v>
      </c>
      <c r="K181" s="275">
        <v>50386.21</v>
      </c>
      <c r="L181" s="275"/>
      <c r="M181" s="275">
        <v>1570.99</v>
      </c>
      <c r="O181" s="275">
        <v>51957.2</v>
      </c>
      <c r="P181" s="275"/>
      <c r="Q181" s="274">
        <f t="shared" si="9"/>
        <v>1382.47</v>
      </c>
      <c r="R181" s="274"/>
      <c r="S181" s="274">
        <f t="shared" si="10"/>
        <v>-188.51999999999998</v>
      </c>
      <c r="T181" s="300"/>
      <c r="U181" s="277" t="s">
        <v>392</v>
      </c>
      <c r="V181" s="272"/>
      <c r="W181" s="279">
        <v>55</v>
      </c>
      <c r="X181" s="249"/>
      <c r="Y181" s="279">
        <v>62.5</v>
      </c>
    </row>
    <row r="182" spans="1:25" ht="14.45" customHeight="1" x14ac:dyDescent="0.2">
      <c r="A182" s="251"/>
      <c r="B182" s="271">
        <v>307</v>
      </c>
      <c r="C182" s="271"/>
      <c r="D182" s="272" t="s">
        <v>556</v>
      </c>
      <c r="E182" s="272"/>
      <c r="F182" s="298">
        <v>36737</v>
      </c>
      <c r="H182" s="275">
        <v>77494.67</v>
      </c>
      <c r="I182" s="275"/>
      <c r="J182" s="275">
        <v>0</v>
      </c>
      <c r="K182" s="275">
        <v>45190.6</v>
      </c>
      <c r="L182" s="275"/>
      <c r="M182" s="275">
        <v>1408.99</v>
      </c>
      <c r="O182" s="275">
        <v>46599.59</v>
      </c>
      <c r="P182" s="275"/>
      <c r="Q182" s="274">
        <f t="shared" si="9"/>
        <v>1239.9100000000001</v>
      </c>
      <c r="R182" s="274"/>
      <c r="S182" s="274">
        <f t="shared" si="10"/>
        <v>-169.07999999999993</v>
      </c>
      <c r="T182" s="300"/>
      <c r="U182" s="277" t="s">
        <v>392</v>
      </c>
      <c r="V182" s="272"/>
      <c r="W182" s="279">
        <v>55</v>
      </c>
      <c r="X182" s="249"/>
      <c r="Y182" s="279">
        <v>62.5</v>
      </c>
    </row>
    <row r="183" spans="1:25" ht="14.45" customHeight="1" x14ac:dyDescent="0.2">
      <c r="A183" s="251"/>
      <c r="B183" s="271">
        <v>308</v>
      </c>
      <c r="C183" s="271"/>
      <c r="D183" s="272" t="s">
        <v>557</v>
      </c>
      <c r="E183" s="272"/>
      <c r="F183" s="298">
        <v>36737</v>
      </c>
      <c r="H183" s="275">
        <v>91406.64</v>
      </c>
      <c r="I183" s="275"/>
      <c r="J183" s="275">
        <v>0</v>
      </c>
      <c r="K183" s="275">
        <v>53303.31</v>
      </c>
      <c r="L183" s="275"/>
      <c r="M183" s="275">
        <v>1661.94</v>
      </c>
      <c r="O183" s="275">
        <v>54965.25</v>
      </c>
      <c r="P183" s="275"/>
      <c r="Q183" s="274">
        <f t="shared" si="9"/>
        <v>1462.51</v>
      </c>
      <c r="R183" s="274"/>
      <c r="S183" s="274">
        <f t="shared" si="10"/>
        <v>-199.43000000000006</v>
      </c>
      <c r="T183" s="300"/>
      <c r="U183" s="277" t="s">
        <v>392</v>
      </c>
      <c r="V183" s="272"/>
      <c r="W183" s="279">
        <v>55</v>
      </c>
      <c r="X183" s="249"/>
      <c r="Y183" s="279">
        <v>62.5</v>
      </c>
    </row>
    <row r="184" spans="1:25" ht="14.45" customHeight="1" x14ac:dyDescent="0.2">
      <c r="A184" s="251"/>
      <c r="B184" s="271">
        <v>309</v>
      </c>
      <c r="C184" s="271"/>
      <c r="D184" s="272" t="s">
        <v>558</v>
      </c>
      <c r="E184" s="272"/>
      <c r="F184" s="298">
        <v>36737</v>
      </c>
      <c r="H184" s="275">
        <v>40580.620000000003</v>
      </c>
      <c r="I184" s="275"/>
      <c r="J184" s="275">
        <v>0</v>
      </c>
      <c r="K184" s="275">
        <v>23664.43</v>
      </c>
      <c r="L184" s="275"/>
      <c r="M184" s="275">
        <v>737.83</v>
      </c>
      <c r="O184" s="275">
        <v>24402.26</v>
      </c>
      <c r="P184" s="275"/>
      <c r="Q184" s="274">
        <f t="shared" si="9"/>
        <v>649.29</v>
      </c>
      <c r="R184" s="274"/>
      <c r="S184" s="274">
        <f t="shared" si="10"/>
        <v>-88.540000000000077</v>
      </c>
      <c r="T184" s="300"/>
      <c r="U184" s="277" t="s">
        <v>392</v>
      </c>
      <c r="V184" s="272"/>
      <c r="W184" s="279">
        <v>55</v>
      </c>
      <c r="X184" s="249"/>
      <c r="Y184" s="279">
        <v>62.5</v>
      </c>
    </row>
    <row r="185" spans="1:25" ht="14.45" customHeight="1" x14ac:dyDescent="0.2">
      <c r="A185" s="251"/>
      <c r="B185" s="271">
        <v>310</v>
      </c>
      <c r="C185" s="271"/>
      <c r="D185" s="272" t="s">
        <v>559</v>
      </c>
      <c r="E185" s="272"/>
      <c r="F185" s="298">
        <v>36769</v>
      </c>
      <c r="H185" s="275">
        <v>250004.1</v>
      </c>
      <c r="I185" s="275"/>
      <c r="J185" s="275">
        <v>0</v>
      </c>
      <c r="K185" s="275">
        <v>145267.49</v>
      </c>
      <c r="L185" s="275"/>
      <c r="M185" s="275">
        <v>4545.53</v>
      </c>
      <c r="O185" s="275">
        <v>149813.01999999999</v>
      </c>
      <c r="P185" s="275"/>
      <c r="Q185" s="274">
        <f t="shared" si="9"/>
        <v>4000.07</v>
      </c>
      <c r="R185" s="274"/>
      <c r="S185" s="274">
        <f t="shared" si="10"/>
        <v>-545.45999999999958</v>
      </c>
      <c r="T185" s="300"/>
      <c r="U185" s="277" t="s">
        <v>392</v>
      </c>
      <c r="V185" s="272"/>
      <c r="W185" s="279">
        <v>55</v>
      </c>
      <c r="X185" s="249"/>
      <c r="Y185" s="279">
        <v>62.5</v>
      </c>
    </row>
    <row r="186" spans="1:25" ht="14.45" customHeight="1" x14ac:dyDescent="0.2">
      <c r="A186" s="251"/>
      <c r="B186" s="271">
        <v>311</v>
      </c>
      <c r="C186" s="271"/>
      <c r="D186" s="272" t="s">
        <v>560</v>
      </c>
      <c r="E186" s="272"/>
      <c r="F186" s="298">
        <v>36809</v>
      </c>
      <c r="H186" s="275">
        <v>1417.5</v>
      </c>
      <c r="I186" s="275"/>
      <c r="J186" s="275">
        <v>0</v>
      </c>
      <c r="K186" s="275">
        <v>820.74</v>
      </c>
      <c r="L186" s="275"/>
      <c r="M186" s="275">
        <v>25.77</v>
      </c>
      <c r="O186" s="275">
        <v>846.51</v>
      </c>
      <c r="P186" s="275"/>
      <c r="Q186" s="274">
        <f t="shared" si="9"/>
        <v>22.68</v>
      </c>
      <c r="R186" s="274"/>
      <c r="S186" s="274">
        <f t="shared" si="10"/>
        <v>-3.09</v>
      </c>
      <c r="T186" s="299"/>
      <c r="U186" s="277" t="s">
        <v>392</v>
      </c>
      <c r="V186" s="272"/>
      <c r="W186" s="279">
        <v>55</v>
      </c>
      <c r="X186" s="249"/>
      <c r="Y186" s="279">
        <v>62.5</v>
      </c>
    </row>
    <row r="187" spans="1:25" ht="14.45" customHeight="1" x14ac:dyDescent="0.2">
      <c r="A187" s="251"/>
      <c r="B187" s="271">
        <v>312</v>
      </c>
      <c r="C187" s="271"/>
      <c r="D187" s="272" t="s">
        <v>561</v>
      </c>
      <c r="E187" s="272"/>
      <c r="F187" s="298">
        <v>36526</v>
      </c>
      <c r="H187" s="275">
        <v>11656.76</v>
      </c>
      <c r="I187" s="275"/>
      <c r="J187" s="275">
        <v>0</v>
      </c>
      <c r="K187" s="275">
        <v>6967.58</v>
      </c>
      <c r="L187" s="275"/>
      <c r="M187" s="275">
        <v>211.94</v>
      </c>
      <c r="O187" s="275">
        <v>7179.52</v>
      </c>
      <c r="P187" s="275"/>
      <c r="Q187" s="274">
        <f t="shared" si="9"/>
        <v>186.51</v>
      </c>
      <c r="R187" s="274"/>
      <c r="S187" s="274">
        <f t="shared" si="10"/>
        <v>-25.430000000000007</v>
      </c>
      <c r="T187" s="300"/>
      <c r="U187" s="277" t="s">
        <v>392</v>
      </c>
      <c r="V187" s="272"/>
      <c r="W187" s="279">
        <v>55</v>
      </c>
      <c r="X187" s="249"/>
      <c r="Y187" s="279">
        <v>62.5</v>
      </c>
    </row>
    <row r="188" spans="1:25" ht="14.45" customHeight="1" x14ac:dyDescent="0.2">
      <c r="A188" s="251"/>
      <c r="B188" s="271">
        <v>313</v>
      </c>
      <c r="C188" s="271"/>
      <c r="D188" s="272" t="s">
        <v>562</v>
      </c>
      <c r="E188" s="272"/>
      <c r="F188" s="298">
        <v>36737</v>
      </c>
      <c r="H188" s="275">
        <v>16160.52</v>
      </c>
      <c r="I188" s="275"/>
      <c r="J188" s="275">
        <v>0</v>
      </c>
      <c r="K188" s="275">
        <v>9423.86</v>
      </c>
      <c r="L188" s="275"/>
      <c r="M188" s="275">
        <v>293.83</v>
      </c>
      <c r="O188" s="275">
        <v>9717.69</v>
      </c>
      <c r="P188" s="275"/>
      <c r="Q188" s="274">
        <f t="shared" si="9"/>
        <v>258.57</v>
      </c>
      <c r="R188" s="274"/>
      <c r="S188" s="274">
        <f t="shared" si="10"/>
        <v>-35.259999999999991</v>
      </c>
      <c r="T188" s="300"/>
      <c r="U188" s="277" t="s">
        <v>392</v>
      </c>
      <c r="V188" s="272"/>
      <c r="W188" s="279">
        <v>55</v>
      </c>
      <c r="X188" s="249"/>
      <c r="Y188" s="279">
        <v>62.5</v>
      </c>
    </row>
    <row r="189" spans="1:25" ht="14.45" customHeight="1" x14ac:dyDescent="0.2">
      <c r="A189" s="251"/>
      <c r="B189" s="271">
        <v>314</v>
      </c>
      <c r="C189" s="271"/>
      <c r="D189" s="272" t="s">
        <v>563</v>
      </c>
      <c r="E189" s="272"/>
      <c r="F189" s="298">
        <v>36546</v>
      </c>
      <c r="H189" s="275">
        <v>17229.61</v>
      </c>
      <c r="I189" s="275"/>
      <c r="J189" s="275">
        <v>0</v>
      </c>
      <c r="K189" s="275">
        <v>10262.73</v>
      </c>
      <c r="L189" s="275"/>
      <c r="M189" s="275">
        <v>313.27</v>
      </c>
      <c r="O189" s="275">
        <v>10576</v>
      </c>
      <c r="P189" s="275"/>
      <c r="Q189" s="274">
        <f t="shared" si="9"/>
        <v>275.67</v>
      </c>
      <c r="R189" s="274"/>
      <c r="S189" s="274">
        <f t="shared" si="10"/>
        <v>-37.599999999999966</v>
      </c>
      <c r="T189" s="300"/>
      <c r="U189" s="277" t="s">
        <v>392</v>
      </c>
      <c r="V189" s="272"/>
      <c r="W189" s="279">
        <v>55</v>
      </c>
      <c r="X189" s="249"/>
      <c r="Y189" s="279">
        <v>62.5</v>
      </c>
    </row>
    <row r="190" spans="1:25" ht="14.45" customHeight="1" x14ac:dyDescent="0.2">
      <c r="A190" s="251"/>
      <c r="B190" s="271">
        <v>315</v>
      </c>
      <c r="C190" s="271"/>
      <c r="D190" s="272" t="s">
        <v>564</v>
      </c>
      <c r="E190" s="272"/>
      <c r="F190" s="298">
        <v>36737</v>
      </c>
      <c r="H190" s="275">
        <v>6001.32</v>
      </c>
      <c r="I190" s="275"/>
      <c r="J190" s="275">
        <v>0</v>
      </c>
      <c r="K190" s="275">
        <v>3499.55</v>
      </c>
      <c r="L190" s="275"/>
      <c r="M190" s="275">
        <v>109.11</v>
      </c>
      <c r="O190" s="275">
        <v>3608.66</v>
      </c>
      <c r="P190" s="275"/>
      <c r="Q190" s="274">
        <f t="shared" si="9"/>
        <v>96.02</v>
      </c>
      <c r="R190" s="274"/>
      <c r="S190" s="274">
        <f t="shared" si="10"/>
        <v>-13.090000000000003</v>
      </c>
      <c r="T190" s="300"/>
      <c r="U190" s="277" t="s">
        <v>392</v>
      </c>
      <c r="V190" s="272"/>
      <c r="W190" s="279">
        <v>55</v>
      </c>
      <c r="X190" s="249"/>
      <c r="Y190" s="279">
        <v>62.5</v>
      </c>
    </row>
    <row r="191" spans="1:25" ht="14.45" customHeight="1" x14ac:dyDescent="0.2">
      <c r="A191" s="251"/>
      <c r="B191" s="271">
        <v>316</v>
      </c>
      <c r="C191" s="271"/>
      <c r="D191" s="272" t="s">
        <v>565</v>
      </c>
      <c r="E191" s="272"/>
      <c r="F191" s="298">
        <v>36546</v>
      </c>
      <c r="H191" s="275">
        <v>21777.89</v>
      </c>
      <c r="I191" s="275"/>
      <c r="J191" s="275">
        <v>0</v>
      </c>
      <c r="K191" s="275">
        <v>12971.92</v>
      </c>
      <c r="L191" s="275"/>
      <c r="M191" s="275">
        <v>395.96</v>
      </c>
      <c r="O191" s="275">
        <v>13367.88</v>
      </c>
      <c r="P191" s="275"/>
      <c r="Q191" s="274">
        <f t="shared" si="9"/>
        <v>348.45</v>
      </c>
      <c r="R191" s="274"/>
      <c r="S191" s="274">
        <f t="shared" si="10"/>
        <v>-47.509999999999991</v>
      </c>
      <c r="T191" s="300"/>
      <c r="U191" s="277" t="s">
        <v>392</v>
      </c>
      <c r="V191" s="272"/>
      <c r="W191" s="279">
        <v>55</v>
      </c>
      <c r="X191" s="249"/>
      <c r="Y191" s="279">
        <v>62.5</v>
      </c>
    </row>
    <row r="192" spans="1:25" ht="14.45" customHeight="1" x14ac:dyDescent="0.2">
      <c r="A192" s="251"/>
      <c r="B192" s="271">
        <v>317</v>
      </c>
      <c r="C192" s="271"/>
      <c r="D192" s="272" t="s">
        <v>566</v>
      </c>
      <c r="E192" s="272"/>
      <c r="F192" s="298">
        <v>36579</v>
      </c>
      <c r="H192" s="275">
        <v>23276.63</v>
      </c>
      <c r="I192" s="275"/>
      <c r="J192" s="275">
        <v>0</v>
      </c>
      <c r="K192" s="275">
        <v>13816.17</v>
      </c>
      <c r="L192" s="275"/>
      <c r="M192" s="275">
        <v>423.21</v>
      </c>
      <c r="O192" s="275">
        <v>14239.38</v>
      </c>
      <c r="P192" s="275"/>
      <c r="Q192" s="274">
        <f t="shared" si="9"/>
        <v>372.43</v>
      </c>
      <c r="R192" s="274"/>
      <c r="S192" s="274">
        <f t="shared" si="10"/>
        <v>-50.779999999999973</v>
      </c>
      <c r="T192" s="300"/>
      <c r="U192" s="277" t="s">
        <v>392</v>
      </c>
      <c r="V192" s="272"/>
      <c r="W192" s="279">
        <v>55</v>
      </c>
      <c r="X192" s="249"/>
      <c r="Y192" s="279">
        <v>62.5</v>
      </c>
    </row>
    <row r="193" spans="1:25" ht="14.45" customHeight="1" x14ac:dyDescent="0.2">
      <c r="A193" s="251"/>
      <c r="B193" s="271">
        <v>318</v>
      </c>
      <c r="C193" s="271"/>
      <c r="D193" s="272" t="s">
        <v>567</v>
      </c>
      <c r="E193" s="272"/>
      <c r="F193" s="298">
        <v>36567</v>
      </c>
      <c r="H193" s="275">
        <v>20846.95</v>
      </c>
      <c r="I193" s="275"/>
      <c r="J193" s="275">
        <v>0</v>
      </c>
      <c r="K193" s="275">
        <v>12417.3</v>
      </c>
      <c r="L193" s="275"/>
      <c r="M193" s="275">
        <v>379.04</v>
      </c>
      <c r="O193" s="275">
        <v>12796.34</v>
      </c>
      <c r="P193" s="275"/>
      <c r="Q193" s="274">
        <f t="shared" si="9"/>
        <v>333.55</v>
      </c>
      <c r="R193" s="274"/>
      <c r="S193" s="274">
        <f t="shared" si="10"/>
        <v>-45.490000000000009</v>
      </c>
      <c r="T193" s="300"/>
      <c r="U193" s="277" t="s">
        <v>392</v>
      </c>
      <c r="V193" s="272"/>
      <c r="W193" s="279">
        <v>55</v>
      </c>
      <c r="X193" s="249"/>
      <c r="Y193" s="279">
        <v>62.5</v>
      </c>
    </row>
    <row r="194" spans="1:25" ht="14.45" customHeight="1" x14ac:dyDescent="0.2">
      <c r="A194" s="251"/>
      <c r="B194" s="271">
        <v>319</v>
      </c>
      <c r="C194" s="271"/>
      <c r="D194" s="272" t="s">
        <v>568</v>
      </c>
      <c r="E194" s="272"/>
      <c r="F194" s="298">
        <v>36615</v>
      </c>
      <c r="H194" s="275">
        <v>3983.45</v>
      </c>
      <c r="I194" s="275"/>
      <c r="J194" s="275">
        <v>0</v>
      </c>
      <c r="K194" s="275">
        <v>2356.21</v>
      </c>
      <c r="L194" s="275"/>
      <c r="M194" s="275">
        <v>72.430000000000007</v>
      </c>
      <c r="O194" s="275">
        <v>2428.64</v>
      </c>
      <c r="P194" s="275"/>
      <c r="Q194" s="274">
        <f t="shared" si="9"/>
        <v>63.74</v>
      </c>
      <c r="R194" s="274"/>
      <c r="S194" s="274">
        <f t="shared" si="10"/>
        <v>-8.6900000000000048</v>
      </c>
      <c r="T194" s="300"/>
      <c r="U194" s="277" t="s">
        <v>392</v>
      </c>
      <c r="V194" s="272"/>
      <c r="W194" s="279">
        <v>55</v>
      </c>
      <c r="X194" s="249"/>
      <c r="Y194" s="279">
        <v>62.5</v>
      </c>
    </row>
    <row r="195" spans="1:25" ht="14.45" customHeight="1" x14ac:dyDescent="0.2">
      <c r="A195" s="251"/>
      <c r="B195" s="271">
        <v>320</v>
      </c>
      <c r="C195" s="271"/>
      <c r="D195" s="272" t="s">
        <v>569</v>
      </c>
      <c r="E195" s="272"/>
      <c r="F195" s="298">
        <v>36621</v>
      </c>
      <c r="H195" s="275">
        <v>12941.43</v>
      </c>
      <c r="I195" s="275"/>
      <c r="J195" s="275">
        <v>0</v>
      </c>
      <c r="K195" s="275">
        <v>7654.65</v>
      </c>
      <c r="L195" s="275"/>
      <c r="M195" s="275">
        <v>235.3</v>
      </c>
      <c r="O195" s="275">
        <v>7889.95</v>
      </c>
      <c r="P195" s="275"/>
      <c r="Q195" s="274">
        <f t="shared" si="9"/>
        <v>207.06</v>
      </c>
      <c r="R195" s="274"/>
      <c r="S195" s="274">
        <f t="shared" si="10"/>
        <v>-28.240000000000009</v>
      </c>
      <c r="T195" s="300"/>
      <c r="U195" s="277" t="s">
        <v>392</v>
      </c>
      <c r="V195" s="272"/>
      <c r="W195" s="279">
        <v>55</v>
      </c>
      <c r="X195" s="249"/>
      <c r="Y195" s="279">
        <v>62.5</v>
      </c>
    </row>
    <row r="196" spans="1:25" ht="14.45" customHeight="1" x14ac:dyDescent="0.2">
      <c r="A196" s="251"/>
      <c r="B196" s="271">
        <v>321</v>
      </c>
      <c r="C196" s="271"/>
      <c r="D196" s="272" t="s">
        <v>570</v>
      </c>
      <c r="E196" s="272"/>
      <c r="F196" s="298">
        <v>36636</v>
      </c>
      <c r="H196" s="275">
        <v>3930.6</v>
      </c>
      <c r="I196" s="275"/>
      <c r="J196" s="275">
        <v>0</v>
      </c>
      <c r="K196" s="275">
        <v>2316.79</v>
      </c>
      <c r="L196" s="275"/>
      <c r="M196" s="275">
        <v>71.47</v>
      </c>
      <c r="O196" s="275">
        <v>2388.2600000000002</v>
      </c>
      <c r="P196" s="275"/>
      <c r="Q196" s="274">
        <f t="shared" si="9"/>
        <v>62.89</v>
      </c>
      <c r="R196" s="274"/>
      <c r="S196" s="274">
        <f t="shared" si="10"/>
        <v>-8.5799999999999983</v>
      </c>
      <c r="T196" s="300"/>
      <c r="U196" s="277" t="s">
        <v>392</v>
      </c>
      <c r="V196" s="272"/>
      <c r="W196" s="279">
        <v>55</v>
      </c>
      <c r="X196" s="249"/>
      <c r="Y196" s="279">
        <v>62.5</v>
      </c>
    </row>
    <row r="197" spans="1:25" ht="14.45" customHeight="1" x14ac:dyDescent="0.2">
      <c r="A197" s="251"/>
      <c r="B197" s="271">
        <v>322</v>
      </c>
      <c r="C197" s="271"/>
      <c r="D197" s="272" t="s">
        <v>571</v>
      </c>
      <c r="E197" s="272"/>
      <c r="F197" s="298">
        <v>36727</v>
      </c>
      <c r="H197" s="275">
        <v>4061.99</v>
      </c>
      <c r="I197" s="275"/>
      <c r="J197" s="275">
        <v>0</v>
      </c>
      <c r="K197" s="275">
        <v>2368.71</v>
      </c>
      <c r="L197" s="275"/>
      <c r="M197" s="275">
        <v>73.849999999999994</v>
      </c>
      <c r="O197" s="275">
        <v>2442.56</v>
      </c>
      <c r="P197" s="275"/>
      <c r="Q197" s="274">
        <f t="shared" si="9"/>
        <v>64.989999999999995</v>
      </c>
      <c r="R197" s="274"/>
      <c r="S197" s="274">
        <f t="shared" si="10"/>
        <v>-8.86</v>
      </c>
      <c r="T197" s="300"/>
      <c r="U197" s="277" t="s">
        <v>392</v>
      </c>
      <c r="V197" s="272"/>
      <c r="W197" s="279">
        <v>55</v>
      </c>
      <c r="X197" s="249"/>
      <c r="Y197" s="279">
        <v>62.5</v>
      </c>
    </row>
    <row r="198" spans="1:25" ht="14.45" customHeight="1" x14ac:dyDescent="0.2">
      <c r="A198" s="251"/>
      <c r="B198" s="271">
        <v>323</v>
      </c>
      <c r="C198" s="271"/>
      <c r="D198" s="272" t="s">
        <v>572</v>
      </c>
      <c r="E198" s="272"/>
      <c r="F198" s="298">
        <v>36780</v>
      </c>
      <c r="H198" s="275">
        <v>3933.9</v>
      </c>
      <c r="I198" s="275"/>
      <c r="J198" s="275">
        <v>0</v>
      </c>
      <c r="K198" s="275">
        <v>2285.9</v>
      </c>
      <c r="L198" s="275"/>
      <c r="M198" s="275">
        <v>71.53</v>
      </c>
      <c r="O198" s="275">
        <v>2357.4299999999998</v>
      </c>
      <c r="P198" s="275"/>
      <c r="Q198" s="274">
        <f t="shared" si="9"/>
        <v>62.94</v>
      </c>
      <c r="R198" s="274"/>
      <c r="S198" s="274">
        <f t="shared" si="10"/>
        <v>-8.5900000000000034</v>
      </c>
      <c r="T198" s="300"/>
      <c r="U198" s="277" t="s">
        <v>392</v>
      </c>
      <c r="V198" s="272"/>
      <c r="W198" s="279">
        <v>55</v>
      </c>
      <c r="X198" s="249"/>
      <c r="Y198" s="279">
        <v>62.5</v>
      </c>
    </row>
    <row r="199" spans="1:25" ht="14.45" customHeight="1" x14ac:dyDescent="0.2">
      <c r="A199" s="251"/>
      <c r="B199" s="271">
        <v>324</v>
      </c>
      <c r="C199" s="271"/>
      <c r="D199" s="272" t="s">
        <v>573</v>
      </c>
      <c r="E199" s="272"/>
      <c r="F199" s="298">
        <v>36819</v>
      </c>
      <c r="H199" s="275">
        <v>11777.75</v>
      </c>
      <c r="I199" s="275"/>
      <c r="J199" s="275">
        <v>0</v>
      </c>
      <c r="K199" s="275">
        <v>6794.43</v>
      </c>
      <c r="L199" s="275"/>
      <c r="M199" s="275">
        <v>214.14</v>
      </c>
      <c r="O199" s="275">
        <v>7008.57</v>
      </c>
      <c r="P199" s="275"/>
      <c r="Q199" s="274">
        <f t="shared" si="9"/>
        <v>188.44</v>
      </c>
      <c r="R199" s="274"/>
      <c r="S199" s="274">
        <f t="shared" si="10"/>
        <v>-25.699999999999989</v>
      </c>
      <c r="T199" s="300"/>
      <c r="U199" s="277" t="s">
        <v>392</v>
      </c>
      <c r="V199" s="272"/>
      <c r="W199" s="279">
        <v>55</v>
      </c>
      <c r="X199" s="249"/>
      <c r="Y199" s="279">
        <v>62.5</v>
      </c>
    </row>
    <row r="200" spans="1:25" ht="14.45" customHeight="1" x14ac:dyDescent="0.2">
      <c r="A200" s="251"/>
      <c r="B200" s="271">
        <v>325</v>
      </c>
      <c r="C200" s="271"/>
      <c r="D200" s="272" t="s">
        <v>574</v>
      </c>
      <c r="E200" s="272"/>
      <c r="F200" s="298">
        <v>36826</v>
      </c>
      <c r="H200" s="275">
        <v>8811.1200000000008</v>
      </c>
      <c r="I200" s="275"/>
      <c r="J200" s="275">
        <v>0</v>
      </c>
      <c r="K200" s="275">
        <v>5083.1099999999997</v>
      </c>
      <c r="L200" s="275"/>
      <c r="M200" s="275">
        <v>160.19999999999999</v>
      </c>
      <c r="O200" s="275">
        <v>5243.31</v>
      </c>
      <c r="P200" s="275"/>
      <c r="Q200" s="274">
        <f t="shared" si="9"/>
        <v>140.97999999999999</v>
      </c>
      <c r="R200" s="274"/>
      <c r="S200" s="274">
        <f t="shared" si="10"/>
        <v>-19.22</v>
      </c>
      <c r="T200" s="300"/>
      <c r="U200" s="277" t="s">
        <v>392</v>
      </c>
      <c r="V200" s="272"/>
      <c r="W200" s="279">
        <v>55</v>
      </c>
      <c r="X200" s="249"/>
      <c r="Y200" s="279">
        <v>62.5</v>
      </c>
    </row>
    <row r="201" spans="1:25" ht="14.45" customHeight="1" x14ac:dyDescent="0.2">
      <c r="A201" s="251"/>
      <c r="B201" s="271">
        <v>326</v>
      </c>
      <c r="C201" s="271"/>
      <c r="D201" s="272" t="s">
        <v>575</v>
      </c>
      <c r="E201" s="272"/>
      <c r="F201" s="298">
        <v>36826</v>
      </c>
      <c r="H201" s="275">
        <v>17675.599999999999</v>
      </c>
      <c r="I201" s="275"/>
      <c r="J201" s="275">
        <v>0</v>
      </c>
      <c r="K201" s="275">
        <v>10196.93</v>
      </c>
      <c r="L201" s="275"/>
      <c r="M201" s="275">
        <v>321.37</v>
      </c>
      <c r="O201" s="275">
        <v>10518.3</v>
      </c>
      <c r="P201" s="275"/>
      <c r="Q201" s="274">
        <f t="shared" si="9"/>
        <v>282.81</v>
      </c>
      <c r="R201" s="274"/>
      <c r="S201" s="274">
        <f t="shared" si="10"/>
        <v>-38.56</v>
      </c>
      <c r="T201" s="300"/>
      <c r="U201" s="277" t="s">
        <v>392</v>
      </c>
      <c r="V201" s="272"/>
      <c r="W201" s="279">
        <v>55</v>
      </c>
      <c r="X201" s="249"/>
      <c r="Y201" s="279">
        <v>62.5</v>
      </c>
    </row>
    <row r="202" spans="1:25" ht="14.45" customHeight="1" x14ac:dyDescent="0.2">
      <c r="A202" s="251"/>
      <c r="B202" s="271">
        <v>327</v>
      </c>
      <c r="C202" s="271"/>
      <c r="D202" s="272" t="s">
        <v>576</v>
      </c>
      <c r="E202" s="272"/>
      <c r="F202" s="298">
        <v>36831</v>
      </c>
      <c r="H202" s="275">
        <v>2349.17</v>
      </c>
      <c r="I202" s="275"/>
      <c r="J202" s="275">
        <v>0</v>
      </c>
      <c r="K202" s="275">
        <v>1355.23</v>
      </c>
      <c r="L202" s="275"/>
      <c r="M202" s="275">
        <v>42.71</v>
      </c>
      <c r="O202" s="275">
        <v>1397.94</v>
      </c>
      <c r="P202" s="275"/>
      <c r="Q202" s="274">
        <f t="shared" si="9"/>
        <v>37.590000000000003</v>
      </c>
      <c r="R202" s="274"/>
      <c r="S202" s="274">
        <f t="shared" si="10"/>
        <v>-5.1199999999999974</v>
      </c>
      <c r="T202" s="299"/>
      <c r="U202" s="277" t="s">
        <v>392</v>
      </c>
      <c r="V202" s="272"/>
      <c r="W202" s="279">
        <v>55</v>
      </c>
      <c r="X202" s="249"/>
      <c r="Y202" s="279">
        <v>62.5</v>
      </c>
    </row>
    <row r="203" spans="1:25" ht="14.45" customHeight="1" x14ac:dyDescent="0.2">
      <c r="A203" s="251"/>
      <c r="B203" s="271">
        <v>328</v>
      </c>
      <c r="C203" s="271"/>
      <c r="D203" s="272" t="s">
        <v>577</v>
      </c>
      <c r="E203" s="272"/>
      <c r="F203" s="298">
        <v>36831</v>
      </c>
      <c r="H203" s="275">
        <v>2986</v>
      </c>
      <c r="I203" s="275"/>
      <c r="J203" s="275">
        <v>0</v>
      </c>
      <c r="K203" s="275">
        <v>1722.6</v>
      </c>
      <c r="L203" s="275"/>
      <c r="M203" s="275">
        <v>54.29</v>
      </c>
      <c r="O203" s="275">
        <v>1776.89</v>
      </c>
      <c r="P203" s="275"/>
      <c r="Q203" s="274">
        <f t="shared" si="9"/>
        <v>47.78</v>
      </c>
      <c r="R203" s="274"/>
      <c r="S203" s="274">
        <f t="shared" si="10"/>
        <v>-6.509999999999998</v>
      </c>
      <c r="T203" s="300"/>
      <c r="U203" s="277" t="s">
        <v>392</v>
      </c>
      <c r="V203" s="272"/>
      <c r="W203" s="279">
        <v>55</v>
      </c>
      <c r="X203" s="249"/>
      <c r="Y203" s="279">
        <v>62.5</v>
      </c>
    </row>
    <row r="204" spans="1:25" ht="14.45" customHeight="1" x14ac:dyDescent="0.2">
      <c r="A204" s="251"/>
      <c r="B204" s="271">
        <v>329</v>
      </c>
      <c r="C204" s="271"/>
      <c r="D204" s="272" t="s">
        <v>578</v>
      </c>
      <c r="E204" s="272"/>
      <c r="F204" s="298">
        <v>36923</v>
      </c>
      <c r="H204" s="275">
        <v>10734.36</v>
      </c>
      <c r="I204" s="275"/>
      <c r="J204" s="275">
        <v>0</v>
      </c>
      <c r="K204" s="275">
        <v>6125.52</v>
      </c>
      <c r="L204" s="275"/>
      <c r="M204" s="275">
        <v>195.17</v>
      </c>
      <c r="O204" s="275">
        <v>6320.69</v>
      </c>
      <c r="P204" s="275"/>
      <c r="Q204" s="274">
        <f t="shared" si="9"/>
        <v>171.75</v>
      </c>
      <c r="R204" s="274"/>
      <c r="S204" s="274">
        <f t="shared" si="10"/>
        <v>-23.419999999999987</v>
      </c>
      <c r="T204" s="300"/>
      <c r="U204" s="277" t="s">
        <v>392</v>
      </c>
      <c r="V204" s="272"/>
      <c r="W204" s="279">
        <v>55</v>
      </c>
      <c r="X204" s="249"/>
      <c r="Y204" s="279">
        <v>62.5</v>
      </c>
    </row>
    <row r="205" spans="1:25" ht="14.45" customHeight="1" x14ac:dyDescent="0.2">
      <c r="A205" s="251"/>
      <c r="B205" s="271">
        <v>330</v>
      </c>
      <c r="C205" s="271"/>
      <c r="D205" s="272" t="s">
        <v>579</v>
      </c>
      <c r="E205" s="272"/>
      <c r="F205" s="298">
        <v>37029</v>
      </c>
      <c r="H205" s="275">
        <v>17003.41</v>
      </c>
      <c r="I205" s="275"/>
      <c r="J205" s="275">
        <v>0</v>
      </c>
      <c r="K205" s="275">
        <v>9561.2800000000007</v>
      </c>
      <c r="L205" s="275"/>
      <c r="M205" s="275">
        <v>309.14999999999998</v>
      </c>
      <c r="O205" s="275">
        <v>9870.43</v>
      </c>
      <c r="P205" s="275"/>
      <c r="Q205" s="274">
        <f t="shared" si="9"/>
        <v>272.05</v>
      </c>
      <c r="R205" s="274"/>
      <c r="S205" s="274">
        <f t="shared" si="10"/>
        <v>-37.099999999999966</v>
      </c>
      <c r="T205" s="300"/>
      <c r="U205" s="277" t="s">
        <v>392</v>
      </c>
      <c r="V205" s="272"/>
      <c r="W205" s="279">
        <v>55</v>
      </c>
      <c r="X205" s="249"/>
      <c r="Y205" s="279">
        <v>62.5</v>
      </c>
    </row>
    <row r="206" spans="1:25" ht="14.45" customHeight="1" x14ac:dyDescent="0.2">
      <c r="A206" s="251"/>
      <c r="B206" s="271">
        <v>331</v>
      </c>
      <c r="C206" s="271"/>
      <c r="D206" s="272" t="s">
        <v>580</v>
      </c>
      <c r="E206" s="272"/>
      <c r="F206" s="298">
        <v>37029</v>
      </c>
      <c r="H206" s="275">
        <v>7304.7</v>
      </c>
      <c r="I206" s="275"/>
      <c r="J206" s="275">
        <v>0</v>
      </c>
      <c r="K206" s="275">
        <v>4107.55</v>
      </c>
      <c r="L206" s="275"/>
      <c r="M206" s="275">
        <v>132.81</v>
      </c>
      <c r="O206" s="275">
        <v>4240.3599999999997</v>
      </c>
      <c r="P206" s="275"/>
      <c r="Q206" s="274">
        <f t="shared" si="9"/>
        <v>116.88</v>
      </c>
      <c r="R206" s="274"/>
      <c r="S206" s="274">
        <f t="shared" si="10"/>
        <v>-15.930000000000007</v>
      </c>
      <c r="T206" s="300"/>
      <c r="U206" s="277" t="s">
        <v>392</v>
      </c>
      <c r="V206" s="272"/>
      <c r="W206" s="279">
        <v>55</v>
      </c>
      <c r="X206" s="249"/>
      <c r="Y206" s="279">
        <v>62.5</v>
      </c>
    </row>
    <row r="207" spans="1:25" ht="14.45" customHeight="1" x14ac:dyDescent="0.2">
      <c r="A207" s="251"/>
      <c r="B207" s="271">
        <v>332</v>
      </c>
      <c r="C207" s="271"/>
      <c r="D207" s="272" t="s">
        <v>581</v>
      </c>
      <c r="E207" s="272"/>
      <c r="F207" s="298">
        <v>37118</v>
      </c>
      <c r="H207" s="275">
        <v>9377.68</v>
      </c>
      <c r="I207" s="275"/>
      <c r="J207" s="275">
        <v>0</v>
      </c>
      <c r="K207" s="275">
        <v>5234.04</v>
      </c>
      <c r="L207" s="275"/>
      <c r="M207" s="275">
        <v>170.5</v>
      </c>
      <c r="O207" s="275">
        <v>5404.54</v>
      </c>
      <c r="P207" s="275"/>
      <c r="Q207" s="274">
        <f t="shared" si="9"/>
        <v>150.04</v>
      </c>
      <c r="R207" s="274"/>
      <c r="S207" s="274">
        <f t="shared" si="10"/>
        <v>-20.460000000000008</v>
      </c>
      <c r="T207" s="300"/>
      <c r="U207" s="277" t="s">
        <v>392</v>
      </c>
      <c r="V207" s="272"/>
      <c r="W207" s="279">
        <v>55</v>
      </c>
      <c r="X207" s="249"/>
      <c r="Y207" s="279">
        <v>62.5</v>
      </c>
    </row>
    <row r="208" spans="1:25" ht="14.45" customHeight="1" x14ac:dyDescent="0.2">
      <c r="A208" s="251"/>
      <c r="B208" s="271">
        <v>333</v>
      </c>
      <c r="C208" s="271"/>
      <c r="D208" s="272" t="s">
        <v>582</v>
      </c>
      <c r="E208" s="272"/>
      <c r="F208" s="298">
        <v>37131</v>
      </c>
      <c r="H208" s="275">
        <v>14964.51</v>
      </c>
      <c r="I208" s="275"/>
      <c r="J208" s="275">
        <v>0</v>
      </c>
      <c r="K208" s="275">
        <v>8321.11</v>
      </c>
      <c r="L208" s="275"/>
      <c r="M208" s="275">
        <v>272.08</v>
      </c>
      <c r="O208" s="275">
        <v>8593.19</v>
      </c>
      <c r="P208" s="275"/>
      <c r="Q208" s="274">
        <f t="shared" si="9"/>
        <v>239.43</v>
      </c>
      <c r="R208" s="274"/>
      <c r="S208" s="274">
        <f t="shared" si="10"/>
        <v>-32.649999999999977</v>
      </c>
      <c r="T208" s="300"/>
      <c r="U208" s="277" t="s">
        <v>392</v>
      </c>
      <c r="V208" s="272"/>
      <c r="W208" s="279">
        <v>55</v>
      </c>
      <c r="X208" s="249"/>
      <c r="Y208" s="279">
        <v>62.5</v>
      </c>
    </row>
    <row r="209" spans="1:25" ht="14.45" customHeight="1" x14ac:dyDescent="0.2">
      <c r="A209" s="251"/>
      <c r="B209" s="271">
        <v>334</v>
      </c>
      <c r="C209" s="271"/>
      <c r="D209" s="272" t="s">
        <v>583</v>
      </c>
      <c r="E209" s="272"/>
      <c r="F209" s="298">
        <v>37133</v>
      </c>
      <c r="H209" s="275">
        <v>7511.48</v>
      </c>
      <c r="I209" s="275"/>
      <c r="J209" s="275">
        <v>0</v>
      </c>
      <c r="K209" s="275">
        <v>4176.8900000000003</v>
      </c>
      <c r="L209" s="275"/>
      <c r="M209" s="275">
        <v>136.57</v>
      </c>
      <c r="O209" s="275">
        <v>4313.46</v>
      </c>
      <c r="P209" s="275"/>
      <c r="Q209" s="274">
        <f t="shared" ref="Q209:Q272" si="11">IF(H209=K209,0,IF(H209=O209,0,ROUND(H209/Y209,2)))</f>
        <v>120.18</v>
      </c>
      <c r="R209" s="274"/>
      <c r="S209" s="274">
        <f t="shared" ref="S209:S272" si="12">Q209-M209</f>
        <v>-16.389999999999986</v>
      </c>
      <c r="T209" s="300"/>
      <c r="U209" s="277" t="s">
        <v>392</v>
      </c>
      <c r="V209" s="272"/>
      <c r="W209" s="279">
        <v>55</v>
      </c>
      <c r="X209" s="249"/>
      <c r="Y209" s="279">
        <v>62.5</v>
      </c>
    </row>
    <row r="210" spans="1:25" ht="14.45" customHeight="1" x14ac:dyDescent="0.2">
      <c r="A210" s="251"/>
      <c r="B210" s="271">
        <v>335</v>
      </c>
      <c r="C210" s="271"/>
      <c r="D210" s="272" t="s">
        <v>584</v>
      </c>
      <c r="E210" s="272"/>
      <c r="F210" s="298">
        <v>37182</v>
      </c>
      <c r="H210" s="275">
        <v>2705.74</v>
      </c>
      <c r="I210" s="275"/>
      <c r="J210" s="275">
        <v>0</v>
      </c>
      <c r="K210" s="275">
        <v>1493.23</v>
      </c>
      <c r="L210" s="275"/>
      <c r="M210" s="275">
        <v>49.2</v>
      </c>
      <c r="O210" s="275">
        <v>1542.43</v>
      </c>
      <c r="P210" s="275"/>
      <c r="Q210" s="274">
        <f t="shared" si="11"/>
        <v>43.29</v>
      </c>
      <c r="R210" s="274"/>
      <c r="S210" s="274">
        <f t="shared" si="12"/>
        <v>-5.9100000000000037</v>
      </c>
      <c r="T210" s="300"/>
      <c r="U210" s="277" t="s">
        <v>392</v>
      </c>
      <c r="V210" s="272"/>
      <c r="W210" s="279">
        <v>55</v>
      </c>
      <c r="X210" s="249"/>
      <c r="Y210" s="279">
        <v>62.5</v>
      </c>
    </row>
    <row r="211" spans="1:25" ht="14.45" customHeight="1" x14ac:dyDescent="0.2">
      <c r="A211" s="251"/>
      <c r="B211" s="271">
        <v>336</v>
      </c>
      <c r="C211" s="271"/>
      <c r="D211" s="272" t="s">
        <v>585</v>
      </c>
      <c r="E211" s="272"/>
      <c r="F211" s="298">
        <v>37246</v>
      </c>
      <c r="H211" s="275">
        <v>14740.6</v>
      </c>
      <c r="I211" s="275"/>
      <c r="J211" s="275">
        <v>0</v>
      </c>
      <c r="K211" s="275">
        <v>8073.92</v>
      </c>
      <c r="L211" s="275"/>
      <c r="M211" s="275">
        <v>268.01</v>
      </c>
      <c r="O211" s="275">
        <v>8341.93</v>
      </c>
      <c r="P211" s="275"/>
      <c r="Q211" s="274">
        <f t="shared" si="11"/>
        <v>235.85</v>
      </c>
      <c r="R211" s="274"/>
      <c r="S211" s="274">
        <f t="shared" si="12"/>
        <v>-32.159999999999997</v>
      </c>
      <c r="T211" s="300"/>
      <c r="U211" s="277" t="s">
        <v>392</v>
      </c>
      <c r="V211" s="272"/>
      <c r="W211" s="279">
        <v>55</v>
      </c>
      <c r="X211" s="249"/>
      <c r="Y211" s="279">
        <v>62.5</v>
      </c>
    </row>
    <row r="212" spans="1:25" ht="14.45" customHeight="1" x14ac:dyDescent="0.2">
      <c r="A212" s="251"/>
      <c r="B212" s="271">
        <v>337</v>
      </c>
      <c r="C212" s="271"/>
      <c r="D212" s="272" t="s">
        <v>586</v>
      </c>
      <c r="E212" s="272"/>
      <c r="F212" s="298">
        <v>37246</v>
      </c>
      <c r="H212" s="275">
        <v>13423.34</v>
      </c>
      <c r="I212" s="275"/>
      <c r="J212" s="275">
        <v>0</v>
      </c>
      <c r="K212" s="275">
        <v>7352.26</v>
      </c>
      <c r="L212" s="275"/>
      <c r="M212" s="275">
        <v>244.06</v>
      </c>
      <c r="O212" s="275">
        <v>7596.32</v>
      </c>
      <c r="P212" s="275"/>
      <c r="Q212" s="274">
        <f t="shared" si="11"/>
        <v>214.77</v>
      </c>
      <c r="R212" s="274"/>
      <c r="S212" s="274">
        <f t="shared" si="12"/>
        <v>-29.289999999999992</v>
      </c>
      <c r="T212" s="300"/>
      <c r="U212" s="277" t="s">
        <v>392</v>
      </c>
      <c r="V212" s="272"/>
      <c r="W212" s="279">
        <v>55</v>
      </c>
      <c r="X212" s="249"/>
      <c r="Y212" s="279">
        <v>62.5</v>
      </c>
    </row>
    <row r="213" spans="1:25" ht="14.45" customHeight="1" x14ac:dyDescent="0.2">
      <c r="A213" s="251"/>
      <c r="B213" s="271">
        <v>338</v>
      </c>
      <c r="C213" s="271"/>
      <c r="D213" s="272" t="s">
        <v>587</v>
      </c>
      <c r="E213" s="272"/>
      <c r="F213" s="298">
        <v>37246</v>
      </c>
      <c r="H213" s="275">
        <v>1568.14</v>
      </c>
      <c r="I213" s="275"/>
      <c r="J213" s="275">
        <v>0</v>
      </c>
      <c r="K213" s="275">
        <v>858.84</v>
      </c>
      <c r="L213" s="275"/>
      <c r="M213" s="275">
        <v>28.51</v>
      </c>
      <c r="O213" s="275">
        <v>887.35</v>
      </c>
      <c r="P213" s="275"/>
      <c r="Q213" s="274">
        <f t="shared" si="11"/>
        <v>25.09</v>
      </c>
      <c r="R213" s="274"/>
      <c r="S213" s="274">
        <f t="shared" si="12"/>
        <v>-3.4200000000000017</v>
      </c>
      <c r="T213" s="299"/>
      <c r="U213" s="277" t="s">
        <v>392</v>
      </c>
      <c r="V213" s="272"/>
      <c r="W213" s="279">
        <v>55</v>
      </c>
      <c r="X213" s="249"/>
      <c r="Y213" s="279">
        <v>62.5</v>
      </c>
    </row>
    <row r="214" spans="1:25" ht="14.45" customHeight="1" x14ac:dyDescent="0.2">
      <c r="A214" s="251"/>
      <c r="B214" s="271">
        <v>339</v>
      </c>
      <c r="C214" s="271"/>
      <c r="D214" s="272" t="s">
        <v>588</v>
      </c>
      <c r="E214" s="272"/>
      <c r="F214" s="298">
        <v>37012</v>
      </c>
      <c r="H214" s="275">
        <v>56353.77</v>
      </c>
      <c r="I214" s="275"/>
      <c r="J214" s="275">
        <v>0</v>
      </c>
      <c r="K214" s="275">
        <v>31805.63</v>
      </c>
      <c r="L214" s="275"/>
      <c r="M214" s="275">
        <v>1024.6099999999999</v>
      </c>
      <c r="O214" s="275">
        <v>32830.239999999998</v>
      </c>
      <c r="P214" s="275"/>
      <c r="Q214" s="274">
        <f t="shared" si="11"/>
        <v>901.66</v>
      </c>
      <c r="R214" s="274"/>
      <c r="S214" s="274">
        <f t="shared" si="12"/>
        <v>-122.94999999999993</v>
      </c>
      <c r="T214" s="300"/>
      <c r="U214" s="277" t="s">
        <v>392</v>
      </c>
      <c r="V214" s="272"/>
      <c r="W214" s="279">
        <v>55</v>
      </c>
      <c r="X214" s="249"/>
      <c r="Y214" s="279">
        <v>62.5</v>
      </c>
    </row>
    <row r="215" spans="1:25" ht="14.45" customHeight="1" x14ac:dyDescent="0.2">
      <c r="A215" s="251"/>
      <c r="B215" s="271">
        <v>340</v>
      </c>
      <c r="C215" s="271"/>
      <c r="D215" s="272" t="s">
        <v>589</v>
      </c>
      <c r="E215" s="272"/>
      <c r="F215" s="298">
        <v>37012</v>
      </c>
      <c r="H215" s="275">
        <v>7226.09</v>
      </c>
      <c r="I215" s="275"/>
      <c r="J215" s="275">
        <v>0</v>
      </c>
      <c r="K215" s="275">
        <v>4078.3</v>
      </c>
      <c r="L215" s="275"/>
      <c r="M215" s="275">
        <v>131.38</v>
      </c>
      <c r="O215" s="275">
        <v>4209.68</v>
      </c>
      <c r="P215" s="275"/>
      <c r="Q215" s="274">
        <f t="shared" si="11"/>
        <v>115.62</v>
      </c>
      <c r="R215" s="274"/>
      <c r="S215" s="274">
        <f t="shared" si="12"/>
        <v>-15.759999999999991</v>
      </c>
      <c r="T215" s="300"/>
      <c r="U215" s="277" t="s">
        <v>392</v>
      </c>
      <c r="V215" s="272"/>
      <c r="W215" s="279">
        <v>55</v>
      </c>
      <c r="X215" s="249"/>
      <c r="Y215" s="279">
        <v>62.5</v>
      </c>
    </row>
    <row r="216" spans="1:25" ht="14.45" customHeight="1" x14ac:dyDescent="0.2">
      <c r="A216" s="251"/>
      <c r="B216" s="271">
        <v>341</v>
      </c>
      <c r="C216" s="271"/>
      <c r="D216" s="272" t="s">
        <v>590</v>
      </c>
      <c r="E216" s="272"/>
      <c r="F216" s="298">
        <v>37012</v>
      </c>
      <c r="H216" s="275">
        <v>10155.6</v>
      </c>
      <c r="I216" s="275"/>
      <c r="J216" s="275">
        <v>0</v>
      </c>
      <c r="K216" s="275">
        <v>5731.77</v>
      </c>
      <c r="L216" s="275"/>
      <c r="M216" s="275">
        <v>184.65</v>
      </c>
      <c r="O216" s="275">
        <v>5916.42</v>
      </c>
      <c r="P216" s="275"/>
      <c r="Q216" s="274">
        <f t="shared" si="11"/>
        <v>162.49</v>
      </c>
      <c r="R216" s="274"/>
      <c r="S216" s="274">
        <f t="shared" si="12"/>
        <v>-22.159999999999997</v>
      </c>
      <c r="T216" s="300"/>
      <c r="U216" s="277" t="s">
        <v>392</v>
      </c>
      <c r="V216" s="272"/>
      <c r="W216" s="279">
        <v>55</v>
      </c>
      <c r="X216" s="249"/>
      <c r="Y216" s="279">
        <v>62.5</v>
      </c>
    </row>
    <row r="217" spans="1:25" ht="14.45" customHeight="1" x14ac:dyDescent="0.2">
      <c r="A217" s="251"/>
      <c r="B217" s="271">
        <v>342</v>
      </c>
      <c r="C217" s="271"/>
      <c r="D217" s="272" t="s">
        <v>591</v>
      </c>
      <c r="E217" s="272"/>
      <c r="F217" s="298">
        <v>37091</v>
      </c>
      <c r="H217" s="275">
        <v>18012.330000000002</v>
      </c>
      <c r="I217" s="275"/>
      <c r="J217" s="275">
        <v>0</v>
      </c>
      <c r="K217" s="275">
        <v>10053.52</v>
      </c>
      <c r="L217" s="275"/>
      <c r="M217" s="275">
        <v>327.5</v>
      </c>
      <c r="O217" s="275">
        <v>10381.02</v>
      </c>
      <c r="P217" s="275"/>
      <c r="Q217" s="274">
        <f t="shared" si="11"/>
        <v>288.2</v>
      </c>
      <c r="R217" s="274"/>
      <c r="S217" s="274">
        <f t="shared" si="12"/>
        <v>-39.300000000000011</v>
      </c>
      <c r="T217" s="300"/>
      <c r="U217" s="277" t="s">
        <v>392</v>
      </c>
      <c r="V217" s="272"/>
      <c r="W217" s="279">
        <v>55</v>
      </c>
      <c r="X217" s="249"/>
      <c r="Y217" s="279">
        <v>62.5</v>
      </c>
    </row>
    <row r="218" spans="1:25" ht="14.45" customHeight="1" x14ac:dyDescent="0.2">
      <c r="A218" s="251"/>
      <c r="B218" s="271">
        <v>343</v>
      </c>
      <c r="C218" s="271"/>
      <c r="D218" s="272" t="s">
        <v>592</v>
      </c>
      <c r="E218" s="272"/>
      <c r="F218" s="298">
        <v>37091</v>
      </c>
      <c r="H218" s="275">
        <v>685.67</v>
      </c>
      <c r="I218" s="275"/>
      <c r="J218" s="275">
        <v>0</v>
      </c>
      <c r="K218" s="275">
        <v>382.68</v>
      </c>
      <c r="L218" s="275"/>
      <c r="M218" s="275">
        <v>12.47</v>
      </c>
      <c r="O218" s="275">
        <v>395.15</v>
      </c>
      <c r="P218" s="275"/>
      <c r="Q218" s="274">
        <f t="shared" si="11"/>
        <v>10.97</v>
      </c>
      <c r="R218" s="274"/>
      <c r="S218" s="274">
        <f t="shared" si="12"/>
        <v>-1.5</v>
      </c>
      <c r="T218" s="299"/>
      <c r="U218" s="277" t="s">
        <v>392</v>
      </c>
      <c r="V218" s="272"/>
      <c r="W218" s="279">
        <v>55</v>
      </c>
      <c r="X218" s="249"/>
      <c r="Y218" s="279">
        <v>62.5</v>
      </c>
    </row>
    <row r="219" spans="1:25" ht="14.45" customHeight="1" x14ac:dyDescent="0.2">
      <c r="A219" s="251"/>
      <c r="B219" s="271">
        <v>344</v>
      </c>
      <c r="C219" s="271"/>
      <c r="D219" s="272" t="s">
        <v>593</v>
      </c>
      <c r="E219" s="272"/>
      <c r="F219" s="298">
        <v>37225</v>
      </c>
      <c r="H219" s="275">
        <v>20644.72</v>
      </c>
      <c r="I219" s="275"/>
      <c r="J219" s="275">
        <v>0</v>
      </c>
      <c r="K219" s="275">
        <v>11350.73</v>
      </c>
      <c r="L219" s="275"/>
      <c r="M219" s="275">
        <v>375.36</v>
      </c>
      <c r="O219" s="275">
        <v>11726.09</v>
      </c>
      <c r="P219" s="275"/>
      <c r="Q219" s="274">
        <f t="shared" si="11"/>
        <v>330.32</v>
      </c>
      <c r="R219" s="274"/>
      <c r="S219" s="274">
        <f t="shared" si="12"/>
        <v>-45.04000000000002</v>
      </c>
      <c r="T219" s="300"/>
      <c r="U219" s="277" t="s">
        <v>392</v>
      </c>
      <c r="V219" s="272"/>
      <c r="W219" s="279">
        <v>55</v>
      </c>
      <c r="X219" s="249"/>
      <c r="Y219" s="279">
        <v>62.5</v>
      </c>
    </row>
    <row r="220" spans="1:25" ht="14.45" customHeight="1" x14ac:dyDescent="0.2">
      <c r="A220" s="251"/>
      <c r="B220" s="271">
        <v>345</v>
      </c>
      <c r="C220" s="271"/>
      <c r="D220" s="272" t="s">
        <v>594</v>
      </c>
      <c r="E220" s="272"/>
      <c r="F220" s="298">
        <v>37225</v>
      </c>
      <c r="H220" s="275">
        <v>4222.05</v>
      </c>
      <c r="I220" s="275"/>
      <c r="J220" s="275">
        <v>0</v>
      </c>
      <c r="K220" s="275">
        <v>2321.29</v>
      </c>
      <c r="L220" s="275"/>
      <c r="M220" s="275">
        <v>76.760000000000005</v>
      </c>
      <c r="O220" s="275">
        <v>2398.0500000000002</v>
      </c>
      <c r="P220" s="275"/>
      <c r="Q220" s="274">
        <f t="shared" si="11"/>
        <v>67.55</v>
      </c>
      <c r="R220" s="274"/>
      <c r="S220" s="274">
        <f t="shared" si="12"/>
        <v>-9.210000000000008</v>
      </c>
      <c r="T220" s="300"/>
      <c r="U220" s="277" t="s">
        <v>392</v>
      </c>
      <c r="V220" s="272"/>
      <c r="W220" s="279">
        <v>55</v>
      </c>
      <c r="X220" s="249"/>
      <c r="Y220" s="279">
        <v>62.5</v>
      </c>
    </row>
    <row r="221" spans="1:25" ht="14.45" customHeight="1" x14ac:dyDescent="0.2">
      <c r="A221" s="251"/>
      <c r="B221" s="271">
        <v>346</v>
      </c>
      <c r="C221" s="271"/>
      <c r="D221" s="272" t="s">
        <v>595</v>
      </c>
      <c r="E221" s="272"/>
      <c r="F221" s="298">
        <v>37309</v>
      </c>
      <c r="H221" s="275">
        <v>7511.65</v>
      </c>
      <c r="I221" s="275"/>
      <c r="J221" s="275">
        <v>0</v>
      </c>
      <c r="K221" s="275">
        <v>4083.03</v>
      </c>
      <c r="L221" s="275"/>
      <c r="M221" s="275">
        <v>136.58000000000001</v>
      </c>
      <c r="O221" s="275">
        <v>4219.6099999999997</v>
      </c>
      <c r="P221" s="275"/>
      <c r="Q221" s="274">
        <f t="shared" si="11"/>
        <v>120.19</v>
      </c>
      <c r="R221" s="274"/>
      <c r="S221" s="274">
        <f t="shared" si="12"/>
        <v>-16.390000000000015</v>
      </c>
      <c r="T221" s="300"/>
      <c r="U221" s="277" t="s">
        <v>392</v>
      </c>
      <c r="V221" s="272"/>
      <c r="W221" s="279">
        <v>55</v>
      </c>
      <c r="X221" s="249"/>
      <c r="Y221" s="279">
        <v>62.5</v>
      </c>
    </row>
    <row r="222" spans="1:25" ht="14.45" customHeight="1" x14ac:dyDescent="0.2">
      <c r="A222" s="251"/>
      <c r="B222" s="271">
        <v>347</v>
      </c>
      <c r="C222" s="271"/>
      <c r="D222" s="272" t="s">
        <v>596</v>
      </c>
      <c r="E222" s="272"/>
      <c r="F222" s="298">
        <v>37370</v>
      </c>
      <c r="H222" s="275">
        <v>2577.11</v>
      </c>
      <c r="I222" s="275"/>
      <c r="J222" s="275">
        <v>0</v>
      </c>
      <c r="K222" s="275">
        <v>1390.13</v>
      </c>
      <c r="L222" s="275"/>
      <c r="M222" s="275">
        <v>46.86</v>
      </c>
      <c r="O222" s="275">
        <v>1436.99</v>
      </c>
      <c r="P222" s="275"/>
      <c r="Q222" s="274">
        <f t="shared" si="11"/>
        <v>41.23</v>
      </c>
      <c r="R222" s="274"/>
      <c r="S222" s="274">
        <f t="shared" si="12"/>
        <v>-5.6300000000000026</v>
      </c>
      <c r="T222" s="300"/>
      <c r="U222" s="277" t="s">
        <v>392</v>
      </c>
      <c r="V222" s="272"/>
      <c r="W222" s="279">
        <v>55</v>
      </c>
      <c r="X222" s="249"/>
      <c r="Y222" s="279">
        <v>62.5</v>
      </c>
    </row>
    <row r="223" spans="1:25" ht="14.45" customHeight="1" x14ac:dyDescent="0.2">
      <c r="A223" s="251"/>
      <c r="B223" s="271">
        <v>348</v>
      </c>
      <c r="C223" s="271"/>
      <c r="D223" s="272" t="s">
        <v>597</v>
      </c>
      <c r="E223" s="272"/>
      <c r="F223" s="298">
        <v>37370</v>
      </c>
      <c r="H223" s="275">
        <v>10299.450000000001</v>
      </c>
      <c r="I223" s="275"/>
      <c r="J223" s="275">
        <v>0</v>
      </c>
      <c r="K223" s="275">
        <v>5555.52</v>
      </c>
      <c r="L223" s="275"/>
      <c r="M223" s="275">
        <v>187.26</v>
      </c>
      <c r="O223" s="275">
        <v>5742.78</v>
      </c>
      <c r="P223" s="275"/>
      <c r="Q223" s="274">
        <f t="shared" si="11"/>
        <v>164.79</v>
      </c>
      <c r="R223" s="274"/>
      <c r="S223" s="274">
        <f t="shared" si="12"/>
        <v>-22.47</v>
      </c>
      <c r="T223" s="300"/>
      <c r="U223" s="277" t="s">
        <v>392</v>
      </c>
      <c r="V223" s="272"/>
      <c r="W223" s="279">
        <v>55</v>
      </c>
      <c r="X223" s="249"/>
      <c r="Y223" s="279">
        <v>62.5</v>
      </c>
    </row>
    <row r="224" spans="1:25" ht="14.45" customHeight="1" x14ac:dyDescent="0.2">
      <c r="A224" s="251"/>
      <c r="B224" s="271">
        <v>349</v>
      </c>
      <c r="C224" s="271"/>
      <c r="D224" s="272" t="s">
        <v>598</v>
      </c>
      <c r="E224" s="272"/>
      <c r="F224" s="298">
        <v>37439</v>
      </c>
      <c r="H224" s="275">
        <v>25557.57</v>
      </c>
      <c r="I224" s="275"/>
      <c r="J224" s="275">
        <v>0</v>
      </c>
      <c r="K224" s="275">
        <v>13679.11</v>
      </c>
      <c r="L224" s="275"/>
      <c r="M224" s="275">
        <v>464.68</v>
      </c>
      <c r="O224" s="275">
        <v>14143.79</v>
      </c>
      <c r="P224" s="275"/>
      <c r="Q224" s="274">
        <f t="shared" si="11"/>
        <v>408.92</v>
      </c>
      <c r="R224" s="274"/>
      <c r="S224" s="274">
        <f t="shared" si="12"/>
        <v>-55.759999999999991</v>
      </c>
      <c r="T224" s="300"/>
      <c r="U224" s="277" t="s">
        <v>392</v>
      </c>
      <c r="V224" s="272"/>
      <c r="W224" s="279">
        <v>55</v>
      </c>
      <c r="X224" s="249"/>
      <c r="Y224" s="279">
        <v>62.5</v>
      </c>
    </row>
    <row r="225" spans="1:25" ht="14.45" customHeight="1" x14ac:dyDescent="0.2">
      <c r="A225" s="251"/>
      <c r="B225" s="271">
        <v>350</v>
      </c>
      <c r="C225" s="271"/>
      <c r="D225" s="272" t="s">
        <v>599</v>
      </c>
      <c r="E225" s="272"/>
      <c r="F225" s="298">
        <v>37439</v>
      </c>
      <c r="H225" s="275">
        <v>13954.28</v>
      </c>
      <c r="I225" s="275"/>
      <c r="J225" s="275">
        <v>0</v>
      </c>
      <c r="K225" s="275">
        <v>7468.75</v>
      </c>
      <c r="L225" s="275"/>
      <c r="M225" s="275">
        <v>253.71</v>
      </c>
      <c r="O225" s="275">
        <v>7722.46</v>
      </c>
      <c r="P225" s="275"/>
      <c r="Q225" s="274">
        <f t="shared" si="11"/>
        <v>223.27</v>
      </c>
      <c r="R225" s="274"/>
      <c r="S225" s="274">
        <f t="shared" si="12"/>
        <v>-30.439999999999998</v>
      </c>
      <c r="T225" s="300"/>
      <c r="U225" s="277" t="s">
        <v>392</v>
      </c>
      <c r="V225" s="272"/>
      <c r="W225" s="279">
        <v>55</v>
      </c>
      <c r="X225" s="249"/>
      <c r="Y225" s="279">
        <v>62.5</v>
      </c>
    </row>
    <row r="226" spans="1:25" ht="14.45" customHeight="1" x14ac:dyDescent="0.2">
      <c r="A226" s="251"/>
      <c r="B226" s="271">
        <v>351</v>
      </c>
      <c r="C226" s="271"/>
      <c r="D226" s="272" t="s">
        <v>600</v>
      </c>
      <c r="E226" s="272"/>
      <c r="F226" s="298">
        <v>37492</v>
      </c>
      <c r="H226" s="275">
        <v>10513.69</v>
      </c>
      <c r="I226" s="275"/>
      <c r="J226" s="275">
        <v>0</v>
      </c>
      <c r="K226" s="275">
        <v>5583.37</v>
      </c>
      <c r="L226" s="275"/>
      <c r="M226" s="275">
        <v>191.16</v>
      </c>
      <c r="O226" s="275">
        <v>5774.53</v>
      </c>
      <c r="P226" s="275"/>
      <c r="Q226" s="274">
        <f t="shared" si="11"/>
        <v>168.22</v>
      </c>
      <c r="R226" s="274"/>
      <c r="S226" s="274">
        <f t="shared" si="12"/>
        <v>-22.939999999999998</v>
      </c>
      <c r="T226" s="300"/>
      <c r="U226" s="277" t="s">
        <v>392</v>
      </c>
      <c r="V226" s="272"/>
      <c r="W226" s="279">
        <v>55</v>
      </c>
      <c r="X226" s="249"/>
      <c r="Y226" s="279">
        <v>62.5</v>
      </c>
    </row>
    <row r="227" spans="1:25" ht="14.45" customHeight="1" x14ac:dyDescent="0.2">
      <c r="A227" s="251"/>
      <c r="B227" s="271">
        <v>352</v>
      </c>
      <c r="C227" s="271"/>
      <c r="D227" s="272" t="s">
        <v>601</v>
      </c>
      <c r="E227" s="272"/>
      <c r="F227" s="298">
        <v>37510</v>
      </c>
      <c r="H227" s="275">
        <v>9303.7999999999993</v>
      </c>
      <c r="I227" s="275"/>
      <c r="J227" s="275">
        <v>0</v>
      </c>
      <c r="K227" s="275">
        <v>4940.97</v>
      </c>
      <c r="L227" s="275"/>
      <c r="M227" s="275">
        <v>169.16</v>
      </c>
      <c r="O227" s="275">
        <v>5110.13</v>
      </c>
      <c r="P227" s="275"/>
      <c r="Q227" s="274">
        <f t="shared" si="11"/>
        <v>148.86000000000001</v>
      </c>
      <c r="R227" s="274"/>
      <c r="S227" s="274">
        <f t="shared" si="12"/>
        <v>-20.299999999999983</v>
      </c>
      <c r="T227" s="300"/>
      <c r="U227" s="277" t="s">
        <v>392</v>
      </c>
      <c r="V227" s="272"/>
      <c r="W227" s="279">
        <v>55</v>
      </c>
      <c r="X227" s="249"/>
      <c r="Y227" s="279">
        <v>62.5</v>
      </c>
    </row>
    <row r="228" spans="1:25" ht="14.45" customHeight="1" x14ac:dyDescent="0.2">
      <c r="A228" s="251"/>
      <c r="B228" s="271">
        <v>353</v>
      </c>
      <c r="C228" s="271"/>
      <c r="D228" s="272" t="s">
        <v>602</v>
      </c>
      <c r="E228" s="272"/>
      <c r="F228" s="298">
        <v>37511</v>
      </c>
      <c r="H228" s="275">
        <v>77333.95</v>
      </c>
      <c r="I228" s="275"/>
      <c r="J228" s="275">
        <v>0</v>
      </c>
      <c r="K228" s="275">
        <v>41069.03</v>
      </c>
      <c r="L228" s="275"/>
      <c r="M228" s="275">
        <v>1406.07</v>
      </c>
      <c r="O228" s="275">
        <v>42475.1</v>
      </c>
      <c r="P228" s="275"/>
      <c r="Q228" s="274">
        <f t="shared" si="11"/>
        <v>1237.3399999999999</v>
      </c>
      <c r="R228" s="274"/>
      <c r="S228" s="274">
        <f t="shared" si="12"/>
        <v>-168.73000000000002</v>
      </c>
      <c r="T228" s="300"/>
      <c r="U228" s="277" t="s">
        <v>392</v>
      </c>
      <c r="V228" s="272"/>
      <c r="W228" s="279">
        <v>55</v>
      </c>
      <c r="X228" s="249"/>
      <c r="Y228" s="279">
        <v>62.5</v>
      </c>
    </row>
    <row r="229" spans="1:25" ht="14.45" customHeight="1" x14ac:dyDescent="0.2">
      <c r="A229" s="251"/>
      <c r="B229" s="271">
        <v>354</v>
      </c>
      <c r="C229" s="271"/>
      <c r="D229" s="272" t="s">
        <v>603</v>
      </c>
      <c r="E229" s="272"/>
      <c r="F229" s="298">
        <v>37511</v>
      </c>
      <c r="H229" s="275">
        <v>63308.08</v>
      </c>
      <c r="I229" s="275"/>
      <c r="J229" s="275">
        <v>0</v>
      </c>
      <c r="K229" s="275">
        <v>33620.410000000003</v>
      </c>
      <c r="L229" s="275"/>
      <c r="M229" s="275">
        <v>1151.06</v>
      </c>
      <c r="O229" s="275">
        <v>34771.47</v>
      </c>
      <c r="P229" s="275"/>
      <c r="Q229" s="274">
        <f t="shared" si="11"/>
        <v>1012.93</v>
      </c>
      <c r="R229" s="274"/>
      <c r="S229" s="274">
        <f t="shared" si="12"/>
        <v>-138.13</v>
      </c>
      <c r="T229" s="300"/>
      <c r="U229" s="277" t="s">
        <v>392</v>
      </c>
      <c r="V229" s="272"/>
      <c r="W229" s="279">
        <v>55</v>
      </c>
      <c r="X229" s="249"/>
      <c r="Y229" s="279">
        <v>62.5</v>
      </c>
    </row>
    <row r="230" spans="1:25" ht="14.45" customHeight="1" x14ac:dyDescent="0.2">
      <c r="A230" s="251"/>
      <c r="B230" s="271">
        <v>355</v>
      </c>
      <c r="C230" s="271"/>
      <c r="D230" s="272" t="s">
        <v>604</v>
      </c>
      <c r="E230" s="272"/>
      <c r="F230" s="298">
        <v>37511</v>
      </c>
      <c r="H230" s="275">
        <v>8575.17</v>
      </c>
      <c r="I230" s="275"/>
      <c r="J230" s="275">
        <v>0</v>
      </c>
      <c r="K230" s="275">
        <v>4553.9399999999996</v>
      </c>
      <c r="L230" s="275"/>
      <c r="M230" s="275">
        <v>155.91</v>
      </c>
      <c r="O230" s="275">
        <v>4709.8500000000004</v>
      </c>
      <c r="P230" s="275"/>
      <c r="Q230" s="274">
        <f t="shared" si="11"/>
        <v>137.19999999999999</v>
      </c>
      <c r="R230" s="274"/>
      <c r="S230" s="274">
        <f t="shared" si="12"/>
        <v>-18.710000000000008</v>
      </c>
      <c r="T230" s="300"/>
      <c r="U230" s="277" t="s">
        <v>392</v>
      </c>
      <c r="V230" s="272"/>
      <c r="W230" s="279">
        <v>55</v>
      </c>
      <c r="X230" s="249"/>
      <c r="Y230" s="279">
        <v>62.5</v>
      </c>
    </row>
    <row r="231" spans="1:25" ht="14.45" customHeight="1" x14ac:dyDescent="0.2">
      <c r="A231" s="251"/>
      <c r="B231" s="271">
        <v>356</v>
      </c>
      <c r="C231" s="271"/>
      <c r="D231" s="272" t="s">
        <v>605</v>
      </c>
      <c r="E231" s="272"/>
      <c r="F231" s="298">
        <v>37565</v>
      </c>
      <c r="H231" s="275">
        <v>5063.55</v>
      </c>
      <c r="I231" s="275"/>
      <c r="J231" s="275">
        <v>0</v>
      </c>
      <c r="K231" s="275">
        <v>2667.96</v>
      </c>
      <c r="L231" s="275"/>
      <c r="M231" s="275">
        <v>92.06</v>
      </c>
      <c r="O231" s="275">
        <v>2760.02</v>
      </c>
      <c r="P231" s="275"/>
      <c r="Q231" s="274">
        <f t="shared" si="11"/>
        <v>81.02</v>
      </c>
      <c r="R231" s="274"/>
      <c r="S231" s="274">
        <f t="shared" si="12"/>
        <v>-11.040000000000006</v>
      </c>
      <c r="T231" s="300"/>
      <c r="U231" s="277" t="s">
        <v>392</v>
      </c>
      <c r="V231" s="272"/>
      <c r="W231" s="279">
        <v>55</v>
      </c>
      <c r="X231" s="249"/>
      <c r="Y231" s="279">
        <v>62.5</v>
      </c>
    </row>
    <row r="232" spans="1:25" ht="14.45" customHeight="1" x14ac:dyDescent="0.2">
      <c r="A232" s="251"/>
      <c r="B232" s="271">
        <v>357</v>
      </c>
      <c r="C232" s="271"/>
      <c r="D232" s="272" t="s">
        <v>606</v>
      </c>
      <c r="E232" s="272"/>
      <c r="F232" s="298">
        <v>37589</v>
      </c>
      <c r="H232" s="275">
        <v>12611.02</v>
      </c>
      <c r="I232" s="275"/>
      <c r="J232" s="275">
        <v>0</v>
      </c>
      <c r="K232" s="275">
        <v>6618.47</v>
      </c>
      <c r="L232" s="275"/>
      <c r="M232" s="275">
        <v>229.29</v>
      </c>
      <c r="O232" s="275">
        <v>6847.76</v>
      </c>
      <c r="P232" s="275"/>
      <c r="Q232" s="274">
        <f t="shared" si="11"/>
        <v>201.78</v>
      </c>
      <c r="R232" s="274"/>
      <c r="S232" s="274">
        <f t="shared" si="12"/>
        <v>-27.509999999999991</v>
      </c>
      <c r="T232" s="300"/>
      <c r="U232" s="277" t="s">
        <v>392</v>
      </c>
      <c r="V232" s="272"/>
      <c r="W232" s="279">
        <v>55</v>
      </c>
      <c r="X232" s="249"/>
      <c r="Y232" s="279">
        <v>62.5</v>
      </c>
    </row>
    <row r="233" spans="1:25" ht="14.45" customHeight="1" x14ac:dyDescent="0.2">
      <c r="A233" s="251"/>
      <c r="B233" s="271">
        <v>358</v>
      </c>
      <c r="C233" s="271"/>
      <c r="D233" s="272" t="s">
        <v>607</v>
      </c>
      <c r="E233" s="272"/>
      <c r="F233" s="298">
        <v>37593</v>
      </c>
      <c r="H233" s="275">
        <v>5736.48</v>
      </c>
      <c r="I233" s="275"/>
      <c r="J233" s="275">
        <v>0</v>
      </c>
      <c r="K233" s="275">
        <v>3010.53</v>
      </c>
      <c r="L233" s="275"/>
      <c r="M233" s="275">
        <v>104.3</v>
      </c>
      <c r="O233" s="275">
        <v>3114.83</v>
      </c>
      <c r="P233" s="275"/>
      <c r="Q233" s="274">
        <f t="shared" si="11"/>
        <v>91.78</v>
      </c>
      <c r="R233" s="274"/>
      <c r="S233" s="274">
        <f t="shared" si="12"/>
        <v>-12.519999999999996</v>
      </c>
      <c r="T233" s="300"/>
      <c r="U233" s="277" t="s">
        <v>392</v>
      </c>
      <c r="V233" s="272"/>
      <c r="W233" s="279">
        <v>55</v>
      </c>
      <c r="X233" s="249"/>
      <c r="Y233" s="279">
        <v>62.5</v>
      </c>
    </row>
    <row r="234" spans="1:25" ht="14.45" customHeight="1" x14ac:dyDescent="0.2">
      <c r="A234" s="251"/>
      <c r="B234" s="271">
        <v>359</v>
      </c>
      <c r="C234" s="271"/>
      <c r="D234" s="272" t="s">
        <v>608</v>
      </c>
      <c r="E234" s="272"/>
      <c r="F234" s="298">
        <v>37469</v>
      </c>
      <c r="H234" s="275">
        <v>59386.5</v>
      </c>
      <c r="I234" s="275"/>
      <c r="J234" s="275">
        <v>0</v>
      </c>
      <c r="K234" s="275">
        <v>31661.49</v>
      </c>
      <c r="L234" s="275"/>
      <c r="M234" s="275">
        <v>1079.75</v>
      </c>
      <c r="O234" s="275">
        <v>32741.24</v>
      </c>
      <c r="P234" s="275"/>
      <c r="Q234" s="274">
        <f t="shared" si="11"/>
        <v>950.18</v>
      </c>
      <c r="R234" s="274"/>
      <c r="S234" s="274">
        <f t="shared" si="12"/>
        <v>-129.57000000000005</v>
      </c>
      <c r="T234" s="300"/>
      <c r="U234" s="277" t="s">
        <v>392</v>
      </c>
      <c r="V234" s="272"/>
      <c r="W234" s="279">
        <v>55</v>
      </c>
      <c r="X234" s="249"/>
      <c r="Y234" s="279">
        <v>62.5</v>
      </c>
    </row>
    <row r="235" spans="1:25" ht="14.45" customHeight="1" x14ac:dyDescent="0.2">
      <c r="A235" s="251"/>
      <c r="B235" s="271">
        <v>360</v>
      </c>
      <c r="C235" s="271"/>
      <c r="D235" s="272" t="s">
        <v>609</v>
      </c>
      <c r="E235" s="272"/>
      <c r="F235" s="298">
        <v>37469</v>
      </c>
      <c r="H235" s="275">
        <v>161444.49</v>
      </c>
      <c r="I235" s="275"/>
      <c r="J235" s="275">
        <v>0</v>
      </c>
      <c r="K235" s="275">
        <v>86073.09</v>
      </c>
      <c r="L235" s="275"/>
      <c r="M235" s="275">
        <v>2935.35</v>
      </c>
      <c r="O235" s="275">
        <v>89008.44</v>
      </c>
      <c r="P235" s="275"/>
      <c r="Q235" s="274">
        <f t="shared" si="11"/>
        <v>2583.11</v>
      </c>
      <c r="R235" s="274"/>
      <c r="S235" s="274">
        <f t="shared" si="12"/>
        <v>-352.23999999999978</v>
      </c>
      <c r="T235" s="300"/>
      <c r="U235" s="277" t="s">
        <v>392</v>
      </c>
      <c r="V235" s="272"/>
      <c r="W235" s="279">
        <v>55</v>
      </c>
      <c r="X235" s="249"/>
      <c r="Y235" s="279">
        <v>62.5</v>
      </c>
    </row>
    <row r="236" spans="1:25" ht="14.45" customHeight="1" x14ac:dyDescent="0.2">
      <c r="A236" s="251"/>
      <c r="B236" s="271">
        <v>361</v>
      </c>
      <c r="C236" s="271"/>
      <c r="D236" s="272" t="s">
        <v>610</v>
      </c>
      <c r="E236" s="272"/>
      <c r="F236" s="298">
        <v>37469</v>
      </c>
      <c r="H236" s="275">
        <v>4419.7700000000004</v>
      </c>
      <c r="I236" s="275"/>
      <c r="J236" s="275">
        <v>0</v>
      </c>
      <c r="K236" s="275">
        <v>2356.3000000000002</v>
      </c>
      <c r="L236" s="275"/>
      <c r="M236" s="275">
        <v>80.36</v>
      </c>
      <c r="O236" s="275">
        <v>2436.66</v>
      </c>
      <c r="P236" s="275"/>
      <c r="Q236" s="274">
        <f t="shared" si="11"/>
        <v>70.72</v>
      </c>
      <c r="R236" s="274"/>
      <c r="S236" s="274">
        <f t="shared" si="12"/>
        <v>-9.64</v>
      </c>
      <c r="T236" s="300"/>
      <c r="U236" s="277" t="s">
        <v>392</v>
      </c>
      <c r="V236" s="272"/>
      <c r="W236" s="279">
        <v>55</v>
      </c>
      <c r="X236" s="249"/>
      <c r="Y236" s="279">
        <v>62.5</v>
      </c>
    </row>
    <row r="237" spans="1:25" ht="14.45" customHeight="1" x14ac:dyDescent="0.2">
      <c r="A237" s="251"/>
      <c r="B237" s="271">
        <v>362</v>
      </c>
      <c r="C237" s="271"/>
      <c r="D237" s="272" t="s">
        <v>611</v>
      </c>
      <c r="E237" s="272"/>
      <c r="F237" s="298">
        <v>37469</v>
      </c>
      <c r="H237" s="275">
        <v>25724.04</v>
      </c>
      <c r="I237" s="275"/>
      <c r="J237" s="275">
        <v>0</v>
      </c>
      <c r="K237" s="275">
        <v>13714.6</v>
      </c>
      <c r="L237" s="275"/>
      <c r="M237" s="275">
        <v>467.71</v>
      </c>
      <c r="O237" s="275">
        <v>14182.31</v>
      </c>
      <c r="P237" s="275"/>
      <c r="Q237" s="274">
        <f t="shared" si="11"/>
        <v>411.58</v>
      </c>
      <c r="R237" s="274"/>
      <c r="S237" s="274">
        <f t="shared" si="12"/>
        <v>-56.129999999999995</v>
      </c>
      <c r="T237" s="300"/>
      <c r="U237" s="277" t="s">
        <v>392</v>
      </c>
      <c r="V237" s="272"/>
      <c r="W237" s="279">
        <v>55</v>
      </c>
      <c r="X237" s="249"/>
      <c r="Y237" s="279">
        <v>62.5</v>
      </c>
    </row>
    <row r="238" spans="1:25" ht="14.45" customHeight="1" x14ac:dyDescent="0.2">
      <c r="A238" s="251"/>
      <c r="B238" s="271">
        <v>363</v>
      </c>
      <c r="C238" s="271"/>
      <c r="D238" s="272" t="s">
        <v>612</v>
      </c>
      <c r="E238" s="272"/>
      <c r="F238" s="298">
        <v>37804</v>
      </c>
      <c r="H238" s="275">
        <v>17818.759999999998</v>
      </c>
      <c r="I238" s="275"/>
      <c r="J238" s="275">
        <v>0</v>
      </c>
      <c r="K238" s="275">
        <v>16887.37</v>
      </c>
      <c r="L238" s="275"/>
      <c r="M238" s="275">
        <v>323.98</v>
      </c>
      <c r="O238" s="275">
        <v>17211.349999999999</v>
      </c>
      <c r="P238" s="275"/>
      <c r="Q238" s="274">
        <f t="shared" si="11"/>
        <v>285.10000000000002</v>
      </c>
      <c r="R238" s="274"/>
      <c r="S238" s="274">
        <f t="shared" si="12"/>
        <v>-38.879999999999995</v>
      </c>
      <c r="T238" s="299"/>
      <c r="U238" s="277" t="s">
        <v>392</v>
      </c>
      <c r="V238" s="272"/>
      <c r="W238" s="279">
        <v>55</v>
      </c>
      <c r="X238" s="249"/>
      <c r="Y238" s="279">
        <v>62.5</v>
      </c>
    </row>
    <row r="239" spans="1:25" ht="14.45" customHeight="1" x14ac:dyDescent="0.2">
      <c r="A239" s="251"/>
      <c r="B239" s="271">
        <v>364</v>
      </c>
      <c r="C239" s="271"/>
      <c r="D239" s="272" t="s">
        <v>613</v>
      </c>
      <c r="E239" s="272"/>
      <c r="F239" s="298">
        <v>37681</v>
      </c>
      <c r="H239" s="275">
        <v>10624.57</v>
      </c>
      <c r="I239" s="275"/>
      <c r="J239" s="275">
        <v>0</v>
      </c>
      <c r="K239" s="275">
        <v>5509.4</v>
      </c>
      <c r="L239" s="275"/>
      <c r="M239" s="275">
        <v>193.17</v>
      </c>
      <c r="O239" s="275">
        <v>5702.57</v>
      </c>
      <c r="P239" s="275"/>
      <c r="Q239" s="274">
        <f t="shared" si="11"/>
        <v>169.99</v>
      </c>
      <c r="R239" s="274"/>
      <c r="S239" s="274">
        <f t="shared" si="12"/>
        <v>-23.179999999999978</v>
      </c>
      <c r="T239" s="300"/>
      <c r="U239" s="277" t="s">
        <v>392</v>
      </c>
      <c r="V239" s="272"/>
      <c r="W239" s="279">
        <v>55</v>
      </c>
      <c r="X239" s="249"/>
      <c r="Y239" s="279">
        <v>62.5</v>
      </c>
    </row>
    <row r="240" spans="1:25" ht="14.45" customHeight="1" x14ac:dyDescent="0.2">
      <c r="A240" s="251"/>
      <c r="B240" s="271">
        <v>365</v>
      </c>
      <c r="C240" s="271"/>
      <c r="D240" s="272" t="s">
        <v>614</v>
      </c>
      <c r="E240" s="272"/>
      <c r="F240" s="298">
        <v>37698</v>
      </c>
      <c r="H240" s="275">
        <v>4169.57</v>
      </c>
      <c r="I240" s="275"/>
      <c r="J240" s="275">
        <v>0</v>
      </c>
      <c r="K240" s="275">
        <v>2153.5</v>
      </c>
      <c r="L240" s="275"/>
      <c r="M240" s="275">
        <v>75.81</v>
      </c>
      <c r="O240" s="275">
        <v>2229.31</v>
      </c>
      <c r="P240" s="275"/>
      <c r="Q240" s="274">
        <f t="shared" si="11"/>
        <v>66.709999999999994</v>
      </c>
      <c r="R240" s="274"/>
      <c r="S240" s="274">
        <f t="shared" si="12"/>
        <v>-9.1000000000000085</v>
      </c>
      <c r="T240" s="300"/>
      <c r="U240" s="277" t="s">
        <v>392</v>
      </c>
      <c r="V240" s="272"/>
      <c r="W240" s="279">
        <v>55</v>
      </c>
      <c r="X240" s="249"/>
      <c r="Y240" s="279">
        <v>62.5</v>
      </c>
    </row>
    <row r="241" spans="1:25" ht="14.45" customHeight="1" x14ac:dyDescent="0.2">
      <c r="A241" s="251"/>
      <c r="B241" s="271">
        <v>366</v>
      </c>
      <c r="C241" s="271"/>
      <c r="D241" s="272" t="s">
        <v>615</v>
      </c>
      <c r="E241" s="272"/>
      <c r="F241" s="298">
        <v>37777</v>
      </c>
      <c r="H241" s="275">
        <v>15421.86</v>
      </c>
      <c r="I241" s="275"/>
      <c r="J241" s="275">
        <v>0</v>
      </c>
      <c r="K241" s="275">
        <v>7900.85</v>
      </c>
      <c r="L241" s="275"/>
      <c r="M241" s="275">
        <v>280.39999999999998</v>
      </c>
      <c r="O241" s="275">
        <v>8181.25</v>
      </c>
      <c r="P241" s="275"/>
      <c r="Q241" s="274">
        <f t="shared" si="11"/>
        <v>246.75</v>
      </c>
      <c r="R241" s="274"/>
      <c r="S241" s="274">
        <f t="shared" si="12"/>
        <v>-33.649999999999977</v>
      </c>
      <c r="T241" s="300"/>
      <c r="U241" s="277" t="s">
        <v>392</v>
      </c>
      <c r="V241" s="272"/>
      <c r="W241" s="279">
        <v>55</v>
      </c>
      <c r="X241" s="249"/>
      <c r="Y241" s="279">
        <v>62.5</v>
      </c>
    </row>
    <row r="242" spans="1:25" ht="14.45" customHeight="1" x14ac:dyDescent="0.2">
      <c r="A242" s="251"/>
      <c r="B242" s="271">
        <v>367</v>
      </c>
      <c r="C242" s="271"/>
      <c r="D242" s="272" t="s">
        <v>616</v>
      </c>
      <c r="E242" s="272"/>
      <c r="F242" s="298">
        <v>37855</v>
      </c>
      <c r="H242" s="275">
        <v>18751.71</v>
      </c>
      <c r="I242" s="275"/>
      <c r="J242" s="275">
        <v>0</v>
      </c>
      <c r="K242" s="275">
        <v>9489.4500000000007</v>
      </c>
      <c r="L242" s="275"/>
      <c r="M242" s="275">
        <v>340.94</v>
      </c>
      <c r="O242" s="275">
        <v>9830.39</v>
      </c>
      <c r="P242" s="275"/>
      <c r="Q242" s="274">
        <f t="shared" si="11"/>
        <v>300.02999999999997</v>
      </c>
      <c r="R242" s="274"/>
      <c r="S242" s="274">
        <f t="shared" si="12"/>
        <v>-40.910000000000025</v>
      </c>
      <c r="T242" s="300"/>
      <c r="U242" s="277" t="s">
        <v>392</v>
      </c>
      <c r="V242" s="272"/>
      <c r="W242" s="279">
        <v>55</v>
      </c>
      <c r="X242" s="249"/>
      <c r="Y242" s="279">
        <v>62.5</v>
      </c>
    </row>
    <row r="243" spans="1:25" ht="14.45" customHeight="1" x14ac:dyDescent="0.2">
      <c r="A243" s="251"/>
      <c r="B243" s="271">
        <v>368</v>
      </c>
      <c r="C243" s="271"/>
      <c r="D243" s="272" t="s">
        <v>617</v>
      </c>
      <c r="E243" s="272"/>
      <c r="F243" s="298">
        <v>37874</v>
      </c>
      <c r="H243" s="275">
        <v>45632.44</v>
      </c>
      <c r="I243" s="275"/>
      <c r="J243" s="275">
        <v>0</v>
      </c>
      <c r="K243" s="275">
        <v>23092.76</v>
      </c>
      <c r="L243" s="275"/>
      <c r="M243" s="275">
        <v>829.68</v>
      </c>
      <c r="O243" s="275">
        <v>23922.44</v>
      </c>
      <c r="P243" s="275"/>
      <c r="Q243" s="274">
        <f t="shared" si="11"/>
        <v>730.12</v>
      </c>
      <c r="R243" s="274"/>
      <c r="S243" s="274">
        <f t="shared" si="12"/>
        <v>-99.559999999999945</v>
      </c>
      <c r="T243" s="300"/>
      <c r="U243" s="277" t="s">
        <v>392</v>
      </c>
      <c r="V243" s="272"/>
      <c r="W243" s="279">
        <v>55</v>
      </c>
      <c r="X243" s="249"/>
      <c r="Y243" s="279">
        <v>62.5</v>
      </c>
    </row>
    <row r="244" spans="1:25" ht="14.45" customHeight="1" x14ac:dyDescent="0.2">
      <c r="A244" s="251"/>
      <c r="B244" s="271">
        <v>369</v>
      </c>
      <c r="C244" s="271"/>
      <c r="D244" s="272" t="s">
        <v>618</v>
      </c>
      <c r="E244" s="272"/>
      <c r="F244" s="298">
        <v>37812</v>
      </c>
      <c r="H244" s="275">
        <v>18172.32</v>
      </c>
      <c r="I244" s="275"/>
      <c r="J244" s="275">
        <v>0</v>
      </c>
      <c r="K244" s="275">
        <v>9272.06</v>
      </c>
      <c r="L244" s="275"/>
      <c r="M244" s="275">
        <v>330.41</v>
      </c>
      <c r="O244" s="275">
        <v>9602.4699999999993</v>
      </c>
      <c r="P244" s="275"/>
      <c r="Q244" s="274">
        <f t="shared" si="11"/>
        <v>290.76</v>
      </c>
      <c r="R244" s="274"/>
      <c r="S244" s="274">
        <f t="shared" si="12"/>
        <v>-39.650000000000034</v>
      </c>
      <c r="T244" s="300"/>
      <c r="U244" s="277" t="s">
        <v>392</v>
      </c>
      <c r="V244" s="272"/>
      <c r="W244" s="279">
        <v>55</v>
      </c>
      <c r="X244" s="249"/>
      <c r="Y244" s="279">
        <v>62.5</v>
      </c>
    </row>
    <row r="245" spans="1:25" ht="14.45" customHeight="1" x14ac:dyDescent="0.2">
      <c r="A245" s="251"/>
      <c r="B245" s="271">
        <v>370</v>
      </c>
      <c r="C245" s="271"/>
      <c r="D245" s="272" t="s">
        <v>619</v>
      </c>
      <c r="E245" s="272"/>
      <c r="F245" s="298">
        <v>37714</v>
      </c>
      <c r="H245" s="275">
        <v>7289.82</v>
      </c>
      <c r="I245" s="275"/>
      <c r="J245" s="275">
        <v>0</v>
      </c>
      <c r="K245" s="275">
        <v>3765.09</v>
      </c>
      <c r="L245" s="275"/>
      <c r="M245" s="275">
        <v>132.54</v>
      </c>
      <c r="O245" s="275">
        <v>3897.63</v>
      </c>
      <c r="P245" s="275"/>
      <c r="Q245" s="274">
        <f t="shared" si="11"/>
        <v>116.64</v>
      </c>
      <c r="R245" s="274"/>
      <c r="S245" s="274">
        <f t="shared" si="12"/>
        <v>-15.899999999999991</v>
      </c>
      <c r="T245" s="300"/>
      <c r="U245" s="277" t="s">
        <v>392</v>
      </c>
      <c r="V245" s="272"/>
      <c r="W245" s="279">
        <v>55</v>
      </c>
      <c r="X245" s="249"/>
      <c r="Y245" s="279">
        <v>62.5</v>
      </c>
    </row>
    <row r="246" spans="1:25" ht="14.45" customHeight="1" x14ac:dyDescent="0.2">
      <c r="A246" s="251"/>
      <c r="B246" s="271">
        <v>371</v>
      </c>
      <c r="C246" s="271"/>
      <c r="D246" s="272" t="s">
        <v>620</v>
      </c>
      <c r="E246" s="272"/>
      <c r="F246" s="298">
        <v>37985</v>
      </c>
      <c r="H246" s="275">
        <v>28546.52</v>
      </c>
      <c r="I246" s="275"/>
      <c r="J246" s="275">
        <v>0</v>
      </c>
      <c r="K246" s="275">
        <v>14208.34</v>
      </c>
      <c r="L246" s="275"/>
      <c r="M246" s="275">
        <v>519.03</v>
      </c>
      <c r="O246" s="275">
        <v>14727.37</v>
      </c>
      <c r="P246" s="275"/>
      <c r="Q246" s="274">
        <f t="shared" si="11"/>
        <v>456.74</v>
      </c>
      <c r="R246" s="274"/>
      <c r="S246" s="274">
        <f t="shared" si="12"/>
        <v>-62.289999999999964</v>
      </c>
      <c r="T246" s="300"/>
      <c r="U246" s="277" t="s">
        <v>392</v>
      </c>
      <c r="V246" s="272"/>
      <c r="W246" s="279">
        <v>55</v>
      </c>
      <c r="X246" s="249"/>
      <c r="Y246" s="279">
        <v>62.5</v>
      </c>
    </row>
    <row r="247" spans="1:25" ht="14.45" customHeight="1" x14ac:dyDescent="0.2">
      <c r="A247" s="251"/>
      <c r="B247" s="271">
        <v>372</v>
      </c>
      <c r="C247" s="271"/>
      <c r="D247" s="272" t="s">
        <v>621</v>
      </c>
      <c r="E247" s="272"/>
      <c r="F247" s="298">
        <v>38077</v>
      </c>
      <c r="H247" s="275">
        <v>42892.43</v>
      </c>
      <c r="I247" s="275"/>
      <c r="J247" s="275">
        <v>0</v>
      </c>
      <c r="K247" s="275">
        <v>21080.63</v>
      </c>
      <c r="L247" s="275"/>
      <c r="M247" s="275">
        <v>779.86</v>
      </c>
      <c r="O247" s="275">
        <v>21860.49</v>
      </c>
      <c r="P247" s="275"/>
      <c r="Q247" s="274">
        <f t="shared" si="11"/>
        <v>686.28</v>
      </c>
      <c r="R247" s="274"/>
      <c r="S247" s="274">
        <f t="shared" si="12"/>
        <v>-93.580000000000041</v>
      </c>
      <c r="T247" s="300"/>
      <c r="U247" s="277" t="s">
        <v>392</v>
      </c>
      <c r="V247" s="272"/>
      <c r="W247" s="279">
        <v>55</v>
      </c>
      <c r="X247" s="249"/>
      <c r="Y247" s="279">
        <v>62.5</v>
      </c>
    </row>
    <row r="248" spans="1:25" ht="14.45" customHeight="1" x14ac:dyDescent="0.2">
      <c r="A248" s="251"/>
      <c r="B248" s="271">
        <v>373</v>
      </c>
      <c r="C248" s="271"/>
      <c r="D248" s="272" t="s">
        <v>622</v>
      </c>
      <c r="E248" s="272"/>
      <c r="F248" s="298">
        <v>38077</v>
      </c>
      <c r="H248" s="275">
        <v>17575.419999999998</v>
      </c>
      <c r="I248" s="275"/>
      <c r="J248" s="275">
        <v>0</v>
      </c>
      <c r="K248" s="275">
        <v>8637.98</v>
      </c>
      <c r="L248" s="275"/>
      <c r="M248" s="275">
        <v>319.55</v>
      </c>
      <c r="O248" s="275">
        <v>8957.5300000000007</v>
      </c>
      <c r="P248" s="275"/>
      <c r="Q248" s="274">
        <f t="shared" si="11"/>
        <v>281.20999999999998</v>
      </c>
      <c r="R248" s="274"/>
      <c r="S248" s="274">
        <f t="shared" si="12"/>
        <v>-38.340000000000032</v>
      </c>
      <c r="T248" s="300"/>
      <c r="U248" s="277" t="s">
        <v>392</v>
      </c>
      <c r="V248" s="272"/>
      <c r="W248" s="279">
        <v>55</v>
      </c>
      <c r="X248" s="249"/>
      <c r="Y248" s="279">
        <v>62.5</v>
      </c>
    </row>
    <row r="249" spans="1:25" ht="14.45" customHeight="1" x14ac:dyDescent="0.2">
      <c r="A249" s="251"/>
      <c r="B249" s="271">
        <v>374</v>
      </c>
      <c r="C249" s="271"/>
      <c r="D249" s="272" t="s">
        <v>623</v>
      </c>
      <c r="E249" s="272"/>
      <c r="F249" s="298">
        <v>38077</v>
      </c>
      <c r="H249" s="275">
        <v>9235.5300000000007</v>
      </c>
      <c r="I249" s="275"/>
      <c r="J249" s="275">
        <v>0</v>
      </c>
      <c r="K249" s="275">
        <v>4539.09</v>
      </c>
      <c r="L249" s="275"/>
      <c r="M249" s="275">
        <v>167.92</v>
      </c>
      <c r="O249" s="275">
        <v>4707.01</v>
      </c>
      <c r="P249" s="275"/>
      <c r="Q249" s="274">
        <f t="shared" si="11"/>
        <v>147.77000000000001</v>
      </c>
      <c r="R249" s="274"/>
      <c r="S249" s="274">
        <f t="shared" si="12"/>
        <v>-20.149999999999977</v>
      </c>
      <c r="T249" s="300"/>
      <c r="U249" s="277" t="s">
        <v>392</v>
      </c>
      <c r="V249" s="272"/>
      <c r="W249" s="279">
        <v>55</v>
      </c>
      <c r="X249" s="249"/>
      <c r="Y249" s="279">
        <v>62.5</v>
      </c>
    </row>
    <row r="250" spans="1:25" ht="14.45" customHeight="1" x14ac:dyDescent="0.2">
      <c r="A250" s="251"/>
      <c r="B250" s="271">
        <v>375</v>
      </c>
      <c r="C250" s="271"/>
      <c r="D250" s="272" t="s">
        <v>624</v>
      </c>
      <c r="E250" s="272"/>
      <c r="F250" s="298">
        <v>38077</v>
      </c>
      <c r="H250" s="275">
        <v>46966.68</v>
      </c>
      <c r="I250" s="275"/>
      <c r="J250" s="275">
        <v>0</v>
      </c>
      <c r="K250" s="275">
        <v>42750.29</v>
      </c>
      <c r="L250" s="275"/>
      <c r="M250" s="275">
        <v>853.94</v>
      </c>
      <c r="O250" s="275">
        <v>43604.23</v>
      </c>
      <c r="P250" s="275"/>
      <c r="Q250" s="274">
        <f t="shared" si="11"/>
        <v>751.47</v>
      </c>
      <c r="R250" s="274"/>
      <c r="S250" s="274">
        <f t="shared" si="12"/>
        <v>-102.47000000000003</v>
      </c>
      <c r="T250" s="300"/>
      <c r="U250" s="277" t="s">
        <v>392</v>
      </c>
      <c r="V250" s="272"/>
      <c r="W250" s="279">
        <v>55</v>
      </c>
      <c r="X250" s="249"/>
      <c r="Y250" s="279">
        <v>62.5</v>
      </c>
    </row>
    <row r="251" spans="1:25" ht="14.45" customHeight="1" x14ac:dyDescent="0.2">
      <c r="A251" s="251"/>
      <c r="B251" s="271">
        <v>376</v>
      </c>
      <c r="C251" s="271"/>
      <c r="D251" s="272" t="s">
        <v>625</v>
      </c>
      <c r="E251" s="272"/>
      <c r="F251" s="298">
        <v>38056</v>
      </c>
      <c r="H251" s="275">
        <v>135118.41</v>
      </c>
      <c r="I251" s="275"/>
      <c r="J251" s="275">
        <v>0</v>
      </c>
      <c r="K251" s="275">
        <v>66689.13</v>
      </c>
      <c r="L251" s="275"/>
      <c r="M251" s="275">
        <v>2456.6999999999998</v>
      </c>
      <c r="O251" s="275">
        <v>69145.83</v>
      </c>
      <c r="P251" s="275"/>
      <c r="Q251" s="274">
        <f t="shared" si="11"/>
        <v>2161.89</v>
      </c>
      <c r="R251" s="274"/>
      <c r="S251" s="274">
        <f t="shared" si="12"/>
        <v>-294.80999999999995</v>
      </c>
      <c r="T251" s="300"/>
      <c r="U251" s="277" t="s">
        <v>392</v>
      </c>
      <c r="V251" s="272"/>
      <c r="W251" s="279">
        <v>55</v>
      </c>
      <c r="X251" s="249"/>
      <c r="Y251" s="279">
        <v>62.5</v>
      </c>
    </row>
    <row r="252" spans="1:25" ht="14.45" customHeight="1" x14ac:dyDescent="0.2">
      <c r="A252" s="251"/>
      <c r="B252" s="271">
        <v>377</v>
      </c>
      <c r="C252" s="271"/>
      <c r="D252" s="272" t="s">
        <v>626</v>
      </c>
      <c r="E252" s="272"/>
      <c r="F252" s="298">
        <v>38056</v>
      </c>
      <c r="H252" s="275">
        <v>85921.45</v>
      </c>
      <c r="I252" s="275"/>
      <c r="J252" s="275">
        <v>0</v>
      </c>
      <c r="K252" s="275">
        <v>42407.51</v>
      </c>
      <c r="L252" s="275"/>
      <c r="M252" s="275">
        <v>1562.21</v>
      </c>
      <c r="O252" s="275">
        <v>43969.72</v>
      </c>
      <c r="P252" s="275"/>
      <c r="Q252" s="274">
        <f t="shared" si="11"/>
        <v>1374.74</v>
      </c>
      <c r="R252" s="274"/>
      <c r="S252" s="274">
        <f t="shared" si="12"/>
        <v>-187.47000000000003</v>
      </c>
      <c r="T252" s="300"/>
      <c r="U252" s="277" t="s">
        <v>392</v>
      </c>
      <c r="V252" s="272"/>
      <c r="W252" s="279">
        <v>55</v>
      </c>
      <c r="X252" s="249"/>
      <c r="Y252" s="279">
        <v>62.5</v>
      </c>
    </row>
    <row r="253" spans="1:25" ht="14.45" customHeight="1" x14ac:dyDescent="0.2">
      <c r="A253" s="251"/>
      <c r="B253" s="271">
        <v>378</v>
      </c>
      <c r="C253" s="271"/>
      <c r="D253" s="272" t="s">
        <v>627</v>
      </c>
      <c r="E253" s="272"/>
      <c r="F253" s="298">
        <v>38111</v>
      </c>
      <c r="H253" s="275">
        <v>15980.52</v>
      </c>
      <c r="I253" s="275"/>
      <c r="J253" s="275">
        <v>0</v>
      </c>
      <c r="K253" s="275">
        <v>7820.7</v>
      </c>
      <c r="L253" s="275"/>
      <c r="M253" s="275">
        <v>290.55</v>
      </c>
      <c r="O253" s="275">
        <v>8111.25</v>
      </c>
      <c r="P253" s="275"/>
      <c r="Q253" s="274">
        <f t="shared" si="11"/>
        <v>255.69</v>
      </c>
      <c r="R253" s="274"/>
      <c r="S253" s="274">
        <f t="shared" si="12"/>
        <v>-34.860000000000014</v>
      </c>
      <c r="T253" s="300"/>
      <c r="U253" s="277" t="s">
        <v>392</v>
      </c>
      <c r="V253" s="272"/>
      <c r="W253" s="279">
        <v>55</v>
      </c>
      <c r="X253" s="249"/>
      <c r="Y253" s="279">
        <v>62.5</v>
      </c>
    </row>
    <row r="254" spans="1:25" ht="14.45" customHeight="1" x14ac:dyDescent="0.2">
      <c r="A254" s="251"/>
      <c r="B254" s="271">
        <v>379</v>
      </c>
      <c r="C254" s="271"/>
      <c r="D254" s="272" t="s">
        <v>628</v>
      </c>
      <c r="E254" s="272"/>
      <c r="F254" s="298">
        <v>38111</v>
      </c>
      <c r="H254" s="275">
        <v>27554.639999999999</v>
      </c>
      <c r="I254" s="275"/>
      <c r="J254" s="275">
        <v>0</v>
      </c>
      <c r="K254" s="275">
        <v>13485.12</v>
      </c>
      <c r="L254" s="275"/>
      <c r="M254" s="275">
        <v>500.99</v>
      </c>
      <c r="O254" s="275">
        <v>13986.11</v>
      </c>
      <c r="P254" s="275"/>
      <c r="Q254" s="274">
        <f t="shared" si="11"/>
        <v>440.87</v>
      </c>
      <c r="R254" s="274"/>
      <c r="S254" s="274">
        <f t="shared" si="12"/>
        <v>-60.120000000000005</v>
      </c>
      <c r="T254" s="300"/>
      <c r="U254" s="277" t="s">
        <v>392</v>
      </c>
      <c r="V254" s="272"/>
      <c r="W254" s="279">
        <v>55</v>
      </c>
      <c r="X254" s="249"/>
      <c r="Y254" s="279">
        <v>62.5</v>
      </c>
    </row>
    <row r="255" spans="1:25" ht="14.45" customHeight="1" x14ac:dyDescent="0.2">
      <c r="A255" s="251"/>
      <c r="B255" s="271">
        <v>380</v>
      </c>
      <c r="C255" s="271"/>
      <c r="D255" s="272" t="s">
        <v>629</v>
      </c>
      <c r="E255" s="272"/>
      <c r="F255" s="298">
        <v>38188</v>
      </c>
      <c r="H255" s="275">
        <v>9600.49</v>
      </c>
      <c r="I255" s="275"/>
      <c r="J255" s="275">
        <v>0</v>
      </c>
      <c r="K255" s="275">
        <v>4638.37</v>
      </c>
      <c r="L255" s="275"/>
      <c r="M255" s="275">
        <v>174.55</v>
      </c>
      <c r="O255" s="275">
        <v>4812.92</v>
      </c>
      <c r="P255" s="275"/>
      <c r="Q255" s="274">
        <f t="shared" si="11"/>
        <v>153.61000000000001</v>
      </c>
      <c r="R255" s="274"/>
      <c r="S255" s="274">
        <f t="shared" si="12"/>
        <v>-20.939999999999998</v>
      </c>
      <c r="T255" s="300"/>
      <c r="U255" s="277" t="s">
        <v>392</v>
      </c>
      <c r="V255" s="272"/>
      <c r="W255" s="279">
        <v>55</v>
      </c>
      <c r="X255" s="249"/>
      <c r="Y255" s="279">
        <v>62.5</v>
      </c>
    </row>
    <row r="256" spans="1:25" ht="14.45" customHeight="1" x14ac:dyDescent="0.2">
      <c r="A256" s="251"/>
      <c r="B256" s="271">
        <v>381</v>
      </c>
      <c r="C256" s="271"/>
      <c r="D256" s="272" t="s">
        <v>630</v>
      </c>
      <c r="E256" s="272"/>
      <c r="F256" s="298">
        <v>38049</v>
      </c>
      <c r="H256" s="275">
        <v>25445.06</v>
      </c>
      <c r="I256" s="275"/>
      <c r="J256" s="275">
        <v>0</v>
      </c>
      <c r="K256" s="275">
        <v>12558.75</v>
      </c>
      <c r="L256" s="275"/>
      <c r="M256" s="275">
        <v>462.64</v>
      </c>
      <c r="O256" s="275">
        <v>13021.39</v>
      </c>
      <c r="P256" s="275"/>
      <c r="Q256" s="274">
        <f t="shared" si="11"/>
        <v>407.12</v>
      </c>
      <c r="R256" s="274"/>
      <c r="S256" s="274">
        <f t="shared" si="12"/>
        <v>-55.519999999999982</v>
      </c>
      <c r="T256" s="300"/>
      <c r="U256" s="277" t="s">
        <v>392</v>
      </c>
      <c r="V256" s="272"/>
      <c r="W256" s="279">
        <v>55</v>
      </c>
      <c r="X256" s="249"/>
      <c r="Y256" s="279">
        <v>62.5</v>
      </c>
    </row>
    <row r="257" spans="1:25" ht="14.45" customHeight="1" x14ac:dyDescent="0.2">
      <c r="A257" s="251"/>
      <c r="B257" s="271">
        <v>382</v>
      </c>
      <c r="C257" s="271"/>
      <c r="D257" s="272" t="s">
        <v>631</v>
      </c>
      <c r="E257" s="272"/>
      <c r="F257" s="298">
        <v>38273</v>
      </c>
      <c r="H257" s="275">
        <v>22938.01</v>
      </c>
      <c r="I257" s="275"/>
      <c r="J257" s="275">
        <v>0</v>
      </c>
      <c r="K257" s="275">
        <v>10986.76</v>
      </c>
      <c r="L257" s="275"/>
      <c r="M257" s="275">
        <v>417.05</v>
      </c>
      <c r="O257" s="275">
        <v>11403.81</v>
      </c>
      <c r="P257" s="275"/>
      <c r="Q257" s="274">
        <f t="shared" si="11"/>
        <v>367.01</v>
      </c>
      <c r="R257" s="274"/>
      <c r="S257" s="274">
        <f t="shared" si="12"/>
        <v>-50.04000000000002</v>
      </c>
      <c r="T257" s="300"/>
      <c r="U257" s="277" t="s">
        <v>392</v>
      </c>
      <c r="V257" s="272"/>
      <c r="W257" s="279">
        <v>55</v>
      </c>
      <c r="X257" s="249"/>
      <c r="Y257" s="279">
        <v>62.5</v>
      </c>
    </row>
    <row r="258" spans="1:25" ht="14.45" customHeight="1" x14ac:dyDescent="0.2">
      <c r="A258" s="251"/>
      <c r="B258" s="271">
        <v>383</v>
      </c>
      <c r="C258" s="271"/>
      <c r="D258" s="272" t="s">
        <v>632</v>
      </c>
      <c r="E258" s="272"/>
      <c r="F258" s="298">
        <v>38273</v>
      </c>
      <c r="H258" s="275">
        <v>2970.14</v>
      </c>
      <c r="I258" s="275"/>
      <c r="J258" s="275">
        <v>0</v>
      </c>
      <c r="K258" s="275">
        <v>1422.56</v>
      </c>
      <c r="L258" s="275"/>
      <c r="M258" s="275">
        <v>54</v>
      </c>
      <c r="O258" s="275">
        <v>1476.56</v>
      </c>
      <c r="P258" s="275"/>
      <c r="Q258" s="274">
        <f t="shared" si="11"/>
        <v>47.52</v>
      </c>
      <c r="R258" s="274"/>
      <c r="S258" s="274">
        <f t="shared" si="12"/>
        <v>-6.4799999999999969</v>
      </c>
      <c r="T258" s="300"/>
      <c r="U258" s="277" t="s">
        <v>392</v>
      </c>
      <c r="V258" s="272"/>
      <c r="W258" s="279">
        <v>55</v>
      </c>
      <c r="X258" s="249"/>
      <c r="Y258" s="279">
        <v>62.5</v>
      </c>
    </row>
    <row r="259" spans="1:25" ht="14.45" customHeight="1" x14ac:dyDescent="0.2">
      <c r="A259" s="251"/>
      <c r="B259" s="271">
        <v>384</v>
      </c>
      <c r="C259" s="271"/>
      <c r="D259" s="272" t="s">
        <v>633</v>
      </c>
      <c r="E259" s="272"/>
      <c r="F259" s="298">
        <v>38331</v>
      </c>
      <c r="H259" s="275">
        <v>16564.89</v>
      </c>
      <c r="I259" s="275"/>
      <c r="J259" s="275">
        <v>0</v>
      </c>
      <c r="K259" s="275">
        <v>7865.15</v>
      </c>
      <c r="L259" s="275"/>
      <c r="M259" s="275">
        <v>301.18</v>
      </c>
      <c r="O259" s="275">
        <v>8166.33</v>
      </c>
      <c r="P259" s="275"/>
      <c r="Q259" s="274">
        <f t="shared" si="11"/>
        <v>265.04000000000002</v>
      </c>
      <c r="R259" s="274"/>
      <c r="S259" s="274">
        <f t="shared" si="12"/>
        <v>-36.139999999999986</v>
      </c>
      <c r="T259" s="300"/>
      <c r="U259" s="277" t="s">
        <v>392</v>
      </c>
      <c r="V259" s="272"/>
      <c r="W259" s="279">
        <v>55</v>
      </c>
      <c r="X259" s="249"/>
      <c r="Y259" s="279">
        <v>62.5</v>
      </c>
    </row>
    <row r="260" spans="1:25" ht="14.45" customHeight="1" x14ac:dyDescent="0.2">
      <c r="A260" s="251"/>
      <c r="B260" s="271">
        <v>385</v>
      </c>
      <c r="C260" s="271"/>
      <c r="D260" s="272" t="s">
        <v>634</v>
      </c>
      <c r="E260" s="272"/>
      <c r="F260" s="298">
        <v>38622</v>
      </c>
      <c r="H260" s="275">
        <v>1989.97</v>
      </c>
      <c r="I260" s="275"/>
      <c r="J260" s="275">
        <v>0</v>
      </c>
      <c r="K260" s="275">
        <v>1915.37</v>
      </c>
      <c r="L260" s="275"/>
      <c r="M260" s="275">
        <v>74.599999999999994</v>
      </c>
      <c r="O260" s="275">
        <v>1989.97</v>
      </c>
      <c r="P260" s="275"/>
      <c r="Q260" s="274">
        <f t="shared" si="11"/>
        <v>0</v>
      </c>
      <c r="R260" s="274"/>
      <c r="S260" s="274">
        <f t="shared" si="12"/>
        <v>-74.599999999999994</v>
      </c>
      <c r="T260" s="299"/>
      <c r="U260" s="277" t="s">
        <v>392</v>
      </c>
      <c r="V260" s="272"/>
      <c r="W260" s="279">
        <v>20</v>
      </c>
      <c r="X260" s="249"/>
      <c r="Y260" s="279">
        <v>62.5</v>
      </c>
    </row>
    <row r="261" spans="1:25" ht="14.45" customHeight="1" x14ac:dyDescent="0.2">
      <c r="A261" s="251"/>
      <c r="B261" s="271">
        <v>386</v>
      </c>
      <c r="C261" s="271"/>
      <c r="D261" s="272" t="s">
        <v>635</v>
      </c>
      <c r="E261" s="272"/>
      <c r="F261" s="298">
        <v>38364</v>
      </c>
      <c r="H261" s="275">
        <v>1699.83</v>
      </c>
      <c r="I261" s="275"/>
      <c r="J261" s="275">
        <v>0</v>
      </c>
      <c r="K261" s="275">
        <v>803.64</v>
      </c>
      <c r="L261" s="275"/>
      <c r="M261" s="275">
        <v>30.91</v>
      </c>
      <c r="O261" s="275">
        <v>834.55</v>
      </c>
      <c r="P261" s="275"/>
      <c r="Q261" s="274">
        <f t="shared" si="11"/>
        <v>27.2</v>
      </c>
      <c r="R261" s="274"/>
      <c r="S261" s="274">
        <f t="shared" si="12"/>
        <v>-3.7100000000000009</v>
      </c>
      <c r="T261" s="299"/>
      <c r="U261" s="277" t="s">
        <v>392</v>
      </c>
      <c r="V261" s="272"/>
      <c r="W261" s="279">
        <v>55</v>
      </c>
      <c r="X261" s="249"/>
      <c r="Y261" s="279">
        <v>62.5</v>
      </c>
    </row>
    <row r="262" spans="1:25" ht="14.45" customHeight="1" x14ac:dyDescent="0.2">
      <c r="A262" s="251"/>
      <c r="B262" s="271">
        <v>387</v>
      </c>
      <c r="C262" s="271"/>
      <c r="D262" s="272" t="s">
        <v>636</v>
      </c>
      <c r="E262" s="272"/>
      <c r="F262" s="298">
        <v>38442</v>
      </c>
      <c r="H262" s="275">
        <v>20316.04</v>
      </c>
      <c r="I262" s="275"/>
      <c r="J262" s="275">
        <v>0</v>
      </c>
      <c r="K262" s="275">
        <v>9476.9500000000007</v>
      </c>
      <c r="L262" s="275"/>
      <c r="M262" s="275">
        <v>369.38</v>
      </c>
      <c r="O262" s="275">
        <v>9846.33</v>
      </c>
      <c r="P262" s="275"/>
      <c r="Q262" s="274">
        <f t="shared" si="11"/>
        <v>325.06</v>
      </c>
      <c r="R262" s="274"/>
      <c r="S262" s="274">
        <f t="shared" si="12"/>
        <v>-44.319999999999993</v>
      </c>
      <c r="T262" s="300"/>
      <c r="U262" s="277" t="s">
        <v>392</v>
      </c>
      <c r="V262" s="272"/>
      <c r="W262" s="279">
        <v>55</v>
      </c>
      <c r="X262" s="249"/>
      <c r="Y262" s="279">
        <v>62.5</v>
      </c>
    </row>
    <row r="263" spans="1:25" ht="14.45" customHeight="1" x14ac:dyDescent="0.2">
      <c r="A263" s="251"/>
      <c r="B263" s="271">
        <v>388</v>
      </c>
      <c r="C263" s="271"/>
      <c r="D263" s="272" t="s">
        <v>637</v>
      </c>
      <c r="E263" s="272"/>
      <c r="F263" s="298">
        <v>38609</v>
      </c>
      <c r="H263" s="275">
        <v>16593.61</v>
      </c>
      <c r="I263" s="275"/>
      <c r="J263" s="275">
        <v>0</v>
      </c>
      <c r="K263" s="275">
        <v>7567.68</v>
      </c>
      <c r="L263" s="275"/>
      <c r="M263" s="275">
        <v>301.7</v>
      </c>
      <c r="O263" s="275">
        <v>7869.38</v>
      </c>
      <c r="P263" s="275"/>
      <c r="Q263" s="274">
        <f t="shared" si="11"/>
        <v>265.5</v>
      </c>
      <c r="R263" s="274"/>
      <c r="S263" s="274">
        <f t="shared" si="12"/>
        <v>-36.199999999999989</v>
      </c>
      <c r="T263" s="300"/>
      <c r="U263" s="277" t="s">
        <v>392</v>
      </c>
      <c r="V263" s="272"/>
      <c r="W263" s="279">
        <v>55</v>
      </c>
      <c r="X263" s="249"/>
      <c r="Y263" s="279">
        <v>62.5</v>
      </c>
    </row>
    <row r="264" spans="1:25" ht="14.45" customHeight="1" x14ac:dyDescent="0.2">
      <c r="A264" s="251"/>
      <c r="B264" s="271">
        <v>389</v>
      </c>
      <c r="C264" s="271"/>
      <c r="D264" s="272" t="s">
        <v>638</v>
      </c>
      <c r="E264" s="272"/>
      <c r="F264" s="298">
        <v>38609</v>
      </c>
      <c r="H264" s="275">
        <v>5853.36</v>
      </c>
      <c r="I264" s="275"/>
      <c r="J264" s="275">
        <v>0</v>
      </c>
      <c r="K264" s="275">
        <v>2669.41</v>
      </c>
      <c r="L264" s="275"/>
      <c r="M264" s="275">
        <v>106.42</v>
      </c>
      <c r="O264" s="275">
        <v>2775.83</v>
      </c>
      <c r="P264" s="275"/>
      <c r="Q264" s="274">
        <f t="shared" si="11"/>
        <v>93.65</v>
      </c>
      <c r="R264" s="274"/>
      <c r="S264" s="274">
        <f t="shared" si="12"/>
        <v>-12.769999999999996</v>
      </c>
      <c r="T264" s="300"/>
      <c r="U264" s="277" t="s">
        <v>392</v>
      </c>
      <c r="V264" s="272"/>
      <c r="W264" s="279">
        <v>55</v>
      </c>
      <c r="X264" s="249"/>
      <c r="Y264" s="279">
        <v>62.5</v>
      </c>
    </row>
    <row r="265" spans="1:25" ht="14.45" customHeight="1" x14ac:dyDescent="0.2">
      <c r="A265" s="251"/>
      <c r="B265" s="271">
        <v>390</v>
      </c>
      <c r="C265" s="271"/>
      <c r="D265" s="272" t="s">
        <v>639</v>
      </c>
      <c r="E265" s="272"/>
      <c r="F265" s="298">
        <v>38547</v>
      </c>
      <c r="H265" s="275">
        <v>2161.66</v>
      </c>
      <c r="I265" s="275"/>
      <c r="J265" s="275">
        <v>0</v>
      </c>
      <c r="K265" s="275">
        <v>994.82</v>
      </c>
      <c r="L265" s="275"/>
      <c r="M265" s="275">
        <v>39.299999999999997</v>
      </c>
      <c r="O265" s="275">
        <v>1034.1199999999999</v>
      </c>
      <c r="P265" s="275"/>
      <c r="Q265" s="274">
        <f t="shared" si="11"/>
        <v>34.590000000000003</v>
      </c>
      <c r="R265" s="274"/>
      <c r="S265" s="274">
        <f t="shared" si="12"/>
        <v>-4.7099999999999937</v>
      </c>
      <c r="T265" s="300"/>
      <c r="U265" s="277" t="s">
        <v>392</v>
      </c>
      <c r="V265" s="272"/>
      <c r="W265" s="279">
        <v>55</v>
      </c>
      <c r="X265" s="249"/>
      <c r="Y265" s="279">
        <v>62.5</v>
      </c>
    </row>
    <row r="266" spans="1:25" ht="14.45" customHeight="1" x14ac:dyDescent="0.2">
      <c r="A266" s="251"/>
      <c r="B266" s="271">
        <v>391</v>
      </c>
      <c r="C266" s="271"/>
      <c r="D266" s="272" t="s">
        <v>640</v>
      </c>
      <c r="E266" s="272"/>
      <c r="F266" s="298">
        <v>38611</v>
      </c>
      <c r="H266" s="275">
        <v>15246.51</v>
      </c>
      <c r="I266" s="275"/>
      <c r="J266" s="275">
        <v>0</v>
      </c>
      <c r="K266" s="275">
        <v>6921.53</v>
      </c>
      <c r="L266" s="275"/>
      <c r="M266" s="275">
        <v>277.20999999999998</v>
      </c>
      <c r="O266" s="275">
        <v>7198.74</v>
      </c>
      <c r="P266" s="275"/>
      <c r="Q266" s="274">
        <f t="shared" si="11"/>
        <v>243.94</v>
      </c>
      <c r="R266" s="274"/>
      <c r="S266" s="274">
        <f t="shared" si="12"/>
        <v>-33.269999999999982</v>
      </c>
      <c r="T266" s="300"/>
      <c r="U266" s="277" t="s">
        <v>392</v>
      </c>
      <c r="V266" s="272"/>
      <c r="W266" s="279">
        <v>55</v>
      </c>
      <c r="X266" s="249"/>
      <c r="Y266" s="279">
        <v>62.5</v>
      </c>
    </row>
    <row r="267" spans="1:25" ht="14.45" customHeight="1" x14ac:dyDescent="0.2">
      <c r="A267" s="251"/>
      <c r="B267" s="271">
        <v>392</v>
      </c>
      <c r="C267" s="271"/>
      <c r="D267" s="272" t="s">
        <v>641</v>
      </c>
      <c r="E267" s="272"/>
      <c r="F267" s="298">
        <v>38611</v>
      </c>
      <c r="H267" s="275">
        <v>3411.24</v>
      </c>
      <c r="I267" s="275"/>
      <c r="J267" s="275">
        <v>0</v>
      </c>
      <c r="K267" s="275">
        <v>1548.6</v>
      </c>
      <c r="L267" s="275"/>
      <c r="M267" s="275">
        <v>62.02</v>
      </c>
      <c r="O267" s="275">
        <v>1610.62</v>
      </c>
      <c r="P267" s="275"/>
      <c r="Q267" s="274">
        <f t="shared" si="11"/>
        <v>54.58</v>
      </c>
      <c r="R267" s="274"/>
      <c r="S267" s="274">
        <f t="shared" si="12"/>
        <v>-7.4400000000000048</v>
      </c>
      <c r="T267" s="300"/>
      <c r="U267" s="277" t="s">
        <v>392</v>
      </c>
      <c r="V267" s="272"/>
      <c r="W267" s="279">
        <v>55</v>
      </c>
      <c r="X267" s="249"/>
      <c r="Y267" s="279">
        <v>62.5</v>
      </c>
    </row>
    <row r="268" spans="1:25" ht="14.45" customHeight="1" x14ac:dyDescent="0.2">
      <c r="A268" s="251"/>
      <c r="B268" s="271">
        <v>393</v>
      </c>
      <c r="C268" s="271"/>
      <c r="D268" s="272" t="s">
        <v>642</v>
      </c>
      <c r="E268" s="272"/>
      <c r="F268" s="298">
        <v>38701</v>
      </c>
      <c r="H268" s="275">
        <v>5266.96</v>
      </c>
      <c r="I268" s="275"/>
      <c r="J268" s="275">
        <v>0</v>
      </c>
      <c r="K268" s="275">
        <v>2369.06</v>
      </c>
      <c r="L268" s="275"/>
      <c r="M268" s="275">
        <v>95.76</v>
      </c>
      <c r="O268" s="275">
        <v>2464.8200000000002</v>
      </c>
      <c r="P268" s="275"/>
      <c r="Q268" s="274">
        <f t="shared" si="11"/>
        <v>84.27</v>
      </c>
      <c r="R268" s="274"/>
      <c r="S268" s="274">
        <f t="shared" si="12"/>
        <v>-11.490000000000009</v>
      </c>
      <c r="T268" s="300"/>
      <c r="U268" s="277" t="s">
        <v>392</v>
      </c>
      <c r="V268" s="272"/>
      <c r="W268" s="279">
        <v>55</v>
      </c>
      <c r="X268" s="249"/>
      <c r="Y268" s="279">
        <v>62.5</v>
      </c>
    </row>
    <row r="269" spans="1:25" ht="14.45" customHeight="1" x14ac:dyDescent="0.2">
      <c r="A269" s="251"/>
      <c r="B269" s="271">
        <v>394</v>
      </c>
      <c r="C269" s="271"/>
      <c r="D269" s="272" t="s">
        <v>643</v>
      </c>
      <c r="E269" s="272"/>
      <c r="F269" s="298">
        <v>38623</v>
      </c>
      <c r="H269" s="275">
        <v>2308.65</v>
      </c>
      <c r="I269" s="275"/>
      <c r="J269" s="275">
        <v>0</v>
      </c>
      <c r="K269" s="275">
        <v>1048.1500000000001</v>
      </c>
      <c r="L269" s="275"/>
      <c r="M269" s="275">
        <v>41.98</v>
      </c>
      <c r="O269" s="275">
        <v>1090.1300000000001</v>
      </c>
      <c r="P269" s="275"/>
      <c r="Q269" s="274">
        <f t="shared" si="11"/>
        <v>36.94</v>
      </c>
      <c r="R269" s="274"/>
      <c r="S269" s="274">
        <f t="shared" si="12"/>
        <v>-5.0399999999999991</v>
      </c>
      <c r="T269" s="300"/>
      <c r="U269" s="277" t="s">
        <v>392</v>
      </c>
      <c r="V269" s="272"/>
      <c r="W269" s="279">
        <v>55</v>
      </c>
      <c r="X269" s="249"/>
      <c r="Y269" s="279">
        <v>62.5</v>
      </c>
    </row>
    <row r="270" spans="1:25" ht="14.45" customHeight="1" x14ac:dyDescent="0.2">
      <c r="A270" s="251"/>
      <c r="B270" s="271">
        <v>395</v>
      </c>
      <c r="C270" s="271"/>
      <c r="D270" s="272" t="s">
        <v>644</v>
      </c>
      <c r="E270" s="272"/>
      <c r="F270" s="298">
        <v>38474</v>
      </c>
      <c r="H270" s="275">
        <v>17080.86</v>
      </c>
      <c r="I270" s="275"/>
      <c r="J270" s="275">
        <v>0</v>
      </c>
      <c r="K270" s="275">
        <v>7932.22</v>
      </c>
      <c r="L270" s="275"/>
      <c r="M270" s="275">
        <v>310.56</v>
      </c>
      <c r="O270" s="275">
        <v>8242.7800000000007</v>
      </c>
      <c r="P270" s="275"/>
      <c r="Q270" s="274">
        <f t="shared" si="11"/>
        <v>273.29000000000002</v>
      </c>
      <c r="R270" s="274"/>
      <c r="S270" s="274">
        <f t="shared" si="12"/>
        <v>-37.269999999999982</v>
      </c>
      <c r="T270" s="300"/>
      <c r="U270" s="277" t="s">
        <v>392</v>
      </c>
      <c r="V270" s="272"/>
      <c r="W270" s="279">
        <v>55</v>
      </c>
      <c r="X270" s="249"/>
      <c r="Y270" s="279">
        <v>62.5</v>
      </c>
    </row>
    <row r="271" spans="1:25" ht="14.45" customHeight="1" x14ac:dyDescent="0.2">
      <c r="A271" s="251"/>
      <c r="B271" s="271">
        <v>396</v>
      </c>
      <c r="C271" s="271"/>
      <c r="D271" s="272" t="s">
        <v>645</v>
      </c>
      <c r="E271" s="272"/>
      <c r="F271" s="298">
        <v>38688</v>
      </c>
      <c r="H271" s="275">
        <v>8003.34</v>
      </c>
      <c r="I271" s="275"/>
      <c r="J271" s="275">
        <v>0</v>
      </c>
      <c r="K271" s="275">
        <v>3599.95</v>
      </c>
      <c r="L271" s="275"/>
      <c r="M271" s="275">
        <v>145.52000000000001</v>
      </c>
      <c r="O271" s="275">
        <v>3745.47</v>
      </c>
      <c r="P271" s="275"/>
      <c r="Q271" s="274">
        <f t="shared" si="11"/>
        <v>128.05000000000001</v>
      </c>
      <c r="R271" s="274"/>
      <c r="S271" s="274">
        <f t="shared" si="12"/>
        <v>-17.47</v>
      </c>
      <c r="T271" s="300"/>
      <c r="U271" s="277" t="s">
        <v>392</v>
      </c>
      <c r="V271" s="272"/>
      <c r="W271" s="279">
        <v>55</v>
      </c>
      <c r="X271" s="249"/>
      <c r="Y271" s="279">
        <v>62.5</v>
      </c>
    </row>
    <row r="272" spans="1:25" ht="14.45" customHeight="1" x14ac:dyDescent="0.2">
      <c r="A272" s="251"/>
      <c r="B272" s="271">
        <v>397</v>
      </c>
      <c r="C272" s="271"/>
      <c r="D272" s="272" t="s">
        <v>646</v>
      </c>
      <c r="E272" s="272"/>
      <c r="F272" s="298">
        <v>38688</v>
      </c>
      <c r="H272" s="275">
        <v>3693.85</v>
      </c>
      <c r="I272" s="275"/>
      <c r="J272" s="275">
        <v>0</v>
      </c>
      <c r="K272" s="275">
        <v>1661.59</v>
      </c>
      <c r="L272" s="275"/>
      <c r="M272" s="275">
        <v>67.16</v>
      </c>
      <c r="O272" s="275">
        <v>1728.75</v>
      </c>
      <c r="P272" s="275"/>
      <c r="Q272" s="274">
        <f t="shared" si="11"/>
        <v>59.1</v>
      </c>
      <c r="R272" s="274"/>
      <c r="S272" s="274">
        <f t="shared" si="12"/>
        <v>-8.0599999999999952</v>
      </c>
      <c r="T272" s="300"/>
      <c r="U272" s="277" t="s">
        <v>392</v>
      </c>
      <c r="V272" s="272"/>
      <c r="W272" s="279">
        <v>55</v>
      </c>
      <c r="X272" s="249"/>
      <c r="Y272" s="279">
        <v>62.5</v>
      </c>
    </row>
    <row r="273" spans="1:25" ht="14.45" customHeight="1" x14ac:dyDescent="0.2">
      <c r="A273" s="251"/>
      <c r="B273" s="271">
        <v>398</v>
      </c>
      <c r="C273" s="271"/>
      <c r="D273" s="272" t="s">
        <v>647</v>
      </c>
      <c r="E273" s="272"/>
      <c r="F273" s="298">
        <v>38889</v>
      </c>
      <c r="H273" s="275">
        <v>130870.05</v>
      </c>
      <c r="I273" s="275"/>
      <c r="J273" s="275">
        <v>0</v>
      </c>
      <c r="K273" s="275">
        <v>56958.22</v>
      </c>
      <c r="L273" s="275"/>
      <c r="M273" s="275">
        <v>2379.46</v>
      </c>
      <c r="O273" s="275">
        <v>59337.68</v>
      </c>
      <c r="P273" s="275"/>
      <c r="Q273" s="274">
        <f t="shared" ref="Q273:Q336" si="13">IF(H273=K273,0,IF(H273=O273,0,ROUND(H273/Y273,2)))</f>
        <v>2093.92</v>
      </c>
      <c r="R273" s="274"/>
      <c r="S273" s="274">
        <f t="shared" ref="S273:S336" si="14">Q273-M273</f>
        <v>-285.53999999999996</v>
      </c>
      <c r="T273" s="300"/>
      <c r="U273" s="277" t="s">
        <v>392</v>
      </c>
      <c r="V273" s="272"/>
      <c r="W273" s="279">
        <v>55</v>
      </c>
      <c r="X273" s="249"/>
      <c r="Y273" s="279">
        <v>62.5</v>
      </c>
    </row>
    <row r="274" spans="1:25" ht="14.45" customHeight="1" x14ac:dyDescent="0.2">
      <c r="A274" s="251"/>
      <c r="B274" s="271">
        <v>399</v>
      </c>
      <c r="C274" s="271"/>
      <c r="D274" s="272" t="s">
        <v>648</v>
      </c>
      <c r="E274" s="272"/>
      <c r="F274" s="298">
        <v>38954</v>
      </c>
      <c r="H274" s="275">
        <v>208884.08</v>
      </c>
      <c r="I274" s="275"/>
      <c r="J274" s="275">
        <v>0</v>
      </c>
      <c r="K274" s="275">
        <v>90041.66</v>
      </c>
      <c r="L274" s="275"/>
      <c r="M274" s="275">
        <v>3797.89</v>
      </c>
      <c r="O274" s="275">
        <v>93839.55</v>
      </c>
      <c r="P274" s="275"/>
      <c r="Q274" s="274">
        <f t="shared" si="13"/>
        <v>3342.15</v>
      </c>
      <c r="R274" s="274"/>
      <c r="S274" s="274">
        <f t="shared" si="14"/>
        <v>-455.73999999999978</v>
      </c>
      <c r="T274" s="300"/>
      <c r="U274" s="277" t="s">
        <v>392</v>
      </c>
      <c r="V274" s="272"/>
      <c r="W274" s="279">
        <v>55</v>
      </c>
      <c r="X274" s="249"/>
      <c r="Y274" s="279">
        <v>62.5</v>
      </c>
    </row>
    <row r="275" spans="1:25" ht="14.45" customHeight="1" x14ac:dyDescent="0.2">
      <c r="A275" s="251"/>
      <c r="B275" s="271">
        <v>400</v>
      </c>
      <c r="C275" s="271"/>
      <c r="D275" s="272" t="s">
        <v>649</v>
      </c>
      <c r="E275" s="272"/>
      <c r="F275" s="298">
        <v>38727</v>
      </c>
      <c r="H275" s="275">
        <v>4219.75</v>
      </c>
      <c r="I275" s="275"/>
      <c r="J275" s="275">
        <v>0</v>
      </c>
      <c r="K275" s="275">
        <v>1889.23</v>
      </c>
      <c r="L275" s="275"/>
      <c r="M275" s="275">
        <v>76.72</v>
      </c>
      <c r="O275" s="275">
        <v>1965.95</v>
      </c>
      <c r="P275" s="275"/>
      <c r="Q275" s="274">
        <f t="shared" si="13"/>
        <v>67.52</v>
      </c>
      <c r="R275" s="274"/>
      <c r="S275" s="274">
        <f t="shared" si="14"/>
        <v>-9.2000000000000028</v>
      </c>
      <c r="T275" s="300"/>
      <c r="U275" s="277" t="s">
        <v>392</v>
      </c>
      <c r="V275" s="272"/>
      <c r="W275" s="279">
        <v>55</v>
      </c>
      <c r="X275" s="249"/>
      <c r="Y275" s="279">
        <v>62.5</v>
      </c>
    </row>
    <row r="276" spans="1:25" ht="14.45" customHeight="1" x14ac:dyDescent="0.2">
      <c r="A276" s="251"/>
      <c r="B276" s="271">
        <v>401</v>
      </c>
      <c r="C276" s="271"/>
      <c r="D276" s="272" t="s">
        <v>650</v>
      </c>
      <c r="E276" s="272"/>
      <c r="F276" s="298">
        <v>38812</v>
      </c>
      <c r="H276" s="275">
        <v>11545.7</v>
      </c>
      <c r="I276" s="275"/>
      <c r="J276" s="275">
        <v>0</v>
      </c>
      <c r="K276" s="275">
        <v>5097.12</v>
      </c>
      <c r="L276" s="275"/>
      <c r="M276" s="275">
        <v>209.92</v>
      </c>
      <c r="O276" s="275">
        <v>5307.04</v>
      </c>
      <c r="P276" s="275"/>
      <c r="Q276" s="274">
        <f t="shared" si="13"/>
        <v>184.73</v>
      </c>
      <c r="R276" s="274"/>
      <c r="S276" s="274">
        <f t="shared" si="14"/>
        <v>-25.189999999999998</v>
      </c>
      <c r="T276" s="300"/>
      <c r="U276" s="277" t="s">
        <v>392</v>
      </c>
      <c r="V276" s="272"/>
      <c r="W276" s="279">
        <v>55</v>
      </c>
      <c r="X276" s="249"/>
      <c r="Y276" s="279">
        <v>62.5</v>
      </c>
    </row>
    <row r="277" spans="1:25" ht="14.45" customHeight="1" x14ac:dyDescent="0.2">
      <c r="A277" s="251"/>
      <c r="B277" s="271">
        <v>402</v>
      </c>
      <c r="C277" s="271"/>
      <c r="D277" s="272" t="s">
        <v>651</v>
      </c>
      <c r="E277" s="272"/>
      <c r="F277" s="298">
        <v>38733</v>
      </c>
      <c r="H277" s="275">
        <v>37950.46</v>
      </c>
      <c r="I277" s="275"/>
      <c r="J277" s="275">
        <v>0</v>
      </c>
      <c r="K277" s="275">
        <v>16912.38</v>
      </c>
      <c r="L277" s="275"/>
      <c r="M277" s="275">
        <v>690.01</v>
      </c>
      <c r="O277" s="275">
        <v>17602.39</v>
      </c>
      <c r="P277" s="275"/>
      <c r="Q277" s="274">
        <f t="shared" si="13"/>
        <v>607.21</v>
      </c>
      <c r="R277" s="274"/>
      <c r="S277" s="274">
        <f t="shared" si="14"/>
        <v>-82.799999999999955</v>
      </c>
      <c r="T277" s="300"/>
      <c r="U277" s="277" t="s">
        <v>392</v>
      </c>
      <c r="V277" s="272"/>
      <c r="W277" s="279">
        <v>55</v>
      </c>
      <c r="X277" s="249"/>
      <c r="Y277" s="279">
        <v>62.5</v>
      </c>
    </row>
    <row r="278" spans="1:25" ht="14.45" customHeight="1" x14ac:dyDescent="0.2">
      <c r="A278" s="251"/>
      <c r="B278" s="271">
        <v>403</v>
      </c>
      <c r="C278" s="271"/>
      <c r="D278" s="272" t="s">
        <v>652</v>
      </c>
      <c r="E278" s="272"/>
      <c r="F278" s="298">
        <v>38891</v>
      </c>
      <c r="H278" s="275">
        <v>21250.37</v>
      </c>
      <c r="I278" s="275"/>
      <c r="J278" s="275">
        <v>0</v>
      </c>
      <c r="K278" s="275">
        <v>9248.75</v>
      </c>
      <c r="L278" s="275"/>
      <c r="M278" s="275">
        <v>386.37</v>
      </c>
      <c r="O278" s="275">
        <v>9635.1200000000008</v>
      </c>
      <c r="P278" s="275"/>
      <c r="Q278" s="274">
        <f t="shared" si="13"/>
        <v>340.01</v>
      </c>
      <c r="R278" s="274"/>
      <c r="S278" s="274">
        <f t="shared" si="14"/>
        <v>-46.360000000000014</v>
      </c>
      <c r="T278" s="300"/>
      <c r="U278" s="277" t="s">
        <v>392</v>
      </c>
      <c r="V278" s="272"/>
      <c r="W278" s="279">
        <v>55</v>
      </c>
      <c r="X278" s="249"/>
      <c r="Y278" s="279">
        <v>62.5</v>
      </c>
    </row>
    <row r="279" spans="1:25" ht="14.45" customHeight="1" x14ac:dyDescent="0.2">
      <c r="A279" s="251"/>
      <c r="B279" s="271">
        <v>404</v>
      </c>
      <c r="C279" s="271"/>
      <c r="D279" s="272" t="s">
        <v>653</v>
      </c>
      <c r="E279" s="272"/>
      <c r="F279" s="298">
        <v>38938</v>
      </c>
      <c r="H279" s="275">
        <v>6323.23</v>
      </c>
      <c r="I279" s="275"/>
      <c r="J279" s="275">
        <v>0</v>
      </c>
      <c r="K279" s="275">
        <v>2738.87</v>
      </c>
      <c r="L279" s="275"/>
      <c r="M279" s="275">
        <v>114.97</v>
      </c>
      <c r="O279" s="275">
        <v>2853.84</v>
      </c>
      <c r="P279" s="275"/>
      <c r="Q279" s="274">
        <f t="shared" si="13"/>
        <v>101.17</v>
      </c>
      <c r="R279" s="274"/>
      <c r="S279" s="274">
        <f t="shared" si="14"/>
        <v>-13.799999999999997</v>
      </c>
      <c r="T279" s="300"/>
      <c r="U279" s="277" t="s">
        <v>392</v>
      </c>
      <c r="V279" s="272"/>
      <c r="W279" s="279">
        <v>55</v>
      </c>
      <c r="X279" s="249"/>
      <c r="Y279" s="279">
        <v>62.5</v>
      </c>
    </row>
    <row r="280" spans="1:25" ht="14.45" customHeight="1" x14ac:dyDescent="0.2">
      <c r="A280" s="251"/>
      <c r="B280" s="271">
        <v>405</v>
      </c>
      <c r="C280" s="271"/>
      <c r="D280" s="272" t="s">
        <v>654</v>
      </c>
      <c r="E280" s="272"/>
      <c r="F280" s="298">
        <v>38817</v>
      </c>
      <c r="H280" s="275">
        <v>1424.23</v>
      </c>
      <c r="I280" s="275"/>
      <c r="J280" s="275">
        <v>0</v>
      </c>
      <c r="K280" s="275">
        <v>628.84</v>
      </c>
      <c r="L280" s="275"/>
      <c r="M280" s="275">
        <v>25.9</v>
      </c>
      <c r="O280" s="275">
        <v>654.74</v>
      </c>
      <c r="P280" s="275"/>
      <c r="Q280" s="274">
        <f t="shared" si="13"/>
        <v>22.79</v>
      </c>
      <c r="R280" s="274"/>
      <c r="S280" s="274">
        <f t="shared" si="14"/>
        <v>-3.1099999999999994</v>
      </c>
      <c r="T280" s="299"/>
      <c r="U280" s="277" t="s">
        <v>392</v>
      </c>
      <c r="V280" s="272"/>
      <c r="W280" s="279">
        <v>55</v>
      </c>
      <c r="X280" s="249"/>
      <c r="Y280" s="279">
        <v>62.5</v>
      </c>
    </row>
    <row r="281" spans="1:25" ht="14.45" customHeight="1" x14ac:dyDescent="0.2">
      <c r="A281" s="251"/>
      <c r="B281" s="271">
        <v>406</v>
      </c>
      <c r="C281" s="271"/>
      <c r="D281" s="272" t="s">
        <v>655</v>
      </c>
      <c r="E281" s="272"/>
      <c r="F281" s="298">
        <v>38915</v>
      </c>
      <c r="H281" s="275">
        <v>5915.42</v>
      </c>
      <c r="I281" s="275"/>
      <c r="J281" s="275">
        <v>0</v>
      </c>
      <c r="K281" s="275">
        <v>2562.2800000000002</v>
      </c>
      <c r="L281" s="275"/>
      <c r="M281" s="275">
        <v>107.55</v>
      </c>
      <c r="O281" s="275">
        <v>2669.83</v>
      </c>
      <c r="P281" s="275"/>
      <c r="Q281" s="274">
        <f t="shared" si="13"/>
        <v>94.65</v>
      </c>
      <c r="R281" s="274"/>
      <c r="S281" s="274">
        <f t="shared" si="14"/>
        <v>-12.899999999999991</v>
      </c>
      <c r="T281" s="300"/>
      <c r="U281" s="277" t="s">
        <v>392</v>
      </c>
      <c r="V281" s="272"/>
      <c r="W281" s="279">
        <v>55</v>
      </c>
      <c r="X281" s="249"/>
      <c r="Y281" s="279">
        <v>62.5</v>
      </c>
    </row>
    <row r="282" spans="1:25" ht="14.45" customHeight="1" x14ac:dyDescent="0.2">
      <c r="A282" s="251"/>
      <c r="B282" s="271">
        <v>407</v>
      </c>
      <c r="C282" s="271"/>
      <c r="D282" s="272" t="s">
        <v>656</v>
      </c>
      <c r="E282" s="272"/>
      <c r="F282" s="298">
        <v>38940</v>
      </c>
      <c r="H282" s="275">
        <v>6669.56</v>
      </c>
      <c r="I282" s="275"/>
      <c r="J282" s="275">
        <v>0</v>
      </c>
      <c r="K282" s="275">
        <v>2888.87</v>
      </c>
      <c r="L282" s="275"/>
      <c r="M282" s="275">
        <v>121.26</v>
      </c>
      <c r="O282" s="275">
        <v>3010.13</v>
      </c>
      <c r="P282" s="275"/>
      <c r="Q282" s="274">
        <f t="shared" si="13"/>
        <v>106.71</v>
      </c>
      <c r="R282" s="274"/>
      <c r="S282" s="274">
        <f t="shared" si="14"/>
        <v>-14.550000000000011</v>
      </c>
      <c r="T282" s="300"/>
      <c r="U282" s="277" t="s">
        <v>392</v>
      </c>
      <c r="V282" s="272"/>
      <c r="W282" s="279">
        <v>55</v>
      </c>
      <c r="X282" s="249"/>
      <c r="Y282" s="279">
        <v>62.5</v>
      </c>
    </row>
    <row r="283" spans="1:25" ht="14.45" customHeight="1" x14ac:dyDescent="0.2">
      <c r="A283" s="251"/>
      <c r="B283" s="271">
        <v>408</v>
      </c>
      <c r="C283" s="271"/>
      <c r="D283" s="272" t="s">
        <v>657</v>
      </c>
      <c r="E283" s="272"/>
      <c r="F283" s="298">
        <v>39017</v>
      </c>
      <c r="H283" s="275">
        <v>5856.3</v>
      </c>
      <c r="I283" s="275"/>
      <c r="J283" s="275">
        <v>0</v>
      </c>
      <c r="K283" s="275">
        <v>2500.06</v>
      </c>
      <c r="L283" s="275"/>
      <c r="M283" s="275">
        <v>106.48</v>
      </c>
      <c r="O283" s="275">
        <v>2606.54</v>
      </c>
      <c r="P283" s="275"/>
      <c r="Q283" s="274">
        <f t="shared" si="13"/>
        <v>93.7</v>
      </c>
      <c r="R283" s="274"/>
      <c r="S283" s="274">
        <f t="shared" si="14"/>
        <v>-12.780000000000001</v>
      </c>
      <c r="T283" s="300"/>
      <c r="U283" s="277" t="s">
        <v>392</v>
      </c>
      <c r="V283" s="272"/>
      <c r="W283" s="279">
        <v>55</v>
      </c>
      <c r="X283" s="249"/>
      <c r="Y283" s="279">
        <v>62.5</v>
      </c>
    </row>
    <row r="284" spans="1:25" ht="14.45" customHeight="1" x14ac:dyDescent="0.2">
      <c r="A284" s="251"/>
      <c r="B284" s="271">
        <v>409</v>
      </c>
      <c r="C284" s="271"/>
      <c r="D284" s="272" t="s">
        <v>658</v>
      </c>
      <c r="E284" s="272"/>
      <c r="F284" s="298">
        <v>39024</v>
      </c>
      <c r="H284" s="275">
        <v>11509.93</v>
      </c>
      <c r="I284" s="275"/>
      <c r="J284" s="275">
        <v>0</v>
      </c>
      <c r="K284" s="275">
        <v>4913.54</v>
      </c>
      <c r="L284" s="275"/>
      <c r="M284" s="275">
        <v>209.27</v>
      </c>
      <c r="O284" s="275">
        <v>5122.8100000000004</v>
      </c>
      <c r="P284" s="275"/>
      <c r="Q284" s="274">
        <f t="shared" si="13"/>
        <v>184.16</v>
      </c>
      <c r="R284" s="274"/>
      <c r="S284" s="274">
        <f t="shared" si="14"/>
        <v>-25.110000000000014</v>
      </c>
      <c r="T284" s="300"/>
      <c r="U284" s="277" t="s">
        <v>392</v>
      </c>
      <c r="V284" s="272"/>
      <c r="W284" s="279">
        <v>55</v>
      </c>
      <c r="X284" s="249"/>
      <c r="Y284" s="279">
        <v>62.5</v>
      </c>
    </row>
    <row r="285" spans="1:25" ht="14.45" customHeight="1" x14ac:dyDescent="0.2">
      <c r="A285" s="251"/>
      <c r="B285" s="271">
        <v>410</v>
      </c>
      <c r="C285" s="271"/>
      <c r="D285" s="272" t="s">
        <v>659</v>
      </c>
      <c r="E285" s="272"/>
      <c r="F285" s="298">
        <v>39077</v>
      </c>
      <c r="H285" s="275">
        <v>22423.69</v>
      </c>
      <c r="I285" s="275"/>
      <c r="J285" s="275">
        <v>0</v>
      </c>
      <c r="K285" s="275">
        <v>9479.06</v>
      </c>
      <c r="L285" s="275"/>
      <c r="M285" s="275">
        <v>407.7</v>
      </c>
      <c r="O285" s="275">
        <v>9886.76</v>
      </c>
      <c r="P285" s="275"/>
      <c r="Q285" s="274">
        <f t="shared" si="13"/>
        <v>358.78</v>
      </c>
      <c r="R285" s="274"/>
      <c r="S285" s="274">
        <f t="shared" si="14"/>
        <v>-48.920000000000016</v>
      </c>
      <c r="T285" s="300"/>
      <c r="U285" s="277" t="s">
        <v>392</v>
      </c>
      <c r="V285" s="272"/>
      <c r="W285" s="279">
        <v>55</v>
      </c>
      <c r="X285" s="249"/>
      <c r="Y285" s="279">
        <v>62.5</v>
      </c>
    </row>
    <row r="286" spans="1:25" ht="14.45" customHeight="1" x14ac:dyDescent="0.2">
      <c r="A286" s="251"/>
      <c r="B286" s="271">
        <v>411</v>
      </c>
      <c r="C286" s="271"/>
      <c r="D286" s="272" t="s">
        <v>660</v>
      </c>
      <c r="E286" s="272"/>
      <c r="F286" s="298">
        <v>39066</v>
      </c>
      <c r="H286" s="275">
        <v>10308.030000000001</v>
      </c>
      <c r="I286" s="275"/>
      <c r="J286" s="275">
        <v>0</v>
      </c>
      <c r="K286" s="275">
        <v>4378.96</v>
      </c>
      <c r="L286" s="275"/>
      <c r="M286" s="275">
        <v>187.42</v>
      </c>
      <c r="O286" s="275">
        <v>4566.38</v>
      </c>
      <c r="P286" s="275"/>
      <c r="Q286" s="274">
        <f t="shared" si="13"/>
        <v>164.93</v>
      </c>
      <c r="R286" s="274"/>
      <c r="S286" s="274">
        <f t="shared" si="14"/>
        <v>-22.489999999999981</v>
      </c>
      <c r="T286" s="300"/>
      <c r="U286" s="277" t="s">
        <v>392</v>
      </c>
      <c r="V286" s="272"/>
      <c r="W286" s="279">
        <v>55</v>
      </c>
      <c r="X286" s="249"/>
      <c r="Y286" s="279">
        <v>62.5</v>
      </c>
    </row>
    <row r="287" spans="1:25" ht="14.45" customHeight="1" x14ac:dyDescent="0.2">
      <c r="A287" s="251"/>
      <c r="B287" s="271">
        <v>412</v>
      </c>
      <c r="C287" s="271"/>
      <c r="D287" s="272" t="s">
        <v>661</v>
      </c>
      <c r="E287" s="272"/>
      <c r="F287" s="298">
        <v>38986</v>
      </c>
      <c r="H287" s="275">
        <v>1570.89</v>
      </c>
      <c r="I287" s="275"/>
      <c r="J287" s="275">
        <v>0</v>
      </c>
      <c r="K287" s="275">
        <v>673.84</v>
      </c>
      <c r="L287" s="275"/>
      <c r="M287" s="275">
        <v>28.56</v>
      </c>
      <c r="O287" s="275">
        <v>702.4</v>
      </c>
      <c r="P287" s="275"/>
      <c r="Q287" s="274">
        <f t="shared" si="13"/>
        <v>25.13</v>
      </c>
      <c r="R287" s="274"/>
      <c r="S287" s="274">
        <f t="shared" si="14"/>
        <v>-3.4299999999999997</v>
      </c>
      <c r="T287" s="299"/>
      <c r="U287" s="277" t="s">
        <v>392</v>
      </c>
      <c r="V287" s="272"/>
      <c r="W287" s="279">
        <v>55</v>
      </c>
      <c r="X287" s="249"/>
      <c r="Y287" s="279">
        <v>62.5</v>
      </c>
    </row>
    <row r="288" spans="1:25" ht="14.45" customHeight="1" x14ac:dyDescent="0.2">
      <c r="A288" s="251"/>
      <c r="B288" s="271">
        <v>413</v>
      </c>
      <c r="C288" s="271"/>
      <c r="D288" s="272" t="s">
        <v>662</v>
      </c>
      <c r="E288" s="272"/>
      <c r="F288" s="298">
        <v>38733</v>
      </c>
      <c r="H288" s="275">
        <v>3480.3</v>
      </c>
      <c r="I288" s="275"/>
      <c r="J288" s="275">
        <v>0</v>
      </c>
      <c r="K288" s="275">
        <v>1551.02</v>
      </c>
      <c r="L288" s="275"/>
      <c r="M288" s="275">
        <v>63.28</v>
      </c>
      <c r="O288" s="275">
        <v>1614.3</v>
      </c>
      <c r="P288" s="275"/>
      <c r="Q288" s="274">
        <f t="shared" si="13"/>
        <v>55.68</v>
      </c>
      <c r="R288" s="274"/>
      <c r="S288" s="274">
        <f t="shared" si="14"/>
        <v>-7.6000000000000014</v>
      </c>
      <c r="T288" s="300"/>
      <c r="U288" s="277" t="s">
        <v>392</v>
      </c>
      <c r="V288" s="272"/>
      <c r="W288" s="279">
        <v>55</v>
      </c>
      <c r="X288" s="249"/>
      <c r="Y288" s="279">
        <v>62.5</v>
      </c>
    </row>
    <row r="289" spans="1:25" ht="14.45" customHeight="1" x14ac:dyDescent="0.2">
      <c r="A289" s="251"/>
      <c r="B289" s="271">
        <v>414</v>
      </c>
      <c r="C289" s="271"/>
      <c r="D289" s="272" t="s">
        <v>663</v>
      </c>
      <c r="E289" s="272"/>
      <c r="F289" s="298">
        <v>38891</v>
      </c>
      <c r="H289" s="275">
        <v>52782.06</v>
      </c>
      <c r="I289" s="275"/>
      <c r="J289" s="275">
        <v>0</v>
      </c>
      <c r="K289" s="275">
        <v>22972.16</v>
      </c>
      <c r="L289" s="275"/>
      <c r="M289" s="275">
        <v>959.67</v>
      </c>
      <c r="O289" s="275">
        <v>23931.83</v>
      </c>
      <c r="P289" s="275"/>
      <c r="Q289" s="274">
        <f t="shared" si="13"/>
        <v>844.51</v>
      </c>
      <c r="R289" s="274"/>
      <c r="S289" s="274">
        <f t="shared" si="14"/>
        <v>-115.15999999999997</v>
      </c>
      <c r="T289" s="300"/>
      <c r="U289" s="277" t="s">
        <v>392</v>
      </c>
      <c r="V289" s="272"/>
      <c r="W289" s="279">
        <v>55</v>
      </c>
      <c r="X289" s="249"/>
      <c r="Y289" s="279">
        <v>62.5</v>
      </c>
    </row>
    <row r="290" spans="1:25" ht="14.45" customHeight="1" x14ac:dyDescent="0.2">
      <c r="A290" s="251"/>
      <c r="B290" s="271">
        <v>415</v>
      </c>
      <c r="C290" s="271"/>
      <c r="D290" s="272" t="s">
        <v>664</v>
      </c>
      <c r="E290" s="272"/>
      <c r="F290" s="298">
        <v>38938</v>
      </c>
      <c r="H290" s="275">
        <v>10214.450000000001</v>
      </c>
      <c r="I290" s="275"/>
      <c r="J290" s="275">
        <v>0</v>
      </c>
      <c r="K290" s="275">
        <v>4424.32</v>
      </c>
      <c r="L290" s="275"/>
      <c r="M290" s="275">
        <v>185.72</v>
      </c>
      <c r="O290" s="275">
        <v>4610.04</v>
      </c>
      <c r="P290" s="275"/>
      <c r="Q290" s="274">
        <f t="shared" si="13"/>
        <v>163.43</v>
      </c>
      <c r="R290" s="274"/>
      <c r="S290" s="274">
        <f t="shared" si="14"/>
        <v>-22.289999999999992</v>
      </c>
      <c r="T290" s="300"/>
      <c r="U290" s="277" t="s">
        <v>392</v>
      </c>
      <c r="V290" s="272"/>
      <c r="W290" s="279">
        <v>55</v>
      </c>
      <c r="X290" s="249"/>
      <c r="Y290" s="279">
        <v>62.5</v>
      </c>
    </row>
    <row r="291" spans="1:25" ht="14.45" customHeight="1" x14ac:dyDescent="0.2">
      <c r="A291" s="251"/>
      <c r="B291" s="271">
        <v>416</v>
      </c>
      <c r="C291" s="271"/>
      <c r="D291" s="272" t="s">
        <v>665</v>
      </c>
      <c r="E291" s="272"/>
      <c r="F291" s="298">
        <v>38938</v>
      </c>
      <c r="H291" s="275">
        <v>10104.66</v>
      </c>
      <c r="I291" s="275"/>
      <c r="J291" s="275">
        <v>0</v>
      </c>
      <c r="K291" s="275">
        <v>4376.82</v>
      </c>
      <c r="L291" s="275"/>
      <c r="M291" s="275">
        <v>183.72</v>
      </c>
      <c r="O291" s="275">
        <v>4560.54</v>
      </c>
      <c r="P291" s="275"/>
      <c r="Q291" s="274">
        <f t="shared" si="13"/>
        <v>161.66999999999999</v>
      </c>
      <c r="R291" s="274"/>
      <c r="S291" s="274">
        <f t="shared" si="14"/>
        <v>-22.050000000000011</v>
      </c>
      <c r="T291" s="300"/>
      <c r="U291" s="277" t="s">
        <v>392</v>
      </c>
      <c r="V291" s="272"/>
      <c r="W291" s="279">
        <v>55</v>
      </c>
      <c r="X291" s="249"/>
      <c r="Y291" s="279">
        <v>62.5</v>
      </c>
    </row>
    <row r="292" spans="1:25" ht="14.45" customHeight="1" x14ac:dyDescent="0.2">
      <c r="A292" s="251"/>
      <c r="B292" s="271">
        <v>417</v>
      </c>
      <c r="C292" s="271"/>
      <c r="D292" s="272" t="s">
        <v>666</v>
      </c>
      <c r="E292" s="272"/>
      <c r="F292" s="298">
        <v>39358</v>
      </c>
      <c r="H292" s="275">
        <v>134133.23000000001</v>
      </c>
      <c r="I292" s="275"/>
      <c r="J292" s="275">
        <v>0</v>
      </c>
      <c r="K292" s="275">
        <v>54186.78</v>
      </c>
      <c r="L292" s="275"/>
      <c r="M292" s="275">
        <v>2438.79</v>
      </c>
      <c r="O292" s="275">
        <v>56625.57</v>
      </c>
      <c r="P292" s="275"/>
      <c r="Q292" s="274">
        <f t="shared" si="13"/>
        <v>2146.13</v>
      </c>
      <c r="R292" s="274"/>
      <c r="S292" s="274">
        <f t="shared" si="14"/>
        <v>-292.65999999999985</v>
      </c>
      <c r="T292" s="300"/>
      <c r="U292" s="277" t="s">
        <v>392</v>
      </c>
      <c r="V292" s="272"/>
      <c r="W292" s="279">
        <v>55</v>
      </c>
      <c r="X292" s="249"/>
      <c r="Y292" s="279">
        <v>62.5</v>
      </c>
    </row>
    <row r="293" spans="1:25" ht="14.45" customHeight="1" x14ac:dyDescent="0.2">
      <c r="A293" s="251"/>
      <c r="B293" s="271">
        <v>418</v>
      </c>
      <c r="C293" s="271"/>
      <c r="D293" s="272" t="s">
        <v>667</v>
      </c>
      <c r="E293" s="272"/>
      <c r="F293" s="298">
        <v>39205</v>
      </c>
      <c r="H293" s="275">
        <v>3249.93</v>
      </c>
      <c r="I293" s="275"/>
      <c r="J293" s="275">
        <v>0</v>
      </c>
      <c r="K293" s="275">
        <v>1346.78</v>
      </c>
      <c r="L293" s="275"/>
      <c r="M293" s="275">
        <v>59.09</v>
      </c>
      <c r="O293" s="275">
        <v>1405.87</v>
      </c>
      <c r="P293" s="275"/>
      <c r="Q293" s="274">
        <f t="shared" si="13"/>
        <v>52</v>
      </c>
      <c r="R293" s="274"/>
      <c r="S293" s="274">
        <f t="shared" si="14"/>
        <v>-7.0900000000000034</v>
      </c>
      <c r="T293" s="300"/>
      <c r="U293" s="277" t="s">
        <v>392</v>
      </c>
      <c r="V293" s="272"/>
      <c r="W293" s="279">
        <v>55</v>
      </c>
      <c r="X293" s="249"/>
      <c r="Y293" s="279">
        <v>62.5</v>
      </c>
    </row>
    <row r="294" spans="1:25" ht="14.45" customHeight="1" x14ac:dyDescent="0.2">
      <c r="A294" s="251"/>
      <c r="B294" s="271">
        <v>419</v>
      </c>
      <c r="C294" s="271"/>
      <c r="D294" s="272" t="s">
        <v>668</v>
      </c>
      <c r="E294" s="272"/>
      <c r="F294" s="298">
        <v>39295</v>
      </c>
      <c r="H294" s="275">
        <v>43147</v>
      </c>
      <c r="I294" s="275"/>
      <c r="J294" s="275">
        <v>0</v>
      </c>
      <c r="K294" s="275">
        <v>17610.25</v>
      </c>
      <c r="L294" s="275"/>
      <c r="M294" s="275">
        <v>784.49</v>
      </c>
      <c r="O294" s="275">
        <v>18394.740000000002</v>
      </c>
      <c r="P294" s="275"/>
      <c r="Q294" s="274">
        <f t="shared" si="13"/>
        <v>690.35</v>
      </c>
      <c r="R294" s="274"/>
      <c r="S294" s="274">
        <f t="shared" si="14"/>
        <v>-94.139999999999986</v>
      </c>
      <c r="T294" s="300"/>
      <c r="U294" s="277" t="s">
        <v>392</v>
      </c>
      <c r="V294" s="272"/>
      <c r="W294" s="279">
        <v>55</v>
      </c>
      <c r="X294" s="249"/>
      <c r="Y294" s="279">
        <v>62.5</v>
      </c>
    </row>
    <row r="295" spans="1:25" ht="14.45" customHeight="1" x14ac:dyDescent="0.2">
      <c r="A295" s="251"/>
      <c r="B295" s="271">
        <v>420</v>
      </c>
      <c r="C295" s="271"/>
      <c r="D295" s="272" t="s">
        <v>669</v>
      </c>
      <c r="E295" s="272"/>
      <c r="F295" s="298">
        <v>39295</v>
      </c>
      <c r="H295" s="275">
        <v>16742.560000000001</v>
      </c>
      <c r="I295" s="275"/>
      <c r="J295" s="275">
        <v>0</v>
      </c>
      <c r="K295" s="275">
        <v>6833.32</v>
      </c>
      <c r="L295" s="275"/>
      <c r="M295" s="275">
        <v>304.41000000000003</v>
      </c>
      <c r="O295" s="275">
        <v>7137.73</v>
      </c>
      <c r="P295" s="275"/>
      <c r="Q295" s="274">
        <f t="shared" si="13"/>
        <v>267.88</v>
      </c>
      <c r="R295" s="274"/>
      <c r="S295" s="274">
        <f t="shared" si="14"/>
        <v>-36.53000000000003</v>
      </c>
      <c r="T295" s="300"/>
      <c r="U295" s="277" t="s">
        <v>392</v>
      </c>
      <c r="V295" s="272"/>
      <c r="W295" s="279">
        <v>55</v>
      </c>
      <c r="X295" s="249"/>
      <c r="Y295" s="279">
        <v>62.5</v>
      </c>
    </row>
    <row r="296" spans="1:25" ht="14.45" customHeight="1" x14ac:dyDescent="0.2">
      <c r="A296" s="251"/>
      <c r="B296" s="271">
        <v>421</v>
      </c>
      <c r="C296" s="271"/>
      <c r="D296" s="272" t="s">
        <v>670</v>
      </c>
      <c r="E296" s="272"/>
      <c r="F296" s="298">
        <v>39295</v>
      </c>
      <c r="H296" s="275">
        <v>3758.79</v>
      </c>
      <c r="I296" s="275"/>
      <c r="J296" s="275">
        <v>0</v>
      </c>
      <c r="K296" s="275">
        <v>1534.12</v>
      </c>
      <c r="L296" s="275"/>
      <c r="M296" s="275">
        <v>68.34</v>
      </c>
      <c r="O296" s="275">
        <v>1602.46</v>
      </c>
      <c r="P296" s="275"/>
      <c r="Q296" s="274">
        <f t="shared" si="13"/>
        <v>60.14</v>
      </c>
      <c r="R296" s="274"/>
      <c r="S296" s="274">
        <f t="shared" si="14"/>
        <v>-8.2000000000000028</v>
      </c>
      <c r="T296" s="300"/>
      <c r="U296" s="277" t="s">
        <v>392</v>
      </c>
      <c r="V296" s="272"/>
      <c r="W296" s="279">
        <v>55</v>
      </c>
      <c r="X296" s="249"/>
      <c r="Y296" s="279">
        <v>62.5</v>
      </c>
    </row>
    <row r="297" spans="1:25" ht="14.45" customHeight="1" x14ac:dyDescent="0.2">
      <c r="A297" s="251"/>
      <c r="B297" s="271">
        <v>422</v>
      </c>
      <c r="C297" s="271"/>
      <c r="D297" s="272" t="s">
        <v>671</v>
      </c>
      <c r="E297" s="272"/>
      <c r="F297" s="298">
        <v>39435</v>
      </c>
      <c r="H297" s="275">
        <v>11382.65</v>
      </c>
      <c r="I297" s="275"/>
      <c r="J297" s="275">
        <v>0</v>
      </c>
      <c r="K297" s="275">
        <v>4527.25</v>
      </c>
      <c r="L297" s="275"/>
      <c r="M297" s="275">
        <v>206.96</v>
      </c>
      <c r="O297" s="275">
        <v>4734.21</v>
      </c>
      <c r="P297" s="275"/>
      <c r="Q297" s="274">
        <f t="shared" si="13"/>
        <v>182.12</v>
      </c>
      <c r="R297" s="274"/>
      <c r="S297" s="274">
        <f t="shared" si="14"/>
        <v>-24.840000000000003</v>
      </c>
      <c r="T297" s="300"/>
      <c r="U297" s="277" t="s">
        <v>392</v>
      </c>
      <c r="V297" s="272"/>
      <c r="W297" s="279">
        <v>55</v>
      </c>
      <c r="X297" s="249"/>
      <c r="Y297" s="279">
        <v>62.5</v>
      </c>
    </row>
    <row r="298" spans="1:25" ht="14.45" customHeight="1" x14ac:dyDescent="0.2">
      <c r="A298" s="251"/>
      <c r="B298" s="271">
        <v>423</v>
      </c>
      <c r="C298" s="271"/>
      <c r="D298" s="272" t="s">
        <v>672</v>
      </c>
      <c r="E298" s="272"/>
      <c r="F298" s="298">
        <v>39435</v>
      </c>
      <c r="H298" s="275">
        <v>4941.71</v>
      </c>
      <c r="I298" s="275"/>
      <c r="J298" s="275">
        <v>0</v>
      </c>
      <c r="K298" s="275">
        <v>1965.42</v>
      </c>
      <c r="L298" s="275"/>
      <c r="M298" s="275">
        <v>89.85</v>
      </c>
      <c r="O298" s="275">
        <v>2055.27</v>
      </c>
      <c r="P298" s="275"/>
      <c r="Q298" s="274">
        <f t="shared" si="13"/>
        <v>79.069999999999993</v>
      </c>
      <c r="R298" s="274"/>
      <c r="S298" s="274">
        <f t="shared" si="14"/>
        <v>-10.780000000000001</v>
      </c>
      <c r="T298" s="300"/>
      <c r="U298" s="277" t="s">
        <v>392</v>
      </c>
      <c r="V298" s="272"/>
      <c r="W298" s="279">
        <v>55</v>
      </c>
      <c r="X298" s="249"/>
      <c r="Y298" s="279">
        <v>62.5</v>
      </c>
    </row>
    <row r="299" spans="1:25" ht="14.45" customHeight="1" x14ac:dyDescent="0.2">
      <c r="A299" s="251"/>
      <c r="B299" s="271">
        <v>424</v>
      </c>
      <c r="C299" s="271"/>
      <c r="D299" s="272" t="s">
        <v>673</v>
      </c>
      <c r="E299" s="272"/>
      <c r="F299" s="298">
        <v>39560</v>
      </c>
      <c r="H299" s="275">
        <v>12414.1</v>
      </c>
      <c r="I299" s="275"/>
      <c r="J299" s="275">
        <v>0</v>
      </c>
      <c r="K299" s="275">
        <v>4833.9399999999996</v>
      </c>
      <c r="L299" s="275"/>
      <c r="M299" s="275">
        <v>225.71</v>
      </c>
      <c r="O299" s="275">
        <v>5059.6499999999996</v>
      </c>
      <c r="P299" s="275"/>
      <c r="Q299" s="274">
        <f t="shared" si="13"/>
        <v>198.63</v>
      </c>
      <c r="R299" s="274"/>
      <c r="S299" s="274">
        <f t="shared" si="14"/>
        <v>-27.080000000000013</v>
      </c>
      <c r="T299" s="300"/>
      <c r="U299" s="277" t="s">
        <v>392</v>
      </c>
      <c r="V299" s="272"/>
      <c r="W299" s="279">
        <v>55</v>
      </c>
      <c r="X299" s="249"/>
      <c r="Y299" s="279">
        <v>62.5</v>
      </c>
    </row>
    <row r="300" spans="1:25" ht="14.45" customHeight="1" x14ac:dyDescent="0.2">
      <c r="A300" s="251"/>
      <c r="B300" s="271">
        <v>425</v>
      </c>
      <c r="C300" s="271"/>
      <c r="D300" s="272" t="s">
        <v>674</v>
      </c>
      <c r="E300" s="272"/>
      <c r="F300" s="298">
        <v>39601</v>
      </c>
      <c r="H300" s="275">
        <v>15521.72</v>
      </c>
      <c r="I300" s="275"/>
      <c r="J300" s="275">
        <v>0</v>
      </c>
      <c r="K300" s="275">
        <v>6011.68</v>
      </c>
      <c r="L300" s="275"/>
      <c r="M300" s="275">
        <v>282.20999999999998</v>
      </c>
      <c r="O300" s="275">
        <v>6293.89</v>
      </c>
      <c r="P300" s="275"/>
      <c r="Q300" s="274">
        <f t="shared" si="13"/>
        <v>248.35</v>
      </c>
      <c r="R300" s="274"/>
      <c r="S300" s="274">
        <f t="shared" si="14"/>
        <v>-33.859999999999985</v>
      </c>
      <c r="T300" s="300"/>
      <c r="U300" s="277" t="s">
        <v>392</v>
      </c>
      <c r="V300" s="272"/>
      <c r="W300" s="279">
        <v>55</v>
      </c>
      <c r="X300" s="249"/>
      <c r="Y300" s="279">
        <v>62.5</v>
      </c>
    </row>
    <row r="301" spans="1:25" ht="14.45" customHeight="1" x14ac:dyDescent="0.2">
      <c r="A301" s="251"/>
      <c r="B301" s="271">
        <v>426</v>
      </c>
      <c r="C301" s="271"/>
      <c r="D301" s="272" t="s">
        <v>675</v>
      </c>
      <c r="E301" s="272"/>
      <c r="F301" s="298">
        <v>39601</v>
      </c>
      <c r="H301" s="275">
        <v>25541.040000000001</v>
      </c>
      <c r="I301" s="275"/>
      <c r="J301" s="275">
        <v>0</v>
      </c>
      <c r="K301" s="275">
        <v>9892.35</v>
      </c>
      <c r="L301" s="275"/>
      <c r="M301" s="275">
        <v>464.38</v>
      </c>
      <c r="O301" s="275">
        <v>10356.73</v>
      </c>
      <c r="P301" s="275"/>
      <c r="Q301" s="274">
        <f t="shared" si="13"/>
        <v>408.66</v>
      </c>
      <c r="R301" s="274"/>
      <c r="S301" s="274">
        <f t="shared" si="14"/>
        <v>-55.71999999999997</v>
      </c>
      <c r="T301" s="300"/>
      <c r="U301" s="277" t="s">
        <v>392</v>
      </c>
      <c r="V301" s="272"/>
      <c r="W301" s="279">
        <v>55</v>
      </c>
      <c r="X301" s="249"/>
      <c r="Y301" s="279">
        <v>62.5</v>
      </c>
    </row>
    <row r="302" spans="1:25" ht="14.45" customHeight="1" x14ac:dyDescent="0.2">
      <c r="A302" s="251"/>
      <c r="B302" s="271">
        <v>427</v>
      </c>
      <c r="C302" s="271"/>
      <c r="D302" s="272" t="s">
        <v>676</v>
      </c>
      <c r="E302" s="272"/>
      <c r="F302" s="298">
        <v>39619</v>
      </c>
      <c r="H302" s="275">
        <v>3873.92</v>
      </c>
      <c r="I302" s="275"/>
      <c r="J302" s="275">
        <v>0</v>
      </c>
      <c r="K302" s="275">
        <v>1492.34</v>
      </c>
      <c r="L302" s="275"/>
      <c r="M302" s="275">
        <v>70.430000000000007</v>
      </c>
      <c r="O302" s="275">
        <v>1562.77</v>
      </c>
      <c r="P302" s="275"/>
      <c r="Q302" s="274">
        <f t="shared" si="13"/>
        <v>61.98</v>
      </c>
      <c r="R302" s="274"/>
      <c r="S302" s="274">
        <f t="shared" si="14"/>
        <v>-8.4500000000000099</v>
      </c>
      <c r="T302" s="300"/>
      <c r="U302" s="277" t="s">
        <v>392</v>
      </c>
      <c r="V302" s="272"/>
      <c r="W302" s="279">
        <v>55</v>
      </c>
      <c r="X302" s="249"/>
      <c r="Y302" s="279">
        <v>62.5</v>
      </c>
    </row>
    <row r="303" spans="1:25" ht="14.45" customHeight="1" x14ac:dyDescent="0.2">
      <c r="A303" s="251"/>
      <c r="B303" s="271">
        <v>428</v>
      </c>
      <c r="C303" s="271"/>
      <c r="D303" s="272" t="s">
        <v>677</v>
      </c>
      <c r="E303" s="272"/>
      <c r="F303" s="298">
        <v>39651</v>
      </c>
      <c r="H303" s="275">
        <v>42812.19</v>
      </c>
      <c r="I303" s="275"/>
      <c r="J303" s="275">
        <v>0</v>
      </c>
      <c r="K303" s="275">
        <v>16403.16</v>
      </c>
      <c r="L303" s="275"/>
      <c r="M303" s="275">
        <v>778.4</v>
      </c>
      <c r="O303" s="275">
        <v>17181.560000000001</v>
      </c>
      <c r="P303" s="275"/>
      <c r="Q303" s="274">
        <f t="shared" si="13"/>
        <v>685</v>
      </c>
      <c r="R303" s="274"/>
      <c r="S303" s="274">
        <f t="shared" si="14"/>
        <v>-93.399999999999977</v>
      </c>
      <c r="T303" s="300"/>
      <c r="U303" s="277" t="s">
        <v>392</v>
      </c>
      <c r="V303" s="272"/>
      <c r="W303" s="279">
        <v>55</v>
      </c>
      <c r="X303" s="249"/>
      <c r="Y303" s="279">
        <v>62.5</v>
      </c>
    </row>
    <row r="304" spans="1:25" ht="14.45" customHeight="1" x14ac:dyDescent="0.2">
      <c r="A304" s="251"/>
      <c r="B304" s="271">
        <v>429</v>
      </c>
      <c r="C304" s="271"/>
      <c r="D304" s="272" t="s">
        <v>678</v>
      </c>
      <c r="E304" s="272"/>
      <c r="F304" s="298">
        <v>39651</v>
      </c>
      <c r="H304" s="275">
        <v>19505.41</v>
      </c>
      <c r="I304" s="275"/>
      <c r="J304" s="275">
        <v>0</v>
      </c>
      <c r="K304" s="275">
        <v>7473.42</v>
      </c>
      <c r="L304" s="275"/>
      <c r="M304" s="275">
        <v>354.64</v>
      </c>
      <c r="O304" s="275">
        <v>7828.06</v>
      </c>
      <c r="P304" s="275"/>
      <c r="Q304" s="274">
        <f t="shared" si="13"/>
        <v>312.08999999999997</v>
      </c>
      <c r="R304" s="274"/>
      <c r="S304" s="274">
        <f t="shared" si="14"/>
        <v>-42.550000000000011</v>
      </c>
      <c r="T304" s="300"/>
      <c r="U304" s="277" t="s">
        <v>392</v>
      </c>
      <c r="V304" s="272"/>
      <c r="W304" s="279">
        <v>55</v>
      </c>
      <c r="X304" s="249"/>
      <c r="Y304" s="279">
        <v>62.5</v>
      </c>
    </row>
    <row r="305" spans="1:25" ht="14.45" customHeight="1" x14ac:dyDescent="0.2">
      <c r="A305" s="251"/>
      <c r="B305" s="271">
        <v>430</v>
      </c>
      <c r="C305" s="271"/>
      <c r="D305" s="272" t="s">
        <v>679</v>
      </c>
      <c r="E305" s="272"/>
      <c r="F305" s="298">
        <v>39647</v>
      </c>
      <c r="H305" s="275">
        <v>40832.720000000001</v>
      </c>
      <c r="I305" s="275"/>
      <c r="J305" s="275">
        <v>0</v>
      </c>
      <c r="K305" s="275">
        <v>15644.82</v>
      </c>
      <c r="L305" s="275"/>
      <c r="M305" s="275">
        <v>742.41</v>
      </c>
      <c r="O305" s="275">
        <v>16387.23</v>
      </c>
      <c r="P305" s="275"/>
      <c r="Q305" s="274">
        <f t="shared" si="13"/>
        <v>653.32000000000005</v>
      </c>
      <c r="R305" s="274"/>
      <c r="S305" s="274">
        <f t="shared" si="14"/>
        <v>-89.089999999999918</v>
      </c>
      <c r="T305" s="300"/>
      <c r="U305" s="277" t="s">
        <v>392</v>
      </c>
      <c r="V305" s="272"/>
      <c r="W305" s="279">
        <v>55</v>
      </c>
      <c r="X305" s="249"/>
      <c r="Y305" s="279">
        <v>62.5</v>
      </c>
    </row>
    <row r="306" spans="1:25" ht="14.45" customHeight="1" x14ac:dyDescent="0.2">
      <c r="A306" s="251"/>
      <c r="B306" s="271">
        <v>431</v>
      </c>
      <c r="C306" s="271"/>
      <c r="D306" s="272" t="s">
        <v>680</v>
      </c>
      <c r="E306" s="272"/>
      <c r="F306" s="298">
        <v>39797</v>
      </c>
      <c r="H306" s="275">
        <v>17603.48</v>
      </c>
      <c r="I306" s="275"/>
      <c r="J306" s="275">
        <v>0</v>
      </c>
      <c r="K306" s="275">
        <v>6597.99</v>
      </c>
      <c r="L306" s="275"/>
      <c r="M306" s="275">
        <v>320.06</v>
      </c>
      <c r="O306" s="275">
        <v>6918.05</v>
      </c>
      <c r="P306" s="275"/>
      <c r="Q306" s="274">
        <f t="shared" si="13"/>
        <v>281.66000000000003</v>
      </c>
      <c r="R306" s="274"/>
      <c r="S306" s="274">
        <f t="shared" si="14"/>
        <v>-38.399999999999977</v>
      </c>
      <c r="T306" s="300"/>
      <c r="U306" s="277" t="s">
        <v>392</v>
      </c>
      <c r="V306" s="272"/>
      <c r="W306" s="279">
        <v>55</v>
      </c>
      <c r="X306" s="249"/>
      <c r="Y306" s="279">
        <v>62.5</v>
      </c>
    </row>
    <row r="307" spans="1:25" ht="14.45" customHeight="1" x14ac:dyDescent="0.2">
      <c r="A307" s="251"/>
      <c r="B307" s="271">
        <v>437</v>
      </c>
      <c r="C307" s="271"/>
      <c r="D307" s="272" t="s">
        <v>681</v>
      </c>
      <c r="E307" s="272"/>
      <c r="F307" s="298">
        <v>39910</v>
      </c>
      <c r="H307" s="275">
        <v>6708.5</v>
      </c>
      <c r="I307" s="275"/>
      <c r="J307" s="275">
        <v>0</v>
      </c>
      <c r="K307" s="275">
        <v>2458.4699999999998</v>
      </c>
      <c r="L307" s="275"/>
      <c r="M307" s="275">
        <v>121.97</v>
      </c>
      <c r="O307" s="275">
        <v>2580.44</v>
      </c>
      <c r="P307" s="275"/>
      <c r="Q307" s="274">
        <f t="shared" si="13"/>
        <v>107.34</v>
      </c>
      <c r="R307" s="274"/>
      <c r="S307" s="274">
        <f t="shared" si="14"/>
        <v>-14.629999999999995</v>
      </c>
      <c r="T307" s="300"/>
      <c r="U307" s="277" t="s">
        <v>392</v>
      </c>
      <c r="V307" s="272"/>
      <c r="W307" s="279">
        <v>55</v>
      </c>
      <c r="X307" s="249"/>
      <c r="Y307" s="279">
        <v>62.5</v>
      </c>
    </row>
    <row r="308" spans="1:25" ht="14.45" customHeight="1" x14ac:dyDescent="0.2">
      <c r="A308" s="251"/>
      <c r="B308" s="271">
        <v>438</v>
      </c>
      <c r="C308" s="271"/>
      <c r="D308" s="272" t="s">
        <v>682</v>
      </c>
      <c r="E308" s="272"/>
      <c r="F308" s="298">
        <v>40101</v>
      </c>
      <c r="H308" s="275">
        <v>138330.13</v>
      </c>
      <c r="I308" s="275"/>
      <c r="J308" s="275">
        <v>0</v>
      </c>
      <c r="K308" s="275">
        <v>48965.67</v>
      </c>
      <c r="L308" s="275"/>
      <c r="M308" s="275">
        <v>2515.09</v>
      </c>
      <c r="O308" s="275">
        <v>51480.76</v>
      </c>
      <c r="P308" s="275"/>
      <c r="Q308" s="274">
        <f t="shared" si="13"/>
        <v>2213.2800000000002</v>
      </c>
      <c r="R308" s="274"/>
      <c r="S308" s="274">
        <f t="shared" si="14"/>
        <v>-301.80999999999995</v>
      </c>
      <c r="T308" s="300"/>
      <c r="U308" s="277" t="s">
        <v>392</v>
      </c>
      <c r="V308" s="272"/>
      <c r="W308" s="279">
        <v>55</v>
      </c>
      <c r="X308" s="249"/>
      <c r="Y308" s="279">
        <v>62.5</v>
      </c>
    </row>
    <row r="309" spans="1:25" ht="14.45" customHeight="1" x14ac:dyDescent="0.2">
      <c r="A309" s="251"/>
      <c r="B309" s="271">
        <v>439</v>
      </c>
      <c r="C309" s="271"/>
      <c r="D309" s="272" t="s">
        <v>683</v>
      </c>
      <c r="E309" s="272"/>
      <c r="F309" s="298">
        <v>40101</v>
      </c>
      <c r="H309" s="275">
        <v>12924.67</v>
      </c>
      <c r="I309" s="275"/>
      <c r="J309" s="275">
        <v>0</v>
      </c>
      <c r="K309" s="275">
        <v>4575.0600000000004</v>
      </c>
      <c r="L309" s="275"/>
      <c r="M309" s="275">
        <v>234.99</v>
      </c>
      <c r="O309" s="275">
        <v>4810.05</v>
      </c>
      <c r="P309" s="275"/>
      <c r="Q309" s="274">
        <f t="shared" si="13"/>
        <v>206.79</v>
      </c>
      <c r="R309" s="274"/>
      <c r="S309" s="274">
        <f t="shared" si="14"/>
        <v>-28.200000000000017</v>
      </c>
      <c r="T309" s="300"/>
      <c r="U309" s="277" t="s">
        <v>392</v>
      </c>
      <c r="V309" s="272"/>
      <c r="W309" s="279">
        <v>55</v>
      </c>
      <c r="X309" s="249"/>
      <c r="Y309" s="279">
        <v>62.5</v>
      </c>
    </row>
    <row r="310" spans="1:25" ht="14.45" customHeight="1" x14ac:dyDescent="0.2">
      <c r="A310" s="251"/>
      <c r="B310" s="271">
        <v>440</v>
      </c>
      <c r="C310" s="271"/>
      <c r="D310" s="272" t="s">
        <v>684</v>
      </c>
      <c r="E310" s="272"/>
      <c r="F310" s="298">
        <v>40101</v>
      </c>
      <c r="H310" s="275">
        <v>270966.18</v>
      </c>
      <c r="I310" s="275"/>
      <c r="J310" s="275">
        <v>0</v>
      </c>
      <c r="K310" s="275">
        <v>95915.83</v>
      </c>
      <c r="L310" s="275"/>
      <c r="M310" s="275">
        <v>4926.66</v>
      </c>
      <c r="O310" s="275">
        <v>100842.49</v>
      </c>
      <c r="P310" s="275"/>
      <c r="Q310" s="274">
        <f t="shared" si="13"/>
        <v>4335.46</v>
      </c>
      <c r="R310" s="274"/>
      <c r="S310" s="274">
        <f t="shared" si="14"/>
        <v>-591.19999999999982</v>
      </c>
      <c r="T310" s="300"/>
      <c r="U310" s="277" t="s">
        <v>392</v>
      </c>
      <c r="V310" s="272"/>
      <c r="W310" s="279">
        <v>55</v>
      </c>
      <c r="X310" s="249"/>
      <c r="Y310" s="279">
        <v>62.5</v>
      </c>
    </row>
    <row r="311" spans="1:25" ht="14.45" customHeight="1" x14ac:dyDescent="0.2">
      <c r="A311" s="251"/>
      <c r="B311" s="271">
        <v>441</v>
      </c>
      <c r="C311" s="271"/>
      <c r="D311" s="272" t="s">
        <v>685</v>
      </c>
      <c r="E311" s="272"/>
      <c r="F311" s="298">
        <v>40101</v>
      </c>
      <c r="H311" s="275">
        <v>30865.56</v>
      </c>
      <c r="I311" s="275"/>
      <c r="J311" s="275">
        <v>0</v>
      </c>
      <c r="K311" s="275">
        <v>10925.71</v>
      </c>
      <c r="L311" s="275"/>
      <c r="M311" s="275">
        <v>561.19000000000005</v>
      </c>
      <c r="O311" s="275">
        <v>11486.9</v>
      </c>
      <c r="P311" s="275"/>
      <c r="Q311" s="274">
        <f t="shared" si="13"/>
        <v>493.85</v>
      </c>
      <c r="R311" s="274"/>
      <c r="S311" s="274">
        <f t="shared" si="14"/>
        <v>-67.340000000000032</v>
      </c>
      <c r="T311" s="300"/>
      <c r="U311" s="277" t="s">
        <v>392</v>
      </c>
      <c r="V311" s="272"/>
      <c r="W311" s="279">
        <v>55</v>
      </c>
      <c r="X311" s="249"/>
      <c r="Y311" s="279">
        <v>62.5</v>
      </c>
    </row>
    <row r="312" spans="1:25" ht="14.45" customHeight="1" x14ac:dyDescent="0.2">
      <c r="A312" s="251"/>
      <c r="B312" s="271">
        <v>442</v>
      </c>
      <c r="C312" s="271"/>
      <c r="D312" s="272" t="s">
        <v>686</v>
      </c>
      <c r="E312" s="272"/>
      <c r="F312" s="298">
        <v>40498</v>
      </c>
      <c r="H312" s="275">
        <v>19125.669999999998</v>
      </c>
      <c r="I312" s="275"/>
      <c r="J312" s="275">
        <v>0</v>
      </c>
      <c r="K312" s="275">
        <v>6212.21</v>
      </c>
      <c r="L312" s="275"/>
      <c r="M312" s="275">
        <v>347.74</v>
      </c>
      <c r="O312" s="275">
        <v>6559.95</v>
      </c>
      <c r="P312" s="275"/>
      <c r="Q312" s="274">
        <f t="shared" si="13"/>
        <v>306.01</v>
      </c>
      <c r="R312" s="274"/>
      <c r="S312" s="274">
        <f t="shared" si="14"/>
        <v>-41.730000000000018</v>
      </c>
      <c r="T312" s="300"/>
      <c r="U312" s="277" t="s">
        <v>392</v>
      </c>
      <c r="V312" s="272"/>
      <c r="W312" s="279">
        <v>55</v>
      </c>
      <c r="X312" s="249"/>
      <c r="Y312" s="279">
        <v>62.5</v>
      </c>
    </row>
    <row r="313" spans="1:25" ht="14.45" customHeight="1" x14ac:dyDescent="0.2">
      <c r="A313" s="251"/>
      <c r="B313" s="271">
        <v>443</v>
      </c>
      <c r="C313" s="271"/>
      <c r="D313" s="272" t="s">
        <v>687</v>
      </c>
      <c r="E313" s="272"/>
      <c r="F313" s="298">
        <v>40365</v>
      </c>
      <c r="H313" s="275">
        <v>71677.67</v>
      </c>
      <c r="I313" s="275"/>
      <c r="J313" s="275">
        <v>0</v>
      </c>
      <c r="K313" s="275">
        <v>24028.29</v>
      </c>
      <c r="L313" s="275"/>
      <c r="M313" s="275">
        <v>1303.23</v>
      </c>
      <c r="O313" s="275">
        <v>25331.52</v>
      </c>
      <c r="P313" s="275"/>
      <c r="Q313" s="274">
        <f t="shared" si="13"/>
        <v>1146.8399999999999</v>
      </c>
      <c r="R313" s="274"/>
      <c r="S313" s="274">
        <f t="shared" si="14"/>
        <v>-156.3900000000001</v>
      </c>
      <c r="T313" s="300"/>
      <c r="U313" s="277" t="s">
        <v>392</v>
      </c>
      <c r="V313" s="272"/>
      <c r="W313" s="279">
        <v>55</v>
      </c>
      <c r="X313" s="249"/>
      <c r="Y313" s="279">
        <v>62.5</v>
      </c>
    </row>
    <row r="314" spans="1:25" ht="14.45" customHeight="1" x14ac:dyDescent="0.2">
      <c r="A314" s="251"/>
      <c r="B314" s="271">
        <v>444</v>
      </c>
      <c r="C314" s="271"/>
      <c r="D314" s="272" t="s">
        <v>688</v>
      </c>
      <c r="E314" s="272"/>
      <c r="F314" s="298">
        <v>40422</v>
      </c>
      <c r="H314" s="275">
        <v>186619.37</v>
      </c>
      <c r="I314" s="275"/>
      <c r="J314" s="275">
        <v>0</v>
      </c>
      <c r="K314" s="275">
        <v>61782.28</v>
      </c>
      <c r="L314" s="275"/>
      <c r="M314" s="275">
        <v>3393.08</v>
      </c>
      <c r="O314" s="275">
        <v>65175.360000000001</v>
      </c>
      <c r="P314" s="275"/>
      <c r="Q314" s="274">
        <f t="shared" si="13"/>
        <v>2985.91</v>
      </c>
      <c r="R314" s="274"/>
      <c r="S314" s="274">
        <f t="shared" si="14"/>
        <v>-407.17000000000007</v>
      </c>
      <c r="T314" s="300"/>
      <c r="U314" s="277" t="s">
        <v>392</v>
      </c>
      <c r="V314" s="272"/>
      <c r="W314" s="279">
        <v>55</v>
      </c>
      <c r="X314" s="249"/>
      <c r="Y314" s="279">
        <v>62.5</v>
      </c>
    </row>
    <row r="315" spans="1:25" ht="14.45" customHeight="1" x14ac:dyDescent="0.2">
      <c r="A315" s="251"/>
      <c r="B315" s="271">
        <v>445</v>
      </c>
      <c r="C315" s="271"/>
      <c r="D315" s="272" t="s">
        <v>689</v>
      </c>
      <c r="E315" s="272"/>
      <c r="F315" s="298">
        <v>40422</v>
      </c>
      <c r="H315" s="275">
        <v>112741.13</v>
      </c>
      <c r="I315" s="275"/>
      <c r="J315" s="275">
        <v>0</v>
      </c>
      <c r="K315" s="275">
        <v>37324.17</v>
      </c>
      <c r="L315" s="275"/>
      <c r="M315" s="275">
        <v>2049.84</v>
      </c>
      <c r="O315" s="275">
        <v>39374.01</v>
      </c>
      <c r="P315" s="275"/>
      <c r="Q315" s="274">
        <f t="shared" si="13"/>
        <v>1803.86</v>
      </c>
      <c r="R315" s="274"/>
      <c r="S315" s="274">
        <f t="shared" si="14"/>
        <v>-245.98000000000025</v>
      </c>
      <c r="T315" s="300"/>
      <c r="U315" s="277" t="s">
        <v>392</v>
      </c>
      <c r="V315" s="272"/>
      <c r="W315" s="279">
        <v>55</v>
      </c>
      <c r="X315" s="249"/>
      <c r="Y315" s="279">
        <v>62.5</v>
      </c>
    </row>
    <row r="316" spans="1:25" ht="14.45" customHeight="1" x14ac:dyDescent="0.2">
      <c r="A316" s="251"/>
      <c r="B316" s="271">
        <v>446</v>
      </c>
      <c r="C316" s="271"/>
      <c r="D316" s="272" t="s">
        <v>690</v>
      </c>
      <c r="E316" s="272"/>
      <c r="F316" s="298">
        <v>40422</v>
      </c>
      <c r="H316" s="275">
        <v>213531.33</v>
      </c>
      <c r="I316" s="275"/>
      <c r="J316" s="275">
        <v>0</v>
      </c>
      <c r="K316" s="275">
        <v>70691.789999999994</v>
      </c>
      <c r="L316" s="275"/>
      <c r="M316" s="275">
        <v>3882.39</v>
      </c>
      <c r="O316" s="275">
        <v>74574.179999999993</v>
      </c>
      <c r="P316" s="275"/>
      <c r="Q316" s="274">
        <f t="shared" si="13"/>
        <v>3416.5</v>
      </c>
      <c r="R316" s="274"/>
      <c r="S316" s="274">
        <f t="shared" si="14"/>
        <v>-465.88999999999987</v>
      </c>
      <c r="T316" s="300"/>
      <c r="U316" s="277" t="s">
        <v>392</v>
      </c>
      <c r="V316" s="272"/>
      <c r="W316" s="279">
        <v>55</v>
      </c>
      <c r="X316" s="249"/>
      <c r="Y316" s="279">
        <v>62.5</v>
      </c>
    </row>
    <row r="317" spans="1:25" ht="14.45" customHeight="1" x14ac:dyDescent="0.2">
      <c r="A317" s="251"/>
      <c r="B317" s="271">
        <v>447</v>
      </c>
      <c r="C317" s="271"/>
      <c r="D317" s="272" t="s">
        <v>691</v>
      </c>
      <c r="E317" s="272"/>
      <c r="F317" s="298">
        <v>40422</v>
      </c>
      <c r="H317" s="275">
        <v>8292.48</v>
      </c>
      <c r="I317" s="275"/>
      <c r="J317" s="275">
        <v>0</v>
      </c>
      <c r="K317" s="275">
        <v>2745.28</v>
      </c>
      <c r="L317" s="275"/>
      <c r="M317" s="275">
        <v>150.77000000000001</v>
      </c>
      <c r="O317" s="275">
        <v>2896.05</v>
      </c>
      <c r="P317" s="275"/>
      <c r="Q317" s="274">
        <f t="shared" si="13"/>
        <v>132.68</v>
      </c>
      <c r="R317" s="274"/>
      <c r="S317" s="274">
        <f t="shared" si="14"/>
        <v>-18.090000000000003</v>
      </c>
      <c r="T317" s="300"/>
      <c r="U317" s="277" t="s">
        <v>392</v>
      </c>
      <c r="V317" s="272"/>
      <c r="W317" s="279">
        <v>55</v>
      </c>
      <c r="X317" s="249"/>
      <c r="Y317" s="279">
        <v>62.5</v>
      </c>
    </row>
    <row r="318" spans="1:25" ht="14.45" customHeight="1" x14ac:dyDescent="0.2">
      <c r="A318" s="251"/>
      <c r="B318" s="271">
        <v>448</v>
      </c>
      <c r="C318" s="271"/>
      <c r="D318" s="272" t="s">
        <v>692</v>
      </c>
      <c r="E318" s="272"/>
      <c r="F318" s="298">
        <v>40422</v>
      </c>
      <c r="H318" s="275">
        <v>84357.68</v>
      </c>
      <c r="I318" s="275"/>
      <c r="J318" s="275">
        <v>0</v>
      </c>
      <c r="K318" s="275">
        <v>27927.5</v>
      </c>
      <c r="L318" s="275"/>
      <c r="M318" s="275">
        <v>1533.78</v>
      </c>
      <c r="O318" s="275">
        <v>29461.279999999999</v>
      </c>
      <c r="P318" s="275"/>
      <c r="Q318" s="274">
        <f t="shared" si="13"/>
        <v>1349.72</v>
      </c>
      <c r="R318" s="274"/>
      <c r="S318" s="274">
        <f t="shared" si="14"/>
        <v>-184.05999999999995</v>
      </c>
      <c r="T318" s="300"/>
      <c r="U318" s="277" t="s">
        <v>392</v>
      </c>
      <c r="V318" s="272"/>
      <c r="W318" s="279">
        <v>55</v>
      </c>
      <c r="X318" s="249"/>
      <c r="Y318" s="279">
        <v>62.5</v>
      </c>
    </row>
    <row r="319" spans="1:25" ht="14.45" customHeight="1" x14ac:dyDescent="0.2">
      <c r="A319" s="251"/>
      <c r="B319" s="271">
        <v>449</v>
      </c>
      <c r="C319" s="271"/>
      <c r="D319" s="272" t="s">
        <v>693</v>
      </c>
      <c r="E319" s="272"/>
      <c r="F319" s="298">
        <v>40422</v>
      </c>
      <c r="H319" s="275">
        <v>14024.04</v>
      </c>
      <c r="I319" s="275"/>
      <c r="J319" s="275">
        <v>0</v>
      </c>
      <c r="K319" s="275">
        <v>4642.79</v>
      </c>
      <c r="L319" s="275"/>
      <c r="M319" s="275">
        <v>254.98</v>
      </c>
      <c r="O319" s="275">
        <v>4897.7700000000004</v>
      </c>
      <c r="P319" s="275"/>
      <c r="Q319" s="274">
        <f t="shared" si="13"/>
        <v>224.38</v>
      </c>
      <c r="R319" s="274"/>
      <c r="S319" s="274">
        <f t="shared" si="14"/>
        <v>-30.599999999999994</v>
      </c>
      <c r="T319" s="300"/>
      <c r="U319" s="277" t="s">
        <v>392</v>
      </c>
      <c r="V319" s="272"/>
      <c r="W319" s="279">
        <v>55</v>
      </c>
      <c r="X319" s="249"/>
      <c r="Y319" s="279">
        <v>62.5</v>
      </c>
    </row>
    <row r="320" spans="1:25" ht="14.45" customHeight="1" x14ac:dyDescent="0.2">
      <c r="A320" s="251"/>
      <c r="B320" s="271">
        <v>450</v>
      </c>
      <c r="C320" s="271"/>
      <c r="D320" s="272" t="s">
        <v>694</v>
      </c>
      <c r="E320" s="272"/>
      <c r="F320" s="298">
        <v>40422</v>
      </c>
      <c r="H320" s="275">
        <v>6750</v>
      </c>
      <c r="I320" s="275"/>
      <c r="J320" s="275">
        <v>0</v>
      </c>
      <c r="K320" s="275">
        <v>4837.5</v>
      </c>
      <c r="L320" s="275"/>
      <c r="M320" s="275">
        <v>337.5</v>
      </c>
      <c r="O320" s="275">
        <v>5175</v>
      </c>
      <c r="P320" s="275"/>
      <c r="Q320" s="274">
        <f t="shared" si="13"/>
        <v>108</v>
      </c>
      <c r="R320" s="274"/>
      <c r="S320" s="274">
        <f t="shared" si="14"/>
        <v>-229.5</v>
      </c>
      <c r="T320" s="300"/>
      <c r="U320" s="277" t="s">
        <v>392</v>
      </c>
      <c r="V320" s="272"/>
      <c r="W320" s="279">
        <v>20</v>
      </c>
      <c r="X320" s="249"/>
      <c r="Y320" s="279">
        <v>62.5</v>
      </c>
    </row>
    <row r="321" spans="1:25" ht="14.45" customHeight="1" x14ac:dyDescent="0.2">
      <c r="A321" s="251"/>
      <c r="B321" s="271">
        <v>451</v>
      </c>
      <c r="C321" s="271"/>
      <c r="D321" s="272" t="s">
        <v>695</v>
      </c>
      <c r="E321" s="272"/>
      <c r="F321" s="298">
        <v>40422</v>
      </c>
      <c r="H321" s="275">
        <v>6750</v>
      </c>
      <c r="I321" s="275"/>
      <c r="J321" s="275">
        <v>0</v>
      </c>
      <c r="K321" s="275">
        <v>4837.5</v>
      </c>
      <c r="L321" s="275"/>
      <c r="M321" s="275">
        <v>337.5</v>
      </c>
      <c r="O321" s="275">
        <v>5175</v>
      </c>
      <c r="P321" s="275"/>
      <c r="Q321" s="274">
        <f t="shared" si="13"/>
        <v>108</v>
      </c>
      <c r="R321" s="274"/>
      <c r="S321" s="274">
        <f t="shared" si="14"/>
        <v>-229.5</v>
      </c>
      <c r="T321" s="300"/>
      <c r="U321" s="277" t="s">
        <v>392</v>
      </c>
      <c r="V321" s="272"/>
      <c r="W321" s="279">
        <v>20</v>
      </c>
      <c r="X321" s="249"/>
      <c r="Y321" s="279">
        <v>62.5</v>
      </c>
    </row>
    <row r="322" spans="1:25" ht="14.45" customHeight="1" x14ac:dyDescent="0.2">
      <c r="A322" s="251"/>
      <c r="B322" s="271">
        <v>452</v>
      </c>
      <c r="C322" s="271"/>
      <c r="D322" s="272" t="s">
        <v>696</v>
      </c>
      <c r="E322" s="272"/>
      <c r="F322" s="298">
        <v>40687</v>
      </c>
      <c r="H322" s="275">
        <v>9202.02</v>
      </c>
      <c r="I322" s="275"/>
      <c r="J322" s="275">
        <v>0</v>
      </c>
      <c r="K322" s="275">
        <v>9202.02</v>
      </c>
      <c r="L322" s="275"/>
      <c r="M322" s="275">
        <v>0</v>
      </c>
      <c r="O322" s="275">
        <v>9202.02</v>
      </c>
      <c r="P322" s="275"/>
      <c r="Q322" s="274">
        <f t="shared" si="13"/>
        <v>0</v>
      </c>
      <c r="R322" s="274"/>
      <c r="S322" s="274">
        <f t="shared" si="14"/>
        <v>0</v>
      </c>
      <c r="T322" s="299"/>
      <c r="U322" s="277" t="s">
        <v>392</v>
      </c>
      <c r="V322" s="272"/>
      <c r="W322" s="279">
        <v>10</v>
      </c>
      <c r="X322" s="249"/>
      <c r="Y322" s="279">
        <v>62.5</v>
      </c>
    </row>
    <row r="323" spans="1:25" ht="14.45" customHeight="1" x14ac:dyDescent="0.2">
      <c r="A323" s="251"/>
      <c r="B323" s="271">
        <v>453</v>
      </c>
      <c r="C323" s="271"/>
      <c r="D323" s="272" t="s">
        <v>697</v>
      </c>
      <c r="E323" s="272"/>
      <c r="F323" s="298">
        <v>40578</v>
      </c>
      <c r="H323" s="275">
        <v>84106.29</v>
      </c>
      <c r="I323" s="275"/>
      <c r="J323" s="275">
        <v>0</v>
      </c>
      <c r="K323" s="275">
        <v>58523.9</v>
      </c>
      <c r="L323" s="275"/>
      <c r="M323" s="275">
        <v>4205.3100000000004</v>
      </c>
      <c r="O323" s="275">
        <v>62729.21</v>
      </c>
      <c r="P323" s="275"/>
      <c r="Q323" s="274">
        <f t="shared" si="13"/>
        <v>1345.7</v>
      </c>
      <c r="R323" s="274"/>
      <c r="S323" s="274">
        <f t="shared" si="14"/>
        <v>-2859.6100000000006</v>
      </c>
      <c r="T323" s="300"/>
      <c r="U323" s="277" t="s">
        <v>392</v>
      </c>
      <c r="V323" s="272"/>
      <c r="W323" s="279">
        <v>20</v>
      </c>
      <c r="X323" s="249"/>
      <c r="Y323" s="279">
        <v>62.5</v>
      </c>
    </row>
    <row r="324" spans="1:25" ht="14.45" customHeight="1" x14ac:dyDescent="0.2">
      <c r="A324" s="251"/>
      <c r="B324" s="271">
        <v>454</v>
      </c>
      <c r="C324" s="271"/>
      <c r="D324" s="272" t="s">
        <v>698</v>
      </c>
      <c r="E324" s="272"/>
      <c r="F324" s="298">
        <v>40578</v>
      </c>
      <c r="H324" s="275">
        <v>186678.27</v>
      </c>
      <c r="I324" s="275"/>
      <c r="J324" s="275">
        <v>0</v>
      </c>
      <c r="K324" s="275">
        <v>59857.279999999999</v>
      </c>
      <c r="L324" s="275"/>
      <c r="M324" s="275">
        <v>3394.15</v>
      </c>
      <c r="O324" s="275">
        <v>63251.43</v>
      </c>
      <c r="P324" s="275"/>
      <c r="Q324" s="274">
        <f t="shared" si="13"/>
        <v>2986.85</v>
      </c>
      <c r="R324" s="274"/>
      <c r="S324" s="274">
        <f t="shared" si="14"/>
        <v>-407.30000000000018</v>
      </c>
      <c r="T324" s="300"/>
      <c r="U324" s="277" t="s">
        <v>392</v>
      </c>
      <c r="V324" s="272"/>
      <c r="W324" s="279">
        <v>55</v>
      </c>
      <c r="X324" s="249"/>
      <c r="Y324" s="279">
        <v>62.5</v>
      </c>
    </row>
    <row r="325" spans="1:25" ht="14.45" customHeight="1" x14ac:dyDescent="0.2">
      <c r="A325" s="251"/>
      <c r="B325" s="271">
        <v>455</v>
      </c>
      <c r="C325" s="271"/>
      <c r="D325" s="272" t="s">
        <v>699</v>
      </c>
      <c r="E325" s="272"/>
      <c r="F325" s="298">
        <v>40665</v>
      </c>
      <c r="H325" s="275">
        <v>42105.23</v>
      </c>
      <c r="I325" s="275"/>
      <c r="J325" s="275">
        <v>0</v>
      </c>
      <c r="K325" s="275">
        <v>13237.62</v>
      </c>
      <c r="L325" s="275"/>
      <c r="M325" s="275">
        <v>765.55</v>
      </c>
      <c r="O325" s="275">
        <v>14003.17</v>
      </c>
      <c r="P325" s="275"/>
      <c r="Q325" s="274">
        <f t="shared" si="13"/>
        <v>673.68</v>
      </c>
      <c r="R325" s="274"/>
      <c r="S325" s="274">
        <f t="shared" si="14"/>
        <v>-91.87</v>
      </c>
      <c r="T325" s="300"/>
      <c r="U325" s="277" t="s">
        <v>392</v>
      </c>
      <c r="V325" s="272"/>
      <c r="W325" s="279">
        <v>55</v>
      </c>
      <c r="X325" s="249"/>
      <c r="Y325" s="279">
        <v>62.5</v>
      </c>
    </row>
    <row r="326" spans="1:25" ht="14.45" customHeight="1" x14ac:dyDescent="0.2">
      <c r="A326" s="251"/>
      <c r="B326" s="271">
        <v>456</v>
      </c>
      <c r="C326" s="271"/>
      <c r="D326" s="272" t="s">
        <v>700</v>
      </c>
      <c r="E326" s="272"/>
      <c r="F326" s="298">
        <v>40882</v>
      </c>
      <c r="H326" s="275">
        <v>40003.129999999997</v>
      </c>
      <c r="I326" s="275"/>
      <c r="J326" s="275">
        <v>0</v>
      </c>
      <c r="K326" s="275">
        <v>11993.38</v>
      </c>
      <c r="L326" s="275"/>
      <c r="M326" s="275">
        <v>727.33</v>
      </c>
      <c r="O326" s="275">
        <v>12720.71</v>
      </c>
      <c r="P326" s="275"/>
      <c r="Q326" s="274">
        <f t="shared" si="13"/>
        <v>640.04999999999995</v>
      </c>
      <c r="R326" s="274"/>
      <c r="S326" s="274">
        <f t="shared" si="14"/>
        <v>-87.280000000000086</v>
      </c>
      <c r="T326" s="300"/>
      <c r="U326" s="277" t="s">
        <v>392</v>
      </c>
      <c r="V326" s="272"/>
      <c r="W326" s="279">
        <v>55</v>
      </c>
      <c r="X326" s="249"/>
      <c r="Y326" s="279">
        <v>62.5</v>
      </c>
    </row>
    <row r="327" spans="1:25" ht="14.45" customHeight="1" x14ac:dyDescent="0.2">
      <c r="A327" s="251"/>
      <c r="B327" s="271">
        <v>457</v>
      </c>
      <c r="C327" s="271"/>
      <c r="D327" s="272" t="s">
        <v>701</v>
      </c>
      <c r="E327" s="272"/>
      <c r="F327" s="298">
        <v>41375</v>
      </c>
      <c r="H327" s="275">
        <v>8287.0300000000007</v>
      </c>
      <c r="I327" s="275"/>
      <c r="J327" s="275">
        <v>0</v>
      </c>
      <c r="K327" s="275">
        <v>2208.3200000000002</v>
      </c>
      <c r="L327" s="275"/>
      <c r="M327" s="275">
        <v>150.66999999999999</v>
      </c>
      <c r="O327" s="275">
        <v>2358.9899999999998</v>
      </c>
      <c r="P327" s="275"/>
      <c r="Q327" s="274">
        <f t="shared" si="13"/>
        <v>132.59</v>
      </c>
      <c r="R327" s="274"/>
      <c r="S327" s="274">
        <f t="shared" si="14"/>
        <v>-18.079999999999984</v>
      </c>
      <c r="T327" s="300"/>
      <c r="U327" s="277" t="s">
        <v>392</v>
      </c>
      <c r="V327" s="272"/>
      <c r="W327" s="279">
        <v>55</v>
      </c>
      <c r="X327" s="249"/>
      <c r="Y327" s="279">
        <v>62.5</v>
      </c>
    </row>
    <row r="328" spans="1:25" ht="14.45" customHeight="1" x14ac:dyDescent="0.2">
      <c r="A328" s="251"/>
      <c r="B328" s="271">
        <v>458</v>
      </c>
      <c r="C328" s="271"/>
      <c r="D328" s="272" t="s">
        <v>702</v>
      </c>
      <c r="E328" s="272"/>
      <c r="F328" s="298">
        <v>41518</v>
      </c>
      <c r="H328" s="275">
        <v>56277.15</v>
      </c>
      <c r="I328" s="275"/>
      <c r="J328" s="275">
        <v>0</v>
      </c>
      <c r="K328" s="275">
        <v>14410.37</v>
      </c>
      <c r="L328" s="275"/>
      <c r="M328" s="275">
        <v>1023.22</v>
      </c>
      <c r="O328" s="275">
        <v>15433.59</v>
      </c>
      <c r="P328" s="275"/>
      <c r="Q328" s="274">
        <f t="shared" si="13"/>
        <v>900.43</v>
      </c>
      <c r="R328" s="274"/>
      <c r="S328" s="274">
        <f t="shared" si="14"/>
        <v>-122.79000000000008</v>
      </c>
      <c r="T328" s="300"/>
      <c r="U328" s="277" t="s">
        <v>392</v>
      </c>
      <c r="V328" s="272"/>
      <c r="W328" s="279">
        <v>55</v>
      </c>
      <c r="X328" s="249"/>
      <c r="Y328" s="279">
        <v>62.5</v>
      </c>
    </row>
    <row r="329" spans="1:25" ht="14.45" customHeight="1" x14ac:dyDescent="0.2">
      <c r="A329" s="251"/>
      <c r="B329" s="271">
        <v>459</v>
      </c>
      <c r="C329" s="271"/>
      <c r="D329" s="272" t="s">
        <v>703</v>
      </c>
      <c r="E329" s="272"/>
      <c r="F329" s="298">
        <v>41518</v>
      </c>
      <c r="H329" s="275">
        <v>20817.98</v>
      </c>
      <c r="I329" s="275"/>
      <c r="J329" s="275">
        <v>0</v>
      </c>
      <c r="K329" s="275">
        <v>5330.67</v>
      </c>
      <c r="L329" s="275"/>
      <c r="M329" s="275">
        <v>378.51</v>
      </c>
      <c r="O329" s="275">
        <v>5709.18</v>
      </c>
      <c r="P329" s="275"/>
      <c r="Q329" s="274">
        <f t="shared" si="13"/>
        <v>333.09</v>
      </c>
      <c r="R329" s="274"/>
      <c r="S329" s="274">
        <f t="shared" si="14"/>
        <v>-45.420000000000016</v>
      </c>
      <c r="T329" s="300"/>
      <c r="U329" s="277" t="s">
        <v>392</v>
      </c>
      <c r="V329" s="272"/>
      <c r="W329" s="279">
        <v>55</v>
      </c>
      <c r="X329" s="249"/>
      <c r="Y329" s="279">
        <v>62.5</v>
      </c>
    </row>
    <row r="330" spans="1:25" ht="14.45" customHeight="1" x14ac:dyDescent="0.2">
      <c r="A330" s="251"/>
      <c r="B330" s="271">
        <v>460</v>
      </c>
      <c r="C330" s="271"/>
      <c r="D330" s="272" t="s">
        <v>704</v>
      </c>
      <c r="E330" s="272"/>
      <c r="F330" s="298">
        <v>41518</v>
      </c>
      <c r="H330" s="275">
        <v>235803</v>
      </c>
      <c r="I330" s="275"/>
      <c r="J330" s="275">
        <v>0</v>
      </c>
      <c r="K330" s="275">
        <v>60379.91</v>
      </c>
      <c r="L330" s="275"/>
      <c r="M330" s="275">
        <v>4287.33</v>
      </c>
      <c r="O330" s="275">
        <v>64667.24</v>
      </c>
      <c r="P330" s="275"/>
      <c r="Q330" s="274">
        <f t="shared" si="13"/>
        <v>3772.85</v>
      </c>
      <c r="R330" s="274"/>
      <c r="S330" s="274">
        <f t="shared" si="14"/>
        <v>-514.48</v>
      </c>
      <c r="T330" s="300"/>
      <c r="U330" s="277" t="s">
        <v>392</v>
      </c>
      <c r="V330" s="272"/>
      <c r="W330" s="279">
        <v>55</v>
      </c>
      <c r="X330" s="249"/>
      <c r="Y330" s="279">
        <v>62.5</v>
      </c>
    </row>
    <row r="331" spans="1:25" ht="14.45" customHeight="1" x14ac:dyDescent="0.2">
      <c r="A331" s="251"/>
      <c r="B331" s="271">
        <v>461</v>
      </c>
      <c r="C331" s="271"/>
      <c r="D331" s="272" t="s">
        <v>705</v>
      </c>
      <c r="E331" s="272"/>
      <c r="F331" s="298">
        <v>41518</v>
      </c>
      <c r="H331" s="275">
        <v>68932.399999999994</v>
      </c>
      <c r="I331" s="275"/>
      <c r="J331" s="275">
        <v>0</v>
      </c>
      <c r="K331" s="275">
        <v>17650.89</v>
      </c>
      <c r="L331" s="275"/>
      <c r="M331" s="275">
        <v>1253.32</v>
      </c>
      <c r="O331" s="275">
        <v>18904.21</v>
      </c>
      <c r="P331" s="275"/>
      <c r="Q331" s="274">
        <f t="shared" si="13"/>
        <v>1102.92</v>
      </c>
      <c r="R331" s="274"/>
      <c r="S331" s="274">
        <f t="shared" si="14"/>
        <v>-150.39999999999986</v>
      </c>
      <c r="T331" s="300"/>
      <c r="U331" s="277" t="s">
        <v>392</v>
      </c>
      <c r="V331" s="272"/>
      <c r="W331" s="279">
        <v>55</v>
      </c>
      <c r="X331" s="249"/>
      <c r="Y331" s="279">
        <v>62.5</v>
      </c>
    </row>
    <row r="332" spans="1:25" ht="14.45" customHeight="1" x14ac:dyDescent="0.2">
      <c r="A332" s="251"/>
      <c r="B332" s="271">
        <v>462</v>
      </c>
      <c r="C332" s="271"/>
      <c r="D332" s="272" t="s">
        <v>706</v>
      </c>
      <c r="E332" s="272"/>
      <c r="F332" s="298">
        <v>41518</v>
      </c>
      <c r="H332" s="275">
        <v>189444.56</v>
      </c>
      <c r="I332" s="275"/>
      <c r="J332" s="275">
        <v>0</v>
      </c>
      <c r="K332" s="275">
        <v>48509.27</v>
      </c>
      <c r="L332" s="275"/>
      <c r="M332" s="275">
        <v>3444.45</v>
      </c>
      <c r="O332" s="275">
        <v>51953.72</v>
      </c>
      <c r="P332" s="275"/>
      <c r="Q332" s="274">
        <f t="shared" si="13"/>
        <v>3031.11</v>
      </c>
      <c r="R332" s="274"/>
      <c r="S332" s="274">
        <f t="shared" si="14"/>
        <v>-413.33999999999969</v>
      </c>
      <c r="T332" s="300"/>
      <c r="U332" s="277" t="s">
        <v>392</v>
      </c>
      <c r="V332" s="272"/>
      <c r="W332" s="279">
        <v>55</v>
      </c>
      <c r="X332" s="249"/>
      <c r="Y332" s="279">
        <v>62.5</v>
      </c>
    </row>
    <row r="333" spans="1:25" ht="14.45" customHeight="1" x14ac:dyDescent="0.2">
      <c r="A333" s="251"/>
      <c r="B333" s="271">
        <v>463</v>
      </c>
      <c r="C333" s="271"/>
      <c r="D333" s="272" t="s">
        <v>707</v>
      </c>
      <c r="E333" s="272"/>
      <c r="F333" s="298">
        <v>41640</v>
      </c>
      <c r="H333" s="275">
        <v>45882.47</v>
      </c>
      <c r="I333" s="275"/>
      <c r="J333" s="275">
        <v>0</v>
      </c>
      <c r="K333" s="275">
        <v>11366.34</v>
      </c>
      <c r="L333" s="275"/>
      <c r="M333" s="275">
        <v>834.23</v>
      </c>
      <c r="O333" s="275">
        <v>12200.57</v>
      </c>
      <c r="P333" s="275"/>
      <c r="Q333" s="274">
        <f t="shared" si="13"/>
        <v>734.12</v>
      </c>
      <c r="R333" s="274"/>
      <c r="S333" s="274">
        <f t="shared" si="14"/>
        <v>-100.11000000000001</v>
      </c>
      <c r="T333" s="300"/>
      <c r="U333" s="277" t="s">
        <v>392</v>
      </c>
      <c r="V333" s="272"/>
      <c r="W333" s="279">
        <v>55</v>
      </c>
      <c r="X333" s="249"/>
      <c r="Y333" s="279">
        <v>62.5</v>
      </c>
    </row>
    <row r="334" spans="1:25" ht="14.45" customHeight="1" x14ac:dyDescent="0.2">
      <c r="A334" s="251"/>
      <c r="B334" s="271">
        <v>464</v>
      </c>
      <c r="C334" s="271"/>
      <c r="D334" s="272" t="s">
        <v>708</v>
      </c>
      <c r="E334" s="272"/>
      <c r="F334" s="298">
        <v>41835</v>
      </c>
      <c r="H334" s="275">
        <v>9745.4599999999991</v>
      </c>
      <c r="I334" s="275"/>
      <c r="J334" s="275">
        <v>0</v>
      </c>
      <c r="K334" s="275">
        <v>2292.42</v>
      </c>
      <c r="L334" s="275"/>
      <c r="M334" s="275">
        <v>177.19</v>
      </c>
      <c r="O334" s="275">
        <v>2469.61</v>
      </c>
      <c r="P334" s="275"/>
      <c r="Q334" s="274">
        <f t="shared" si="13"/>
        <v>155.93</v>
      </c>
      <c r="R334" s="274"/>
      <c r="S334" s="274">
        <f t="shared" si="14"/>
        <v>-21.259999999999991</v>
      </c>
      <c r="T334" s="300"/>
      <c r="U334" s="277" t="s">
        <v>392</v>
      </c>
      <c r="V334" s="272"/>
      <c r="W334" s="279">
        <v>55</v>
      </c>
      <c r="X334" s="249"/>
      <c r="Y334" s="279">
        <v>62.5</v>
      </c>
    </row>
    <row r="335" spans="1:25" ht="14.45" customHeight="1" x14ac:dyDescent="0.2">
      <c r="A335" s="251"/>
      <c r="B335" s="271">
        <v>465</v>
      </c>
      <c r="C335" s="271"/>
      <c r="D335" s="272" t="s">
        <v>709</v>
      </c>
      <c r="E335" s="272"/>
      <c r="F335" s="298">
        <v>41842</v>
      </c>
      <c r="H335" s="275">
        <v>9260.66</v>
      </c>
      <c r="I335" s="275"/>
      <c r="J335" s="275">
        <v>0</v>
      </c>
      <c r="K335" s="275">
        <v>2159.11</v>
      </c>
      <c r="L335" s="275"/>
      <c r="M335" s="275">
        <v>168.38</v>
      </c>
      <c r="O335" s="275">
        <v>2327.4899999999998</v>
      </c>
      <c r="P335" s="275"/>
      <c r="Q335" s="274">
        <f t="shared" si="13"/>
        <v>148.16999999999999</v>
      </c>
      <c r="R335" s="274"/>
      <c r="S335" s="274">
        <f t="shared" si="14"/>
        <v>-20.210000000000008</v>
      </c>
      <c r="T335" s="300"/>
      <c r="U335" s="277" t="s">
        <v>392</v>
      </c>
      <c r="V335" s="272"/>
      <c r="W335" s="279">
        <v>55</v>
      </c>
      <c r="X335" s="249"/>
      <c r="Y335" s="279">
        <v>62.5</v>
      </c>
    </row>
    <row r="336" spans="1:25" ht="14.45" customHeight="1" x14ac:dyDescent="0.2">
      <c r="A336" s="251"/>
      <c r="B336" s="271">
        <v>466</v>
      </c>
      <c r="C336" s="271"/>
      <c r="D336" s="272" t="s">
        <v>710</v>
      </c>
      <c r="E336" s="272"/>
      <c r="F336" s="298">
        <v>42704</v>
      </c>
      <c r="H336" s="275">
        <v>20291.66</v>
      </c>
      <c r="I336" s="275"/>
      <c r="J336" s="275">
        <v>0</v>
      </c>
      <c r="K336" s="275">
        <v>3547.19</v>
      </c>
      <c r="L336" s="275"/>
      <c r="M336" s="275">
        <v>368.94</v>
      </c>
      <c r="O336" s="275">
        <v>3916.13</v>
      </c>
      <c r="P336" s="275"/>
      <c r="Q336" s="274">
        <f t="shared" si="13"/>
        <v>324.67</v>
      </c>
      <c r="R336" s="274"/>
      <c r="S336" s="274">
        <f t="shared" si="14"/>
        <v>-44.269999999999982</v>
      </c>
      <c r="T336" s="300"/>
      <c r="U336" s="277" t="s">
        <v>392</v>
      </c>
      <c r="V336" s="272"/>
      <c r="W336" s="279">
        <v>55</v>
      </c>
      <c r="X336" s="249"/>
      <c r="Y336" s="279">
        <v>62.5</v>
      </c>
    </row>
    <row r="337" spans="1:25" ht="14.45" customHeight="1" x14ac:dyDescent="0.2">
      <c r="A337" s="251"/>
      <c r="B337" s="271">
        <v>467</v>
      </c>
      <c r="C337" s="271"/>
      <c r="D337" s="272" t="s">
        <v>711</v>
      </c>
      <c r="E337" s="272"/>
      <c r="F337" s="298">
        <v>43076</v>
      </c>
      <c r="H337" s="275">
        <v>3699.72</v>
      </c>
      <c r="I337" s="275"/>
      <c r="J337" s="275">
        <v>0</v>
      </c>
      <c r="K337" s="275">
        <v>554.26</v>
      </c>
      <c r="L337" s="275"/>
      <c r="M337" s="275">
        <v>67.27</v>
      </c>
      <c r="O337" s="275">
        <v>621.53</v>
      </c>
      <c r="P337" s="275"/>
      <c r="Q337" s="274">
        <f t="shared" ref="Q337:Q380" si="15">IF(H337=K337,0,IF(H337=O337,0,ROUND(H337/Y337,2)))</f>
        <v>59.2</v>
      </c>
      <c r="R337" s="274"/>
      <c r="S337" s="274">
        <f t="shared" ref="S337:S380" si="16">Q337-M337</f>
        <v>-8.0699999999999932</v>
      </c>
      <c r="T337" s="300"/>
      <c r="U337" s="277" t="s">
        <v>392</v>
      </c>
      <c r="V337" s="272"/>
      <c r="W337" s="279">
        <v>55</v>
      </c>
      <c r="X337" s="249"/>
      <c r="Y337" s="279">
        <v>62.5</v>
      </c>
    </row>
    <row r="338" spans="1:25" ht="14.45" customHeight="1" x14ac:dyDescent="0.2">
      <c r="A338" s="251"/>
      <c r="B338" s="271">
        <v>468</v>
      </c>
      <c r="C338" s="271"/>
      <c r="D338" s="272" t="s">
        <v>712</v>
      </c>
      <c r="E338" s="272"/>
      <c r="F338" s="298">
        <v>43465</v>
      </c>
      <c r="H338" s="275">
        <v>11576</v>
      </c>
      <c r="I338" s="275"/>
      <c r="J338" s="275">
        <v>0</v>
      </c>
      <c r="K338" s="275">
        <v>3472.8</v>
      </c>
      <c r="L338" s="275"/>
      <c r="M338" s="275">
        <v>578.79999999999995</v>
      </c>
      <c r="O338" s="275">
        <v>4051.6</v>
      </c>
      <c r="P338" s="275"/>
      <c r="Q338" s="274">
        <f t="shared" si="15"/>
        <v>185.22</v>
      </c>
      <c r="R338" s="274"/>
      <c r="S338" s="274">
        <f t="shared" si="16"/>
        <v>-393.57999999999993</v>
      </c>
      <c r="T338" s="300"/>
      <c r="U338" s="277" t="s">
        <v>392</v>
      </c>
      <c r="V338" s="272"/>
      <c r="W338" s="279">
        <v>20</v>
      </c>
      <c r="X338" s="249"/>
      <c r="Y338" s="279">
        <v>62.5</v>
      </c>
    </row>
    <row r="339" spans="1:25" ht="14.45" customHeight="1" x14ac:dyDescent="0.2">
      <c r="A339" s="251"/>
      <c r="B339" s="271">
        <v>470</v>
      </c>
      <c r="C339" s="271"/>
      <c r="D339" s="272" t="s">
        <v>713</v>
      </c>
      <c r="E339" s="272"/>
      <c r="F339" s="298">
        <v>43494</v>
      </c>
      <c r="H339" s="275">
        <v>160099.01</v>
      </c>
      <c r="I339" s="275"/>
      <c r="J339" s="275">
        <v>0</v>
      </c>
      <c r="K339" s="275">
        <v>47362.62</v>
      </c>
      <c r="L339" s="275"/>
      <c r="M339" s="275">
        <v>8004.95</v>
      </c>
      <c r="O339" s="275">
        <v>55367.57</v>
      </c>
      <c r="P339" s="275"/>
      <c r="Q339" s="274">
        <f t="shared" si="15"/>
        <v>2561.58</v>
      </c>
      <c r="R339" s="274"/>
      <c r="S339" s="274">
        <f t="shared" si="16"/>
        <v>-5443.37</v>
      </c>
      <c r="T339" s="300"/>
      <c r="U339" s="277" t="s">
        <v>392</v>
      </c>
      <c r="V339" s="272"/>
      <c r="W339" s="279">
        <v>20</v>
      </c>
      <c r="X339" s="249"/>
      <c r="Y339" s="279">
        <v>62.5</v>
      </c>
    </row>
    <row r="340" spans="1:25" ht="14.45" customHeight="1" x14ac:dyDescent="0.2">
      <c r="A340" s="251"/>
      <c r="B340" s="271">
        <v>471</v>
      </c>
      <c r="C340" s="271"/>
      <c r="D340" s="272" t="s">
        <v>714</v>
      </c>
      <c r="E340" s="272"/>
      <c r="F340" s="298">
        <v>43291</v>
      </c>
      <c r="H340" s="275">
        <v>689500.16000000003</v>
      </c>
      <c r="I340" s="275"/>
      <c r="J340" s="275">
        <v>0</v>
      </c>
      <c r="K340" s="275">
        <v>93239.23</v>
      </c>
      <c r="L340" s="275"/>
      <c r="M340" s="275">
        <v>12536.37</v>
      </c>
      <c r="O340" s="275">
        <v>105775.6</v>
      </c>
      <c r="P340" s="275"/>
      <c r="Q340" s="274">
        <f t="shared" si="15"/>
        <v>11032</v>
      </c>
      <c r="R340" s="274"/>
      <c r="S340" s="274">
        <f t="shared" si="16"/>
        <v>-1504.3700000000008</v>
      </c>
      <c r="T340" s="300"/>
      <c r="U340" s="277" t="s">
        <v>392</v>
      </c>
      <c r="V340" s="272"/>
      <c r="W340" s="279">
        <v>55</v>
      </c>
      <c r="X340" s="249"/>
      <c r="Y340" s="279">
        <v>62.5</v>
      </c>
    </row>
    <row r="341" spans="1:25" ht="14.45" customHeight="1" x14ac:dyDescent="0.2">
      <c r="A341" s="251"/>
      <c r="B341" s="271">
        <v>472</v>
      </c>
      <c r="C341" s="271"/>
      <c r="D341" s="272" t="s">
        <v>715</v>
      </c>
      <c r="E341" s="272"/>
      <c r="F341" s="298">
        <v>43451</v>
      </c>
      <c r="H341" s="275">
        <v>974138.93</v>
      </c>
      <c r="I341" s="275"/>
      <c r="J341" s="275">
        <v>0</v>
      </c>
      <c r="K341" s="275">
        <v>119553.42</v>
      </c>
      <c r="L341" s="275"/>
      <c r="M341" s="275">
        <v>17711.62</v>
      </c>
      <c r="O341" s="275">
        <v>137265.04</v>
      </c>
      <c r="P341" s="275"/>
      <c r="Q341" s="274">
        <f t="shared" si="15"/>
        <v>15586.22</v>
      </c>
      <c r="R341" s="274"/>
      <c r="S341" s="274">
        <f t="shared" si="16"/>
        <v>-2125.3999999999996</v>
      </c>
      <c r="T341" s="300"/>
      <c r="U341" s="277" t="s">
        <v>392</v>
      </c>
      <c r="V341" s="272"/>
      <c r="W341" s="279">
        <v>55</v>
      </c>
      <c r="X341" s="249"/>
      <c r="Y341" s="279">
        <v>62.5</v>
      </c>
    </row>
    <row r="342" spans="1:25" ht="14.45" customHeight="1" x14ac:dyDescent="0.2">
      <c r="A342" s="251"/>
      <c r="B342" s="271">
        <v>474</v>
      </c>
      <c r="C342" s="271"/>
      <c r="D342" s="272" t="s">
        <v>716</v>
      </c>
      <c r="E342" s="272"/>
      <c r="F342" s="298">
        <v>43259</v>
      </c>
      <c r="H342" s="275">
        <v>126899.2</v>
      </c>
      <c r="I342" s="275"/>
      <c r="J342" s="275">
        <v>0</v>
      </c>
      <c r="K342" s="275">
        <v>17424.61</v>
      </c>
      <c r="L342" s="275"/>
      <c r="M342" s="275">
        <v>2307.2600000000002</v>
      </c>
      <c r="O342" s="275">
        <v>19731.87</v>
      </c>
      <c r="P342" s="275"/>
      <c r="Q342" s="274">
        <f t="shared" si="15"/>
        <v>2030.39</v>
      </c>
      <c r="R342" s="274"/>
      <c r="S342" s="274">
        <f t="shared" si="16"/>
        <v>-276.87000000000012</v>
      </c>
      <c r="T342" s="300"/>
      <c r="U342" s="277" t="s">
        <v>392</v>
      </c>
      <c r="V342" s="272"/>
      <c r="W342" s="279">
        <v>55</v>
      </c>
      <c r="X342" s="249"/>
      <c r="Y342" s="279">
        <v>62.5</v>
      </c>
    </row>
    <row r="343" spans="1:25" ht="14.45" customHeight="1" x14ac:dyDescent="0.2">
      <c r="A343" s="251"/>
      <c r="B343" s="271">
        <v>475</v>
      </c>
      <c r="C343" s="271"/>
      <c r="D343" s="272" t="s">
        <v>717</v>
      </c>
      <c r="E343" s="272"/>
      <c r="F343" s="298">
        <v>43307</v>
      </c>
      <c r="H343" s="275">
        <v>51530.67</v>
      </c>
      <c r="I343" s="275"/>
      <c r="J343" s="275">
        <v>0</v>
      </c>
      <c r="K343" s="275">
        <v>6861</v>
      </c>
      <c r="L343" s="275"/>
      <c r="M343" s="275">
        <v>936.92</v>
      </c>
      <c r="O343" s="275">
        <v>7797.92</v>
      </c>
      <c r="P343" s="275"/>
      <c r="Q343" s="274">
        <f t="shared" si="15"/>
        <v>824.49</v>
      </c>
      <c r="R343" s="274"/>
      <c r="S343" s="274">
        <f t="shared" si="16"/>
        <v>-112.42999999999995</v>
      </c>
      <c r="T343" s="300"/>
      <c r="U343" s="277" t="s">
        <v>392</v>
      </c>
      <c r="V343" s="272"/>
      <c r="W343" s="279">
        <v>55</v>
      </c>
      <c r="X343" s="249"/>
      <c r="Y343" s="279">
        <v>62.5</v>
      </c>
    </row>
    <row r="344" spans="1:25" ht="14.45" customHeight="1" x14ac:dyDescent="0.2">
      <c r="A344" s="251"/>
      <c r="B344" s="271">
        <v>476</v>
      </c>
      <c r="C344" s="271"/>
      <c r="D344" s="272" t="s">
        <v>718</v>
      </c>
      <c r="E344" s="272"/>
      <c r="F344" s="298">
        <v>43306</v>
      </c>
      <c r="H344" s="275">
        <v>111355.36</v>
      </c>
      <c r="I344" s="275"/>
      <c r="J344" s="275">
        <v>0</v>
      </c>
      <c r="K344" s="275">
        <v>14826.27</v>
      </c>
      <c r="L344" s="275"/>
      <c r="M344" s="275">
        <v>2024.64</v>
      </c>
      <c r="O344" s="275">
        <v>16850.91</v>
      </c>
      <c r="P344" s="275"/>
      <c r="Q344" s="274">
        <f t="shared" si="15"/>
        <v>1781.69</v>
      </c>
      <c r="R344" s="274"/>
      <c r="S344" s="274">
        <f t="shared" si="16"/>
        <v>-242.95000000000005</v>
      </c>
      <c r="T344" s="300"/>
      <c r="U344" s="277" t="s">
        <v>392</v>
      </c>
      <c r="V344" s="272"/>
      <c r="W344" s="279">
        <v>55</v>
      </c>
      <c r="X344" s="249"/>
      <c r="Y344" s="279">
        <v>62.5</v>
      </c>
    </row>
    <row r="345" spans="1:25" ht="14.45" customHeight="1" x14ac:dyDescent="0.2">
      <c r="A345" s="251"/>
      <c r="B345" s="271">
        <v>477</v>
      </c>
      <c r="C345" s="271"/>
      <c r="D345" s="272" t="s">
        <v>719</v>
      </c>
      <c r="E345" s="272"/>
      <c r="F345" s="298">
        <v>43317</v>
      </c>
      <c r="H345" s="275">
        <v>130837.08</v>
      </c>
      <c r="I345" s="275"/>
      <c r="J345" s="275">
        <v>0</v>
      </c>
      <c r="K345" s="275">
        <v>17420.189999999999</v>
      </c>
      <c r="L345" s="275"/>
      <c r="M345" s="275">
        <v>2378.86</v>
      </c>
      <c r="O345" s="275">
        <v>19799.05</v>
      </c>
      <c r="P345" s="275"/>
      <c r="Q345" s="274">
        <f t="shared" si="15"/>
        <v>2093.39</v>
      </c>
      <c r="R345" s="274"/>
      <c r="S345" s="274">
        <f t="shared" si="16"/>
        <v>-285.47000000000025</v>
      </c>
      <c r="T345" s="300"/>
      <c r="U345" s="277" t="s">
        <v>392</v>
      </c>
      <c r="V345" s="272"/>
      <c r="W345" s="279">
        <v>55</v>
      </c>
      <c r="X345" s="249"/>
      <c r="Y345" s="279">
        <v>62.5</v>
      </c>
    </row>
    <row r="346" spans="1:25" ht="14.45" customHeight="1" x14ac:dyDescent="0.2">
      <c r="A346" s="251"/>
      <c r="B346" s="271">
        <v>478</v>
      </c>
      <c r="C346" s="271"/>
      <c r="D346" s="272" t="s">
        <v>720</v>
      </c>
      <c r="E346" s="272"/>
      <c r="F346" s="298">
        <v>43306</v>
      </c>
      <c r="H346" s="275">
        <v>35060.370000000003</v>
      </c>
      <c r="I346" s="275"/>
      <c r="J346" s="275">
        <v>0</v>
      </c>
      <c r="K346" s="275">
        <v>4668.07</v>
      </c>
      <c r="L346" s="275"/>
      <c r="M346" s="275">
        <v>637.46</v>
      </c>
      <c r="O346" s="275">
        <v>5305.53</v>
      </c>
      <c r="P346" s="275"/>
      <c r="Q346" s="274">
        <f t="shared" si="15"/>
        <v>560.97</v>
      </c>
      <c r="R346" s="274"/>
      <c r="S346" s="274">
        <f t="shared" si="16"/>
        <v>-76.490000000000009</v>
      </c>
      <c r="T346" s="300"/>
      <c r="U346" s="277" t="s">
        <v>392</v>
      </c>
      <c r="V346" s="272"/>
      <c r="W346" s="279">
        <v>55</v>
      </c>
      <c r="X346" s="249"/>
      <c r="Y346" s="279">
        <v>62.5</v>
      </c>
    </row>
    <row r="347" spans="1:25" ht="14.45" customHeight="1" x14ac:dyDescent="0.2">
      <c r="A347" s="251"/>
      <c r="B347" s="271">
        <v>479</v>
      </c>
      <c r="C347" s="271"/>
      <c r="D347" s="272" t="s">
        <v>721</v>
      </c>
      <c r="E347" s="272"/>
      <c r="F347" s="298">
        <v>43431</v>
      </c>
      <c r="H347" s="275">
        <v>352132.85</v>
      </c>
      <c r="I347" s="275"/>
      <c r="J347" s="275">
        <v>0</v>
      </c>
      <c r="K347" s="275">
        <v>43949.93</v>
      </c>
      <c r="L347" s="275"/>
      <c r="M347" s="275">
        <v>6402.42</v>
      </c>
      <c r="O347" s="275">
        <v>50352.35</v>
      </c>
      <c r="P347" s="275"/>
      <c r="Q347" s="274">
        <f t="shared" si="15"/>
        <v>5634.13</v>
      </c>
      <c r="R347" s="274"/>
      <c r="S347" s="274">
        <f t="shared" si="16"/>
        <v>-768.29</v>
      </c>
      <c r="T347" s="300"/>
      <c r="U347" s="277" t="s">
        <v>392</v>
      </c>
      <c r="V347" s="272"/>
      <c r="W347" s="279">
        <v>55</v>
      </c>
      <c r="X347" s="249"/>
      <c r="Y347" s="279">
        <v>62.5</v>
      </c>
    </row>
    <row r="348" spans="1:25" ht="14.45" customHeight="1" x14ac:dyDescent="0.2">
      <c r="A348" s="251"/>
      <c r="B348" s="271">
        <v>480</v>
      </c>
      <c r="C348" s="271"/>
      <c r="D348" s="272" t="s">
        <v>722</v>
      </c>
      <c r="E348" s="272"/>
      <c r="F348" s="298">
        <v>43265</v>
      </c>
      <c r="H348" s="275">
        <v>215618.79</v>
      </c>
      <c r="I348" s="275"/>
      <c r="J348" s="275">
        <v>0</v>
      </c>
      <c r="K348" s="275">
        <v>29606.74</v>
      </c>
      <c r="L348" s="275"/>
      <c r="M348" s="275">
        <v>3920.34</v>
      </c>
      <c r="O348" s="275">
        <v>33527.08</v>
      </c>
      <c r="P348" s="275"/>
      <c r="Q348" s="274">
        <f t="shared" si="15"/>
        <v>3449.9</v>
      </c>
      <c r="R348" s="274"/>
      <c r="S348" s="274">
        <f t="shared" si="16"/>
        <v>-470.44000000000005</v>
      </c>
      <c r="T348" s="300"/>
      <c r="U348" s="277" t="s">
        <v>392</v>
      </c>
      <c r="V348" s="272"/>
      <c r="W348" s="279">
        <v>55</v>
      </c>
      <c r="X348" s="249"/>
      <c r="Y348" s="279">
        <v>62.5</v>
      </c>
    </row>
    <row r="349" spans="1:25" ht="14.45" customHeight="1" x14ac:dyDescent="0.2">
      <c r="A349" s="251"/>
      <c r="B349" s="271">
        <v>481</v>
      </c>
      <c r="C349" s="271"/>
      <c r="D349" s="272" t="s">
        <v>723</v>
      </c>
      <c r="E349" s="272"/>
      <c r="F349" s="298">
        <v>43494</v>
      </c>
      <c r="H349" s="275">
        <v>22834.61</v>
      </c>
      <c r="I349" s="275"/>
      <c r="J349" s="275">
        <v>0</v>
      </c>
      <c r="K349" s="275">
        <v>2754.84</v>
      </c>
      <c r="L349" s="275"/>
      <c r="M349" s="275">
        <v>415.17</v>
      </c>
      <c r="O349" s="275">
        <v>3170.01</v>
      </c>
      <c r="P349" s="275"/>
      <c r="Q349" s="274">
        <f t="shared" si="15"/>
        <v>365.35</v>
      </c>
      <c r="R349" s="274"/>
      <c r="S349" s="274">
        <f t="shared" si="16"/>
        <v>-49.819999999999993</v>
      </c>
      <c r="T349" s="300"/>
      <c r="U349" s="277" t="s">
        <v>392</v>
      </c>
      <c r="V349" s="272"/>
      <c r="W349" s="279">
        <v>55</v>
      </c>
      <c r="X349" s="249"/>
      <c r="Y349" s="279">
        <v>62.5</v>
      </c>
    </row>
    <row r="350" spans="1:25" ht="14.45" customHeight="1" x14ac:dyDescent="0.2">
      <c r="A350" s="251"/>
      <c r="B350" s="271">
        <v>482</v>
      </c>
      <c r="C350" s="271"/>
      <c r="D350" s="272" t="s">
        <v>724</v>
      </c>
      <c r="E350" s="272"/>
      <c r="F350" s="298">
        <v>43531</v>
      </c>
      <c r="H350" s="275">
        <v>32464.99</v>
      </c>
      <c r="I350" s="275"/>
      <c r="J350" s="275">
        <v>0</v>
      </c>
      <c r="K350" s="275">
        <v>3849.05</v>
      </c>
      <c r="L350" s="275"/>
      <c r="M350" s="275">
        <v>590.27</v>
      </c>
      <c r="O350" s="275">
        <v>4439.32</v>
      </c>
      <c r="P350" s="275"/>
      <c r="Q350" s="274">
        <f t="shared" si="15"/>
        <v>519.44000000000005</v>
      </c>
      <c r="R350" s="274"/>
      <c r="S350" s="274">
        <f t="shared" si="16"/>
        <v>-70.829999999999927</v>
      </c>
      <c r="T350" s="300"/>
      <c r="U350" s="277" t="s">
        <v>392</v>
      </c>
      <c r="V350" s="272"/>
      <c r="W350" s="279">
        <v>55</v>
      </c>
      <c r="X350" s="249"/>
      <c r="Y350" s="279">
        <v>62.5</v>
      </c>
    </row>
    <row r="351" spans="1:25" ht="14.45" customHeight="1" x14ac:dyDescent="0.2">
      <c r="A351" s="251"/>
      <c r="B351" s="271">
        <v>483</v>
      </c>
      <c r="C351" s="271"/>
      <c r="D351" s="272" t="s">
        <v>725</v>
      </c>
      <c r="E351" s="272"/>
      <c r="F351" s="298">
        <v>43558</v>
      </c>
      <c r="H351" s="275">
        <v>22500</v>
      </c>
      <c r="I351" s="275"/>
      <c r="J351" s="275">
        <v>0</v>
      </c>
      <c r="K351" s="275">
        <v>2620.7399999999998</v>
      </c>
      <c r="L351" s="275"/>
      <c r="M351" s="275">
        <v>409.09</v>
      </c>
      <c r="O351" s="275">
        <v>3029.83</v>
      </c>
      <c r="P351" s="275"/>
      <c r="Q351" s="274">
        <f t="shared" si="15"/>
        <v>360</v>
      </c>
      <c r="R351" s="274"/>
      <c r="S351" s="274">
        <f t="shared" si="16"/>
        <v>-49.089999999999975</v>
      </c>
      <c r="T351" s="300"/>
      <c r="U351" s="277" t="s">
        <v>392</v>
      </c>
      <c r="V351" s="272"/>
      <c r="W351" s="279">
        <v>55</v>
      </c>
      <c r="X351" s="249"/>
      <c r="Y351" s="279">
        <v>62.5</v>
      </c>
    </row>
    <row r="352" spans="1:25" ht="14.45" customHeight="1" x14ac:dyDescent="0.2">
      <c r="A352" s="251"/>
      <c r="B352" s="271">
        <v>484</v>
      </c>
      <c r="C352" s="271"/>
      <c r="D352" s="272" t="s">
        <v>726</v>
      </c>
      <c r="E352" s="272"/>
      <c r="F352" s="298">
        <v>44074</v>
      </c>
      <c r="H352" s="275">
        <v>3414.32</v>
      </c>
      <c r="I352" s="275"/>
      <c r="J352" s="275">
        <v>0</v>
      </c>
      <c r="K352" s="275">
        <v>739.79</v>
      </c>
      <c r="L352" s="275"/>
      <c r="M352" s="275">
        <v>170.72</v>
      </c>
      <c r="O352" s="275">
        <v>910.51</v>
      </c>
      <c r="P352" s="275"/>
      <c r="Q352" s="274">
        <f t="shared" si="15"/>
        <v>54.63</v>
      </c>
      <c r="R352" s="274"/>
      <c r="S352" s="274">
        <f t="shared" si="16"/>
        <v>-116.09</v>
      </c>
      <c r="T352" s="300"/>
      <c r="U352" s="277" t="s">
        <v>392</v>
      </c>
      <c r="V352" s="272"/>
      <c r="W352" s="279">
        <v>20</v>
      </c>
      <c r="X352" s="249"/>
      <c r="Y352" s="279">
        <v>62.5</v>
      </c>
    </row>
    <row r="353" spans="1:25" ht="14.45" customHeight="1" x14ac:dyDescent="0.2">
      <c r="A353" s="251"/>
      <c r="B353" s="271">
        <v>485</v>
      </c>
      <c r="C353" s="271"/>
      <c r="D353" s="272" t="s">
        <v>727</v>
      </c>
      <c r="E353" s="272"/>
      <c r="F353" s="298">
        <v>44510</v>
      </c>
      <c r="H353" s="275">
        <v>5467.69</v>
      </c>
      <c r="I353" s="275"/>
      <c r="J353" s="275">
        <v>0</v>
      </c>
      <c r="K353" s="275">
        <v>865.7</v>
      </c>
      <c r="L353" s="275"/>
      <c r="M353" s="275">
        <v>273.38</v>
      </c>
      <c r="O353" s="275">
        <v>1139.08</v>
      </c>
      <c r="P353" s="275"/>
      <c r="Q353" s="274">
        <f t="shared" si="15"/>
        <v>87.48</v>
      </c>
      <c r="R353" s="274"/>
      <c r="S353" s="274">
        <f t="shared" si="16"/>
        <v>-185.89999999999998</v>
      </c>
      <c r="T353" s="300"/>
      <c r="U353" s="277" t="s">
        <v>392</v>
      </c>
      <c r="V353" s="272"/>
      <c r="W353" s="279">
        <v>20</v>
      </c>
      <c r="X353" s="249"/>
      <c r="Y353" s="279">
        <v>62.5</v>
      </c>
    </row>
    <row r="354" spans="1:25" ht="14.45" customHeight="1" x14ac:dyDescent="0.2">
      <c r="A354" s="251"/>
      <c r="B354" s="271">
        <v>486</v>
      </c>
      <c r="C354" s="271"/>
      <c r="D354" s="272" t="s">
        <v>728</v>
      </c>
      <c r="E354" s="272"/>
      <c r="F354" s="298">
        <v>44837</v>
      </c>
      <c r="H354" s="275">
        <v>58550</v>
      </c>
      <c r="I354" s="275"/>
      <c r="J354" s="275">
        <v>0</v>
      </c>
      <c r="K354" s="275">
        <v>2395.2399999999998</v>
      </c>
      <c r="L354" s="275"/>
      <c r="M354" s="275">
        <v>1064.55</v>
      </c>
      <c r="O354" s="275">
        <v>3459.79</v>
      </c>
      <c r="P354" s="275"/>
      <c r="Q354" s="274">
        <f t="shared" si="15"/>
        <v>936.8</v>
      </c>
      <c r="R354" s="274"/>
      <c r="S354" s="274">
        <f t="shared" si="16"/>
        <v>-127.75</v>
      </c>
      <c r="T354" s="300"/>
      <c r="U354" s="277" t="s">
        <v>392</v>
      </c>
      <c r="V354" s="272"/>
      <c r="W354" s="279">
        <v>55</v>
      </c>
      <c r="X354" s="249"/>
      <c r="Y354" s="279">
        <v>62.5</v>
      </c>
    </row>
    <row r="355" spans="1:25" ht="14.45" customHeight="1" x14ac:dyDescent="0.2">
      <c r="A355" s="251"/>
      <c r="B355" s="271">
        <v>487</v>
      </c>
      <c r="C355" s="271"/>
      <c r="D355" s="272" t="s">
        <v>729</v>
      </c>
      <c r="E355" s="272"/>
      <c r="F355" s="298">
        <v>44910</v>
      </c>
      <c r="H355" s="275">
        <v>47890</v>
      </c>
      <c r="I355" s="275"/>
      <c r="J355" s="275">
        <v>0</v>
      </c>
      <c r="K355" s="275">
        <v>1814.02</v>
      </c>
      <c r="L355" s="275"/>
      <c r="M355" s="275">
        <v>870.73</v>
      </c>
      <c r="O355" s="275">
        <v>2684.75</v>
      </c>
      <c r="P355" s="275"/>
      <c r="Q355" s="274">
        <f t="shared" si="15"/>
        <v>766.24</v>
      </c>
      <c r="R355" s="274"/>
      <c r="S355" s="274">
        <f t="shared" si="16"/>
        <v>-104.49000000000001</v>
      </c>
      <c r="T355" s="300"/>
      <c r="U355" s="277" t="s">
        <v>392</v>
      </c>
      <c r="V355" s="272"/>
      <c r="W355" s="279">
        <v>55</v>
      </c>
      <c r="X355" s="249"/>
      <c r="Y355" s="279">
        <v>62.5</v>
      </c>
    </row>
    <row r="356" spans="1:25" ht="14.45" customHeight="1" x14ac:dyDescent="0.2">
      <c r="A356" s="251"/>
      <c r="B356" s="271">
        <v>488</v>
      </c>
      <c r="C356" s="271"/>
      <c r="D356" s="272" t="s">
        <v>730</v>
      </c>
      <c r="E356" s="272"/>
      <c r="F356" s="298">
        <v>45280</v>
      </c>
      <c r="H356" s="275">
        <v>225002.56</v>
      </c>
      <c r="I356" s="275"/>
      <c r="J356" s="275">
        <v>0</v>
      </c>
      <c r="K356" s="275">
        <v>4090.96</v>
      </c>
      <c r="L356" s="275"/>
      <c r="M356" s="275">
        <v>4090.96</v>
      </c>
      <c r="O356" s="275">
        <v>8181.92</v>
      </c>
      <c r="P356" s="275"/>
      <c r="Q356" s="274">
        <f t="shared" si="15"/>
        <v>3600.04</v>
      </c>
      <c r="R356" s="274"/>
      <c r="S356" s="274">
        <f t="shared" si="16"/>
        <v>-490.92000000000007</v>
      </c>
      <c r="T356" s="300"/>
      <c r="U356" s="277" t="s">
        <v>392</v>
      </c>
      <c r="V356" s="272"/>
      <c r="W356" s="279">
        <v>55</v>
      </c>
      <c r="X356" s="249"/>
      <c r="Y356" s="279">
        <v>62.5</v>
      </c>
    </row>
    <row r="357" spans="1:25" ht="14.45" customHeight="1" x14ac:dyDescent="0.2">
      <c r="A357" s="251"/>
      <c r="B357" s="271">
        <v>489</v>
      </c>
      <c r="C357" s="271"/>
      <c r="D357" s="272" t="s">
        <v>731</v>
      </c>
      <c r="E357" s="272"/>
      <c r="F357" s="298">
        <v>45268</v>
      </c>
      <c r="H357" s="275">
        <v>1004459.33</v>
      </c>
      <c r="I357" s="275"/>
      <c r="J357" s="275">
        <v>0</v>
      </c>
      <c r="K357" s="275">
        <v>19784.810000000001</v>
      </c>
      <c r="L357" s="275"/>
      <c r="M357" s="275">
        <v>18262.900000000001</v>
      </c>
      <c r="O357" s="275">
        <v>38047.71</v>
      </c>
      <c r="P357" s="275"/>
      <c r="Q357" s="274">
        <f t="shared" si="15"/>
        <v>16071.35</v>
      </c>
      <c r="R357" s="274"/>
      <c r="S357" s="274">
        <f t="shared" si="16"/>
        <v>-2191.5500000000011</v>
      </c>
      <c r="T357" s="300"/>
      <c r="U357" s="277" t="s">
        <v>392</v>
      </c>
      <c r="V357" s="272"/>
      <c r="W357" s="279">
        <v>55</v>
      </c>
      <c r="X357" s="249"/>
      <c r="Y357" s="279">
        <v>62.5</v>
      </c>
    </row>
    <row r="358" spans="1:25" ht="14.45" customHeight="1" x14ac:dyDescent="0.2">
      <c r="A358" s="251"/>
      <c r="B358" s="271">
        <v>490</v>
      </c>
      <c r="C358" s="271"/>
      <c r="D358" s="272" t="s">
        <v>732</v>
      </c>
      <c r="E358" s="272"/>
      <c r="F358" s="298">
        <v>45268</v>
      </c>
      <c r="H358" s="275">
        <v>481704.66</v>
      </c>
      <c r="I358" s="275"/>
      <c r="J358" s="275">
        <v>0</v>
      </c>
      <c r="K358" s="275">
        <v>9488.1299999999992</v>
      </c>
      <c r="L358" s="275"/>
      <c r="M358" s="275">
        <v>8758.27</v>
      </c>
      <c r="O358" s="275">
        <v>18246.400000000001</v>
      </c>
      <c r="P358" s="275"/>
      <c r="Q358" s="274">
        <f t="shared" si="15"/>
        <v>7707.27</v>
      </c>
      <c r="R358" s="274"/>
      <c r="S358" s="274">
        <f t="shared" si="16"/>
        <v>-1051</v>
      </c>
      <c r="T358" s="300"/>
      <c r="U358" s="277" t="s">
        <v>392</v>
      </c>
      <c r="V358" s="272"/>
      <c r="W358" s="279">
        <v>55</v>
      </c>
      <c r="X358" s="249"/>
      <c r="Y358" s="279">
        <v>62.5</v>
      </c>
    </row>
    <row r="359" spans="1:25" ht="14.45" customHeight="1" x14ac:dyDescent="0.2">
      <c r="A359" s="251"/>
      <c r="B359" s="271">
        <v>491</v>
      </c>
      <c r="C359" s="271"/>
      <c r="D359" s="272" t="s">
        <v>733</v>
      </c>
      <c r="E359" s="272"/>
      <c r="F359" s="298">
        <v>45268</v>
      </c>
      <c r="H359" s="275">
        <v>86705.34</v>
      </c>
      <c r="I359" s="275"/>
      <c r="J359" s="275">
        <v>0</v>
      </c>
      <c r="K359" s="275">
        <v>1707.83</v>
      </c>
      <c r="L359" s="275"/>
      <c r="M359" s="275">
        <v>1576.46</v>
      </c>
      <c r="O359" s="275">
        <v>3284.29</v>
      </c>
      <c r="P359" s="275"/>
      <c r="Q359" s="274">
        <f t="shared" si="15"/>
        <v>1387.29</v>
      </c>
      <c r="R359" s="274"/>
      <c r="S359" s="274">
        <f t="shared" si="16"/>
        <v>-189.17000000000007</v>
      </c>
      <c r="T359" s="300"/>
      <c r="U359" s="277" t="s">
        <v>392</v>
      </c>
      <c r="V359" s="272"/>
      <c r="W359" s="279">
        <v>55</v>
      </c>
      <c r="X359" s="249"/>
      <c r="Y359" s="279">
        <v>62.5</v>
      </c>
    </row>
    <row r="360" spans="1:25" ht="14.45" customHeight="1" x14ac:dyDescent="0.2">
      <c r="A360" s="251"/>
      <c r="B360" s="271">
        <v>492</v>
      </c>
      <c r="C360" s="271"/>
      <c r="D360" s="272" t="s">
        <v>734</v>
      </c>
      <c r="E360" s="272"/>
      <c r="F360" s="298">
        <v>45268</v>
      </c>
      <c r="H360" s="275">
        <v>51369.38</v>
      </c>
      <c r="I360" s="275"/>
      <c r="J360" s="275">
        <v>0</v>
      </c>
      <c r="K360" s="275">
        <v>1011.82</v>
      </c>
      <c r="L360" s="275"/>
      <c r="M360" s="275">
        <v>933.99</v>
      </c>
      <c r="O360" s="275">
        <v>1945.81</v>
      </c>
      <c r="P360" s="275"/>
      <c r="Q360" s="274">
        <f t="shared" si="15"/>
        <v>821.91</v>
      </c>
      <c r="R360" s="274"/>
      <c r="S360" s="274">
        <f t="shared" si="16"/>
        <v>-112.08000000000004</v>
      </c>
      <c r="T360" s="300"/>
      <c r="U360" s="277" t="s">
        <v>392</v>
      </c>
      <c r="V360" s="272"/>
      <c r="W360" s="279">
        <v>55</v>
      </c>
      <c r="X360" s="249"/>
      <c r="Y360" s="279">
        <v>62.5</v>
      </c>
    </row>
    <row r="361" spans="1:25" ht="14.45" customHeight="1" x14ac:dyDescent="0.2">
      <c r="A361" s="251"/>
      <c r="B361" s="271">
        <v>493</v>
      </c>
      <c r="C361" s="271"/>
      <c r="D361" s="272" t="s">
        <v>735</v>
      </c>
      <c r="E361" s="272"/>
      <c r="F361" s="298">
        <v>45268</v>
      </c>
      <c r="H361" s="275">
        <v>506323.03</v>
      </c>
      <c r="I361" s="275"/>
      <c r="J361" s="275">
        <v>0</v>
      </c>
      <c r="K361" s="275">
        <v>9973.0300000000007</v>
      </c>
      <c r="L361" s="275"/>
      <c r="M361" s="275">
        <v>9205.8700000000008</v>
      </c>
      <c r="O361" s="275">
        <v>19178.900000000001</v>
      </c>
      <c r="P361" s="275"/>
      <c r="Q361" s="274">
        <f t="shared" si="15"/>
        <v>8101.17</v>
      </c>
      <c r="R361" s="274"/>
      <c r="S361" s="274">
        <f t="shared" si="16"/>
        <v>-1104.7000000000007</v>
      </c>
      <c r="T361" s="300"/>
      <c r="U361" s="277" t="s">
        <v>392</v>
      </c>
      <c r="V361" s="272"/>
      <c r="W361" s="279">
        <v>55</v>
      </c>
      <c r="X361" s="249"/>
      <c r="Y361" s="279">
        <v>62.5</v>
      </c>
    </row>
    <row r="362" spans="1:25" ht="14.45" customHeight="1" x14ac:dyDescent="0.2">
      <c r="A362" s="251"/>
      <c r="B362" s="271">
        <v>494</v>
      </c>
      <c r="C362" s="271"/>
      <c r="D362" s="272" t="s">
        <v>736</v>
      </c>
      <c r="E362" s="272"/>
      <c r="F362" s="298">
        <v>45268</v>
      </c>
      <c r="H362" s="275">
        <v>47139.38</v>
      </c>
      <c r="I362" s="275"/>
      <c r="J362" s="275">
        <v>0</v>
      </c>
      <c r="K362" s="275">
        <v>928.5</v>
      </c>
      <c r="L362" s="275"/>
      <c r="M362" s="275">
        <v>857.08</v>
      </c>
      <c r="O362" s="275">
        <v>1785.58</v>
      </c>
      <c r="P362" s="275"/>
      <c r="Q362" s="274">
        <f t="shared" si="15"/>
        <v>754.23</v>
      </c>
      <c r="R362" s="274"/>
      <c r="S362" s="274">
        <f t="shared" si="16"/>
        <v>-102.85000000000002</v>
      </c>
      <c r="T362" s="300"/>
      <c r="U362" s="277" t="s">
        <v>392</v>
      </c>
      <c r="V362" s="272"/>
      <c r="W362" s="279">
        <v>55</v>
      </c>
      <c r="X362" s="249"/>
      <c r="Y362" s="279">
        <v>62.5</v>
      </c>
    </row>
    <row r="363" spans="1:25" ht="14.45" customHeight="1" x14ac:dyDescent="0.2">
      <c r="A363" s="251"/>
      <c r="B363" s="271">
        <v>495</v>
      </c>
      <c r="C363" s="271"/>
      <c r="D363" s="272" t="s">
        <v>737</v>
      </c>
      <c r="E363" s="272"/>
      <c r="F363" s="298">
        <v>45268</v>
      </c>
      <c r="H363" s="275">
        <v>62544.5</v>
      </c>
      <c r="I363" s="275"/>
      <c r="J363" s="275">
        <v>0</v>
      </c>
      <c r="K363" s="275">
        <v>1231.93</v>
      </c>
      <c r="L363" s="275"/>
      <c r="M363" s="275">
        <v>1137.17</v>
      </c>
      <c r="O363" s="275">
        <v>2369.1</v>
      </c>
      <c r="P363" s="275"/>
      <c r="Q363" s="274">
        <f t="shared" si="15"/>
        <v>1000.71</v>
      </c>
      <c r="R363" s="274"/>
      <c r="S363" s="274">
        <f t="shared" si="16"/>
        <v>-136.46000000000004</v>
      </c>
      <c r="T363" s="300"/>
      <c r="U363" s="277" t="s">
        <v>392</v>
      </c>
      <c r="V363" s="272"/>
      <c r="W363" s="279">
        <v>55</v>
      </c>
      <c r="X363" s="249"/>
      <c r="Y363" s="279">
        <v>62.5</v>
      </c>
    </row>
    <row r="364" spans="1:25" ht="14.45" customHeight="1" x14ac:dyDescent="0.2">
      <c r="A364" s="251"/>
      <c r="B364" s="271">
        <v>496</v>
      </c>
      <c r="C364" s="271"/>
      <c r="D364" s="272" t="s">
        <v>738</v>
      </c>
      <c r="E364" s="272"/>
      <c r="F364" s="298">
        <v>45268</v>
      </c>
      <c r="H364" s="275">
        <v>195049.4</v>
      </c>
      <c r="I364" s="275"/>
      <c r="J364" s="275">
        <v>0</v>
      </c>
      <c r="K364" s="275">
        <v>3841.88</v>
      </c>
      <c r="L364" s="275"/>
      <c r="M364" s="275">
        <v>3546.35</v>
      </c>
      <c r="O364" s="275">
        <v>7388.23</v>
      </c>
      <c r="P364" s="275"/>
      <c r="Q364" s="274">
        <f t="shared" si="15"/>
        <v>3120.79</v>
      </c>
      <c r="R364" s="274"/>
      <c r="S364" s="274">
        <f t="shared" si="16"/>
        <v>-425.55999999999995</v>
      </c>
      <c r="T364" s="300"/>
      <c r="U364" s="277" t="s">
        <v>392</v>
      </c>
      <c r="V364" s="272"/>
      <c r="W364" s="279">
        <v>55</v>
      </c>
      <c r="X364" s="249"/>
      <c r="Y364" s="279">
        <v>62.5</v>
      </c>
    </row>
    <row r="365" spans="1:25" ht="14.45" customHeight="1" x14ac:dyDescent="0.2">
      <c r="A365" s="251"/>
      <c r="B365" s="271">
        <v>497</v>
      </c>
      <c r="C365" s="271"/>
      <c r="D365" s="272" t="s">
        <v>739</v>
      </c>
      <c r="E365" s="272"/>
      <c r="F365" s="298">
        <v>45268</v>
      </c>
      <c r="H365" s="275">
        <v>168349.57</v>
      </c>
      <c r="I365" s="275"/>
      <c r="J365" s="275">
        <v>0</v>
      </c>
      <c r="K365" s="275">
        <v>3315.98</v>
      </c>
      <c r="L365" s="275"/>
      <c r="M365" s="275">
        <v>3060.9</v>
      </c>
      <c r="O365" s="275">
        <v>6376.88</v>
      </c>
      <c r="P365" s="275"/>
      <c r="Q365" s="274">
        <f t="shared" si="15"/>
        <v>2693.59</v>
      </c>
      <c r="R365" s="274"/>
      <c r="S365" s="274">
        <f t="shared" si="16"/>
        <v>-367.30999999999995</v>
      </c>
      <c r="T365" s="300"/>
      <c r="U365" s="277" t="s">
        <v>392</v>
      </c>
      <c r="V365" s="272"/>
      <c r="W365" s="279">
        <v>55</v>
      </c>
      <c r="X365" s="249"/>
      <c r="Y365" s="279">
        <v>62.5</v>
      </c>
    </row>
    <row r="366" spans="1:25" ht="14.45" customHeight="1" x14ac:dyDescent="0.2">
      <c r="A366" s="251"/>
      <c r="B366" s="271">
        <v>498</v>
      </c>
      <c r="C366" s="271"/>
      <c r="D366" s="272" t="s">
        <v>740</v>
      </c>
      <c r="E366" s="272"/>
      <c r="F366" s="298">
        <v>45268</v>
      </c>
      <c r="H366" s="275">
        <v>126080.38</v>
      </c>
      <c r="I366" s="275"/>
      <c r="J366" s="275">
        <v>0</v>
      </c>
      <c r="K366" s="275">
        <v>2483.4</v>
      </c>
      <c r="L366" s="275"/>
      <c r="M366" s="275">
        <v>2292.37</v>
      </c>
      <c r="O366" s="275">
        <v>4775.7700000000004</v>
      </c>
      <c r="P366" s="275"/>
      <c r="Q366" s="274">
        <f t="shared" si="15"/>
        <v>2017.29</v>
      </c>
      <c r="R366" s="274"/>
      <c r="S366" s="274">
        <f t="shared" si="16"/>
        <v>-275.07999999999993</v>
      </c>
      <c r="T366" s="300"/>
      <c r="U366" s="277" t="s">
        <v>392</v>
      </c>
      <c r="V366" s="272"/>
      <c r="W366" s="279">
        <v>55</v>
      </c>
      <c r="X366" s="249"/>
      <c r="Y366" s="279">
        <v>62.5</v>
      </c>
    </row>
    <row r="367" spans="1:25" ht="14.45" customHeight="1" x14ac:dyDescent="0.2">
      <c r="A367" s="251"/>
      <c r="B367" s="271">
        <v>499</v>
      </c>
      <c r="C367" s="271"/>
      <c r="D367" s="272" t="s">
        <v>741</v>
      </c>
      <c r="E367" s="272"/>
      <c r="F367" s="298">
        <v>45268</v>
      </c>
      <c r="H367" s="275">
        <v>159671.41</v>
      </c>
      <c r="I367" s="275"/>
      <c r="J367" s="275">
        <v>0</v>
      </c>
      <c r="K367" s="275">
        <v>3145.05</v>
      </c>
      <c r="L367" s="275"/>
      <c r="M367" s="275">
        <v>2903.12</v>
      </c>
      <c r="O367" s="275">
        <v>6048.17</v>
      </c>
      <c r="P367" s="275"/>
      <c r="Q367" s="274">
        <f t="shared" si="15"/>
        <v>2554.7399999999998</v>
      </c>
      <c r="R367" s="274"/>
      <c r="S367" s="274">
        <f t="shared" si="16"/>
        <v>-348.38000000000011</v>
      </c>
      <c r="T367" s="300"/>
      <c r="U367" s="277" t="s">
        <v>392</v>
      </c>
      <c r="V367" s="272"/>
      <c r="W367" s="279">
        <v>55</v>
      </c>
      <c r="X367" s="249"/>
      <c r="Y367" s="279">
        <v>62.5</v>
      </c>
    </row>
    <row r="368" spans="1:25" ht="14.45" customHeight="1" x14ac:dyDescent="0.2">
      <c r="A368" s="251"/>
      <c r="B368" s="271">
        <v>500</v>
      </c>
      <c r="C368" s="271"/>
      <c r="D368" s="272" t="s">
        <v>742</v>
      </c>
      <c r="E368" s="272"/>
      <c r="F368" s="298">
        <v>45268</v>
      </c>
      <c r="H368" s="275">
        <v>59238.85</v>
      </c>
      <c r="I368" s="275"/>
      <c r="J368" s="275">
        <v>0</v>
      </c>
      <c r="K368" s="275">
        <v>1166.83</v>
      </c>
      <c r="L368" s="275"/>
      <c r="M368" s="275">
        <v>1077.07</v>
      </c>
      <c r="O368" s="275">
        <v>2243.9</v>
      </c>
      <c r="P368" s="275"/>
      <c r="Q368" s="274">
        <f t="shared" si="15"/>
        <v>947.82</v>
      </c>
      <c r="R368" s="274"/>
      <c r="S368" s="274">
        <f t="shared" si="16"/>
        <v>-129.24999999999989</v>
      </c>
      <c r="T368" s="300"/>
      <c r="U368" s="277" t="s">
        <v>392</v>
      </c>
      <c r="V368" s="272"/>
      <c r="W368" s="279">
        <v>55</v>
      </c>
      <c r="X368" s="249"/>
      <c r="Y368" s="279">
        <v>62.5</v>
      </c>
    </row>
    <row r="369" spans="1:25" ht="14.45" customHeight="1" x14ac:dyDescent="0.2">
      <c r="A369" s="251"/>
      <c r="B369" s="271">
        <v>501</v>
      </c>
      <c r="C369" s="271"/>
      <c r="D369" s="272" t="s">
        <v>743</v>
      </c>
      <c r="E369" s="272"/>
      <c r="F369" s="298">
        <v>45268</v>
      </c>
      <c r="H369" s="275">
        <v>432551.6</v>
      </c>
      <c r="I369" s="275"/>
      <c r="J369" s="275">
        <v>0</v>
      </c>
      <c r="K369" s="275">
        <v>8519.9500000000007</v>
      </c>
      <c r="L369" s="275"/>
      <c r="M369" s="275">
        <v>7864.57</v>
      </c>
      <c r="O369" s="275">
        <v>16384.52</v>
      </c>
      <c r="P369" s="275"/>
      <c r="Q369" s="274">
        <f t="shared" si="15"/>
        <v>6920.83</v>
      </c>
      <c r="R369" s="274"/>
      <c r="S369" s="274">
        <f t="shared" si="16"/>
        <v>-943.73999999999978</v>
      </c>
      <c r="T369" s="300"/>
      <c r="U369" s="277" t="s">
        <v>392</v>
      </c>
      <c r="V369" s="272"/>
      <c r="W369" s="279">
        <v>55</v>
      </c>
      <c r="X369" s="249"/>
      <c r="Y369" s="279">
        <v>62.5</v>
      </c>
    </row>
    <row r="370" spans="1:25" ht="14.45" customHeight="1" x14ac:dyDescent="0.2">
      <c r="A370" s="251"/>
      <c r="B370" s="271">
        <v>502</v>
      </c>
      <c r="C370" s="271"/>
      <c r="D370" s="272" t="s">
        <v>744</v>
      </c>
      <c r="E370" s="272"/>
      <c r="F370" s="298">
        <v>45268</v>
      </c>
      <c r="H370" s="275">
        <v>106385.09</v>
      </c>
      <c r="I370" s="275"/>
      <c r="J370" s="275">
        <v>0</v>
      </c>
      <c r="K370" s="275">
        <v>2095.46</v>
      </c>
      <c r="L370" s="275"/>
      <c r="M370" s="275">
        <v>1934.27</v>
      </c>
      <c r="O370" s="275">
        <v>4029.73</v>
      </c>
      <c r="P370" s="275"/>
      <c r="Q370" s="274">
        <f t="shared" si="15"/>
        <v>1702.16</v>
      </c>
      <c r="R370" s="274"/>
      <c r="S370" s="274">
        <f t="shared" si="16"/>
        <v>-232.1099999999999</v>
      </c>
      <c r="T370" s="300"/>
      <c r="U370" s="277" t="s">
        <v>392</v>
      </c>
      <c r="V370" s="272"/>
      <c r="W370" s="279">
        <v>55</v>
      </c>
      <c r="X370" s="249"/>
      <c r="Y370" s="279">
        <v>62.5</v>
      </c>
    </row>
    <row r="371" spans="1:25" ht="14.45" customHeight="1" x14ac:dyDescent="0.2">
      <c r="A371" s="251"/>
      <c r="B371" s="271">
        <v>503</v>
      </c>
      <c r="C371" s="271"/>
      <c r="D371" s="272" t="s">
        <v>745</v>
      </c>
      <c r="E371" s="272"/>
      <c r="F371" s="298">
        <v>45268</v>
      </c>
      <c r="H371" s="275">
        <v>128626.87</v>
      </c>
      <c r="I371" s="275"/>
      <c r="J371" s="275">
        <v>0</v>
      </c>
      <c r="K371" s="275">
        <v>2533.56</v>
      </c>
      <c r="L371" s="275"/>
      <c r="M371" s="275">
        <v>2338.67</v>
      </c>
      <c r="O371" s="275">
        <v>4872.2299999999996</v>
      </c>
      <c r="P371" s="275"/>
      <c r="Q371" s="274">
        <f t="shared" si="15"/>
        <v>2058.0300000000002</v>
      </c>
      <c r="R371" s="274"/>
      <c r="S371" s="274">
        <f t="shared" si="16"/>
        <v>-280.63999999999987</v>
      </c>
      <c r="T371" s="300"/>
      <c r="U371" s="277" t="s">
        <v>392</v>
      </c>
      <c r="V371" s="272"/>
      <c r="W371" s="279">
        <v>55</v>
      </c>
      <c r="X371" s="249"/>
      <c r="Y371" s="279">
        <v>62.5</v>
      </c>
    </row>
    <row r="372" spans="1:25" ht="14.45" customHeight="1" x14ac:dyDescent="0.2">
      <c r="A372" s="251"/>
      <c r="B372" s="271">
        <v>504</v>
      </c>
      <c r="C372" s="271"/>
      <c r="D372" s="272" t="s">
        <v>746</v>
      </c>
      <c r="E372" s="272"/>
      <c r="F372" s="298">
        <v>45268</v>
      </c>
      <c r="H372" s="275">
        <v>117649.5</v>
      </c>
      <c r="I372" s="275"/>
      <c r="J372" s="275">
        <v>0</v>
      </c>
      <c r="K372" s="275">
        <v>2317.34</v>
      </c>
      <c r="L372" s="275"/>
      <c r="M372" s="275">
        <v>2139.08</v>
      </c>
      <c r="O372" s="275">
        <v>4456.42</v>
      </c>
      <c r="P372" s="275"/>
      <c r="Q372" s="274">
        <f t="shared" si="15"/>
        <v>1882.39</v>
      </c>
      <c r="R372" s="274"/>
      <c r="S372" s="274">
        <f t="shared" si="16"/>
        <v>-256.68999999999983</v>
      </c>
      <c r="T372" s="300"/>
      <c r="U372" s="277" t="s">
        <v>392</v>
      </c>
      <c r="V372" s="272"/>
      <c r="W372" s="279">
        <v>55</v>
      </c>
      <c r="X372" s="249"/>
      <c r="Y372" s="279">
        <v>62.5</v>
      </c>
    </row>
    <row r="373" spans="1:25" ht="14.45" customHeight="1" x14ac:dyDescent="0.2">
      <c r="A373" s="251"/>
      <c r="B373" s="271">
        <v>505</v>
      </c>
      <c r="C373" s="271"/>
      <c r="D373" s="272" t="s">
        <v>747</v>
      </c>
      <c r="E373" s="272"/>
      <c r="F373" s="298">
        <v>45268</v>
      </c>
      <c r="H373" s="275">
        <v>8916.2199999999993</v>
      </c>
      <c r="I373" s="275"/>
      <c r="J373" s="275">
        <v>0</v>
      </c>
      <c r="K373" s="275">
        <v>482.96</v>
      </c>
      <c r="L373" s="275"/>
      <c r="M373" s="275">
        <v>445.81</v>
      </c>
      <c r="O373" s="275">
        <v>928.77</v>
      </c>
      <c r="P373" s="275"/>
      <c r="Q373" s="274">
        <f t="shared" si="15"/>
        <v>142.66</v>
      </c>
      <c r="R373" s="274"/>
      <c r="S373" s="274">
        <f t="shared" si="16"/>
        <v>-303.14999999999998</v>
      </c>
      <c r="T373" s="300"/>
      <c r="U373" s="277" t="s">
        <v>392</v>
      </c>
      <c r="V373" s="272"/>
      <c r="W373" s="279">
        <v>20</v>
      </c>
      <c r="X373" s="249"/>
      <c r="Y373" s="279">
        <v>62.5</v>
      </c>
    </row>
    <row r="374" spans="1:25" ht="14.45" customHeight="1" x14ac:dyDescent="0.2">
      <c r="A374" s="251"/>
      <c r="B374" s="271">
        <v>506</v>
      </c>
      <c r="C374" s="271"/>
      <c r="D374" s="272" t="s">
        <v>748</v>
      </c>
      <c r="E374" s="272"/>
      <c r="F374" s="298">
        <v>45344</v>
      </c>
      <c r="H374" s="275">
        <v>4585.45</v>
      </c>
      <c r="I374" s="275"/>
      <c r="J374" s="275">
        <v>0</v>
      </c>
      <c r="K374" s="275">
        <v>191.06</v>
      </c>
      <c r="L374" s="275"/>
      <c r="M374" s="275">
        <v>229.27</v>
      </c>
      <c r="O374" s="275">
        <v>420.33</v>
      </c>
      <c r="P374" s="275"/>
      <c r="Q374" s="274">
        <f t="shared" si="15"/>
        <v>73.37</v>
      </c>
      <c r="R374" s="274"/>
      <c r="S374" s="274">
        <f t="shared" si="16"/>
        <v>-155.9</v>
      </c>
      <c r="T374" s="300"/>
      <c r="U374" s="277" t="s">
        <v>392</v>
      </c>
      <c r="V374" s="272"/>
      <c r="W374" s="279">
        <v>20</v>
      </c>
      <c r="X374" s="249"/>
      <c r="Y374" s="279">
        <v>62.5</v>
      </c>
    </row>
    <row r="375" spans="1:25" ht="14.45" customHeight="1" x14ac:dyDescent="0.2">
      <c r="A375" s="251"/>
      <c r="B375" s="271">
        <v>507</v>
      </c>
      <c r="C375" s="271"/>
      <c r="D375" s="272" t="s">
        <v>749</v>
      </c>
      <c r="E375" s="272"/>
      <c r="F375" s="298">
        <v>45489</v>
      </c>
      <c r="H375" s="275">
        <v>5203.6400000000003</v>
      </c>
      <c r="I375" s="275"/>
      <c r="J375" s="275">
        <v>0</v>
      </c>
      <c r="K375" s="275">
        <v>39.42</v>
      </c>
      <c r="L375" s="275"/>
      <c r="M375" s="275">
        <v>94.61</v>
      </c>
      <c r="O375" s="275">
        <v>134.03</v>
      </c>
      <c r="P375" s="275"/>
      <c r="Q375" s="274">
        <f t="shared" si="15"/>
        <v>83.26</v>
      </c>
      <c r="R375" s="274"/>
      <c r="S375" s="274">
        <f t="shared" si="16"/>
        <v>-11.349999999999994</v>
      </c>
      <c r="T375" s="300"/>
      <c r="U375" s="277" t="s">
        <v>392</v>
      </c>
      <c r="V375" s="272"/>
      <c r="W375" s="279">
        <v>55</v>
      </c>
      <c r="X375" s="249"/>
      <c r="Y375" s="279">
        <v>62.5</v>
      </c>
    </row>
    <row r="376" spans="1:25" ht="14.45" customHeight="1" x14ac:dyDescent="0.2">
      <c r="A376" s="251"/>
      <c r="B376" s="271">
        <v>508</v>
      </c>
      <c r="C376" s="271"/>
      <c r="D376" s="272" t="s">
        <v>750</v>
      </c>
      <c r="E376" s="272"/>
      <c r="F376" s="298">
        <v>45504</v>
      </c>
      <c r="H376" s="275">
        <v>20387.13</v>
      </c>
      <c r="I376" s="275"/>
      <c r="J376" s="275">
        <v>0</v>
      </c>
      <c r="K376" s="275">
        <v>424.73</v>
      </c>
      <c r="L376" s="275"/>
      <c r="M376" s="275">
        <v>1019.36</v>
      </c>
      <c r="O376" s="275">
        <v>1444.09</v>
      </c>
      <c r="P376" s="275"/>
      <c r="Q376" s="274">
        <f t="shared" si="15"/>
        <v>326.19</v>
      </c>
      <c r="R376" s="274"/>
      <c r="S376" s="274">
        <f t="shared" si="16"/>
        <v>-693.17000000000007</v>
      </c>
      <c r="T376" s="300"/>
      <c r="U376" s="277" t="s">
        <v>392</v>
      </c>
      <c r="V376" s="272"/>
      <c r="W376" s="279">
        <v>20</v>
      </c>
      <c r="X376" s="249"/>
      <c r="Y376" s="279">
        <v>62.5</v>
      </c>
    </row>
    <row r="377" spans="1:25" ht="14.45" customHeight="1" x14ac:dyDescent="0.2">
      <c r="A377" s="251"/>
      <c r="B377" s="271">
        <v>509</v>
      </c>
      <c r="C377" s="271"/>
      <c r="D377" s="272" t="s">
        <v>751</v>
      </c>
      <c r="E377" s="272"/>
      <c r="F377" s="298">
        <v>45541</v>
      </c>
      <c r="H377" s="275">
        <v>6979.38</v>
      </c>
      <c r="I377" s="275"/>
      <c r="J377" s="275">
        <v>0</v>
      </c>
      <c r="K377" s="275">
        <v>116.32</v>
      </c>
      <c r="L377" s="275"/>
      <c r="M377" s="275">
        <v>348.97</v>
      </c>
      <c r="O377" s="275">
        <v>465.29</v>
      </c>
      <c r="P377" s="275"/>
      <c r="Q377" s="274">
        <f t="shared" si="15"/>
        <v>111.67</v>
      </c>
      <c r="R377" s="274"/>
      <c r="S377" s="274">
        <f t="shared" si="16"/>
        <v>-237.3</v>
      </c>
      <c r="T377" s="300"/>
      <c r="U377" s="277" t="s">
        <v>392</v>
      </c>
      <c r="V377" s="272"/>
      <c r="W377" s="279">
        <v>20</v>
      </c>
      <c r="X377" s="249"/>
      <c r="Y377" s="279">
        <v>62.5</v>
      </c>
    </row>
    <row r="378" spans="1:25" ht="14.45" customHeight="1" x14ac:dyDescent="0.2">
      <c r="A378" s="251"/>
      <c r="B378" s="271">
        <v>510</v>
      </c>
      <c r="C378" s="271"/>
      <c r="D378" s="272" t="s">
        <v>752</v>
      </c>
      <c r="E378" s="272"/>
      <c r="F378" s="298">
        <v>45569</v>
      </c>
      <c r="H378" s="275">
        <v>114172.3</v>
      </c>
      <c r="I378" s="275"/>
      <c r="J378" s="275">
        <v>0</v>
      </c>
      <c r="K378" s="275">
        <v>518.97</v>
      </c>
      <c r="L378" s="275"/>
      <c r="M378" s="275">
        <v>2075.86</v>
      </c>
      <c r="O378" s="275">
        <v>2594.83</v>
      </c>
      <c r="P378" s="275"/>
      <c r="Q378" s="274">
        <f t="shared" si="15"/>
        <v>1826.76</v>
      </c>
      <c r="R378" s="274"/>
      <c r="S378" s="274">
        <f t="shared" si="16"/>
        <v>-249.10000000000014</v>
      </c>
      <c r="T378" s="300"/>
      <c r="U378" s="277" t="s">
        <v>392</v>
      </c>
      <c r="V378" s="272"/>
      <c r="W378" s="279">
        <v>55</v>
      </c>
      <c r="X378" s="249"/>
      <c r="Y378" s="279">
        <v>62.5</v>
      </c>
    </row>
    <row r="379" spans="1:25" ht="14.45" customHeight="1" x14ac:dyDescent="0.2">
      <c r="A379" s="251"/>
      <c r="B379" s="271">
        <v>511</v>
      </c>
      <c r="C379" s="271"/>
      <c r="D379" s="272" t="s">
        <v>753</v>
      </c>
      <c r="E379" s="272"/>
      <c r="F379" s="298">
        <v>45569</v>
      </c>
      <c r="H379" s="275">
        <v>72995.399999999994</v>
      </c>
      <c r="I379" s="275"/>
      <c r="J379" s="275">
        <v>0</v>
      </c>
      <c r="K379" s="275">
        <v>331.8</v>
      </c>
      <c r="L379" s="275"/>
      <c r="M379" s="275">
        <v>1327.19</v>
      </c>
      <c r="O379" s="275">
        <v>1658.99</v>
      </c>
      <c r="P379" s="275"/>
      <c r="Q379" s="274">
        <f t="shared" si="15"/>
        <v>1167.93</v>
      </c>
      <c r="R379" s="274"/>
      <c r="S379" s="274">
        <f t="shared" si="16"/>
        <v>-159.26</v>
      </c>
      <c r="T379" s="300"/>
      <c r="U379" s="277" t="s">
        <v>392</v>
      </c>
      <c r="V379" s="272"/>
      <c r="W379" s="279">
        <v>55</v>
      </c>
      <c r="X379" s="249"/>
      <c r="Y379" s="279">
        <v>62.5</v>
      </c>
    </row>
    <row r="380" spans="1:25" ht="14.45" customHeight="1" x14ac:dyDescent="0.2">
      <c r="A380" s="251"/>
      <c r="B380" s="271">
        <v>512</v>
      </c>
      <c r="C380" s="271"/>
      <c r="D380" s="272" t="s">
        <v>754</v>
      </c>
      <c r="E380" s="272"/>
      <c r="F380" s="298">
        <v>45596</v>
      </c>
      <c r="H380" s="275">
        <v>4906.25</v>
      </c>
      <c r="I380" s="275"/>
      <c r="J380" s="275">
        <v>0</v>
      </c>
      <c r="K380" s="275">
        <v>40.89</v>
      </c>
      <c r="L380" s="275"/>
      <c r="M380" s="275">
        <v>245.31</v>
      </c>
      <c r="O380" s="275">
        <v>286.2</v>
      </c>
      <c r="P380" s="275"/>
      <c r="Q380" s="274">
        <f t="shared" si="15"/>
        <v>78.5</v>
      </c>
      <c r="R380" s="274"/>
      <c r="S380" s="274">
        <f t="shared" si="16"/>
        <v>-166.81</v>
      </c>
      <c r="T380" s="300"/>
      <c r="U380" s="277" t="s">
        <v>392</v>
      </c>
      <c r="V380" s="272"/>
      <c r="W380" s="279">
        <v>20</v>
      </c>
      <c r="X380" s="249"/>
      <c r="Y380" s="279">
        <v>62.5</v>
      </c>
    </row>
    <row r="381" spans="1:25" ht="14.45" customHeight="1" x14ac:dyDescent="0.2">
      <c r="A381" s="248"/>
      <c r="B381" s="249"/>
      <c r="C381" s="249"/>
      <c r="D381" s="284" t="s">
        <v>755</v>
      </c>
      <c r="E381" s="248"/>
      <c r="F381" s="248"/>
      <c r="H381" s="301">
        <f>SUM(H81:H380)</f>
        <v>19549806.109999996</v>
      </c>
      <c r="I381" s="250"/>
      <c r="J381" s="250"/>
      <c r="K381" s="301">
        <f>SUM(K81:K380)</f>
        <v>8368527.2299999995</v>
      </c>
      <c r="L381" s="250"/>
      <c r="M381" s="301">
        <f>SUM(M81:M380)</f>
        <v>347783.7</v>
      </c>
      <c r="O381" s="301">
        <f>SUM(O81:O380)</f>
        <v>8716310.9299999941</v>
      </c>
      <c r="P381" s="250"/>
      <c r="Q381" s="301">
        <f>SUM(Q81:Q380)</f>
        <v>296913.81000000011</v>
      </c>
      <c r="R381" s="250"/>
      <c r="S381" s="301">
        <f>SUM(S81:S380)</f>
        <v>-50869.890000000021</v>
      </c>
      <c r="T381" s="248"/>
      <c r="U381" s="277" t="s">
        <v>392</v>
      </c>
      <c r="V381" s="248"/>
      <c r="W381" s="249"/>
      <c r="X381" s="249"/>
      <c r="Y381" s="249"/>
    </row>
    <row r="382" spans="1:25" ht="14.45" customHeight="1" x14ac:dyDescent="0.2">
      <c r="A382" s="251"/>
      <c r="B382" s="438" t="s">
        <v>756</v>
      </c>
      <c r="C382" s="438"/>
      <c r="D382" s="438"/>
      <c r="E382" s="284"/>
      <c r="F382" s="251"/>
      <c r="H382" s="250"/>
      <c r="I382" s="250"/>
      <c r="J382" s="250"/>
      <c r="K382" s="250"/>
      <c r="L382" s="250"/>
      <c r="M382" s="250"/>
      <c r="N382" s="250"/>
      <c r="O382" s="250"/>
      <c r="P382" s="250"/>
      <c r="Q382" s="250"/>
      <c r="R382" s="250"/>
      <c r="S382" s="250"/>
      <c r="T382" s="248"/>
      <c r="U382" s="277" t="s">
        <v>392</v>
      </c>
      <c r="V382" s="251"/>
      <c r="W382" s="249"/>
      <c r="X382" s="249"/>
      <c r="Y382" s="249"/>
    </row>
    <row r="383" spans="1:25" ht="14.45" customHeight="1" x14ac:dyDescent="0.2">
      <c r="A383" s="251"/>
      <c r="B383" s="277" t="s">
        <v>757</v>
      </c>
      <c r="C383" s="277"/>
      <c r="D383" s="278"/>
      <c r="E383" s="278"/>
      <c r="F383" s="298">
        <v>25934</v>
      </c>
      <c r="H383" s="275">
        <v>4659</v>
      </c>
      <c r="I383" s="275"/>
      <c r="J383" s="275">
        <v>0</v>
      </c>
      <c r="K383" s="275">
        <v>4659</v>
      </c>
      <c r="L383" s="275"/>
      <c r="M383" s="275">
        <v>0</v>
      </c>
      <c r="O383" s="275">
        <v>4659</v>
      </c>
      <c r="P383" s="275"/>
      <c r="Q383" s="274">
        <f>IF(H383=K383,0,IF(H383=O383,0,ROUND(H383/Y383,2)))</f>
        <v>0</v>
      </c>
      <c r="R383" s="274"/>
      <c r="S383" s="274">
        <f t="shared" ref="S383:S384" si="17">Q383-M383</f>
        <v>0</v>
      </c>
      <c r="T383" s="300"/>
      <c r="U383" s="277" t="s">
        <v>392</v>
      </c>
      <c r="V383" s="272"/>
      <c r="W383" s="279">
        <v>50</v>
      </c>
      <c r="X383" s="249"/>
      <c r="Y383" s="279">
        <v>62.5</v>
      </c>
    </row>
    <row r="384" spans="1:25" ht="14.45" customHeight="1" x14ac:dyDescent="0.2">
      <c r="A384" s="251"/>
      <c r="B384" s="277" t="s">
        <v>758</v>
      </c>
      <c r="C384" s="277"/>
      <c r="D384" s="278"/>
      <c r="E384" s="278"/>
      <c r="F384" s="298">
        <v>27211</v>
      </c>
      <c r="H384" s="275">
        <v>2144</v>
      </c>
      <c r="I384" s="275"/>
      <c r="J384" s="275">
        <v>0</v>
      </c>
      <c r="K384" s="275">
        <v>2144</v>
      </c>
      <c r="L384" s="275"/>
      <c r="M384" s="275">
        <v>0</v>
      </c>
      <c r="O384" s="275">
        <v>2144</v>
      </c>
      <c r="P384" s="275"/>
      <c r="Q384" s="274">
        <f>IF(H384=K384,0,IF(H384=O384,0,ROUND(H384/Y384,2)))</f>
        <v>0</v>
      </c>
      <c r="R384" s="274"/>
      <c r="S384" s="274">
        <f t="shared" si="17"/>
        <v>0</v>
      </c>
      <c r="T384" s="300"/>
      <c r="U384" s="277" t="s">
        <v>392</v>
      </c>
      <c r="V384" s="272"/>
      <c r="W384" s="279">
        <v>50</v>
      </c>
      <c r="X384" s="249"/>
      <c r="Y384" s="279">
        <v>62.5</v>
      </c>
    </row>
    <row r="385" spans="1:25" ht="14.45" customHeight="1" x14ac:dyDescent="0.2">
      <c r="A385" s="248"/>
      <c r="B385" s="249"/>
      <c r="C385" s="249"/>
      <c r="D385" s="284" t="s">
        <v>759</v>
      </c>
      <c r="E385" s="248"/>
      <c r="F385" s="248"/>
      <c r="H385" s="301">
        <v>6803</v>
      </c>
      <c r="I385" s="250"/>
      <c r="J385" s="250"/>
      <c r="K385" s="301">
        <v>6803</v>
      </c>
      <c r="L385" s="250"/>
      <c r="M385" s="301">
        <f>SUM(M383:M384)</f>
        <v>0</v>
      </c>
      <c r="O385" s="301">
        <v>6803</v>
      </c>
      <c r="P385" s="250"/>
      <c r="Q385" s="301">
        <f>SUM(Q383:Q384)</f>
        <v>0</v>
      </c>
      <c r="R385" s="250"/>
      <c r="S385" s="301">
        <f>SUM(Q385:R385)</f>
        <v>0</v>
      </c>
      <c r="T385" s="248"/>
      <c r="U385" s="277"/>
      <c r="V385" s="248"/>
      <c r="W385" s="249"/>
      <c r="X385" s="249"/>
      <c r="Y385" s="249"/>
    </row>
    <row r="386" spans="1:25" ht="14.45" customHeight="1" x14ac:dyDescent="0.2">
      <c r="A386" s="248"/>
      <c r="B386" s="249"/>
      <c r="C386" s="249"/>
      <c r="D386" s="284"/>
      <c r="E386" s="248"/>
      <c r="F386" s="248"/>
      <c r="H386" s="250"/>
      <c r="I386" s="250"/>
      <c r="J386" s="250"/>
      <c r="K386" s="250"/>
      <c r="L386" s="250"/>
      <c r="M386" s="250"/>
      <c r="O386" s="250"/>
      <c r="P386" s="250"/>
      <c r="Q386" s="250"/>
      <c r="R386" s="250"/>
      <c r="S386" s="250"/>
      <c r="T386" s="248"/>
      <c r="U386" s="277"/>
      <c r="V386" s="248"/>
      <c r="W386" s="249"/>
      <c r="X386" s="249"/>
      <c r="Y386" s="249"/>
    </row>
    <row r="387" spans="1:25" ht="14.45" customHeight="1" x14ac:dyDescent="0.2">
      <c r="A387" s="251"/>
      <c r="B387" s="438" t="s">
        <v>760</v>
      </c>
      <c r="C387" s="438"/>
      <c r="D387" s="438"/>
      <c r="E387" s="284"/>
      <c r="F387" s="251"/>
      <c r="H387" s="250"/>
      <c r="I387" s="250"/>
      <c r="J387" s="250"/>
      <c r="K387" s="250"/>
      <c r="L387" s="250"/>
      <c r="M387" s="250"/>
      <c r="N387" s="250"/>
      <c r="O387" s="250"/>
      <c r="P387" s="250"/>
      <c r="Q387" s="250"/>
      <c r="R387" s="250"/>
      <c r="S387" s="250"/>
      <c r="T387" s="248"/>
      <c r="U387" s="277" t="s">
        <v>392</v>
      </c>
      <c r="V387" s="251"/>
      <c r="W387" s="249"/>
      <c r="X387" s="249"/>
      <c r="Y387" s="249"/>
    </row>
    <row r="388" spans="1:25" ht="14.45" customHeight="1" x14ac:dyDescent="0.2">
      <c r="A388" s="251"/>
      <c r="B388" s="271">
        <v>616</v>
      </c>
      <c r="C388" s="271"/>
      <c r="D388" s="272" t="s">
        <v>761</v>
      </c>
      <c r="E388" s="272"/>
      <c r="F388" s="298">
        <v>31321</v>
      </c>
      <c r="H388" s="275">
        <v>17155</v>
      </c>
      <c r="I388" s="275"/>
      <c r="J388" s="275">
        <v>0</v>
      </c>
      <c r="K388" s="275">
        <v>16833.54</v>
      </c>
      <c r="L388" s="275"/>
      <c r="M388" s="275">
        <v>321.45999999999998</v>
      </c>
      <c r="O388" s="275">
        <v>17155</v>
      </c>
      <c r="P388" s="275"/>
      <c r="Q388" s="274">
        <f t="shared" ref="Q388:Q429" si="18">IF(H388=K388,0,IF(H388=O388,0,ROUND(H388/Y388,2)))</f>
        <v>0</v>
      </c>
      <c r="R388" s="274"/>
      <c r="S388" s="274">
        <f t="shared" ref="S388:S429" si="19">Q388-M388</f>
        <v>-321.45999999999998</v>
      </c>
      <c r="T388" s="299"/>
      <c r="U388" s="277" t="s">
        <v>392</v>
      </c>
      <c r="V388" s="272"/>
      <c r="W388" s="279">
        <v>40</v>
      </c>
      <c r="X388" s="249"/>
      <c r="Y388" s="279">
        <v>45</v>
      </c>
    </row>
    <row r="389" spans="1:25" ht="14.45" customHeight="1" x14ac:dyDescent="0.2">
      <c r="A389" s="251"/>
      <c r="B389" s="271">
        <v>617</v>
      </c>
      <c r="C389" s="271"/>
      <c r="D389" s="272" t="s">
        <v>762</v>
      </c>
      <c r="E389" s="272"/>
      <c r="F389" s="298">
        <v>31229</v>
      </c>
      <c r="H389" s="275">
        <v>5610</v>
      </c>
      <c r="I389" s="275"/>
      <c r="J389" s="275">
        <v>0</v>
      </c>
      <c r="K389" s="275">
        <v>5539.88</v>
      </c>
      <c r="L389" s="275"/>
      <c r="M389" s="275">
        <v>70.12</v>
      </c>
      <c r="O389" s="275">
        <v>5610</v>
      </c>
      <c r="P389" s="275"/>
      <c r="Q389" s="274">
        <f t="shared" si="18"/>
        <v>0</v>
      </c>
      <c r="R389" s="274"/>
      <c r="S389" s="274">
        <f t="shared" si="19"/>
        <v>-70.12</v>
      </c>
      <c r="T389" s="299"/>
      <c r="U389" s="277" t="s">
        <v>392</v>
      </c>
      <c r="V389" s="272"/>
      <c r="W389" s="279">
        <v>40</v>
      </c>
      <c r="X389" s="249"/>
      <c r="Y389" s="279">
        <v>45</v>
      </c>
    </row>
    <row r="390" spans="1:25" ht="14.45" customHeight="1" x14ac:dyDescent="0.2">
      <c r="A390" s="251"/>
      <c r="B390" s="271">
        <v>618</v>
      </c>
      <c r="C390" s="271"/>
      <c r="D390" s="272" t="s">
        <v>761</v>
      </c>
      <c r="E390" s="272"/>
      <c r="F390" s="298">
        <v>31533</v>
      </c>
      <c r="H390" s="275">
        <v>2310</v>
      </c>
      <c r="I390" s="275"/>
      <c r="J390" s="275">
        <v>0</v>
      </c>
      <c r="K390" s="275">
        <v>2233</v>
      </c>
      <c r="L390" s="275"/>
      <c r="M390" s="275">
        <v>57.75</v>
      </c>
      <c r="O390" s="275">
        <v>2290.75</v>
      </c>
      <c r="P390" s="275"/>
      <c r="Q390" s="274">
        <f t="shared" si="18"/>
        <v>51.33</v>
      </c>
      <c r="R390" s="274"/>
      <c r="S390" s="274">
        <f t="shared" si="19"/>
        <v>-6.4200000000000017</v>
      </c>
      <c r="T390" s="299"/>
      <c r="U390" s="277" t="s">
        <v>392</v>
      </c>
      <c r="V390" s="272"/>
      <c r="W390" s="279">
        <v>40</v>
      </c>
      <c r="X390" s="249"/>
      <c r="Y390" s="279">
        <v>45</v>
      </c>
    </row>
    <row r="391" spans="1:25" ht="14.45" customHeight="1" x14ac:dyDescent="0.2">
      <c r="A391" s="251"/>
      <c r="B391" s="271">
        <v>619</v>
      </c>
      <c r="C391" s="271"/>
      <c r="D391" s="272" t="s">
        <v>762</v>
      </c>
      <c r="E391" s="272"/>
      <c r="F391" s="298">
        <v>31594</v>
      </c>
      <c r="H391" s="275">
        <v>7735</v>
      </c>
      <c r="I391" s="275"/>
      <c r="J391" s="275">
        <v>0</v>
      </c>
      <c r="K391" s="275">
        <v>7445.13</v>
      </c>
      <c r="L391" s="275"/>
      <c r="M391" s="275">
        <v>193.38</v>
      </c>
      <c r="O391" s="275">
        <v>7638.51</v>
      </c>
      <c r="P391" s="275"/>
      <c r="Q391" s="274">
        <f t="shared" si="18"/>
        <v>171.89</v>
      </c>
      <c r="R391" s="274"/>
      <c r="S391" s="274">
        <f t="shared" si="19"/>
        <v>-21.490000000000009</v>
      </c>
      <c r="T391" s="299"/>
      <c r="U391" s="277" t="s">
        <v>392</v>
      </c>
      <c r="V391" s="272"/>
      <c r="W391" s="279">
        <v>40</v>
      </c>
      <c r="X391" s="249"/>
      <c r="Y391" s="279">
        <v>45</v>
      </c>
    </row>
    <row r="392" spans="1:25" ht="14.45" customHeight="1" x14ac:dyDescent="0.2">
      <c r="A392" s="251"/>
      <c r="B392" s="271">
        <v>620</v>
      </c>
      <c r="C392" s="271"/>
      <c r="D392" s="272" t="s">
        <v>762</v>
      </c>
      <c r="E392" s="272"/>
      <c r="F392" s="298">
        <v>31959</v>
      </c>
      <c r="H392" s="275">
        <v>7470</v>
      </c>
      <c r="I392" s="275"/>
      <c r="J392" s="275">
        <v>0</v>
      </c>
      <c r="K392" s="275">
        <v>7003.13</v>
      </c>
      <c r="L392" s="275"/>
      <c r="M392" s="275">
        <v>186.75</v>
      </c>
      <c r="O392" s="275">
        <v>7189.88</v>
      </c>
      <c r="P392" s="275"/>
      <c r="Q392" s="274">
        <f t="shared" si="18"/>
        <v>166</v>
      </c>
      <c r="R392" s="274"/>
      <c r="S392" s="274">
        <f t="shared" si="19"/>
        <v>-20.75</v>
      </c>
      <c r="T392" s="299"/>
      <c r="U392" s="277" t="s">
        <v>392</v>
      </c>
      <c r="V392" s="272"/>
      <c r="W392" s="279">
        <v>40</v>
      </c>
      <c r="X392" s="249"/>
      <c r="Y392" s="279">
        <v>45</v>
      </c>
    </row>
    <row r="393" spans="1:25" ht="14.45" customHeight="1" x14ac:dyDescent="0.2">
      <c r="A393" s="251"/>
      <c r="B393" s="271">
        <v>621</v>
      </c>
      <c r="C393" s="271"/>
      <c r="D393" s="272" t="s">
        <v>763</v>
      </c>
      <c r="E393" s="272"/>
      <c r="F393" s="298">
        <v>32325</v>
      </c>
      <c r="H393" s="275">
        <v>9900</v>
      </c>
      <c r="I393" s="275"/>
      <c r="J393" s="275">
        <v>0</v>
      </c>
      <c r="K393" s="275">
        <v>9033.75</v>
      </c>
      <c r="L393" s="275"/>
      <c r="M393" s="275">
        <v>247.5</v>
      </c>
      <c r="O393" s="275">
        <v>9281.25</v>
      </c>
      <c r="P393" s="275"/>
      <c r="Q393" s="274">
        <f t="shared" si="18"/>
        <v>220</v>
      </c>
      <c r="R393" s="274"/>
      <c r="S393" s="274">
        <f t="shared" si="19"/>
        <v>-27.5</v>
      </c>
      <c r="T393" s="299"/>
      <c r="U393" s="277" t="s">
        <v>392</v>
      </c>
      <c r="V393" s="272"/>
      <c r="W393" s="279">
        <v>40</v>
      </c>
      <c r="X393" s="249"/>
      <c r="Y393" s="279">
        <v>45</v>
      </c>
    </row>
    <row r="394" spans="1:25" ht="14.45" customHeight="1" x14ac:dyDescent="0.2">
      <c r="A394" s="251"/>
      <c r="B394" s="271">
        <v>622</v>
      </c>
      <c r="C394" s="271"/>
      <c r="D394" s="272" t="s">
        <v>763</v>
      </c>
      <c r="E394" s="272"/>
      <c r="F394" s="298">
        <v>32690</v>
      </c>
      <c r="H394" s="275">
        <v>9200</v>
      </c>
      <c r="I394" s="275"/>
      <c r="J394" s="275">
        <v>0</v>
      </c>
      <c r="K394" s="275">
        <v>8165</v>
      </c>
      <c r="L394" s="275"/>
      <c r="M394" s="275">
        <v>230</v>
      </c>
      <c r="O394" s="275">
        <v>8395</v>
      </c>
      <c r="P394" s="275"/>
      <c r="Q394" s="274">
        <f t="shared" si="18"/>
        <v>204.44</v>
      </c>
      <c r="R394" s="274"/>
      <c r="S394" s="274">
        <f t="shared" si="19"/>
        <v>-25.560000000000002</v>
      </c>
      <c r="T394" s="299"/>
      <c r="U394" s="277" t="s">
        <v>392</v>
      </c>
      <c r="V394" s="272"/>
      <c r="W394" s="279">
        <v>40</v>
      </c>
      <c r="X394" s="249"/>
      <c r="Y394" s="279">
        <v>45</v>
      </c>
    </row>
    <row r="395" spans="1:25" ht="14.45" customHeight="1" x14ac:dyDescent="0.2">
      <c r="A395" s="251"/>
      <c r="B395" s="271">
        <v>623</v>
      </c>
      <c r="C395" s="271"/>
      <c r="D395" s="272" t="s">
        <v>763</v>
      </c>
      <c r="E395" s="272"/>
      <c r="F395" s="298">
        <v>33055</v>
      </c>
      <c r="H395" s="275">
        <v>12800</v>
      </c>
      <c r="I395" s="275"/>
      <c r="J395" s="275">
        <v>0</v>
      </c>
      <c r="K395" s="275">
        <v>11040</v>
      </c>
      <c r="L395" s="275"/>
      <c r="M395" s="275">
        <v>320</v>
      </c>
      <c r="O395" s="275">
        <v>11360</v>
      </c>
      <c r="P395" s="275"/>
      <c r="Q395" s="274">
        <f t="shared" si="18"/>
        <v>284.44</v>
      </c>
      <c r="R395" s="274"/>
      <c r="S395" s="274">
        <f t="shared" si="19"/>
        <v>-35.56</v>
      </c>
      <c r="T395" s="300"/>
      <c r="U395" s="277" t="s">
        <v>392</v>
      </c>
      <c r="V395" s="272"/>
      <c r="W395" s="279">
        <v>40</v>
      </c>
      <c r="X395" s="249"/>
      <c r="Y395" s="279">
        <v>45</v>
      </c>
    </row>
    <row r="396" spans="1:25" ht="14.45" customHeight="1" x14ac:dyDescent="0.2">
      <c r="A396" s="251"/>
      <c r="B396" s="271">
        <v>624</v>
      </c>
      <c r="C396" s="271"/>
      <c r="D396" s="272" t="s">
        <v>764</v>
      </c>
      <c r="E396" s="272"/>
      <c r="F396" s="298">
        <v>33420</v>
      </c>
      <c r="H396" s="275">
        <v>10920</v>
      </c>
      <c r="I396" s="275"/>
      <c r="J396" s="275">
        <v>0</v>
      </c>
      <c r="K396" s="275">
        <v>9145.5</v>
      </c>
      <c r="L396" s="275"/>
      <c r="M396" s="275">
        <v>273</v>
      </c>
      <c r="O396" s="275">
        <v>9418.5</v>
      </c>
      <c r="P396" s="275"/>
      <c r="Q396" s="274">
        <f t="shared" si="18"/>
        <v>242.67</v>
      </c>
      <c r="R396" s="274"/>
      <c r="S396" s="274">
        <f t="shared" si="19"/>
        <v>-30.330000000000013</v>
      </c>
      <c r="T396" s="300"/>
      <c r="U396" s="277" t="s">
        <v>392</v>
      </c>
      <c r="V396" s="272"/>
      <c r="W396" s="279">
        <v>40</v>
      </c>
      <c r="X396" s="249"/>
      <c r="Y396" s="279">
        <v>45</v>
      </c>
    </row>
    <row r="397" spans="1:25" ht="14.45" customHeight="1" x14ac:dyDescent="0.2">
      <c r="A397" s="251"/>
      <c r="B397" s="271">
        <v>625</v>
      </c>
      <c r="C397" s="271"/>
      <c r="D397" s="272" t="s">
        <v>764</v>
      </c>
      <c r="E397" s="272"/>
      <c r="F397" s="298">
        <v>33786</v>
      </c>
      <c r="H397" s="275">
        <v>12150</v>
      </c>
      <c r="I397" s="275"/>
      <c r="J397" s="275">
        <v>0</v>
      </c>
      <c r="K397" s="275">
        <v>9871.8799999999992</v>
      </c>
      <c r="L397" s="275"/>
      <c r="M397" s="275">
        <v>303.75</v>
      </c>
      <c r="O397" s="275">
        <v>10175.629999999999</v>
      </c>
      <c r="P397" s="275"/>
      <c r="Q397" s="274">
        <f t="shared" si="18"/>
        <v>270</v>
      </c>
      <c r="R397" s="274"/>
      <c r="S397" s="274">
        <f t="shared" si="19"/>
        <v>-33.75</v>
      </c>
      <c r="T397" s="300"/>
      <c r="U397" s="277" t="s">
        <v>392</v>
      </c>
      <c r="V397" s="272"/>
      <c r="W397" s="279">
        <v>40</v>
      </c>
      <c r="X397" s="249"/>
      <c r="Y397" s="279">
        <v>45</v>
      </c>
    </row>
    <row r="398" spans="1:25" ht="14.45" customHeight="1" x14ac:dyDescent="0.2">
      <c r="A398" s="251"/>
      <c r="B398" s="271">
        <v>626</v>
      </c>
      <c r="C398" s="271"/>
      <c r="D398" s="272" t="s">
        <v>764</v>
      </c>
      <c r="E398" s="272"/>
      <c r="F398" s="298">
        <v>34151</v>
      </c>
      <c r="H398" s="275">
        <v>17545</v>
      </c>
      <c r="I398" s="275"/>
      <c r="J398" s="275">
        <v>0</v>
      </c>
      <c r="K398" s="275">
        <v>13816.84</v>
      </c>
      <c r="L398" s="275"/>
      <c r="M398" s="275">
        <v>438.63</v>
      </c>
      <c r="O398" s="275">
        <v>14255.47</v>
      </c>
      <c r="P398" s="275"/>
      <c r="Q398" s="274">
        <f t="shared" si="18"/>
        <v>389.89</v>
      </c>
      <c r="R398" s="274"/>
      <c r="S398" s="274">
        <f t="shared" si="19"/>
        <v>-48.740000000000009</v>
      </c>
      <c r="T398" s="300"/>
      <c r="U398" s="277" t="s">
        <v>392</v>
      </c>
      <c r="V398" s="272"/>
      <c r="W398" s="279">
        <v>40</v>
      </c>
      <c r="X398" s="249"/>
      <c r="Y398" s="279">
        <v>45</v>
      </c>
    </row>
    <row r="399" spans="1:25" ht="14.45" customHeight="1" x14ac:dyDescent="0.2">
      <c r="A399" s="251"/>
      <c r="B399" s="271">
        <v>627</v>
      </c>
      <c r="C399" s="271"/>
      <c r="D399" s="272" t="s">
        <v>765</v>
      </c>
      <c r="E399" s="272"/>
      <c r="F399" s="298">
        <v>34516</v>
      </c>
      <c r="H399" s="275">
        <v>21855</v>
      </c>
      <c r="I399" s="275"/>
      <c r="J399" s="275">
        <v>0</v>
      </c>
      <c r="K399" s="275">
        <v>16666.830000000002</v>
      </c>
      <c r="L399" s="275"/>
      <c r="M399" s="275">
        <v>546.38</v>
      </c>
      <c r="O399" s="275">
        <v>17213.21</v>
      </c>
      <c r="P399" s="275"/>
      <c r="Q399" s="274">
        <f t="shared" si="18"/>
        <v>485.67</v>
      </c>
      <c r="R399" s="274"/>
      <c r="S399" s="274">
        <f t="shared" si="19"/>
        <v>-60.70999999999998</v>
      </c>
      <c r="T399" s="300"/>
      <c r="U399" s="277" t="s">
        <v>392</v>
      </c>
      <c r="V399" s="272"/>
      <c r="W399" s="279">
        <v>40</v>
      </c>
      <c r="X399" s="249"/>
      <c r="Y399" s="279">
        <v>45</v>
      </c>
    </row>
    <row r="400" spans="1:25" ht="14.45" customHeight="1" x14ac:dyDescent="0.2">
      <c r="A400" s="251"/>
      <c r="B400" s="271">
        <v>628</v>
      </c>
      <c r="C400" s="271"/>
      <c r="D400" s="272" t="s">
        <v>766</v>
      </c>
      <c r="E400" s="272"/>
      <c r="F400" s="298">
        <v>34881</v>
      </c>
      <c r="H400" s="275">
        <v>15965</v>
      </c>
      <c r="I400" s="275"/>
      <c r="J400" s="275">
        <v>0</v>
      </c>
      <c r="K400" s="275">
        <v>11775.97</v>
      </c>
      <c r="L400" s="275"/>
      <c r="M400" s="275">
        <v>399.13</v>
      </c>
      <c r="O400" s="275">
        <v>12175.1</v>
      </c>
      <c r="P400" s="275"/>
      <c r="Q400" s="274">
        <f t="shared" si="18"/>
        <v>354.78</v>
      </c>
      <c r="R400" s="274"/>
      <c r="S400" s="274">
        <f t="shared" si="19"/>
        <v>-44.350000000000023</v>
      </c>
      <c r="T400" s="300"/>
      <c r="U400" s="277" t="s">
        <v>392</v>
      </c>
      <c r="V400" s="272"/>
      <c r="W400" s="279">
        <v>40</v>
      </c>
      <c r="X400" s="249"/>
      <c r="Y400" s="279">
        <v>45</v>
      </c>
    </row>
    <row r="401" spans="1:25" ht="14.45" customHeight="1" x14ac:dyDescent="0.2">
      <c r="A401" s="251"/>
      <c r="B401" s="271">
        <v>629</v>
      </c>
      <c r="C401" s="271"/>
      <c r="D401" s="272" t="s">
        <v>767</v>
      </c>
      <c r="E401" s="272"/>
      <c r="F401" s="298">
        <v>35247</v>
      </c>
      <c r="H401" s="275">
        <v>27745</v>
      </c>
      <c r="I401" s="275"/>
      <c r="J401" s="275">
        <v>0</v>
      </c>
      <c r="K401" s="275">
        <v>19770.349999999999</v>
      </c>
      <c r="L401" s="275"/>
      <c r="M401" s="275">
        <v>693.63</v>
      </c>
      <c r="O401" s="275">
        <v>20463.98</v>
      </c>
      <c r="P401" s="275"/>
      <c r="Q401" s="274">
        <f t="shared" si="18"/>
        <v>616.55999999999995</v>
      </c>
      <c r="R401" s="274"/>
      <c r="S401" s="274">
        <f t="shared" si="19"/>
        <v>-77.07000000000005</v>
      </c>
      <c r="T401" s="300"/>
      <c r="U401" s="277" t="s">
        <v>392</v>
      </c>
      <c r="V401" s="272"/>
      <c r="W401" s="279">
        <v>40</v>
      </c>
      <c r="X401" s="249"/>
      <c r="Y401" s="279">
        <v>45</v>
      </c>
    </row>
    <row r="402" spans="1:25" ht="14.45" customHeight="1" x14ac:dyDescent="0.2">
      <c r="A402" s="251"/>
      <c r="B402" s="271">
        <v>630</v>
      </c>
      <c r="C402" s="271"/>
      <c r="D402" s="272" t="s">
        <v>768</v>
      </c>
      <c r="E402" s="272"/>
      <c r="F402" s="298">
        <v>35612</v>
      </c>
      <c r="H402" s="275">
        <v>31465</v>
      </c>
      <c r="I402" s="275"/>
      <c r="J402" s="275">
        <v>0</v>
      </c>
      <c r="K402" s="275">
        <v>21635.56</v>
      </c>
      <c r="L402" s="275"/>
      <c r="M402" s="275">
        <v>786.63</v>
      </c>
      <c r="O402" s="275">
        <v>22422.19</v>
      </c>
      <c r="P402" s="275"/>
      <c r="Q402" s="274">
        <f t="shared" si="18"/>
        <v>699.22</v>
      </c>
      <c r="R402" s="274"/>
      <c r="S402" s="274">
        <f t="shared" si="19"/>
        <v>-87.409999999999968</v>
      </c>
      <c r="T402" s="300"/>
      <c r="U402" s="277" t="s">
        <v>392</v>
      </c>
      <c r="V402" s="272"/>
      <c r="W402" s="279">
        <v>40</v>
      </c>
      <c r="X402" s="249"/>
      <c r="Y402" s="279">
        <v>45</v>
      </c>
    </row>
    <row r="403" spans="1:25" ht="14.45" customHeight="1" x14ac:dyDescent="0.2">
      <c r="A403" s="251"/>
      <c r="B403" s="271">
        <v>631</v>
      </c>
      <c r="C403" s="271"/>
      <c r="D403" s="272" t="s">
        <v>769</v>
      </c>
      <c r="E403" s="272"/>
      <c r="F403" s="298">
        <v>35977</v>
      </c>
      <c r="H403" s="275">
        <v>29915</v>
      </c>
      <c r="I403" s="275"/>
      <c r="J403" s="275">
        <v>0</v>
      </c>
      <c r="K403" s="275">
        <v>19821.89</v>
      </c>
      <c r="L403" s="275"/>
      <c r="M403" s="275">
        <v>747.88</v>
      </c>
      <c r="O403" s="275">
        <v>20569.77</v>
      </c>
      <c r="P403" s="275"/>
      <c r="Q403" s="274">
        <f t="shared" si="18"/>
        <v>664.78</v>
      </c>
      <c r="R403" s="274"/>
      <c r="S403" s="274">
        <f t="shared" si="19"/>
        <v>-83.100000000000023</v>
      </c>
      <c r="T403" s="300"/>
      <c r="U403" s="277" t="s">
        <v>392</v>
      </c>
      <c r="V403" s="272"/>
      <c r="W403" s="279">
        <v>40</v>
      </c>
      <c r="X403" s="249"/>
      <c r="Y403" s="279">
        <v>45</v>
      </c>
    </row>
    <row r="404" spans="1:25" ht="14.45" customHeight="1" x14ac:dyDescent="0.2">
      <c r="A404" s="251"/>
      <c r="B404" s="271">
        <v>632</v>
      </c>
      <c r="C404" s="271"/>
      <c r="D404" s="272" t="s">
        <v>770</v>
      </c>
      <c r="E404" s="272"/>
      <c r="F404" s="298">
        <v>36342</v>
      </c>
      <c r="H404" s="275">
        <v>34565</v>
      </c>
      <c r="I404" s="275"/>
      <c r="J404" s="275">
        <v>0</v>
      </c>
      <c r="K404" s="275">
        <v>22035.31</v>
      </c>
      <c r="L404" s="275"/>
      <c r="M404" s="275">
        <v>864.13</v>
      </c>
      <c r="O404" s="275">
        <v>22899.439999999999</v>
      </c>
      <c r="P404" s="275"/>
      <c r="Q404" s="274">
        <f t="shared" si="18"/>
        <v>768.11</v>
      </c>
      <c r="R404" s="274"/>
      <c r="S404" s="274">
        <f t="shared" si="19"/>
        <v>-96.019999999999982</v>
      </c>
      <c r="T404" s="300"/>
      <c r="U404" s="277" t="s">
        <v>392</v>
      </c>
      <c r="V404" s="272"/>
      <c r="W404" s="279">
        <v>40</v>
      </c>
      <c r="X404" s="249"/>
      <c r="Y404" s="279">
        <v>45</v>
      </c>
    </row>
    <row r="405" spans="1:25" ht="14.45" customHeight="1" x14ac:dyDescent="0.2">
      <c r="A405" s="251"/>
      <c r="B405" s="271">
        <v>633</v>
      </c>
      <c r="C405" s="271"/>
      <c r="D405" s="272" t="s">
        <v>771</v>
      </c>
      <c r="E405" s="272"/>
      <c r="F405" s="298">
        <v>36708</v>
      </c>
      <c r="H405" s="275">
        <v>34565</v>
      </c>
      <c r="I405" s="275"/>
      <c r="J405" s="275">
        <v>0</v>
      </c>
      <c r="K405" s="275">
        <v>21171.18</v>
      </c>
      <c r="L405" s="275"/>
      <c r="M405" s="275">
        <v>864.13</v>
      </c>
      <c r="O405" s="275">
        <v>22035.31</v>
      </c>
      <c r="P405" s="275"/>
      <c r="Q405" s="274">
        <f t="shared" si="18"/>
        <v>768.11</v>
      </c>
      <c r="R405" s="274"/>
      <c r="S405" s="274">
        <f t="shared" si="19"/>
        <v>-96.019999999999982</v>
      </c>
      <c r="T405" s="300"/>
      <c r="U405" s="277" t="s">
        <v>392</v>
      </c>
      <c r="V405" s="272"/>
      <c r="W405" s="279">
        <v>40</v>
      </c>
      <c r="X405" s="249"/>
      <c r="Y405" s="279">
        <v>45</v>
      </c>
    </row>
    <row r="406" spans="1:25" ht="14.45" customHeight="1" x14ac:dyDescent="0.2">
      <c r="A406" s="251"/>
      <c r="B406" s="271">
        <v>634</v>
      </c>
      <c r="C406" s="271"/>
      <c r="D406" s="272" t="s">
        <v>772</v>
      </c>
      <c r="E406" s="272"/>
      <c r="F406" s="298">
        <v>37073</v>
      </c>
      <c r="H406" s="275">
        <v>29450</v>
      </c>
      <c r="I406" s="275"/>
      <c r="J406" s="275">
        <v>0</v>
      </c>
      <c r="K406" s="275">
        <v>17301.88</v>
      </c>
      <c r="L406" s="275"/>
      <c r="M406" s="275">
        <v>736.25</v>
      </c>
      <c r="O406" s="275">
        <v>18038.13</v>
      </c>
      <c r="P406" s="275"/>
      <c r="Q406" s="274">
        <f t="shared" si="18"/>
        <v>654.44000000000005</v>
      </c>
      <c r="R406" s="274"/>
      <c r="S406" s="274">
        <f t="shared" si="19"/>
        <v>-81.809999999999945</v>
      </c>
      <c r="T406" s="300"/>
      <c r="U406" s="277" t="s">
        <v>392</v>
      </c>
      <c r="V406" s="272"/>
      <c r="W406" s="279">
        <v>40</v>
      </c>
      <c r="X406" s="249"/>
      <c r="Y406" s="279">
        <v>45</v>
      </c>
    </row>
    <row r="407" spans="1:25" ht="14.45" customHeight="1" x14ac:dyDescent="0.2">
      <c r="A407" s="251"/>
      <c r="B407" s="271">
        <v>635</v>
      </c>
      <c r="C407" s="271"/>
      <c r="D407" s="272" t="s">
        <v>773</v>
      </c>
      <c r="E407" s="272"/>
      <c r="F407" s="298">
        <v>37438</v>
      </c>
      <c r="H407" s="275">
        <v>25885</v>
      </c>
      <c r="I407" s="275"/>
      <c r="J407" s="275">
        <v>0</v>
      </c>
      <c r="K407" s="275">
        <v>14560.42</v>
      </c>
      <c r="L407" s="275"/>
      <c r="M407" s="275">
        <v>647.13</v>
      </c>
      <c r="O407" s="275">
        <v>15207.55</v>
      </c>
      <c r="P407" s="275"/>
      <c r="Q407" s="274">
        <f t="shared" si="18"/>
        <v>575.22</v>
      </c>
      <c r="R407" s="274"/>
      <c r="S407" s="274">
        <f t="shared" si="19"/>
        <v>-71.909999999999968</v>
      </c>
      <c r="T407" s="300"/>
      <c r="U407" s="277" t="s">
        <v>392</v>
      </c>
      <c r="V407" s="272"/>
      <c r="W407" s="279">
        <v>40</v>
      </c>
      <c r="X407" s="249"/>
      <c r="Y407" s="279">
        <v>45</v>
      </c>
    </row>
    <row r="408" spans="1:25" ht="14.45" customHeight="1" x14ac:dyDescent="0.2">
      <c r="A408" s="251"/>
      <c r="B408" s="271">
        <v>636</v>
      </c>
      <c r="C408" s="271"/>
      <c r="D408" s="272" t="s">
        <v>774</v>
      </c>
      <c r="E408" s="272"/>
      <c r="F408" s="298">
        <v>37803</v>
      </c>
      <c r="H408" s="275">
        <v>24180</v>
      </c>
      <c r="I408" s="275"/>
      <c r="J408" s="275">
        <v>0</v>
      </c>
      <c r="K408" s="275">
        <v>12996.75</v>
      </c>
      <c r="L408" s="275"/>
      <c r="M408" s="275">
        <v>604.5</v>
      </c>
      <c r="O408" s="275">
        <v>13601.25</v>
      </c>
      <c r="P408" s="275"/>
      <c r="Q408" s="274">
        <f t="shared" si="18"/>
        <v>537.33000000000004</v>
      </c>
      <c r="R408" s="274"/>
      <c r="S408" s="274">
        <f t="shared" si="19"/>
        <v>-67.169999999999959</v>
      </c>
      <c r="T408" s="300"/>
      <c r="U408" s="277" t="s">
        <v>392</v>
      </c>
      <c r="V408" s="272"/>
      <c r="W408" s="279">
        <v>40</v>
      </c>
      <c r="X408" s="249"/>
      <c r="Y408" s="279">
        <v>45</v>
      </c>
    </row>
    <row r="409" spans="1:25" ht="14.45" customHeight="1" x14ac:dyDescent="0.2">
      <c r="A409" s="251"/>
      <c r="B409" s="271">
        <v>637</v>
      </c>
      <c r="C409" s="271"/>
      <c r="D409" s="272" t="s">
        <v>775</v>
      </c>
      <c r="E409" s="272"/>
      <c r="F409" s="298">
        <v>38169</v>
      </c>
      <c r="H409" s="275">
        <v>29915</v>
      </c>
      <c r="I409" s="275"/>
      <c r="J409" s="275">
        <v>0</v>
      </c>
      <c r="K409" s="275">
        <v>27671.4</v>
      </c>
      <c r="L409" s="275"/>
      <c r="M409" s="275">
        <v>747.88</v>
      </c>
      <c r="O409" s="275">
        <v>28419.279999999999</v>
      </c>
      <c r="P409" s="275"/>
      <c r="Q409" s="274">
        <f t="shared" si="18"/>
        <v>664.78</v>
      </c>
      <c r="R409" s="274"/>
      <c r="S409" s="274">
        <f t="shared" si="19"/>
        <v>-83.100000000000023</v>
      </c>
      <c r="T409" s="300"/>
      <c r="U409" s="277" t="s">
        <v>392</v>
      </c>
      <c r="V409" s="272"/>
      <c r="W409" s="279">
        <v>40</v>
      </c>
      <c r="X409" s="249"/>
      <c r="Y409" s="279">
        <v>45</v>
      </c>
    </row>
    <row r="410" spans="1:25" ht="14.45" customHeight="1" x14ac:dyDescent="0.2">
      <c r="A410" s="251"/>
      <c r="B410" s="271">
        <v>638</v>
      </c>
      <c r="C410" s="271"/>
      <c r="D410" s="272" t="s">
        <v>776</v>
      </c>
      <c r="E410" s="272"/>
      <c r="F410" s="298">
        <v>38534</v>
      </c>
      <c r="H410" s="275">
        <v>26505</v>
      </c>
      <c r="I410" s="275"/>
      <c r="J410" s="275">
        <v>0</v>
      </c>
      <c r="K410" s="275">
        <v>23191.9</v>
      </c>
      <c r="L410" s="275"/>
      <c r="M410" s="275">
        <v>662.63</v>
      </c>
      <c r="O410" s="275">
        <v>23854.53</v>
      </c>
      <c r="P410" s="275"/>
      <c r="Q410" s="274">
        <f t="shared" si="18"/>
        <v>589</v>
      </c>
      <c r="R410" s="274"/>
      <c r="S410" s="274">
        <f t="shared" si="19"/>
        <v>-73.63</v>
      </c>
      <c r="T410" s="300"/>
      <c r="U410" s="277" t="s">
        <v>392</v>
      </c>
      <c r="V410" s="272"/>
      <c r="W410" s="279">
        <v>40</v>
      </c>
      <c r="X410" s="249"/>
      <c r="Y410" s="279">
        <v>45</v>
      </c>
    </row>
    <row r="411" spans="1:25" ht="14.45" customHeight="1" x14ac:dyDescent="0.2">
      <c r="A411" s="251"/>
      <c r="B411" s="271">
        <v>639</v>
      </c>
      <c r="C411" s="271"/>
      <c r="D411" s="272" t="s">
        <v>777</v>
      </c>
      <c r="E411" s="272"/>
      <c r="F411" s="298">
        <v>38899</v>
      </c>
      <c r="H411" s="275">
        <v>27590</v>
      </c>
      <c r="I411" s="275"/>
      <c r="J411" s="275">
        <v>0</v>
      </c>
      <c r="K411" s="275">
        <v>22761.75</v>
      </c>
      <c r="L411" s="275"/>
      <c r="M411" s="275">
        <v>689.75</v>
      </c>
      <c r="O411" s="275">
        <v>23451.5</v>
      </c>
      <c r="P411" s="275"/>
      <c r="Q411" s="274">
        <f t="shared" si="18"/>
        <v>613.11</v>
      </c>
      <c r="R411" s="274"/>
      <c r="S411" s="274">
        <f t="shared" si="19"/>
        <v>-76.639999999999986</v>
      </c>
      <c r="T411" s="300"/>
      <c r="U411" s="277" t="s">
        <v>392</v>
      </c>
      <c r="V411" s="272"/>
      <c r="W411" s="279">
        <v>40</v>
      </c>
      <c r="X411" s="249"/>
      <c r="Y411" s="279">
        <v>45</v>
      </c>
    </row>
    <row r="412" spans="1:25" ht="14.45" customHeight="1" x14ac:dyDescent="0.2">
      <c r="A412" s="251"/>
      <c r="B412" s="271">
        <v>640</v>
      </c>
      <c r="C412" s="271"/>
      <c r="D412" s="272" t="s">
        <v>778</v>
      </c>
      <c r="E412" s="272"/>
      <c r="F412" s="298">
        <v>39264</v>
      </c>
      <c r="H412" s="275">
        <v>16120</v>
      </c>
      <c r="I412" s="275"/>
      <c r="J412" s="275">
        <v>0</v>
      </c>
      <c r="K412" s="275">
        <v>12493</v>
      </c>
      <c r="L412" s="275"/>
      <c r="M412" s="275">
        <v>403</v>
      </c>
      <c r="O412" s="275">
        <v>12896</v>
      </c>
      <c r="P412" s="275"/>
      <c r="Q412" s="274">
        <f t="shared" si="18"/>
        <v>358.22</v>
      </c>
      <c r="R412" s="274"/>
      <c r="S412" s="274">
        <f t="shared" si="19"/>
        <v>-44.779999999999973</v>
      </c>
      <c r="T412" s="300"/>
      <c r="U412" s="277" t="s">
        <v>392</v>
      </c>
      <c r="V412" s="272"/>
      <c r="W412" s="279">
        <v>40</v>
      </c>
      <c r="X412" s="249"/>
      <c r="Y412" s="279">
        <v>45</v>
      </c>
    </row>
    <row r="413" spans="1:25" ht="14.45" customHeight="1" x14ac:dyDescent="0.2">
      <c r="A413" s="251"/>
      <c r="B413" s="271">
        <v>641</v>
      </c>
      <c r="C413" s="271"/>
      <c r="D413" s="272" t="s">
        <v>779</v>
      </c>
      <c r="E413" s="272"/>
      <c r="F413" s="298">
        <v>39630</v>
      </c>
      <c r="H413" s="275">
        <v>9765</v>
      </c>
      <c r="I413" s="275"/>
      <c r="J413" s="275">
        <v>0</v>
      </c>
      <c r="K413" s="275">
        <v>7079.65</v>
      </c>
      <c r="L413" s="275"/>
      <c r="M413" s="275">
        <v>244.13</v>
      </c>
      <c r="O413" s="275">
        <v>7323.78</v>
      </c>
      <c r="P413" s="275"/>
      <c r="Q413" s="274">
        <f t="shared" si="18"/>
        <v>217</v>
      </c>
      <c r="R413" s="274"/>
      <c r="S413" s="274">
        <f t="shared" si="19"/>
        <v>-27.129999999999995</v>
      </c>
      <c r="T413" s="300"/>
      <c r="U413" s="277" t="s">
        <v>392</v>
      </c>
      <c r="V413" s="272"/>
      <c r="W413" s="279">
        <v>40</v>
      </c>
      <c r="X413" s="249"/>
      <c r="Y413" s="279">
        <v>45</v>
      </c>
    </row>
    <row r="414" spans="1:25" ht="14.45" customHeight="1" x14ac:dyDescent="0.2">
      <c r="A414" s="251"/>
      <c r="B414" s="271">
        <v>642</v>
      </c>
      <c r="C414" s="271"/>
      <c r="D414" s="272" t="s">
        <v>780</v>
      </c>
      <c r="E414" s="272"/>
      <c r="F414" s="298">
        <v>39995</v>
      </c>
      <c r="H414" s="275">
        <v>7285</v>
      </c>
      <c r="I414" s="275"/>
      <c r="J414" s="275">
        <v>0</v>
      </c>
      <c r="K414" s="275">
        <v>4917.3999999999996</v>
      </c>
      <c r="L414" s="275"/>
      <c r="M414" s="275">
        <v>182.13</v>
      </c>
      <c r="O414" s="275">
        <v>5099.53</v>
      </c>
      <c r="P414" s="275"/>
      <c r="Q414" s="274">
        <f t="shared" si="18"/>
        <v>161.88999999999999</v>
      </c>
      <c r="R414" s="274"/>
      <c r="S414" s="274">
        <f t="shared" si="19"/>
        <v>-20.240000000000009</v>
      </c>
      <c r="T414" s="300"/>
      <c r="U414" s="277" t="s">
        <v>392</v>
      </c>
      <c r="V414" s="272"/>
      <c r="W414" s="279">
        <v>40</v>
      </c>
      <c r="X414" s="249"/>
      <c r="Y414" s="279">
        <v>45</v>
      </c>
    </row>
    <row r="415" spans="1:25" ht="14.45" customHeight="1" x14ac:dyDescent="0.2">
      <c r="A415" s="251"/>
      <c r="B415" s="271">
        <v>644</v>
      </c>
      <c r="C415" s="271"/>
      <c r="D415" s="272" t="s">
        <v>781</v>
      </c>
      <c r="E415" s="272"/>
      <c r="F415" s="298">
        <v>40360</v>
      </c>
      <c r="H415" s="275">
        <v>7750</v>
      </c>
      <c r="I415" s="275"/>
      <c r="J415" s="275">
        <v>0</v>
      </c>
      <c r="K415" s="275">
        <v>4843.75</v>
      </c>
      <c r="L415" s="275"/>
      <c r="M415" s="275">
        <v>193.75</v>
      </c>
      <c r="O415" s="275">
        <v>5037.5</v>
      </c>
      <c r="P415" s="275"/>
      <c r="Q415" s="274">
        <f t="shared" si="18"/>
        <v>172.22</v>
      </c>
      <c r="R415" s="274"/>
      <c r="S415" s="274">
        <f t="shared" si="19"/>
        <v>-21.53</v>
      </c>
      <c r="T415" s="300"/>
      <c r="U415" s="277" t="s">
        <v>392</v>
      </c>
      <c r="V415" s="272"/>
      <c r="W415" s="279">
        <v>40</v>
      </c>
      <c r="X415" s="249"/>
      <c r="Y415" s="279">
        <v>45</v>
      </c>
    </row>
    <row r="416" spans="1:25" ht="14.45" customHeight="1" x14ac:dyDescent="0.2">
      <c r="A416" s="251"/>
      <c r="B416" s="271">
        <v>645</v>
      </c>
      <c r="C416" s="271"/>
      <c r="D416" s="272" t="s">
        <v>782</v>
      </c>
      <c r="E416" s="272"/>
      <c r="F416" s="298">
        <v>40725</v>
      </c>
      <c r="H416" s="275">
        <v>4960</v>
      </c>
      <c r="I416" s="275"/>
      <c r="J416" s="275">
        <v>0</v>
      </c>
      <c r="K416" s="275">
        <v>2852</v>
      </c>
      <c r="L416" s="275"/>
      <c r="M416" s="275">
        <v>124</v>
      </c>
      <c r="O416" s="275">
        <v>2976</v>
      </c>
      <c r="P416" s="275"/>
      <c r="Q416" s="274">
        <f t="shared" si="18"/>
        <v>110.22</v>
      </c>
      <c r="R416" s="274"/>
      <c r="S416" s="274">
        <f t="shared" si="19"/>
        <v>-13.780000000000001</v>
      </c>
      <c r="T416" s="300"/>
      <c r="U416" s="277" t="s">
        <v>392</v>
      </c>
      <c r="V416" s="272"/>
      <c r="W416" s="279">
        <v>40</v>
      </c>
      <c r="X416" s="249"/>
      <c r="Y416" s="279">
        <v>45</v>
      </c>
    </row>
    <row r="417" spans="1:29" ht="14.45" customHeight="1" x14ac:dyDescent="0.2">
      <c r="A417" s="251"/>
      <c r="B417" s="271">
        <v>646</v>
      </c>
      <c r="C417" s="271"/>
      <c r="D417" s="272" t="s">
        <v>783</v>
      </c>
      <c r="E417" s="272"/>
      <c r="F417" s="298">
        <v>41091</v>
      </c>
      <c r="H417" s="275">
        <v>6355</v>
      </c>
      <c r="I417" s="275"/>
      <c r="J417" s="275">
        <v>0</v>
      </c>
      <c r="K417" s="275">
        <v>3336.4</v>
      </c>
      <c r="L417" s="275"/>
      <c r="M417" s="275">
        <v>158.88</v>
      </c>
      <c r="O417" s="275">
        <v>3495.28</v>
      </c>
      <c r="P417" s="275"/>
      <c r="Q417" s="274">
        <f t="shared" si="18"/>
        <v>141.22</v>
      </c>
      <c r="R417" s="274"/>
      <c r="S417" s="274">
        <f t="shared" si="19"/>
        <v>-17.659999999999997</v>
      </c>
      <c r="T417" s="300"/>
      <c r="U417" s="277" t="s">
        <v>392</v>
      </c>
      <c r="V417" s="272"/>
      <c r="W417" s="279">
        <v>40</v>
      </c>
      <c r="X417" s="249"/>
      <c r="Y417" s="279">
        <v>45</v>
      </c>
    </row>
    <row r="418" spans="1:29" ht="14.45" customHeight="1" x14ac:dyDescent="0.2">
      <c r="A418" s="251"/>
      <c r="B418" s="271">
        <v>647</v>
      </c>
      <c r="C418" s="271"/>
      <c r="D418" s="272" t="s">
        <v>784</v>
      </c>
      <c r="E418" s="272"/>
      <c r="F418" s="298">
        <v>41456</v>
      </c>
      <c r="H418" s="275">
        <v>4650</v>
      </c>
      <c r="I418" s="275"/>
      <c r="J418" s="275">
        <v>0</v>
      </c>
      <c r="K418" s="275">
        <v>2208.75</v>
      </c>
      <c r="L418" s="275"/>
      <c r="M418" s="275">
        <v>116.25</v>
      </c>
      <c r="O418" s="275">
        <v>2325</v>
      </c>
      <c r="P418" s="275"/>
      <c r="Q418" s="274">
        <f t="shared" si="18"/>
        <v>103.33</v>
      </c>
      <c r="R418" s="274"/>
      <c r="S418" s="274">
        <f t="shared" si="19"/>
        <v>-12.920000000000002</v>
      </c>
      <c r="T418" s="300"/>
      <c r="U418" s="277" t="s">
        <v>392</v>
      </c>
      <c r="V418" s="272"/>
      <c r="W418" s="279">
        <v>40</v>
      </c>
      <c r="X418" s="249"/>
      <c r="Y418" s="279">
        <v>45</v>
      </c>
    </row>
    <row r="419" spans="1:29" ht="14.45" customHeight="1" x14ac:dyDescent="0.2">
      <c r="A419" s="251"/>
      <c r="B419" s="271">
        <v>648</v>
      </c>
      <c r="C419" s="271"/>
      <c r="D419" s="272" t="s">
        <v>785</v>
      </c>
      <c r="E419" s="272"/>
      <c r="F419" s="298">
        <v>41821</v>
      </c>
      <c r="H419" s="275">
        <v>4805</v>
      </c>
      <c r="I419" s="275"/>
      <c r="J419" s="275">
        <v>0</v>
      </c>
      <c r="K419" s="275">
        <v>2042.15</v>
      </c>
      <c r="L419" s="275"/>
      <c r="M419" s="275">
        <v>120.13</v>
      </c>
      <c r="O419" s="275">
        <v>2162.2800000000002</v>
      </c>
      <c r="P419" s="275"/>
      <c r="Q419" s="274">
        <f t="shared" si="18"/>
        <v>106.78</v>
      </c>
      <c r="R419" s="274"/>
      <c r="S419" s="274">
        <f t="shared" si="19"/>
        <v>-13.349999999999994</v>
      </c>
      <c r="T419" s="300"/>
      <c r="U419" s="277" t="s">
        <v>392</v>
      </c>
      <c r="V419" s="272"/>
      <c r="W419" s="279">
        <v>40</v>
      </c>
      <c r="X419" s="249"/>
      <c r="Y419" s="279">
        <v>45</v>
      </c>
    </row>
    <row r="420" spans="1:29" ht="14.45" customHeight="1" x14ac:dyDescent="0.2">
      <c r="A420" s="251"/>
      <c r="B420" s="271">
        <v>649</v>
      </c>
      <c r="C420" s="271"/>
      <c r="D420" s="272" t="s">
        <v>786</v>
      </c>
      <c r="E420" s="272"/>
      <c r="F420" s="298">
        <v>42186</v>
      </c>
      <c r="H420" s="275">
        <v>6600</v>
      </c>
      <c r="I420" s="275"/>
      <c r="J420" s="275">
        <v>0</v>
      </c>
      <c r="K420" s="275">
        <v>2475</v>
      </c>
      <c r="L420" s="275"/>
      <c r="M420" s="275">
        <v>165</v>
      </c>
      <c r="O420" s="275">
        <v>2640</v>
      </c>
      <c r="P420" s="275"/>
      <c r="Q420" s="274">
        <f t="shared" si="18"/>
        <v>146.66999999999999</v>
      </c>
      <c r="R420" s="274"/>
      <c r="S420" s="274">
        <f t="shared" si="19"/>
        <v>-18.330000000000013</v>
      </c>
      <c r="T420" s="300"/>
      <c r="U420" s="277" t="s">
        <v>392</v>
      </c>
      <c r="V420" s="272"/>
      <c r="W420" s="279">
        <v>40</v>
      </c>
      <c r="X420" s="249"/>
      <c r="Y420" s="279">
        <v>45</v>
      </c>
    </row>
    <row r="421" spans="1:29" ht="14.45" customHeight="1" x14ac:dyDescent="0.2">
      <c r="A421" s="251"/>
      <c r="B421" s="271">
        <v>650</v>
      </c>
      <c r="C421" s="271"/>
      <c r="D421" s="272" t="s">
        <v>787</v>
      </c>
      <c r="E421" s="272"/>
      <c r="F421" s="298">
        <v>42552</v>
      </c>
      <c r="H421" s="275">
        <v>11000</v>
      </c>
      <c r="I421" s="275"/>
      <c r="J421" s="275">
        <v>0</v>
      </c>
      <c r="K421" s="275">
        <v>3575</v>
      </c>
      <c r="L421" s="275"/>
      <c r="M421" s="275">
        <v>275</v>
      </c>
      <c r="O421" s="275">
        <v>3850</v>
      </c>
      <c r="P421" s="275"/>
      <c r="Q421" s="274">
        <f t="shared" si="18"/>
        <v>244.44</v>
      </c>
      <c r="R421" s="274"/>
      <c r="S421" s="274">
        <f t="shared" si="19"/>
        <v>-30.560000000000002</v>
      </c>
      <c r="T421" s="300"/>
      <c r="U421" s="277" t="s">
        <v>392</v>
      </c>
      <c r="V421" s="272"/>
      <c r="W421" s="279">
        <v>40</v>
      </c>
      <c r="X421" s="249"/>
      <c r="Y421" s="279">
        <v>45</v>
      </c>
    </row>
    <row r="422" spans="1:29" ht="14.45" customHeight="1" x14ac:dyDescent="0.2">
      <c r="A422" s="251"/>
      <c r="B422" s="271">
        <v>651</v>
      </c>
      <c r="C422" s="271"/>
      <c r="D422" s="272" t="s">
        <v>788</v>
      </c>
      <c r="E422" s="272"/>
      <c r="F422" s="298">
        <v>42917</v>
      </c>
      <c r="H422" s="275">
        <v>8800</v>
      </c>
      <c r="I422" s="275"/>
      <c r="J422" s="275">
        <v>0</v>
      </c>
      <c r="K422" s="275">
        <v>2420</v>
      </c>
      <c r="L422" s="275"/>
      <c r="M422" s="275">
        <v>220</v>
      </c>
      <c r="O422" s="275">
        <v>2640</v>
      </c>
      <c r="P422" s="275"/>
      <c r="Q422" s="274">
        <f t="shared" si="18"/>
        <v>195.56</v>
      </c>
      <c r="R422" s="274"/>
      <c r="S422" s="274">
        <f t="shared" si="19"/>
        <v>-24.439999999999998</v>
      </c>
      <c r="T422" s="300"/>
      <c r="U422" s="277" t="s">
        <v>392</v>
      </c>
      <c r="V422" s="272"/>
      <c r="W422" s="279">
        <v>40</v>
      </c>
      <c r="X422" s="249"/>
      <c r="Y422" s="279">
        <v>45</v>
      </c>
    </row>
    <row r="423" spans="1:29" ht="14.45" customHeight="1" x14ac:dyDescent="0.2">
      <c r="A423" s="251"/>
      <c r="B423" s="271">
        <v>652</v>
      </c>
      <c r="C423" s="271"/>
      <c r="D423" s="272" t="s">
        <v>789</v>
      </c>
      <c r="E423" s="272"/>
      <c r="F423" s="298">
        <v>43282</v>
      </c>
      <c r="H423" s="275">
        <v>15400</v>
      </c>
      <c r="I423" s="275"/>
      <c r="J423" s="275">
        <v>0</v>
      </c>
      <c r="K423" s="275">
        <v>3465</v>
      </c>
      <c r="L423" s="275"/>
      <c r="M423" s="275">
        <v>385</v>
      </c>
      <c r="O423" s="275">
        <v>3850</v>
      </c>
      <c r="P423" s="275"/>
      <c r="Q423" s="274">
        <f t="shared" si="18"/>
        <v>342.22</v>
      </c>
      <c r="R423" s="274"/>
      <c r="S423" s="274">
        <f t="shared" si="19"/>
        <v>-42.779999999999973</v>
      </c>
      <c r="T423" s="300"/>
      <c r="U423" s="277" t="s">
        <v>392</v>
      </c>
      <c r="V423" s="272"/>
      <c r="W423" s="279">
        <v>40</v>
      </c>
      <c r="X423" s="249"/>
      <c r="Y423" s="279">
        <v>45</v>
      </c>
    </row>
    <row r="424" spans="1:29" ht="14.45" customHeight="1" x14ac:dyDescent="0.2">
      <c r="A424" s="251"/>
      <c r="B424" s="271">
        <v>653</v>
      </c>
      <c r="C424" s="271"/>
      <c r="D424" s="272" t="s">
        <v>790</v>
      </c>
      <c r="E424" s="272"/>
      <c r="F424" s="298">
        <v>43647</v>
      </c>
      <c r="H424" s="275">
        <v>17600</v>
      </c>
      <c r="I424" s="275"/>
      <c r="J424" s="275">
        <v>0</v>
      </c>
      <c r="K424" s="275">
        <v>3080</v>
      </c>
      <c r="L424" s="275"/>
      <c r="M424" s="275">
        <v>440</v>
      </c>
      <c r="O424" s="275">
        <v>3520</v>
      </c>
      <c r="P424" s="275"/>
      <c r="Q424" s="274">
        <f t="shared" si="18"/>
        <v>391.11</v>
      </c>
      <c r="R424" s="274"/>
      <c r="S424" s="274">
        <f t="shared" si="19"/>
        <v>-48.889999999999986</v>
      </c>
      <c r="T424" s="300"/>
      <c r="U424" s="277" t="s">
        <v>392</v>
      </c>
      <c r="V424" s="272"/>
      <c r="W424" s="279">
        <v>40</v>
      </c>
      <c r="X424" s="249"/>
      <c r="Y424" s="279">
        <v>45</v>
      </c>
    </row>
    <row r="425" spans="1:29" ht="14.45" customHeight="1" x14ac:dyDescent="0.2">
      <c r="A425" s="251"/>
      <c r="B425" s="271">
        <v>654</v>
      </c>
      <c r="C425" s="271"/>
      <c r="D425" s="272" t="s">
        <v>791</v>
      </c>
      <c r="E425" s="272"/>
      <c r="F425" s="298">
        <v>44013</v>
      </c>
      <c r="H425" s="275">
        <v>16200</v>
      </c>
      <c r="I425" s="275"/>
      <c r="J425" s="275">
        <v>0</v>
      </c>
      <c r="K425" s="275">
        <v>2025</v>
      </c>
      <c r="L425" s="275"/>
      <c r="M425" s="275">
        <v>405</v>
      </c>
      <c r="O425" s="275">
        <v>2430</v>
      </c>
      <c r="P425" s="275"/>
      <c r="Q425" s="274">
        <f t="shared" si="18"/>
        <v>360</v>
      </c>
      <c r="R425" s="274"/>
      <c r="S425" s="274">
        <f t="shared" si="19"/>
        <v>-45</v>
      </c>
      <c r="T425" s="300"/>
      <c r="U425" s="277" t="s">
        <v>392</v>
      </c>
      <c r="V425" s="272"/>
      <c r="W425" s="279">
        <v>40</v>
      </c>
      <c r="X425" s="249"/>
      <c r="Y425" s="279">
        <v>45</v>
      </c>
    </row>
    <row r="426" spans="1:29" ht="14.45" customHeight="1" x14ac:dyDescent="0.2">
      <c r="A426" s="251"/>
      <c r="B426" s="271">
        <v>655</v>
      </c>
      <c r="C426" s="271"/>
      <c r="D426" s="272" t="s">
        <v>792</v>
      </c>
      <c r="E426" s="272"/>
      <c r="F426" s="298">
        <v>44378</v>
      </c>
      <c r="H426" s="275">
        <v>16400</v>
      </c>
      <c r="I426" s="275"/>
      <c r="J426" s="275">
        <v>0</v>
      </c>
      <c r="K426" s="275">
        <v>1435</v>
      </c>
      <c r="L426" s="275"/>
      <c r="M426" s="275">
        <v>410</v>
      </c>
      <c r="O426" s="275">
        <v>1845</v>
      </c>
      <c r="P426" s="275"/>
      <c r="Q426" s="274">
        <f t="shared" si="18"/>
        <v>364.44</v>
      </c>
      <c r="R426" s="274"/>
      <c r="S426" s="274">
        <f t="shared" si="19"/>
        <v>-45.56</v>
      </c>
      <c r="T426" s="300"/>
      <c r="U426" s="277" t="s">
        <v>392</v>
      </c>
      <c r="V426" s="272"/>
      <c r="W426" s="279">
        <v>40</v>
      </c>
      <c r="X426" s="249"/>
      <c r="Y426" s="279">
        <v>45</v>
      </c>
    </row>
    <row r="427" spans="1:29" ht="14.45" customHeight="1" x14ac:dyDescent="0.2">
      <c r="A427" s="251"/>
      <c r="B427" s="271">
        <v>656</v>
      </c>
      <c r="C427" s="271"/>
      <c r="D427" s="272" t="s">
        <v>793</v>
      </c>
      <c r="E427" s="272"/>
      <c r="F427" s="298">
        <v>44743</v>
      </c>
      <c r="H427" s="275">
        <v>18800</v>
      </c>
      <c r="I427" s="275"/>
      <c r="J427" s="275">
        <v>0</v>
      </c>
      <c r="K427" s="275">
        <v>2350</v>
      </c>
      <c r="L427" s="275"/>
      <c r="M427" s="275">
        <v>940</v>
      </c>
      <c r="O427" s="275">
        <v>3290</v>
      </c>
      <c r="P427" s="275"/>
      <c r="Q427" s="274">
        <f t="shared" si="18"/>
        <v>417.78</v>
      </c>
      <c r="R427" s="274"/>
      <c r="S427" s="274">
        <f t="shared" si="19"/>
        <v>-522.22</v>
      </c>
      <c r="T427" s="300"/>
      <c r="U427" s="277" t="s">
        <v>392</v>
      </c>
      <c r="V427" s="272"/>
      <c r="W427" s="279">
        <v>20</v>
      </c>
      <c r="X427" s="249"/>
      <c r="Y427" s="279">
        <v>45</v>
      </c>
    </row>
    <row r="428" spans="1:29" ht="14.45" customHeight="1" x14ac:dyDescent="0.2">
      <c r="A428" s="251"/>
      <c r="B428" s="271">
        <v>657</v>
      </c>
      <c r="C428" s="271"/>
      <c r="D428" s="272" t="s">
        <v>794</v>
      </c>
      <c r="E428" s="272"/>
      <c r="F428" s="298">
        <v>45108</v>
      </c>
      <c r="H428" s="275">
        <v>22200</v>
      </c>
      <c r="I428" s="275"/>
      <c r="J428" s="275">
        <v>0</v>
      </c>
      <c r="K428" s="275">
        <v>1665</v>
      </c>
      <c r="L428" s="275"/>
      <c r="M428" s="275">
        <v>1110</v>
      </c>
      <c r="O428" s="275">
        <v>2775</v>
      </c>
      <c r="P428" s="275"/>
      <c r="Q428" s="274">
        <f t="shared" si="18"/>
        <v>493.33</v>
      </c>
      <c r="R428" s="274"/>
      <c r="S428" s="274">
        <f t="shared" si="19"/>
        <v>-616.67000000000007</v>
      </c>
      <c r="T428" s="300"/>
      <c r="U428" s="277" t="s">
        <v>392</v>
      </c>
      <c r="V428" s="272"/>
      <c r="W428" s="279">
        <v>20</v>
      </c>
      <c r="X428" s="249"/>
      <c r="Y428" s="279">
        <v>45</v>
      </c>
    </row>
    <row r="429" spans="1:29" ht="14.45" customHeight="1" x14ac:dyDescent="0.2">
      <c r="A429" s="251"/>
      <c r="B429" s="271">
        <v>658</v>
      </c>
      <c r="C429" s="271"/>
      <c r="D429" s="272" t="s">
        <v>795</v>
      </c>
      <c r="E429" s="272"/>
      <c r="F429" s="298">
        <v>45474</v>
      </c>
      <c r="H429" s="275">
        <v>16400</v>
      </c>
      <c r="I429" s="275"/>
      <c r="J429" s="275">
        <v>0</v>
      </c>
      <c r="K429" s="275">
        <v>410</v>
      </c>
      <c r="L429" s="275"/>
      <c r="M429" s="275">
        <v>820</v>
      </c>
      <c r="O429" s="275">
        <v>1230</v>
      </c>
      <c r="P429" s="275"/>
      <c r="Q429" s="274">
        <f t="shared" si="18"/>
        <v>364.44</v>
      </c>
      <c r="R429" s="274"/>
      <c r="S429" s="274">
        <f t="shared" si="19"/>
        <v>-455.56</v>
      </c>
      <c r="T429" s="300"/>
      <c r="U429" s="277" t="s">
        <v>392</v>
      </c>
      <c r="V429" s="272"/>
      <c r="W429" s="279">
        <v>20</v>
      </c>
      <c r="X429" s="249"/>
      <c r="Y429" s="279">
        <v>45</v>
      </c>
    </row>
    <row r="430" spans="1:29" ht="14.45" customHeight="1" x14ac:dyDescent="0.2">
      <c r="A430" s="251"/>
      <c r="B430" s="249"/>
      <c r="C430" s="249"/>
      <c r="D430" s="284" t="s">
        <v>796</v>
      </c>
      <c r="E430" s="284"/>
      <c r="F430" s="284"/>
      <c r="G430" s="284"/>
      <c r="H430" s="301">
        <f>SUM(H388:H429)</f>
        <v>683485</v>
      </c>
      <c r="I430" s="250"/>
      <c r="J430" s="250"/>
      <c r="K430" s="301">
        <f>SUM(K388:K429)</f>
        <v>414161.94000000012</v>
      </c>
      <c r="L430" s="250"/>
      <c r="M430" s="301">
        <f>SUM(M388:M429)</f>
        <v>18344.659999999996</v>
      </c>
      <c r="O430" s="301">
        <f>SUM(O388:O429)</f>
        <v>432506.60000000021</v>
      </c>
      <c r="P430" s="250"/>
      <c r="Q430" s="301">
        <f>SUM(Q388:Q429)</f>
        <v>14682.64</v>
      </c>
      <c r="R430" s="250"/>
      <c r="S430" s="301">
        <f>SUM(S388:S429)</f>
        <v>-3662.02</v>
      </c>
      <c r="T430" s="306"/>
      <c r="U430" s="249"/>
      <c r="V430" s="248"/>
      <c r="W430" s="249"/>
      <c r="X430" s="249"/>
      <c r="Y430" s="249"/>
      <c r="AC430" s="306"/>
    </row>
    <row r="431" spans="1:29" ht="14.45" customHeight="1" x14ac:dyDescent="0.2">
      <c r="A431" s="251"/>
      <c r="B431" s="438" t="s">
        <v>797</v>
      </c>
      <c r="C431" s="438"/>
      <c r="D431" s="438"/>
      <c r="E431" s="284"/>
      <c r="F431" s="248"/>
      <c r="G431" s="248"/>
      <c r="H431" s="286"/>
      <c r="I431" s="250"/>
      <c r="J431" s="250"/>
      <c r="K431" s="286"/>
      <c r="L431" s="250"/>
      <c r="M431" s="286"/>
      <c r="N431" s="250"/>
      <c r="O431" s="250"/>
      <c r="P431" s="286"/>
      <c r="Q431" s="286"/>
      <c r="R431" s="286"/>
      <c r="S431" s="286"/>
      <c r="T431" s="251"/>
      <c r="U431" s="249"/>
      <c r="V431" s="248"/>
      <c r="W431" s="249"/>
      <c r="X431" s="249"/>
      <c r="Y431" s="249"/>
      <c r="AC431" s="251"/>
    </row>
    <row r="432" spans="1:29" ht="14.45" customHeight="1" x14ac:dyDescent="0.2">
      <c r="A432" s="251"/>
      <c r="B432" s="271">
        <v>515</v>
      </c>
      <c r="C432" s="271"/>
      <c r="D432" s="272" t="s">
        <v>798</v>
      </c>
      <c r="E432" s="272"/>
      <c r="F432" s="273">
        <v>31321</v>
      </c>
      <c r="G432" s="273"/>
      <c r="H432" s="274">
        <v>17155</v>
      </c>
      <c r="I432" s="250"/>
      <c r="J432" s="250"/>
      <c r="K432" s="274">
        <v>16833.54</v>
      </c>
      <c r="L432" s="250"/>
      <c r="M432" s="274">
        <v>321.45999999999998</v>
      </c>
      <c r="N432" s="250"/>
      <c r="O432" s="275">
        <v>17155</v>
      </c>
      <c r="P432" s="274"/>
      <c r="Q432" s="274">
        <f t="shared" ref="Q432:Q495" si="20">IF(H432=K432,0,IF(H432=O432,0,ROUND(H432/Y432,2)))</f>
        <v>0</v>
      </c>
      <c r="R432" s="274"/>
      <c r="S432" s="274">
        <f t="shared" ref="S432:S495" si="21">Q432-M432</f>
        <v>-321.45999999999998</v>
      </c>
      <c r="T432" s="280"/>
      <c r="U432" s="277" t="s">
        <v>392</v>
      </c>
      <c r="V432" s="278"/>
      <c r="W432" s="279">
        <v>40</v>
      </c>
      <c r="X432" s="249"/>
      <c r="Y432" s="279">
        <v>40</v>
      </c>
      <c r="AC432" s="280">
        <v>321.45999999999998</v>
      </c>
    </row>
    <row r="433" spans="1:29" ht="14.45" customHeight="1" x14ac:dyDescent="0.2">
      <c r="A433" s="251"/>
      <c r="B433" s="271">
        <v>516</v>
      </c>
      <c r="C433" s="271"/>
      <c r="D433" s="272" t="s">
        <v>799</v>
      </c>
      <c r="E433" s="272"/>
      <c r="F433" s="273">
        <v>31229</v>
      </c>
      <c r="G433" s="273"/>
      <c r="H433" s="274">
        <v>6973.92</v>
      </c>
      <c r="I433" s="250"/>
      <c r="J433" s="250"/>
      <c r="K433" s="274">
        <v>6886.82</v>
      </c>
      <c r="L433" s="250"/>
      <c r="M433" s="274">
        <v>87.1</v>
      </c>
      <c r="N433" s="250"/>
      <c r="O433" s="275">
        <v>6973.92</v>
      </c>
      <c r="P433" s="274"/>
      <c r="Q433" s="274">
        <f t="shared" si="20"/>
        <v>0</v>
      </c>
      <c r="R433" s="274"/>
      <c r="S433" s="274">
        <f t="shared" si="21"/>
        <v>-87.1</v>
      </c>
      <c r="T433" s="280"/>
      <c r="U433" s="277" t="s">
        <v>392</v>
      </c>
      <c r="V433" s="278"/>
      <c r="W433" s="279">
        <v>40</v>
      </c>
      <c r="X433" s="249"/>
      <c r="Y433" s="279">
        <v>40</v>
      </c>
      <c r="AC433" s="280">
        <v>87.1</v>
      </c>
    </row>
    <row r="434" spans="1:29" ht="14.45" customHeight="1" x14ac:dyDescent="0.2">
      <c r="A434" s="251"/>
      <c r="B434" s="271">
        <v>517</v>
      </c>
      <c r="C434" s="271"/>
      <c r="D434" s="272" t="s">
        <v>798</v>
      </c>
      <c r="E434" s="272"/>
      <c r="F434" s="273">
        <v>31533</v>
      </c>
      <c r="G434" s="273"/>
      <c r="H434" s="274">
        <v>2310</v>
      </c>
      <c r="I434" s="250"/>
      <c r="J434" s="250"/>
      <c r="K434" s="274">
        <v>2233</v>
      </c>
      <c r="L434" s="250"/>
      <c r="M434" s="274">
        <v>57.75</v>
      </c>
      <c r="N434" s="250"/>
      <c r="O434" s="275">
        <v>2290.75</v>
      </c>
      <c r="P434" s="274"/>
      <c r="Q434" s="274">
        <f t="shared" si="20"/>
        <v>57.75</v>
      </c>
      <c r="R434" s="274"/>
      <c r="S434" s="274">
        <f t="shared" si="21"/>
        <v>0</v>
      </c>
      <c r="T434" s="280"/>
      <c r="U434" s="277" t="s">
        <v>392</v>
      </c>
      <c r="V434" s="278"/>
      <c r="W434" s="279">
        <v>40</v>
      </c>
      <c r="X434" s="249"/>
      <c r="Y434" s="279">
        <v>40</v>
      </c>
      <c r="AC434" s="280">
        <v>57.75</v>
      </c>
    </row>
    <row r="435" spans="1:29" ht="14.45" customHeight="1" x14ac:dyDescent="0.2">
      <c r="A435" s="251"/>
      <c r="B435" s="271">
        <v>518</v>
      </c>
      <c r="C435" s="271"/>
      <c r="D435" s="272" t="s">
        <v>800</v>
      </c>
      <c r="E435" s="272"/>
      <c r="F435" s="273">
        <v>31594</v>
      </c>
      <c r="G435" s="273"/>
      <c r="H435" s="274">
        <v>11192.87</v>
      </c>
      <c r="I435" s="250"/>
      <c r="J435" s="250"/>
      <c r="K435" s="274">
        <v>10773.07</v>
      </c>
      <c r="L435" s="250"/>
      <c r="M435" s="274">
        <v>279.82</v>
      </c>
      <c r="N435" s="250"/>
      <c r="O435" s="275">
        <v>11052.89</v>
      </c>
      <c r="P435" s="274"/>
      <c r="Q435" s="274">
        <f t="shared" si="20"/>
        <v>279.82</v>
      </c>
      <c r="R435" s="274"/>
      <c r="S435" s="274">
        <f t="shared" si="21"/>
        <v>0</v>
      </c>
      <c r="T435" s="280"/>
      <c r="U435" s="277" t="s">
        <v>392</v>
      </c>
      <c r="V435" s="278"/>
      <c r="W435" s="279">
        <v>40</v>
      </c>
      <c r="X435" s="249"/>
      <c r="Y435" s="279">
        <v>40</v>
      </c>
      <c r="AC435" s="280">
        <v>279.82</v>
      </c>
    </row>
    <row r="436" spans="1:29" ht="14.45" customHeight="1" x14ac:dyDescent="0.2">
      <c r="A436" s="251"/>
      <c r="B436" s="271">
        <v>519</v>
      </c>
      <c r="C436" s="271"/>
      <c r="D436" s="272" t="s">
        <v>800</v>
      </c>
      <c r="E436" s="272"/>
      <c r="F436" s="273">
        <v>31959</v>
      </c>
      <c r="G436" s="273"/>
      <c r="H436" s="274">
        <v>10231.92</v>
      </c>
      <c r="I436" s="250"/>
      <c r="J436" s="250"/>
      <c r="K436" s="274">
        <v>9592.5</v>
      </c>
      <c r="L436" s="250"/>
      <c r="M436" s="274">
        <v>255.8</v>
      </c>
      <c r="N436" s="250"/>
      <c r="O436" s="275">
        <v>9848.2999999999993</v>
      </c>
      <c r="P436" s="274"/>
      <c r="Q436" s="274">
        <f t="shared" si="20"/>
        <v>255.8</v>
      </c>
      <c r="R436" s="274"/>
      <c r="S436" s="274">
        <f t="shared" si="21"/>
        <v>0</v>
      </c>
      <c r="T436" s="280"/>
      <c r="U436" s="277" t="s">
        <v>392</v>
      </c>
      <c r="V436" s="278"/>
      <c r="W436" s="279">
        <v>40</v>
      </c>
      <c r="X436" s="249"/>
      <c r="Y436" s="279">
        <v>40</v>
      </c>
      <c r="AC436" s="280">
        <v>255.8</v>
      </c>
    </row>
    <row r="437" spans="1:29" ht="14.45" customHeight="1" x14ac:dyDescent="0.2">
      <c r="A437" s="251"/>
      <c r="B437" s="271">
        <v>520</v>
      </c>
      <c r="C437" s="271"/>
      <c r="D437" s="272" t="s">
        <v>801</v>
      </c>
      <c r="E437" s="272"/>
      <c r="F437" s="273">
        <v>32325</v>
      </c>
      <c r="G437" s="273"/>
      <c r="H437" s="274">
        <v>13361.14</v>
      </c>
      <c r="I437" s="250"/>
      <c r="J437" s="250"/>
      <c r="K437" s="274">
        <v>12192.09</v>
      </c>
      <c r="L437" s="250"/>
      <c r="M437" s="274">
        <v>334.03</v>
      </c>
      <c r="N437" s="250"/>
      <c r="O437" s="275">
        <v>12526.12</v>
      </c>
      <c r="P437" s="274"/>
      <c r="Q437" s="274">
        <f t="shared" si="20"/>
        <v>334.03</v>
      </c>
      <c r="R437" s="274"/>
      <c r="S437" s="274">
        <f t="shared" si="21"/>
        <v>0</v>
      </c>
      <c r="T437" s="280"/>
      <c r="U437" s="277" t="s">
        <v>392</v>
      </c>
      <c r="V437" s="278"/>
      <c r="W437" s="279">
        <v>40</v>
      </c>
      <c r="X437" s="249"/>
      <c r="Y437" s="279">
        <v>40</v>
      </c>
      <c r="AC437" s="280">
        <v>334.03</v>
      </c>
    </row>
    <row r="438" spans="1:29" ht="14.45" customHeight="1" x14ac:dyDescent="0.2">
      <c r="A438" s="251"/>
      <c r="B438" s="271">
        <v>521</v>
      </c>
      <c r="C438" s="271"/>
      <c r="D438" s="272" t="s">
        <v>801</v>
      </c>
      <c r="E438" s="272"/>
      <c r="F438" s="273">
        <v>32690</v>
      </c>
      <c r="G438" s="273"/>
      <c r="H438" s="274">
        <v>10683.87</v>
      </c>
      <c r="I438" s="250"/>
      <c r="J438" s="250"/>
      <c r="K438" s="274">
        <v>9482.0499999999993</v>
      </c>
      <c r="L438" s="250"/>
      <c r="M438" s="274">
        <v>267.10000000000002</v>
      </c>
      <c r="N438" s="250"/>
      <c r="O438" s="275">
        <v>9749.15</v>
      </c>
      <c r="P438" s="274"/>
      <c r="Q438" s="274">
        <f t="shared" si="20"/>
        <v>267.10000000000002</v>
      </c>
      <c r="R438" s="274"/>
      <c r="S438" s="274">
        <f t="shared" si="21"/>
        <v>0</v>
      </c>
      <c r="T438" s="280"/>
      <c r="U438" s="277" t="s">
        <v>392</v>
      </c>
      <c r="V438" s="278"/>
      <c r="W438" s="279">
        <v>40</v>
      </c>
      <c r="X438" s="249"/>
      <c r="Y438" s="279">
        <v>40</v>
      </c>
      <c r="AC438" s="280">
        <v>267.10000000000002</v>
      </c>
    </row>
    <row r="439" spans="1:29" ht="14.45" customHeight="1" x14ac:dyDescent="0.2">
      <c r="A439" s="251"/>
      <c r="B439" s="271">
        <v>522</v>
      </c>
      <c r="C439" s="271"/>
      <c r="D439" s="272" t="s">
        <v>801</v>
      </c>
      <c r="E439" s="272"/>
      <c r="F439" s="273">
        <v>33055</v>
      </c>
      <c r="G439" s="273"/>
      <c r="H439" s="274">
        <v>15010.27</v>
      </c>
      <c r="I439" s="250"/>
      <c r="J439" s="250"/>
      <c r="K439" s="274">
        <v>12946.47</v>
      </c>
      <c r="L439" s="250"/>
      <c r="M439" s="274">
        <v>375.26</v>
      </c>
      <c r="N439" s="250"/>
      <c r="O439" s="275">
        <v>13321.73</v>
      </c>
      <c r="P439" s="274"/>
      <c r="Q439" s="274">
        <f t="shared" si="20"/>
        <v>375.26</v>
      </c>
      <c r="R439" s="274"/>
      <c r="S439" s="274">
        <f t="shared" si="21"/>
        <v>0</v>
      </c>
      <c r="T439" s="276"/>
      <c r="U439" s="277" t="s">
        <v>392</v>
      </c>
      <c r="V439" s="278"/>
      <c r="W439" s="279">
        <v>40</v>
      </c>
      <c r="X439" s="249"/>
      <c r="Y439" s="279">
        <v>40</v>
      </c>
      <c r="AC439" s="280">
        <v>375.26</v>
      </c>
    </row>
    <row r="440" spans="1:29" ht="14.45" customHeight="1" x14ac:dyDescent="0.2">
      <c r="A440" s="251"/>
      <c r="B440" s="271">
        <v>523</v>
      </c>
      <c r="C440" s="271"/>
      <c r="D440" s="272" t="s">
        <v>802</v>
      </c>
      <c r="E440" s="272"/>
      <c r="F440" s="273">
        <v>33543</v>
      </c>
      <c r="G440" s="273"/>
      <c r="H440" s="274">
        <v>24423.11</v>
      </c>
      <c r="I440" s="250"/>
      <c r="J440" s="250"/>
      <c r="K440" s="274">
        <v>20250.900000000001</v>
      </c>
      <c r="L440" s="250"/>
      <c r="M440" s="274">
        <v>610.58000000000004</v>
      </c>
      <c r="N440" s="250"/>
      <c r="O440" s="275">
        <v>20861.48</v>
      </c>
      <c r="P440" s="274"/>
      <c r="Q440" s="274">
        <f t="shared" si="20"/>
        <v>610.58000000000004</v>
      </c>
      <c r="R440" s="274"/>
      <c r="S440" s="274">
        <f t="shared" si="21"/>
        <v>0</v>
      </c>
      <c r="T440" s="276"/>
      <c r="U440" s="277" t="s">
        <v>392</v>
      </c>
      <c r="V440" s="278"/>
      <c r="W440" s="279">
        <v>40</v>
      </c>
      <c r="X440" s="249"/>
      <c r="Y440" s="279">
        <v>40</v>
      </c>
      <c r="AC440" s="280">
        <v>610.58000000000004</v>
      </c>
    </row>
    <row r="441" spans="1:29" ht="14.45" customHeight="1" x14ac:dyDescent="0.2">
      <c r="A441" s="251"/>
      <c r="B441" s="271">
        <v>524</v>
      </c>
      <c r="C441" s="271"/>
      <c r="D441" s="272" t="s">
        <v>803</v>
      </c>
      <c r="E441" s="272"/>
      <c r="F441" s="273">
        <v>33420</v>
      </c>
      <c r="G441" s="273"/>
      <c r="H441" s="274">
        <v>12792.54</v>
      </c>
      <c r="I441" s="250"/>
      <c r="J441" s="250"/>
      <c r="K441" s="274">
        <v>10713.63</v>
      </c>
      <c r="L441" s="250"/>
      <c r="M441" s="274">
        <v>319.81</v>
      </c>
      <c r="N441" s="250"/>
      <c r="O441" s="275">
        <v>11033.44</v>
      </c>
      <c r="P441" s="274"/>
      <c r="Q441" s="274">
        <f t="shared" si="20"/>
        <v>319.81</v>
      </c>
      <c r="R441" s="274"/>
      <c r="S441" s="274">
        <f t="shared" si="21"/>
        <v>0</v>
      </c>
      <c r="T441" s="276"/>
      <c r="U441" s="277" t="s">
        <v>392</v>
      </c>
      <c r="V441" s="278"/>
      <c r="W441" s="279">
        <v>40</v>
      </c>
      <c r="X441" s="249"/>
      <c r="Y441" s="279">
        <v>40</v>
      </c>
      <c r="AC441" s="280">
        <v>319.81</v>
      </c>
    </row>
    <row r="442" spans="1:29" ht="14.45" customHeight="1" x14ac:dyDescent="0.2">
      <c r="A442" s="251"/>
      <c r="B442" s="271">
        <v>525</v>
      </c>
      <c r="C442" s="271"/>
      <c r="D442" s="272" t="s">
        <v>804</v>
      </c>
      <c r="E442" s="272"/>
      <c r="F442" s="273">
        <v>33786</v>
      </c>
      <c r="G442" s="273"/>
      <c r="H442" s="274">
        <v>7650</v>
      </c>
      <c r="I442" s="250"/>
      <c r="J442" s="250"/>
      <c r="K442" s="274">
        <v>6215.63</v>
      </c>
      <c r="L442" s="250"/>
      <c r="M442" s="274">
        <v>191.25</v>
      </c>
      <c r="N442" s="250"/>
      <c r="O442" s="275">
        <v>6406.88</v>
      </c>
      <c r="P442" s="274"/>
      <c r="Q442" s="274">
        <f t="shared" si="20"/>
        <v>191.25</v>
      </c>
      <c r="R442" s="274"/>
      <c r="S442" s="274">
        <f t="shared" si="21"/>
        <v>0</v>
      </c>
      <c r="T442" s="276"/>
      <c r="U442" s="277" t="s">
        <v>392</v>
      </c>
      <c r="V442" s="278"/>
      <c r="W442" s="279">
        <v>40</v>
      </c>
      <c r="X442" s="249"/>
      <c r="Y442" s="279">
        <v>40</v>
      </c>
      <c r="AC442" s="280">
        <v>191.25</v>
      </c>
    </row>
    <row r="443" spans="1:29" ht="14.45" customHeight="1" x14ac:dyDescent="0.2">
      <c r="A443" s="251"/>
      <c r="B443" s="271">
        <v>526</v>
      </c>
      <c r="C443" s="271"/>
      <c r="D443" s="272" t="s">
        <v>803</v>
      </c>
      <c r="E443" s="272"/>
      <c r="F443" s="273">
        <v>33786</v>
      </c>
      <c r="G443" s="273"/>
      <c r="H443" s="274">
        <v>14427.9</v>
      </c>
      <c r="I443" s="250"/>
      <c r="J443" s="250"/>
      <c r="K443" s="274">
        <v>11722.75</v>
      </c>
      <c r="L443" s="250"/>
      <c r="M443" s="274">
        <v>360.7</v>
      </c>
      <c r="N443" s="250"/>
      <c r="O443" s="275">
        <v>12083.45</v>
      </c>
      <c r="P443" s="274"/>
      <c r="Q443" s="274">
        <f t="shared" si="20"/>
        <v>360.7</v>
      </c>
      <c r="R443" s="274"/>
      <c r="S443" s="274">
        <f t="shared" si="21"/>
        <v>0</v>
      </c>
      <c r="T443" s="276"/>
      <c r="U443" s="277" t="s">
        <v>392</v>
      </c>
      <c r="V443" s="278"/>
      <c r="W443" s="279">
        <v>40</v>
      </c>
      <c r="X443" s="249"/>
      <c r="Y443" s="279">
        <v>40</v>
      </c>
      <c r="AC443" s="280">
        <v>360.7</v>
      </c>
    </row>
    <row r="444" spans="1:29" ht="14.45" customHeight="1" x14ac:dyDescent="0.2">
      <c r="A444" s="251"/>
      <c r="B444" s="271">
        <v>527</v>
      </c>
      <c r="C444" s="271"/>
      <c r="D444" s="272" t="s">
        <v>805</v>
      </c>
      <c r="E444" s="272"/>
      <c r="F444" s="273">
        <v>34151</v>
      </c>
      <c r="G444" s="273"/>
      <c r="H444" s="274">
        <v>14100</v>
      </c>
      <c r="I444" s="250"/>
      <c r="J444" s="250"/>
      <c r="K444" s="274">
        <v>11103.75</v>
      </c>
      <c r="L444" s="250"/>
      <c r="M444" s="274">
        <v>352.5</v>
      </c>
      <c r="N444" s="250"/>
      <c r="O444" s="275">
        <v>11456.25</v>
      </c>
      <c r="P444" s="274"/>
      <c r="Q444" s="274">
        <f t="shared" si="20"/>
        <v>352.5</v>
      </c>
      <c r="R444" s="274"/>
      <c r="S444" s="274">
        <f t="shared" si="21"/>
        <v>0</v>
      </c>
      <c r="T444" s="276"/>
      <c r="U444" s="277" t="s">
        <v>392</v>
      </c>
      <c r="V444" s="278"/>
      <c r="W444" s="279">
        <v>40</v>
      </c>
      <c r="X444" s="249"/>
      <c r="Y444" s="279">
        <v>40</v>
      </c>
      <c r="AC444" s="280">
        <v>352.5</v>
      </c>
    </row>
    <row r="445" spans="1:29" ht="14.45" customHeight="1" x14ac:dyDescent="0.2">
      <c r="A445" s="251"/>
      <c r="B445" s="271">
        <v>528</v>
      </c>
      <c r="C445" s="271"/>
      <c r="D445" s="272" t="s">
        <v>806</v>
      </c>
      <c r="E445" s="272"/>
      <c r="F445" s="273">
        <v>34151</v>
      </c>
      <c r="G445" s="273"/>
      <c r="H445" s="274">
        <v>3674.73</v>
      </c>
      <c r="I445" s="250"/>
      <c r="J445" s="250"/>
      <c r="K445" s="274">
        <v>2893.9</v>
      </c>
      <c r="L445" s="250"/>
      <c r="M445" s="274">
        <v>91.87</v>
      </c>
      <c r="N445" s="250"/>
      <c r="O445" s="275">
        <v>2985.77</v>
      </c>
      <c r="P445" s="274"/>
      <c r="Q445" s="274">
        <f t="shared" si="20"/>
        <v>91.87</v>
      </c>
      <c r="R445" s="274"/>
      <c r="S445" s="274">
        <f t="shared" si="21"/>
        <v>0</v>
      </c>
      <c r="T445" s="280"/>
      <c r="U445" s="277" t="s">
        <v>392</v>
      </c>
      <c r="V445" s="278"/>
      <c r="W445" s="279">
        <v>40</v>
      </c>
      <c r="X445" s="249"/>
      <c r="Y445" s="279">
        <v>40</v>
      </c>
      <c r="AC445" s="280">
        <v>91.87</v>
      </c>
    </row>
    <row r="446" spans="1:29" ht="14.45" customHeight="1" x14ac:dyDescent="0.2">
      <c r="A446" s="251"/>
      <c r="B446" s="271">
        <v>529</v>
      </c>
      <c r="C446" s="271"/>
      <c r="D446" s="272" t="s">
        <v>807</v>
      </c>
      <c r="E446" s="272"/>
      <c r="F446" s="273">
        <v>34151</v>
      </c>
      <c r="G446" s="273"/>
      <c r="H446" s="274">
        <v>16274.42</v>
      </c>
      <c r="I446" s="250"/>
      <c r="J446" s="250"/>
      <c r="K446" s="274">
        <v>12816.09</v>
      </c>
      <c r="L446" s="250"/>
      <c r="M446" s="274">
        <v>406.86</v>
      </c>
      <c r="N446" s="250"/>
      <c r="O446" s="275">
        <v>13222.95</v>
      </c>
      <c r="P446" s="274"/>
      <c r="Q446" s="274">
        <f t="shared" si="20"/>
        <v>406.86</v>
      </c>
      <c r="R446" s="274"/>
      <c r="S446" s="274">
        <f t="shared" si="21"/>
        <v>0</v>
      </c>
      <c r="T446" s="276"/>
      <c r="U446" s="277" t="s">
        <v>392</v>
      </c>
      <c r="V446" s="278"/>
      <c r="W446" s="279">
        <v>40</v>
      </c>
      <c r="X446" s="249"/>
      <c r="Y446" s="279">
        <v>40</v>
      </c>
      <c r="AC446" s="280">
        <v>406.86</v>
      </c>
    </row>
    <row r="447" spans="1:29" ht="14.45" customHeight="1" x14ac:dyDescent="0.2">
      <c r="A447" s="251"/>
      <c r="B447" s="271">
        <v>530</v>
      </c>
      <c r="C447" s="271"/>
      <c r="D447" s="272" t="s">
        <v>808</v>
      </c>
      <c r="E447" s="272"/>
      <c r="F447" s="273">
        <v>34516</v>
      </c>
      <c r="G447" s="273"/>
      <c r="H447" s="274">
        <v>21758.97</v>
      </c>
      <c r="I447" s="250"/>
      <c r="J447" s="250"/>
      <c r="K447" s="274">
        <v>16593.32</v>
      </c>
      <c r="L447" s="250"/>
      <c r="M447" s="274">
        <v>543.97</v>
      </c>
      <c r="N447" s="250"/>
      <c r="O447" s="275">
        <v>17137.29</v>
      </c>
      <c r="P447" s="274"/>
      <c r="Q447" s="274">
        <f t="shared" si="20"/>
        <v>543.97</v>
      </c>
      <c r="R447" s="274"/>
      <c r="S447" s="274">
        <f t="shared" si="21"/>
        <v>0</v>
      </c>
      <c r="T447" s="276"/>
      <c r="U447" s="277" t="s">
        <v>392</v>
      </c>
      <c r="V447" s="278"/>
      <c r="W447" s="279">
        <v>40</v>
      </c>
      <c r="X447" s="249"/>
      <c r="Y447" s="279">
        <v>40</v>
      </c>
      <c r="AC447" s="280">
        <v>543.97</v>
      </c>
    </row>
    <row r="448" spans="1:29" ht="14.45" customHeight="1" x14ac:dyDescent="0.2">
      <c r="A448" s="251"/>
      <c r="B448" s="271">
        <v>531</v>
      </c>
      <c r="C448" s="271"/>
      <c r="D448" s="272" t="s">
        <v>809</v>
      </c>
      <c r="E448" s="272"/>
      <c r="F448" s="273">
        <v>34634</v>
      </c>
      <c r="G448" s="273"/>
      <c r="H448" s="274">
        <v>10722.28</v>
      </c>
      <c r="I448" s="250"/>
      <c r="J448" s="250"/>
      <c r="K448" s="274">
        <v>8090.27</v>
      </c>
      <c r="L448" s="250"/>
      <c r="M448" s="274">
        <v>268.06</v>
      </c>
      <c r="N448" s="250"/>
      <c r="O448" s="275">
        <v>8358.33</v>
      </c>
      <c r="P448" s="274"/>
      <c r="Q448" s="274">
        <f t="shared" si="20"/>
        <v>268.06</v>
      </c>
      <c r="R448" s="274"/>
      <c r="S448" s="274">
        <f t="shared" si="21"/>
        <v>0</v>
      </c>
      <c r="T448" s="276"/>
      <c r="U448" s="277" t="s">
        <v>392</v>
      </c>
      <c r="V448" s="278"/>
      <c r="W448" s="279">
        <v>40</v>
      </c>
      <c r="X448" s="249"/>
      <c r="Y448" s="279">
        <v>40</v>
      </c>
      <c r="AC448" s="280">
        <v>268.06</v>
      </c>
    </row>
    <row r="449" spans="1:29" ht="14.45" customHeight="1" x14ac:dyDescent="0.2">
      <c r="A449" s="251"/>
      <c r="B449" s="271">
        <v>532</v>
      </c>
      <c r="C449" s="271"/>
      <c r="D449" s="272" t="s">
        <v>810</v>
      </c>
      <c r="E449" s="272"/>
      <c r="F449" s="273">
        <v>34688</v>
      </c>
      <c r="G449" s="273"/>
      <c r="H449" s="274">
        <v>51728.44</v>
      </c>
      <c r="I449" s="250"/>
      <c r="J449" s="250"/>
      <c r="K449" s="274">
        <v>38838.82</v>
      </c>
      <c r="L449" s="250"/>
      <c r="M449" s="274">
        <v>1293.21</v>
      </c>
      <c r="N449" s="250"/>
      <c r="O449" s="275">
        <v>40132.03</v>
      </c>
      <c r="P449" s="274"/>
      <c r="Q449" s="274">
        <f t="shared" si="20"/>
        <v>1293.21</v>
      </c>
      <c r="R449" s="274"/>
      <c r="S449" s="274">
        <f t="shared" si="21"/>
        <v>0</v>
      </c>
      <c r="T449" s="276"/>
      <c r="U449" s="277" t="s">
        <v>392</v>
      </c>
      <c r="V449" s="278"/>
      <c r="W449" s="279">
        <v>40</v>
      </c>
      <c r="X449" s="249"/>
      <c r="Y449" s="279">
        <v>40</v>
      </c>
      <c r="AC449" s="276">
        <v>1293.21</v>
      </c>
    </row>
    <row r="450" spans="1:29" ht="14.45" customHeight="1" x14ac:dyDescent="0.2">
      <c r="A450" s="251"/>
      <c r="B450" s="271">
        <v>533</v>
      </c>
      <c r="C450" s="271"/>
      <c r="D450" s="272" t="s">
        <v>811</v>
      </c>
      <c r="E450" s="272"/>
      <c r="F450" s="273">
        <v>34881</v>
      </c>
      <c r="G450" s="273"/>
      <c r="H450" s="274">
        <v>15016.96</v>
      </c>
      <c r="I450" s="250"/>
      <c r="J450" s="250"/>
      <c r="K450" s="274">
        <v>11076.43</v>
      </c>
      <c r="L450" s="250"/>
      <c r="M450" s="274">
        <v>375.42</v>
      </c>
      <c r="N450" s="250"/>
      <c r="O450" s="275">
        <v>11451.85</v>
      </c>
      <c r="P450" s="274"/>
      <c r="Q450" s="274">
        <f t="shared" si="20"/>
        <v>375.42</v>
      </c>
      <c r="R450" s="274"/>
      <c r="S450" s="274">
        <f t="shared" si="21"/>
        <v>0</v>
      </c>
      <c r="T450" s="276"/>
      <c r="U450" s="277" t="s">
        <v>392</v>
      </c>
      <c r="V450" s="278"/>
      <c r="W450" s="279">
        <v>40</v>
      </c>
      <c r="X450" s="249"/>
      <c r="Y450" s="279">
        <v>40</v>
      </c>
      <c r="AC450" s="280">
        <v>375.42</v>
      </c>
    </row>
    <row r="451" spans="1:29" ht="14.45" customHeight="1" x14ac:dyDescent="0.2">
      <c r="A451" s="251"/>
      <c r="B451" s="271">
        <v>534</v>
      </c>
      <c r="C451" s="271"/>
      <c r="D451" s="272" t="s">
        <v>812</v>
      </c>
      <c r="E451" s="272"/>
      <c r="F451" s="273">
        <v>35247</v>
      </c>
      <c r="G451" s="273"/>
      <c r="H451" s="274">
        <v>15370</v>
      </c>
      <c r="I451" s="250"/>
      <c r="J451" s="250"/>
      <c r="K451" s="274">
        <v>11531.7</v>
      </c>
      <c r="L451" s="250"/>
      <c r="M451" s="274">
        <v>384.25</v>
      </c>
      <c r="N451" s="250"/>
      <c r="O451" s="275">
        <v>11915.95</v>
      </c>
      <c r="P451" s="274"/>
      <c r="Q451" s="274">
        <f t="shared" si="20"/>
        <v>384.25</v>
      </c>
      <c r="R451" s="274"/>
      <c r="S451" s="274">
        <f t="shared" si="21"/>
        <v>0</v>
      </c>
      <c r="T451" s="276"/>
      <c r="U451" s="277" t="s">
        <v>392</v>
      </c>
      <c r="V451" s="278"/>
      <c r="W451" s="279">
        <v>40</v>
      </c>
      <c r="X451" s="249"/>
      <c r="Y451" s="279">
        <v>40</v>
      </c>
      <c r="AC451" s="280">
        <v>384.25</v>
      </c>
    </row>
    <row r="452" spans="1:29" ht="14.45" customHeight="1" x14ac:dyDescent="0.2">
      <c r="A452" s="251"/>
      <c r="B452" s="271">
        <v>535</v>
      </c>
      <c r="C452" s="271"/>
      <c r="D452" s="272" t="s">
        <v>813</v>
      </c>
      <c r="E452" s="272"/>
      <c r="F452" s="273">
        <v>35247</v>
      </c>
      <c r="G452" s="273"/>
      <c r="H452" s="274">
        <v>30194.35</v>
      </c>
      <c r="I452" s="250"/>
      <c r="J452" s="250"/>
      <c r="K452" s="274">
        <v>21515.57</v>
      </c>
      <c r="L452" s="250"/>
      <c r="M452" s="274">
        <v>754.86</v>
      </c>
      <c r="N452" s="250"/>
      <c r="O452" s="275">
        <v>22270.43</v>
      </c>
      <c r="P452" s="274"/>
      <c r="Q452" s="274">
        <f t="shared" si="20"/>
        <v>754.86</v>
      </c>
      <c r="R452" s="274"/>
      <c r="S452" s="274">
        <f t="shared" si="21"/>
        <v>0</v>
      </c>
      <c r="T452" s="276"/>
      <c r="U452" s="277" t="s">
        <v>392</v>
      </c>
      <c r="V452" s="278"/>
      <c r="W452" s="279">
        <v>40</v>
      </c>
      <c r="X452" s="249"/>
      <c r="Y452" s="279">
        <v>40</v>
      </c>
      <c r="AC452" s="280">
        <v>754.86</v>
      </c>
    </row>
    <row r="453" spans="1:29" ht="14.45" customHeight="1" x14ac:dyDescent="0.2">
      <c r="A453" s="251"/>
      <c r="B453" s="271">
        <v>536</v>
      </c>
      <c r="C453" s="271"/>
      <c r="D453" s="272" t="s">
        <v>814</v>
      </c>
      <c r="E453" s="272"/>
      <c r="F453" s="273">
        <v>35612</v>
      </c>
      <c r="G453" s="273"/>
      <c r="H453" s="274">
        <v>31651.13</v>
      </c>
      <c r="I453" s="250"/>
      <c r="J453" s="250"/>
      <c r="K453" s="274">
        <v>21763.45</v>
      </c>
      <c r="L453" s="250"/>
      <c r="M453" s="274">
        <v>791.28</v>
      </c>
      <c r="N453" s="250"/>
      <c r="O453" s="275">
        <v>22554.73</v>
      </c>
      <c r="P453" s="274"/>
      <c r="Q453" s="274">
        <f t="shared" si="20"/>
        <v>791.28</v>
      </c>
      <c r="R453" s="274"/>
      <c r="S453" s="274">
        <f t="shared" si="21"/>
        <v>0</v>
      </c>
      <c r="T453" s="276"/>
      <c r="U453" s="277" t="s">
        <v>392</v>
      </c>
      <c r="V453" s="278"/>
      <c r="W453" s="279">
        <v>40</v>
      </c>
      <c r="X453" s="249"/>
      <c r="Y453" s="279">
        <v>40</v>
      </c>
      <c r="AC453" s="280">
        <v>791.28</v>
      </c>
    </row>
    <row r="454" spans="1:29" ht="14.45" customHeight="1" x14ac:dyDescent="0.2">
      <c r="A454" s="251"/>
      <c r="B454" s="271">
        <v>537</v>
      </c>
      <c r="C454" s="271"/>
      <c r="D454" s="272" t="s">
        <v>815</v>
      </c>
      <c r="E454" s="272"/>
      <c r="F454" s="273">
        <v>35599</v>
      </c>
      <c r="G454" s="273"/>
      <c r="H454" s="274">
        <v>7560.05</v>
      </c>
      <c r="I454" s="250"/>
      <c r="J454" s="250"/>
      <c r="K454" s="274">
        <v>5205.01</v>
      </c>
      <c r="L454" s="250"/>
      <c r="M454" s="274">
        <v>189</v>
      </c>
      <c r="N454" s="250"/>
      <c r="O454" s="275">
        <v>5394.01</v>
      </c>
      <c r="P454" s="274"/>
      <c r="Q454" s="274">
        <f t="shared" si="20"/>
        <v>189</v>
      </c>
      <c r="R454" s="274"/>
      <c r="S454" s="274">
        <f t="shared" si="21"/>
        <v>0</v>
      </c>
      <c r="T454" s="276"/>
      <c r="U454" s="277" t="s">
        <v>392</v>
      </c>
      <c r="V454" s="278"/>
      <c r="W454" s="279">
        <v>40</v>
      </c>
      <c r="X454" s="249"/>
      <c r="Y454" s="279">
        <v>40</v>
      </c>
      <c r="AC454" s="280">
        <v>189</v>
      </c>
    </row>
    <row r="455" spans="1:29" ht="14.45" customHeight="1" x14ac:dyDescent="0.2">
      <c r="A455" s="251"/>
      <c r="B455" s="271">
        <v>538</v>
      </c>
      <c r="C455" s="271"/>
      <c r="D455" s="272" t="s">
        <v>816</v>
      </c>
      <c r="E455" s="272"/>
      <c r="F455" s="273">
        <v>35977</v>
      </c>
      <c r="G455" s="273"/>
      <c r="H455" s="274">
        <v>31698.34</v>
      </c>
      <c r="I455" s="250"/>
      <c r="J455" s="250"/>
      <c r="K455" s="274">
        <v>21003.45</v>
      </c>
      <c r="L455" s="250"/>
      <c r="M455" s="274">
        <v>792.46</v>
      </c>
      <c r="N455" s="250"/>
      <c r="O455" s="275">
        <v>21795.91</v>
      </c>
      <c r="P455" s="274"/>
      <c r="Q455" s="274">
        <f t="shared" si="20"/>
        <v>792.46</v>
      </c>
      <c r="R455" s="274"/>
      <c r="S455" s="274">
        <f t="shared" si="21"/>
        <v>0</v>
      </c>
      <c r="T455" s="276"/>
      <c r="U455" s="277" t="s">
        <v>392</v>
      </c>
      <c r="V455" s="278"/>
      <c r="W455" s="279">
        <v>40</v>
      </c>
      <c r="X455" s="249"/>
      <c r="Y455" s="279">
        <v>40</v>
      </c>
      <c r="AC455" s="280">
        <v>792.46</v>
      </c>
    </row>
    <row r="456" spans="1:29" ht="14.45" customHeight="1" x14ac:dyDescent="0.2">
      <c r="A456" s="251"/>
      <c r="B456" s="271">
        <v>539</v>
      </c>
      <c r="C456" s="271"/>
      <c r="D456" s="272" t="s">
        <v>817</v>
      </c>
      <c r="E456" s="272"/>
      <c r="F456" s="273">
        <v>36342</v>
      </c>
      <c r="G456" s="273"/>
      <c r="H456" s="274">
        <v>40092.239999999998</v>
      </c>
      <c r="I456" s="250"/>
      <c r="J456" s="250"/>
      <c r="K456" s="274">
        <v>25558.9</v>
      </c>
      <c r="L456" s="250"/>
      <c r="M456" s="274">
        <v>1002.31</v>
      </c>
      <c r="N456" s="250"/>
      <c r="O456" s="275">
        <v>26561.21</v>
      </c>
      <c r="P456" s="274"/>
      <c r="Q456" s="274">
        <f t="shared" si="20"/>
        <v>1002.31</v>
      </c>
      <c r="R456" s="274"/>
      <c r="S456" s="274">
        <f t="shared" si="21"/>
        <v>0</v>
      </c>
      <c r="T456" s="276"/>
      <c r="U456" s="277" t="s">
        <v>392</v>
      </c>
      <c r="V456" s="278"/>
      <c r="W456" s="279">
        <v>40</v>
      </c>
      <c r="X456" s="249"/>
      <c r="Y456" s="279">
        <v>40</v>
      </c>
      <c r="AC456" s="276">
        <v>1002.31</v>
      </c>
    </row>
    <row r="457" spans="1:29" ht="14.45" customHeight="1" x14ac:dyDescent="0.2">
      <c r="A457" s="251"/>
      <c r="B457" s="271">
        <v>540</v>
      </c>
      <c r="C457" s="271"/>
      <c r="D457" s="272" t="s">
        <v>817</v>
      </c>
      <c r="E457" s="272"/>
      <c r="F457" s="273">
        <v>36708</v>
      </c>
      <c r="G457" s="273"/>
      <c r="H457" s="274">
        <v>37997.230000000003</v>
      </c>
      <c r="I457" s="250"/>
      <c r="J457" s="250"/>
      <c r="K457" s="274">
        <v>23273.29</v>
      </c>
      <c r="L457" s="250"/>
      <c r="M457" s="274">
        <v>949.93</v>
      </c>
      <c r="N457" s="250"/>
      <c r="O457" s="275">
        <v>24223.22</v>
      </c>
      <c r="P457" s="274"/>
      <c r="Q457" s="274">
        <f t="shared" si="20"/>
        <v>949.93</v>
      </c>
      <c r="R457" s="274"/>
      <c r="S457" s="274">
        <f t="shared" si="21"/>
        <v>0</v>
      </c>
      <c r="T457" s="276"/>
      <c r="U457" s="277" t="s">
        <v>392</v>
      </c>
      <c r="V457" s="278"/>
      <c r="W457" s="279">
        <v>40</v>
      </c>
      <c r="X457" s="249"/>
      <c r="Y457" s="279">
        <v>40</v>
      </c>
      <c r="AC457" s="280">
        <v>949.93</v>
      </c>
    </row>
    <row r="458" spans="1:29" ht="14.45" customHeight="1" x14ac:dyDescent="0.2">
      <c r="A458" s="251"/>
      <c r="B458" s="271">
        <v>541</v>
      </c>
      <c r="C458" s="271"/>
      <c r="D458" s="272" t="s">
        <v>818</v>
      </c>
      <c r="E458" s="272"/>
      <c r="F458" s="273">
        <v>37073</v>
      </c>
      <c r="G458" s="273"/>
      <c r="H458" s="274">
        <v>31363.65</v>
      </c>
      <c r="I458" s="250"/>
      <c r="J458" s="250"/>
      <c r="K458" s="274">
        <v>18426.12</v>
      </c>
      <c r="L458" s="250"/>
      <c r="M458" s="274">
        <v>784.09</v>
      </c>
      <c r="N458" s="250"/>
      <c r="O458" s="275">
        <v>19210.21</v>
      </c>
      <c r="P458" s="274"/>
      <c r="Q458" s="274">
        <f t="shared" si="20"/>
        <v>784.09</v>
      </c>
      <c r="R458" s="274"/>
      <c r="S458" s="274">
        <f t="shared" si="21"/>
        <v>0</v>
      </c>
      <c r="T458" s="276"/>
      <c r="U458" s="277" t="s">
        <v>392</v>
      </c>
      <c r="V458" s="278"/>
      <c r="W458" s="279">
        <v>40</v>
      </c>
      <c r="X458" s="249"/>
      <c r="Y458" s="279">
        <v>40</v>
      </c>
      <c r="AC458" s="280">
        <v>784.09</v>
      </c>
    </row>
    <row r="459" spans="1:29" ht="14.45" customHeight="1" x14ac:dyDescent="0.2">
      <c r="A459" s="251"/>
      <c r="B459" s="271">
        <v>542</v>
      </c>
      <c r="C459" s="271"/>
      <c r="D459" s="272" t="s">
        <v>819</v>
      </c>
      <c r="E459" s="272"/>
      <c r="F459" s="273">
        <v>37438</v>
      </c>
      <c r="G459" s="273"/>
      <c r="H459" s="274">
        <v>26624.03</v>
      </c>
      <c r="I459" s="250"/>
      <c r="J459" s="250"/>
      <c r="K459" s="274">
        <v>14976</v>
      </c>
      <c r="L459" s="250"/>
      <c r="M459" s="274">
        <v>665.6</v>
      </c>
      <c r="N459" s="250"/>
      <c r="O459" s="275">
        <v>15641.6</v>
      </c>
      <c r="P459" s="274"/>
      <c r="Q459" s="274">
        <f t="shared" si="20"/>
        <v>665.6</v>
      </c>
      <c r="R459" s="274"/>
      <c r="S459" s="274">
        <f t="shared" si="21"/>
        <v>0</v>
      </c>
      <c r="T459" s="276"/>
      <c r="U459" s="277" t="s">
        <v>392</v>
      </c>
      <c r="V459" s="278"/>
      <c r="W459" s="279">
        <v>40</v>
      </c>
      <c r="X459" s="249"/>
      <c r="Y459" s="279">
        <v>40</v>
      </c>
      <c r="AC459" s="280">
        <v>665.6</v>
      </c>
    </row>
    <row r="460" spans="1:29" ht="14.45" customHeight="1" x14ac:dyDescent="0.2">
      <c r="A460" s="251"/>
      <c r="B460" s="271">
        <v>543</v>
      </c>
      <c r="C460" s="271"/>
      <c r="D460" s="272" t="s">
        <v>820</v>
      </c>
      <c r="E460" s="272"/>
      <c r="F460" s="273">
        <v>37803</v>
      </c>
      <c r="G460" s="273"/>
      <c r="H460" s="274">
        <v>28843.14</v>
      </c>
      <c r="I460" s="250"/>
      <c r="J460" s="250"/>
      <c r="K460" s="274">
        <v>15503.22</v>
      </c>
      <c r="L460" s="250"/>
      <c r="M460" s="274">
        <v>721.08</v>
      </c>
      <c r="N460" s="250"/>
      <c r="O460" s="275">
        <v>16224.3</v>
      </c>
      <c r="P460" s="274"/>
      <c r="Q460" s="274">
        <f t="shared" si="20"/>
        <v>721.08</v>
      </c>
      <c r="R460" s="274"/>
      <c r="S460" s="274">
        <f t="shared" si="21"/>
        <v>0</v>
      </c>
      <c r="T460" s="276"/>
      <c r="U460" s="277" t="s">
        <v>392</v>
      </c>
      <c r="V460" s="278"/>
      <c r="W460" s="279">
        <v>40</v>
      </c>
      <c r="X460" s="249"/>
      <c r="Y460" s="279">
        <v>40</v>
      </c>
      <c r="AC460" s="280">
        <v>721.08</v>
      </c>
    </row>
    <row r="461" spans="1:29" ht="14.45" customHeight="1" x14ac:dyDescent="0.2">
      <c r="A461" s="251"/>
      <c r="B461" s="271">
        <v>544</v>
      </c>
      <c r="C461" s="271"/>
      <c r="D461" s="272" t="s">
        <v>821</v>
      </c>
      <c r="E461" s="272"/>
      <c r="F461" s="273">
        <v>38169</v>
      </c>
      <c r="G461" s="273"/>
      <c r="H461" s="274">
        <v>28512.560000000001</v>
      </c>
      <c r="I461" s="250"/>
      <c r="J461" s="250"/>
      <c r="K461" s="274">
        <v>28512.560000000001</v>
      </c>
      <c r="L461" s="250"/>
      <c r="M461" s="274">
        <v>0</v>
      </c>
      <c r="N461" s="250"/>
      <c r="O461" s="275">
        <v>28512.560000000001</v>
      </c>
      <c r="P461" s="274"/>
      <c r="Q461" s="274">
        <f t="shared" si="20"/>
        <v>0</v>
      </c>
      <c r="R461" s="274"/>
      <c r="S461" s="274">
        <f t="shared" si="21"/>
        <v>0</v>
      </c>
      <c r="T461" s="280"/>
      <c r="U461" s="277" t="s">
        <v>392</v>
      </c>
      <c r="V461" s="278"/>
      <c r="W461" s="279">
        <v>20</v>
      </c>
      <c r="X461" s="249"/>
      <c r="Y461" s="279">
        <v>20</v>
      </c>
      <c r="AC461" s="280">
        <v>0</v>
      </c>
    </row>
    <row r="462" spans="1:29" ht="14.45" customHeight="1" x14ac:dyDescent="0.2">
      <c r="A462" s="251"/>
      <c r="B462" s="271">
        <v>545</v>
      </c>
      <c r="C462" s="271"/>
      <c r="D462" s="272" t="s">
        <v>822</v>
      </c>
      <c r="E462" s="272"/>
      <c r="F462" s="273">
        <v>38056</v>
      </c>
      <c r="G462" s="273"/>
      <c r="H462" s="274">
        <v>25815</v>
      </c>
      <c r="I462" s="250"/>
      <c r="J462" s="250"/>
      <c r="K462" s="274">
        <v>25815</v>
      </c>
      <c r="L462" s="250"/>
      <c r="M462" s="274">
        <v>0</v>
      </c>
      <c r="N462" s="250"/>
      <c r="O462" s="275">
        <v>25815</v>
      </c>
      <c r="P462" s="274"/>
      <c r="Q462" s="274">
        <f t="shared" si="20"/>
        <v>0</v>
      </c>
      <c r="R462" s="274"/>
      <c r="S462" s="274">
        <f t="shared" si="21"/>
        <v>0</v>
      </c>
      <c r="T462" s="280"/>
      <c r="U462" s="277" t="s">
        <v>392</v>
      </c>
      <c r="V462" s="278"/>
      <c r="W462" s="279">
        <v>20</v>
      </c>
      <c r="X462" s="249"/>
      <c r="Y462" s="279">
        <v>20</v>
      </c>
      <c r="AC462" s="280">
        <v>0</v>
      </c>
    </row>
    <row r="463" spans="1:29" ht="14.45" customHeight="1" x14ac:dyDescent="0.2">
      <c r="A463" s="251"/>
      <c r="B463" s="271">
        <v>546</v>
      </c>
      <c r="C463" s="271"/>
      <c r="D463" s="272" t="s">
        <v>823</v>
      </c>
      <c r="E463" s="272"/>
      <c r="F463" s="273">
        <v>38534</v>
      </c>
      <c r="G463" s="273"/>
      <c r="H463" s="274">
        <v>26671.63</v>
      </c>
      <c r="I463" s="250"/>
      <c r="J463" s="250"/>
      <c r="K463" s="274">
        <v>26004.81</v>
      </c>
      <c r="L463" s="250"/>
      <c r="M463" s="274">
        <v>666.82</v>
      </c>
      <c r="N463" s="250"/>
      <c r="O463" s="275">
        <v>26671.63</v>
      </c>
      <c r="P463" s="274"/>
      <c r="Q463" s="274">
        <f t="shared" si="20"/>
        <v>0</v>
      </c>
      <c r="R463" s="274"/>
      <c r="S463" s="274">
        <f t="shared" si="21"/>
        <v>-666.82</v>
      </c>
      <c r="T463" s="280"/>
      <c r="U463" s="277" t="s">
        <v>392</v>
      </c>
      <c r="V463" s="278"/>
      <c r="W463" s="279">
        <v>20</v>
      </c>
      <c r="X463" s="249"/>
      <c r="Y463" s="279">
        <v>20</v>
      </c>
      <c r="AC463" s="280">
        <v>666.82</v>
      </c>
    </row>
    <row r="464" spans="1:29" ht="14.45" customHeight="1" x14ac:dyDescent="0.2">
      <c r="A464" s="251"/>
      <c r="B464" s="271">
        <v>547</v>
      </c>
      <c r="C464" s="271"/>
      <c r="D464" s="272" t="s">
        <v>824</v>
      </c>
      <c r="E464" s="272"/>
      <c r="F464" s="273">
        <v>38889</v>
      </c>
      <c r="G464" s="273"/>
      <c r="H464" s="274">
        <v>8947</v>
      </c>
      <c r="I464" s="250"/>
      <c r="J464" s="250"/>
      <c r="K464" s="274">
        <v>8275.98</v>
      </c>
      <c r="L464" s="250"/>
      <c r="M464" s="274">
        <v>447.35</v>
      </c>
      <c r="N464" s="250"/>
      <c r="O464" s="275">
        <v>8723.33</v>
      </c>
      <c r="P464" s="274"/>
      <c r="Q464" s="274">
        <f t="shared" si="20"/>
        <v>447.35</v>
      </c>
      <c r="R464" s="274"/>
      <c r="S464" s="274">
        <f t="shared" si="21"/>
        <v>0</v>
      </c>
      <c r="T464" s="280"/>
      <c r="U464" s="277" t="s">
        <v>392</v>
      </c>
      <c r="V464" s="278"/>
      <c r="W464" s="279">
        <v>20</v>
      </c>
      <c r="X464" s="249"/>
      <c r="Y464" s="279">
        <v>20</v>
      </c>
      <c r="AC464" s="280">
        <v>447.35</v>
      </c>
    </row>
    <row r="465" spans="1:29" ht="14.45" customHeight="1" x14ac:dyDescent="0.2">
      <c r="A465" s="251"/>
      <c r="B465" s="271">
        <v>548</v>
      </c>
      <c r="C465" s="271"/>
      <c r="D465" s="272" t="s">
        <v>825</v>
      </c>
      <c r="E465" s="272"/>
      <c r="F465" s="273">
        <v>38954</v>
      </c>
      <c r="G465" s="273"/>
      <c r="H465" s="274">
        <v>6370</v>
      </c>
      <c r="I465" s="250"/>
      <c r="J465" s="250"/>
      <c r="K465" s="274">
        <v>5839.17</v>
      </c>
      <c r="L465" s="250"/>
      <c r="M465" s="274">
        <v>318.5</v>
      </c>
      <c r="N465" s="250"/>
      <c r="O465" s="275">
        <v>6157.67</v>
      </c>
      <c r="P465" s="274"/>
      <c r="Q465" s="274">
        <f t="shared" si="20"/>
        <v>318.5</v>
      </c>
      <c r="R465" s="274"/>
      <c r="S465" s="274">
        <f t="shared" si="21"/>
        <v>0</v>
      </c>
      <c r="T465" s="280"/>
      <c r="U465" s="277" t="s">
        <v>392</v>
      </c>
      <c r="V465" s="278"/>
      <c r="W465" s="279">
        <v>20</v>
      </c>
      <c r="X465" s="249"/>
      <c r="Y465" s="279">
        <v>20</v>
      </c>
      <c r="AC465" s="280">
        <v>318.5</v>
      </c>
    </row>
    <row r="466" spans="1:29" ht="14.45" customHeight="1" x14ac:dyDescent="0.2">
      <c r="A466" s="251"/>
      <c r="B466" s="271">
        <v>549</v>
      </c>
      <c r="C466" s="271"/>
      <c r="D466" s="272" t="s">
        <v>826</v>
      </c>
      <c r="E466" s="272"/>
      <c r="F466" s="273">
        <v>38899</v>
      </c>
      <c r="G466" s="273"/>
      <c r="H466" s="274">
        <v>26035.8</v>
      </c>
      <c r="I466" s="250"/>
      <c r="J466" s="250"/>
      <c r="K466" s="274">
        <v>24083.119999999999</v>
      </c>
      <c r="L466" s="250"/>
      <c r="M466" s="274">
        <v>1301.79</v>
      </c>
      <c r="N466" s="250"/>
      <c r="O466" s="275">
        <v>25384.91</v>
      </c>
      <c r="P466" s="274"/>
      <c r="Q466" s="274">
        <f t="shared" si="20"/>
        <v>1301.79</v>
      </c>
      <c r="R466" s="274"/>
      <c r="S466" s="274">
        <f t="shared" si="21"/>
        <v>0</v>
      </c>
      <c r="T466" s="280"/>
      <c r="U466" s="277" t="s">
        <v>392</v>
      </c>
      <c r="V466" s="278"/>
      <c r="W466" s="279">
        <v>20</v>
      </c>
      <c r="X466" s="249"/>
      <c r="Y466" s="279">
        <v>20</v>
      </c>
      <c r="AC466" s="276">
        <v>1301.79</v>
      </c>
    </row>
    <row r="467" spans="1:29" ht="14.45" customHeight="1" x14ac:dyDescent="0.2">
      <c r="A467" s="251"/>
      <c r="B467" s="271">
        <v>550</v>
      </c>
      <c r="C467" s="271"/>
      <c r="D467" s="272" t="s">
        <v>827</v>
      </c>
      <c r="E467" s="272"/>
      <c r="F467" s="273">
        <v>39358</v>
      </c>
      <c r="G467" s="273"/>
      <c r="H467" s="274">
        <v>1500</v>
      </c>
      <c r="I467" s="250"/>
      <c r="J467" s="250"/>
      <c r="K467" s="274">
        <v>1293.75</v>
      </c>
      <c r="L467" s="250"/>
      <c r="M467" s="274">
        <v>75</v>
      </c>
      <c r="N467" s="250"/>
      <c r="O467" s="275">
        <v>1368.75</v>
      </c>
      <c r="P467" s="274"/>
      <c r="Q467" s="274">
        <f t="shared" si="20"/>
        <v>75</v>
      </c>
      <c r="R467" s="274"/>
      <c r="S467" s="274">
        <f t="shared" si="21"/>
        <v>0</v>
      </c>
      <c r="T467" s="280"/>
      <c r="U467" s="277" t="s">
        <v>392</v>
      </c>
      <c r="V467" s="278"/>
      <c r="W467" s="279">
        <v>20</v>
      </c>
      <c r="X467" s="249"/>
      <c r="Y467" s="279">
        <v>20</v>
      </c>
      <c r="AC467" s="280">
        <v>75</v>
      </c>
    </row>
    <row r="468" spans="1:29" ht="14.45" customHeight="1" x14ac:dyDescent="0.2">
      <c r="A468" s="251"/>
      <c r="B468" s="271">
        <v>551</v>
      </c>
      <c r="C468" s="271"/>
      <c r="D468" s="272" t="s">
        <v>828</v>
      </c>
      <c r="E468" s="272"/>
      <c r="F468" s="273">
        <v>39264</v>
      </c>
      <c r="G468" s="273"/>
      <c r="H468" s="274">
        <v>21948.44</v>
      </c>
      <c r="I468" s="250"/>
      <c r="J468" s="250"/>
      <c r="K468" s="274">
        <v>19204.849999999999</v>
      </c>
      <c r="L468" s="250"/>
      <c r="M468" s="274">
        <v>1097.42</v>
      </c>
      <c r="N468" s="250"/>
      <c r="O468" s="275">
        <v>20302.27</v>
      </c>
      <c r="P468" s="274"/>
      <c r="Q468" s="274">
        <f t="shared" si="20"/>
        <v>1097.42</v>
      </c>
      <c r="R468" s="274"/>
      <c r="S468" s="274">
        <f t="shared" si="21"/>
        <v>0</v>
      </c>
      <c r="T468" s="276"/>
      <c r="U468" s="277" t="s">
        <v>392</v>
      </c>
      <c r="V468" s="278"/>
      <c r="W468" s="279">
        <v>20</v>
      </c>
      <c r="X468" s="249"/>
      <c r="Y468" s="279">
        <v>20</v>
      </c>
      <c r="AC468" s="276">
        <v>1097.42</v>
      </c>
    </row>
    <row r="469" spans="1:29" ht="14.45" customHeight="1" x14ac:dyDescent="0.2">
      <c r="A469" s="251"/>
      <c r="B469" s="271">
        <v>552</v>
      </c>
      <c r="C469" s="271"/>
      <c r="D469" s="272" t="s">
        <v>829</v>
      </c>
      <c r="E469" s="272"/>
      <c r="F469" s="273">
        <v>39630</v>
      </c>
      <c r="G469" s="273"/>
      <c r="H469" s="274">
        <v>11076.87</v>
      </c>
      <c r="I469" s="250"/>
      <c r="J469" s="250"/>
      <c r="K469" s="274">
        <v>9138.36</v>
      </c>
      <c r="L469" s="250"/>
      <c r="M469" s="274">
        <v>553.84</v>
      </c>
      <c r="N469" s="250"/>
      <c r="O469" s="275">
        <v>9692.2000000000007</v>
      </c>
      <c r="P469" s="274"/>
      <c r="Q469" s="274">
        <f t="shared" si="20"/>
        <v>553.84</v>
      </c>
      <c r="R469" s="274"/>
      <c r="S469" s="274">
        <f t="shared" si="21"/>
        <v>0</v>
      </c>
      <c r="T469" s="276"/>
      <c r="U469" s="277" t="s">
        <v>392</v>
      </c>
      <c r="V469" s="278"/>
      <c r="W469" s="279">
        <v>20</v>
      </c>
      <c r="X469" s="249"/>
      <c r="Y469" s="279">
        <v>20</v>
      </c>
      <c r="AC469" s="280">
        <v>553.84</v>
      </c>
    </row>
    <row r="470" spans="1:29" ht="14.45" customHeight="1" x14ac:dyDescent="0.2">
      <c r="A470" s="251"/>
      <c r="B470" s="271">
        <v>553</v>
      </c>
      <c r="C470" s="271"/>
      <c r="D470" s="272" t="s">
        <v>830</v>
      </c>
      <c r="E470" s="272"/>
      <c r="F470" s="273">
        <v>39995</v>
      </c>
      <c r="G470" s="273"/>
      <c r="H470" s="274">
        <v>11388.9</v>
      </c>
      <c r="I470" s="250"/>
      <c r="J470" s="250"/>
      <c r="K470" s="274">
        <v>8826.4699999999993</v>
      </c>
      <c r="L470" s="250"/>
      <c r="M470" s="274">
        <v>569.45000000000005</v>
      </c>
      <c r="N470" s="250"/>
      <c r="O470" s="275">
        <v>9395.92</v>
      </c>
      <c r="P470" s="274"/>
      <c r="Q470" s="274">
        <f t="shared" si="20"/>
        <v>569.45000000000005</v>
      </c>
      <c r="R470" s="274"/>
      <c r="S470" s="274">
        <f t="shared" si="21"/>
        <v>0</v>
      </c>
      <c r="T470" s="276"/>
      <c r="U470" s="277" t="s">
        <v>392</v>
      </c>
      <c r="V470" s="278"/>
      <c r="W470" s="279">
        <v>20</v>
      </c>
      <c r="X470" s="249"/>
      <c r="Y470" s="279">
        <v>20</v>
      </c>
      <c r="AC470" s="280">
        <v>569.45000000000005</v>
      </c>
    </row>
    <row r="471" spans="1:29" ht="14.45" customHeight="1" x14ac:dyDescent="0.2">
      <c r="A471" s="251"/>
      <c r="B471" s="271">
        <v>554</v>
      </c>
      <c r="C471" s="271"/>
      <c r="D471" s="272" t="s">
        <v>831</v>
      </c>
      <c r="E471" s="272"/>
      <c r="F471" s="273">
        <v>40360</v>
      </c>
      <c r="G471" s="273"/>
      <c r="H471" s="274">
        <v>12187.2</v>
      </c>
      <c r="I471" s="250"/>
      <c r="J471" s="250"/>
      <c r="K471" s="274">
        <v>8835.7199999999993</v>
      </c>
      <c r="L471" s="250"/>
      <c r="M471" s="274">
        <v>609.36</v>
      </c>
      <c r="N471" s="250"/>
      <c r="O471" s="275">
        <v>9445.08</v>
      </c>
      <c r="P471" s="274"/>
      <c r="Q471" s="274">
        <f t="shared" si="20"/>
        <v>609.36</v>
      </c>
      <c r="R471" s="274"/>
      <c r="S471" s="274">
        <f t="shared" si="21"/>
        <v>0</v>
      </c>
      <c r="T471" s="276"/>
      <c r="U471" s="277" t="s">
        <v>392</v>
      </c>
      <c r="V471" s="278"/>
      <c r="W471" s="279">
        <v>20</v>
      </c>
      <c r="X471" s="249"/>
      <c r="Y471" s="279">
        <v>20</v>
      </c>
      <c r="AC471" s="280">
        <v>609.36</v>
      </c>
    </row>
    <row r="472" spans="1:29" ht="14.45" customHeight="1" x14ac:dyDescent="0.2">
      <c r="A472" s="251"/>
      <c r="B472" s="271">
        <v>555</v>
      </c>
      <c r="C472" s="271"/>
      <c r="D472" s="272" t="s">
        <v>832</v>
      </c>
      <c r="E472" s="272"/>
      <c r="F472" s="273">
        <v>40365</v>
      </c>
      <c r="G472" s="273"/>
      <c r="H472" s="274">
        <v>3000</v>
      </c>
      <c r="I472" s="250"/>
      <c r="J472" s="250"/>
      <c r="K472" s="274">
        <v>2175</v>
      </c>
      <c r="L472" s="250"/>
      <c r="M472" s="274">
        <v>150</v>
      </c>
      <c r="N472" s="250"/>
      <c r="O472" s="275">
        <v>2325</v>
      </c>
      <c r="P472" s="274"/>
      <c r="Q472" s="274">
        <f t="shared" si="20"/>
        <v>150</v>
      </c>
      <c r="R472" s="274"/>
      <c r="S472" s="274">
        <f t="shared" si="21"/>
        <v>0</v>
      </c>
      <c r="T472" s="280"/>
      <c r="U472" s="277" t="s">
        <v>392</v>
      </c>
      <c r="V472" s="278"/>
      <c r="W472" s="279">
        <v>20</v>
      </c>
      <c r="X472" s="249"/>
      <c r="Y472" s="279">
        <v>20</v>
      </c>
      <c r="AC472" s="280">
        <v>150</v>
      </c>
    </row>
    <row r="473" spans="1:29" ht="14.45" customHeight="1" x14ac:dyDescent="0.2">
      <c r="A473" s="251"/>
      <c r="B473" s="271">
        <v>556</v>
      </c>
      <c r="C473" s="271"/>
      <c r="D473" s="272" t="s">
        <v>833</v>
      </c>
      <c r="E473" s="272"/>
      <c r="F473" s="273">
        <v>40725</v>
      </c>
      <c r="G473" s="273"/>
      <c r="H473" s="274">
        <v>7390.82</v>
      </c>
      <c r="I473" s="250"/>
      <c r="J473" s="250"/>
      <c r="K473" s="274">
        <v>4988.79</v>
      </c>
      <c r="L473" s="250"/>
      <c r="M473" s="274">
        <v>369.54</v>
      </c>
      <c r="N473" s="250"/>
      <c r="O473" s="275">
        <v>5358.33</v>
      </c>
      <c r="P473" s="274"/>
      <c r="Q473" s="274">
        <f t="shared" si="20"/>
        <v>369.54</v>
      </c>
      <c r="R473" s="274"/>
      <c r="S473" s="274">
        <f t="shared" si="21"/>
        <v>0</v>
      </c>
      <c r="T473" s="276"/>
      <c r="U473" s="277" t="s">
        <v>392</v>
      </c>
      <c r="V473" s="278"/>
      <c r="W473" s="279">
        <v>20</v>
      </c>
      <c r="X473" s="249"/>
      <c r="Y473" s="279">
        <v>20</v>
      </c>
      <c r="AC473" s="280">
        <v>369.54</v>
      </c>
    </row>
    <row r="474" spans="1:29" ht="14.45" customHeight="1" x14ac:dyDescent="0.2">
      <c r="A474" s="251"/>
      <c r="B474" s="271">
        <v>557</v>
      </c>
      <c r="C474" s="271"/>
      <c r="D474" s="272" t="s">
        <v>834</v>
      </c>
      <c r="E474" s="272"/>
      <c r="F474" s="273">
        <v>40665</v>
      </c>
      <c r="G474" s="273"/>
      <c r="H474" s="274">
        <v>990</v>
      </c>
      <c r="I474" s="250"/>
      <c r="J474" s="250"/>
      <c r="K474" s="274">
        <v>676.5</v>
      </c>
      <c r="L474" s="250"/>
      <c r="M474" s="274">
        <v>49.5</v>
      </c>
      <c r="N474" s="250"/>
      <c r="O474" s="275">
        <v>726</v>
      </c>
      <c r="P474" s="274"/>
      <c r="Q474" s="274">
        <f t="shared" si="20"/>
        <v>49.5</v>
      </c>
      <c r="R474" s="274"/>
      <c r="S474" s="274">
        <f t="shared" si="21"/>
        <v>0</v>
      </c>
      <c r="T474" s="280"/>
      <c r="U474" s="277" t="s">
        <v>392</v>
      </c>
      <c r="V474" s="278"/>
      <c r="W474" s="279">
        <v>20</v>
      </c>
      <c r="X474" s="249"/>
      <c r="Y474" s="279">
        <v>20</v>
      </c>
      <c r="AC474" s="280">
        <v>49.5</v>
      </c>
    </row>
    <row r="475" spans="1:29" ht="14.45" customHeight="1" x14ac:dyDescent="0.2">
      <c r="A475" s="251"/>
      <c r="B475" s="271">
        <v>558</v>
      </c>
      <c r="C475" s="271"/>
      <c r="D475" s="272" t="s">
        <v>835</v>
      </c>
      <c r="E475" s="272"/>
      <c r="F475" s="273">
        <v>40882</v>
      </c>
      <c r="G475" s="273"/>
      <c r="H475" s="274">
        <v>3220</v>
      </c>
      <c r="I475" s="250"/>
      <c r="J475" s="250"/>
      <c r="K475" s="274">
        <v>2106.42</v>
      </c>
      <c r="L475" s="250"/>
      <c r="M475" s="274">
        <v>161</v>
      </c>
      <c r="N475" s="250"/>
      <c r="O475" s="275">
        <v>2267.42</v>
      </c>
      <c r="P475" s="274"/>
      <c r="Q475" s="274">
        <f t="shared" si="20"/>
        <v>161</v>
      </c>
      <c r="R475" s="274"/>
      <c r="S475" s="274">
        <f t="shared" si="21"/>
        <v>0</v>
      </c>
      <c r="T475" s="280"/>
      <c r="U475" s="277" t="s">
        <v>392</v>
      </c>
      <c r="V475" s="278"/>
      <c r="W475" s="279">
        <v>20</v>
      </c>
      <c r="X475" s="249"/>
      <c r="Y475" s="279">
        <v>20</v>
      </c>
      <c r="AC475" s="280">
        <v>161</v>
      </c>
    </row>
    <row r="476" spans="1:29" ht="14.45" customHeight="1" x14ac:dyDescent="0.2">
      <c r="A476" s="251"/>
      <c r="B476" s="271">
        <v>559</v>
      </c>
      <c r="C476" s="271"/>
      <c r="D476" s="272" t="s">
        <v>836</v>
      </c>
      <c r="E476" s="272"/>
      <c r="F476" s="307">
        <v>41091</v>
      </c>
      <c r="H476" s="275">
        <v>10595.06</v>
      </c>
      <c r="I476" s="275"/>
      <c r="J476" s="275">
        <v>0</v>
      </c>
      <c r="K476" s="275">
        <v>6621.88</v>
      </c>
      <c r="L476" s="275"/>
      <c r="M476" s="275">
        <v>529.75</v>
      </c>
      <c r="N476" s="275"/>
      <c r="O476" s="275">
        <v>7151.63</v>
      </c>
      <c r="P476" s="275"/>
      <c r="Q476" s="274">
        <f t="shared" si="20"/>
        <v>529.75</v>
      </c>
      <c r="R476" s="274"/>
      <c r="S476" s="274">
        <f t="shared" si="21"/>
        <v>0</v>
      </c>
      <c r="T476" s="300"/>
      <c r="U476" s="277" t="s">
        <v>392</v>
      </c>
      <c r="W476" s="279">
        <v>20</v>
      </c>
      <c r="X476" s="249"/>
      <c r="Y476" s="279">
        <v>20</v>
      </c>
    </row>
    <row r="477" spans="1:29" ht="14.45" customHeight="1" x14ac:dyDescent="0.2">
      <c r="A477" s="251"/>
      <c r="B477" s="271">
        <v>560</v>
      </c>
      <c r="C477" s="271"/>
      <c r="D477" s="272" t="s">
        <v>837</v>
      </c>
      <c r="E477" s="272"/>
      <c r="F477" s="307">
        <v>41456</v>
      </c>
      <c r="H477" s="275">
        <v>7836.87</v>
      </c>
      <c r="I477" s="275"/>
      <c r="J477" s="275">
        <v>0</v>
      </c>
      <c r="K477" s="275">
        <v>4506.16</v>
      </c>
      <c r="L477" s="275"/>
      <c r="M477" s="275">
        <v>391.84</v>
      </c>
      <c r="N477" s="275"/>
      <c r="O477" s="275">
        <v>4898</v>
      </c>
      <c r="P477" s="275"/>
      <c r="Q477" s="274">
        <f t="shared" si="20"/>
        <v>391.84</v>
      </c>
      <c r="R477" s="274"/>
      <c r="S477" s="274">
        <f t="shared" si="21"/>
        <v>0</v>
      </c>
      <c r="T477" s="300"/>
      <c r="U477" s="277" t="s">
        <v>392</v>
      </c>
      <c r="W477" s="279">
        <v>20</v>
      </c>
      <c r="X477" s="249"/>
      <c r="Y477" s="279">
        <v>20</v>
      </c>
    </row>
    <row r="478" spans="1:29" ht="14.45" customHeight="1" x14ac:dyDescent="0.2">
      <c r="A478" s="251"/>
      <c r="B478" s="271">
        <v>561</v>
      </c>
      <c r="C478" s="271"/>
      <c r="D478" s="272" t="s">
        <v>838</v>
      </c>
      <c r="E478" s="272"/>
      <c r="F478" s="307">
        <v>41821</v>
      </c>
      <c r="H478" s="275">
        <v>8568.2000000000007</v>
      </c>
      <c r="I478" s="275"/>
      <c r="J478" s="275">
        <v>0</v>
      </c>
      <c r="K478" s="275">
        <v>4498.3100000000004</v>
      </c>
      <c r="L478" s="275"/>
      <c r="M478" s="275">
        <v>428.41</v>
      </c>
      <c r="N478" s="275"/>
      <c r="O478" s="275">
        <v>4926.72</v>
      </c>
      <c r="P478" s="275"/>
      <c r="Q478" s="274">
        <f t="shared" si="20"/>
        <v>428.41</v>
      </c>
      <c r="R478" s="274"/>
      <c r="S478" s="274">
        <f t="shared" si="21"/>
        <v>0</v>
      </c>
      <c r="T478" s="300"/>
      <c r="U478" s="277" t="s">
        <v>392</v>
      </c>
      <c r="W478" s="279">
        <v>20</v>
      </c>
      <c r="X478" s="249"/>
      <c r="Y478" s="279">
        <v>20</v>
      </c>
    </row>
    <row r="479" spans="1:29" ht="14.45" customHeight="1" x14ac:dyDescent="0.2">
      <c r="A479" s="251"/>
      <c r="B479" s="271">
        <v>562</v>
      </c>
      <c r="C479" s="271"/>
      <c r="D479" s="272" t="s">
        <v>839</v>
      </c>
      <c r="E479" s="272"/>
      <c r="F479" s="307">
        <v>42186</v>
      </c>
      <c r="H479" s="275">
        <v>13981.51</v>
      </c>
      <c r="I479" s="275"/>
      <c r="J479" s="275">
        <v>0</v>
      </c>
      <c r="K479" s="275">
        <v>6641.26</v>
      </c>
      <c r="L479" s="275"/>
      <c r="M479" s="275">
        <v>699.08</v>
      </c>
      <c r="N479" s="275"/>
      <c r="O479" s="275">
        <v>7340.34</v>
      </c>
      <c r="P479" s="275"/>
      <c r="Q479" s="274">
        <f t="shared" si="20"/>
        <v>699.08</v>
      </c>
      <c r="R479" s="274"/>
      <c r="S479" s="274">
        <f t="shared" si="21"/>
        <v>0</v>
      </c>
      <c r="T479" s="300"/>
      <c r="U479" s="277" t="s">
        <v>392</v>
      </c>
      <c r="W479" s="279">
        <v>20</v>
      </c>
      <c r="X479" s="249"/>
      <c r="Y479" s="279">
        <v>20</v>
      </c>
    </row>
    <row r="480" spans="1:29" ht="14.45" customHeight="1" x14ac:dyDescent="0.2">
      <c r="A480" s="251"/>
      <c r="B480" s="271">
        <v>563</v>
      </c>
      <c r="C480" s="271"/>
      <c r="D480" s="272" t="s">
        <v>840</v>
      </c>
      <c r="E480" s="272"/>
      <c r="F480" s="307">
        <v>42552</v>
      </c>
      <c r="H480" s="275">
        <v>14642.14</v>
      </c>
      <c r="I480" s="275"/>
      <c r="J480" s="275">
        <v>0</v>
      </c>
      <c r="K480" s="275">
        <v>6222.93</v>
      </c>
      <c r="L480" s="275"/>
      <c r="M480" s="275">
        <v>732.11</v>
      </c>
      <c r="N480" s="275"/>
      <c r="O480" s="275">
        <v>6955.04</v>
      </c>
      <c r="P480" s="275"/>
      <c r="Q480" s="274">
        <f t="shared" si="20"/>
        <v>732.11</v>
      </c>
      <c r="R480" s="274"/>
      <c r="S480" s="274">
        <f t="shared" si="21"/>
        <v>0</v>
      </c>
      <c r="T480" s="300"/>
      <c r="U480" s="277" t="s">
        <v>392</v>
      </c>
      <c r="W480" s="279">
        <v>20</v>
      </c>
      <c r="X480" s="249"/>
      <c r="Y480" s="279">
        <v>20</v>
      </c>
    </row>
    <row r="481" spans="1:25" ht="14.45" customHeight="1" x14ac:dyDescent="0.2">
      <c r="A481" s="251"/>
      <c r="B481" s="271">
        <v>564</v>
      </c>
      <c r="C481" s="271"/>
      <c r="D481" s="272" t="s">
        <v>841</v>
      </c>
      <c r="E481" s="272"/>
      <c r="F481" s="307">
        <v>43282</v>
      </c>
      <c r="H481" s="275">
        <v>8640</v>
      </c>
      <c r="I481" s="275"/>
      <c r="J481" s="275">
        <v>0</v>
      </c>
      <c r="K481" s="275">
        <v>5616</v>
      </c>
      <c r="L481" s="275"/>
      <c r="M481" s="275">
        <v>864</v>
      </c>
      <c r="N481" s="275"/>
      <c r="O481" s="275">
        <v>6480</v>
      </c>
      <c r="P481" s="275"/>
      <c r="Q481" s="274">
        <f t="shared" si="20"/>
        <v>864</v>
      </c>
      <c r="R481" s="274"/>
      <c r="S481" s="274">
        <f t="shared" si="21"/>
        <v>0</v>
      </c>
      <c r="T481" s="300"/>
      <c r="U481" s="277" t="s">
        <v>392</v>
      </c>
      <c r="W481" s="279">
        <v>10</v>
      </c>
      <c r="X481" s="249"/>
      <c r="Y481" s="279">
        <v>10</v>
      </c>
    </row>
    <row r="482" spans="1:25" ht="14.45" customHeight="1" x14ac:dyDescent="0.2">
      <c r="A482" s="251"/>
      <c r="B482" s="271">
        <v>565</v>
      </c>
      <c r="C482" s="271"/>
      <c r="D482" s="272" t="s">
        <v>842</v>
      </c>
      <c r="E482" s="272"/>
      <c r="F482" s="307">
        <v>42917</v>
      </c>
      <c r="H482" s="275">
        <v>10886.2</v>
      </c>
      <c r="I482" s="275"/>
      <c r="J482" s="275">
        <v>0</v>
      </c>
      <c r="K482" s="275">
        <v>4082.33</v>
      </c>
      <c r="L482" s="275"/>
      <c r="M482" s="275">
        <v>544.30999999999995</v>
      </c>
      <c r="N482" s="275"/>
      <c r="O482" s="275">
        <v>4626.6400000000003</v>
      </c>
      <c r="P482" s="275"/>
      <c r="Q482" s="274">
        <f t="shared" si="20"/>
        <v>544.30999999999995</v>
      </c>
      <c r="R482" s="274"/>
      <c r="S482" s="274">
        <f t="shared" si="21"/>
        <v>0</v>
      </c>
      <c r="T482" s="300"/>
      <c r="U482" s="277" t="s">
        <v>392</v>
      </c>
      <c r="W482" s="279">
        <v>20</v>
      </c>
      <c r="X482" s="249"/>
      <c r="Y482" s="279">
        <v>20</v>
      </c>
    </row>
    <row r="483" spans="1:25" ht="14.45" customHeight="1" x14ac:dyDescent="0.2">
      <c r="A483" s="251"/>
      <c r="B483" s="271">
        <v>566</v>
      </c>
      <c r="C483" s="271"/>
      <c r="D483" s="272" t="s">
        <v>843</v>
      </c>
      <c r="E483" s="272"/>
      <c r="F483" s="307">
        <v>43282</v>
      </c>
      <c r="H483" s="275">
        <v>14461.6</v>
      </c>
      <c r="I483" s="275"/>
      <c r="J483" s="275">
        <v>0</v>
      </c>
      <c r="K483" s="275">
        <v>4700.0200000000004</v>
      </c>
      <c r="L483" s="275"/>
      <c r="M483" s="275">
        <v>723.08</v>
      </c>
      <c r="N483" s="275"/>
      <c r="O483" s="275">
        <v>5423.1</v>
      </c>
      <c r="P483" s="275"/>
      <c r="Q483" s="274">
        <f t="shared" si="20"/>
        <v>723.08</v>
      </c>
      <c r="R483" s="274"/>
      <c r="S483" s="274">
        <f t="shared" si="21"/>
        <v>0</v>
      </c>
      <c r="T483" s="300"/>
      <c r="U483" s="277" t="s">
        <v>392</v>
      </c>
      <c r="W483" s="279">
        <v>20</v>
      </c>
      <c r="X483" s="249"/>
      <c r="Y483" s="279">
        <v>20</v>
      </c>
    </row>
    <row r="484" spans="1:25" ht="14.45" customHeight="1" x14ac:dyDescent="0.2">
      <c r="A484" s="251"/>
      <c r="B484" s="271">
        <v>567</v>
      </c>
      <c r="C484" s="271"/>
      <c r="D484" s="272" t="s">
        <v>844</v>
      </c>
      <c r="E484" s="272"/>
      <c r="F484" s="307">
        <v>43451</v>
      </c>
      <c r="H484" s="275">
        <v>18860.75</v>
      </c>
      <c r="I484" s="275"/>
      <c r="J484" s="275">
        <v>0</v>
      </c>
      <c r="K484" s="275">
        <v>5658.24</v>
      </c>
      <c r="L484" s="275"/>
      <c r="M484" s="275">
        <v>943.04</v>
      </c>
      <c r="N484" s="275"/>
      <c r="O484" s="275">
        <v>6601.28</v>
      </c>
      <c r="P484" s="275"/>
      <c r="Q484" s="274">
        <f t="shared" si="20"/>
        <v>943.04</v>
      </c>
      <c r="R484" s="274"/>
      <c r="S484" s="274">
        <f t="shared" si="21"/>
        <v>0</v>
      </c>
      <c r="T484" s="300"/>
      <c r="U484" s="277" t="s">
        <v>392</v>
      </c>
      <c r="W484" s="279">
        <v>20</v>
      </c>
      <c r="X484" s="249"/>
      <c r="Y484" s="279">
        <v>20</v>
      </c>
    </row>
    <row r="485" spans="1:25" ht="14.45" customHeight="1" x14ac:dyDescent="0.2">
      <c r="A485" s="251"/>
      <c r="B485" s="271">
        <v>568</v>
      </c>
      <c r="C485" s="271"/>
      <c r="D485" s="272" t="s">
        <v>845</v>
      </c>
      <c r="E485" s="272"/>
      <c r="F485" s="307">
        <v>43465</v>
      </c>
      <c r="H485" s="275">
        <v>84000</v>
      </c>
      <c r="I485" s="275"/>
      <c r="J485" s="275">
        <v>0</v>
      </c>
      <c r="K485" s="275">
        <v>33600</v>
      </c>
      <c r="L485" s="275"/>
      <c r="M485" s="275">
        <v>4200</v>
      </c>
      <c r="N485" s="275"/>
      <c r="O485" s="275">
        <v>37800</v>
      </c>
      <c r="P485" s="275"/>
      <c r="Q485" s="274">
        <f t="shared" si="20"/>
        <v>4200</v>
      </c>
      <c r="R485" s="274"/>
      <c r="S485" s="274">
        <f t="shared" si="21"/>
        <v>0</v>
      </c>
      <c r="T485" s="300"/>
      <c r="U485" s="277" t="s">
        <v>392</v>
      </c>
      <c r="W485" s="279">
        <v>20</v>
      </c>
      <c r="X485" s="249"/>
      <c r="Y485" s="279">
        <v>20</v>
      </c>
    </row>
    <row r="486" spans="1:25" ht="14.45" customHeight="1" x14ac:dyDescent="0.2">
      <c r="A486" s="251"/>
      <c r="B486" s="271">
        <v>569</v>
      </c>
      <c r="C486" s="271"/>
      <c r="D486" s="272" t="s">
        <v>846</v>
      </c>
      <c r="E486" s="272"/>
      <c r="F486" s="307">
        <v>43531</v>
      </c>
      <c r="H486" s="275">
        <v>740.55</v>
      </c>
      <c r="I486" s="275"/>
      <c r="J486" s="275">
        <v>0</v>
      </c>
      <c r="K486" s="275">
        <v>216.01</v>
      </c>
      <c r="L486" s="275"/>
      <c r="M486" s="275">
        <v>37.03</v>
      </c>
      <c r="N486" s="275"/>
      <c r="O486" s="275">
        <v>253.04</v>
      </c>
      <c r="P486" s="275"/>
      <c r="Q486" s="274">
        <f t="shared" si="20"/>
        <v>37.03</v>
      </c>
      <c r="R486" s="274"/>
      <c r="S486" s="274">
        <f t="shared" si="21"/>
        <v>0</v>
      </c>
      <c r="T486" s="299"/>
      <c r="U486" s="277" t="s">
        <v>392</v>
      </c>
      <c r="W486" s="279">
        <v>20</v>
      </c>
      <c r="X486" s="249"/>
      <c r="Y486" s="279">
        <v>20</v>
      </c>
    </row>
    <row r="487" spans="1:25" ht="14.45" customHeight="1" x14ac:dyDescent="0.2">
      <c r="A487" s="251"/>
      <c r="B487" s="271">
        <v>570</v>
      </c>
      <c r="C487" s="271"/>
      <c r="D487" s="272" t="s">
        <v>847</v>
      </c>
      <c r="E487" s="272"/>
      <c r="F487" s="307">
        <v>43830</v>
      </c>
      <c r="H487" s="275">
        <v>15912</v>
      </c>
      <c r="I487" s="275"/>
      <c r="J487" s="275">
        <v>0</v>
      </c>
      <c r="K487" s="275">
        <v>4773.6000000000004</v>
      </c>
      <c r="L487" s="275"/>
      <c r="M487" s="275">
        <v>795.6</v>
      </c>
      <c r="N487" s="275"/>
      <c r="O487" s="275">
        <v>5569.2</v>
      </c>
      <c r="P487" s="275"/>
      <c r="Q487" s="274">
        <f t="shared" si="20"/>
        <v>795.6</v>
      </c>
      <c r="R487" s="274"/>
      <c r="S487" s="274">
        <f t="shared" si="21"/>
        <v>0</v>
      </c>
      <c r="T487" s="300"/>
      <c r="U487" s="277" t="s">
        <v>392</v>
      </c>
      <c r="W487" s="279">
        <v>20</v>
      </c>
      <c r="X487" s="249"/>
      <c r="Y487" s="279">
        <v>20</v>
      </c>
    </row>
    <row r="488" spans="1:25" ht="14.45" customHeight="1" x14ac:dyDescent="0.2">
      <c r="A488" s="251"/>
      <c r="B488" s="271">
        <v>571</v>
      </c>
      <c r="C488" s="271"/>
      <c r="D488" s="272" t="s">
        <v>848</v>
      </c>
      <c r="E488" s="272"/>
      <c r="F488" s="307">
        <v>43647</v>
      </c>
      <c r="H488" s="275">
        <v>21041</v>
      </c>
      <c r="I488" s="275"/>
      <c r="J488" s="275">
        <v>0</v>
      </c>
      <c r="K488" s="275">
        <v>5786.28</v>
      </c>
      <c r="L488" s="275"/>
      <c r="M488" s="275">
        <v>1052.05</v>
      </c>
      <c r="N488" s="275"/>
      <c r="O488" s="275">
        <v>6838.33</v>
      </c>
      <c r="P488" s="275"/>
      <c r="Q488" s="274">
        <f t="shared" si="20"/>
        <v>1052.05</v>
      </c>
      <c r="R488" s="274"/>
      <c r="S488" s="274">
        <f t="shared" si="21"/>
        <v>0</v>
      </c>
      <c r="T488" s="300"/>
      <c r="U488" s="277" t="s">
        <v>392</v>
      </c>
      <c r="W488" s="279">
        <v>20</v>
      </c>
      <c r="X488" s="249"/>
      <c r="Y488" s="279">
        <v>20</v>
      </c>
    </row>
    <row r="489" spans="1:25" ht="14.45" customHeight="1" x14ac:dyDescent="0.2">
      <c r="A489" s="251"/>
      <c r="B489" s="271">
        <v>572</v>
      </c>
      <c r="C489" s="271"/>
      <c r="D489" s="272" t="s">
        <v>849</v>
      </c>
      <c r="E489" s="272"/>
      <c r="F489" s="307">
        <v>44074</v>
      </c>
      <c r="H489" s="275">
        <v>14000</v>
      </c>
      <c r="I489" s="275"/>
      <c r="J489" s="275">
        <v>0</v>
      </c>
      <c r="K489" s="275">
        <v>3266.67</v>
      </c>
      <c r="L489" s="275"/>
      <c r="M489" s="275">
        <v>700</v>
      </c>
      <c r="N489" s="275"/>
      <c r="O489" s="275">
        <v>3966.67</v>
      </c>
      <c r="P489" s="275"/>
      <c r="Q489" s="274">
        <f t="shared" si="20"/>
        <v>700</v>
      </c>
      <c r="R489" s="274"/>
      <c r="S489" s="274">
        <f t="shared" si="21"/>
        <v>0</v>
      </c>
      <c r="T489" s="300"/>
      <c r="U489" s="277" t="s">
        <v>392</v>
      </c>
      <c r="W489" s="279">
        <v>20</v>
      </c>
      <c r="X489" s="249"/>
      <c r="Y489" s="279">
        <v>20</v>
      </c>
    </row>
    <row r="490" spans="1:25" ht="14.45" customHeight="1" x14ac:dyDescent="0.2">
      <c r="A490" s="251"/>
      <c r="B490" s="271">
        <v>573</v>
      </c>
      <c r="C490" s="271"/>
      <c r="D490" s="272" t="s">
        <v>850</v>
      </c>
      <c r="E490" s="272"/>
      <c r="F490" s="307">
        <v>44104</v>
      </c>
      <c r="H490" s="275">
        <v>3720</v>
      </c>
      <c r="I490" s="275"/>
      <c r="J490" s="275">
        <v>0</v>
      </c>
      <c r="K490" s="275">
        <v>837</v>
      </c>
      <c r="L490" s="275"/>
      <c r="M490" s="275">
        <v>186</v>
      </c>
      <c r="N490" s="275"/>
      <c r="O490" s="275">
        <v>1023</v>
      </c>
      <c r="P490" s="275"/>
      <c r="Q490" s="274">
        <f t="shared" si="20"/>
        <v>186</v>
      </c>
      <c r="R490" s="274"/>
      <c r="S490" s="274">
        <f t="shared" si="21"/>
        <v>0</v>
      </c>
      <c r="T490" s="300"/>
      <c r="U490" s="277" t="s">
        <v>392</v>
      </c>
      <c r="W490" s="279">
        <v>20</v>
      </c>
      <c r="X490" s="249"/>
      <c r="Y490" s="279">
        <v>20</v>
      </c>
    </row>
    <row r="491" spans="1:25" ht="14.45" customHeight="1" x14ac:dyDescent="0.2">
      <c r="A491" s="251"/>
      <c r="B491" s="271">
        <v>574</v>
      </c>
      <c r="C491" s="271"/>
      <c r="D491" s="272" t="s">
        <v>851</v>
      </c>
      <c r="E491" s="272"/>
      <c r="F491" s="307">
        <v>44147</v>
      </c>
      <c r="H491" s="275">
        <v>33496.199999999997</v>
      </c>
      <c r="I491" s="275"/>
      <c r="J491" s="275">
        <v>0</v>
      </c>
      <c r="K491" s="275">
        <v>7257.51</v>
      </c>
      <c r="L491" s="275"/>
      <c r="M491" s="275">
        <v>1674.81</v>
      </c>
      <c r="N491" s="275"/>
      <c r="O491" s="275">
        <v>8932.32</v>
      </c>
      <c r="P491" s="275"/>
      <c r="Q491" s="274">
        <f t="shared" si="20"/>
        <v>1674.81</v>
      </c>
      <c r="R491" s="274"/>
      <c r="S491" s="274">
        <f t="shared" si="21"/>
        <v>0</v>
      </c>
      <c r="T491" s="300"/>
      <c r="U491" s="277" t="s">
        <v>392</v>
      </c>
      <c r="W491" s="279">
        <v>20</v>
      </c>
      <c r="X491" s="249"/>
      <c r="Y491" s="279">
        <v>20</v>
      </c>
    </row>
    <row r="492" spans="1:25" ht="14.45" customHeight="1" x14ac:dyDescent="0.2">
      <c r="A492" s="251"/>
      <c r="B492" s="271">
        <v>575</v>
      </c>
      <c r="C492" s="271"/>
      <c r="D492" s="272" t="s">
        <v>852</v>
      </c>
      <c r="E492" s="272"/>
      <c r="F492" s="307">
        <v>44196</v>
      </c>
      <c r="H492" s="275">
        <v>40939.800000000003</v>
      </c>
      <c r="I492" s="275"/>
      <c r="J492" s="275">
        <v>0</v>
      </c>
      <c r="K492" s="275">
        <v>8187.96</v>
      </c>
      <c r="L492" s="275"/>
      <c r="M492" s="275">
        <v>2046.99</v>
      </c>
      <c r="N492" s="275"/>
      <c r="O492" s="275">
        <v>10234.950000000001</v>
      </c>
      <c r="P492" s="275"/>
      <c r="Q492" s="274">
        <f t="shared" si="20"/>
        <v>2046.99</v>
      </c>
      <c r="R492" s="274"/>
      <c r="S492" s="274">
        <f t="shared" si="21"/>
        <v>0</v>
      </c>
      <c r="T492" s="300"/>
      <c r="U492" s="277" t="s">
        <v>392</v>
      </c>
      <c r="W492" s="279">
        <v>20</v>
      </c>
      <c r="X492" s="249"/>
      <c r="Y492" s="279">
        <v>20</v>
      </c>
    </row>
    <row r="493" spans="1:25" ht="14.45" customHeight="1" x14ac:dyDescent="0.2">
      <c r="A493" s="251"/>
      <c r="B493" s="271">
        <v>576</v>
      </c>
      <c r="C493" s="271"/>
      <c r="D493" s="272" t="s">
        <v>853</v>
      </c>
      <c r="E493" s="272"/>
      <c r="F493" s="307">
        <v>44165</v>
      </c>
      <c r="H493" s="275">
        <v>1559.82</v>
      </c>
      <c r="I493" s="275"/>
      <c r="J493" s="275">
        <v>0</v>
      </c>
      <c r="K493" s="275">
        <v>324.95999999999998</v>
      </c>
      <c r="L493" s="275"/>
      <c r="M493" s="275">
        <v>77.989999999999995</v>
      </c>
      <c r="N493" s="275"/>
      <c r="O493" s="275">
        <v>402.95</v>
      </c>
      <c r="P493" s="275"/>
      <c r="Q493" s="274">
        <f t="shared" si="20"/>
        <v>77.989999999999995</v>
      </c>
      <c r="R493" s="274"/>
      <c r="S493" s="274">
        <f t="shared" si="21"/>
        <v>0</v>
      </c>
      <c r="T493" s="300"/>
      <c r="U493" s="277" t="s">
        <v>392</v>
      </c>
      <c r="W493" s="279">
        <v>20</v>
      </c>
      <c r="X493" s="249"/>
      <c r="Y493" s="279">
        <v>20</v>
      </c>
    </row>
    <row r="494" spans="1:25" ht="14.45" customHeight="1" x14ac:dyDescent="0.2">
      <c r="A494" s="251"/>
      <c r="B494" s="271">
        <v>577</v>
      </c>
      <c r="C494" s="271"/>
      <c r="D494" s="272" t="s">
        <v>854</v>
      </c>
      <c r="E494" s="272"/>
      <c r="F494" s="307">
        <v>44196</v>
      </c>
      <c r="H494" s="275">
        <v>102000</v>
      </c>
      <c r="I494" s="275"/>
      <c r="J494" s="275">
        <v>0</v>
      </c>
      <c r="K494" s="275">
        <v>20400</v>
      </c>
      <c r="L494" s="275"/>
      <c r="M494" s="275">
        <v>5100</v>
      </c>
      <c r="N494" s="275"/>
      <c r="O494" s="275">
        <v>25500</v>
      </c>
      <c r="P494" s="275"/>
      <c r="Q494" s="274">
        <f t="shared" si="20"/>
        <v>5100</v>
      </c>
      <c r="R494" s="274"/>
      <c r="S494" s="274">
        <f t="shared" si="21"/>
        <v>0</v>
      </c>
      <c r="T494" s="300"/>
      <c r="U494" s="277" t="s">
        <v>392</v>
      </c>
      <c r="W494" s="279">
        <v>20</v>
      </c>
      <c r="X494" s="249"/>
      <c r="Y494" s="279">
        <v>20</v>
      </c>
    </row>
    <row r="495" spans="1:25" ht="14.45" customHeight="1" x14ac:dyDescent="0.2">
      <c r="A495" s="251"/>
      <c r="B495" s="271">
        <v>578</v>
      </c>
      <c r="C495" s="271"/>
      <c r="D495" s="272" t="s">
        <v>855</v>
      </c>
      <c r="E495" s="272"/>
      <c r="F495" s="307">
        <v>44013</v>
      </c>
      <c r="H495" s="275">
        <v>25568.31</v>
      </c>
      <c r="I495" s="275"/>
      <c r="J495" s="275">
        <v>0</v>
      </c>
      <c r="K495" s="275">
        <v>5752.89</v>
      </c>
      <c r="L495" s="275"/>
      <c r="M495" s="275">
        <v>1278.42</v>
      </c>
      <c r="N495" s="275"/>
      <c r="O495" s="275">
        <v>7031.31</v>
      </c>
      <c r="P495" s="275"/>
      <c r="Q495" s="274">
        <f t="shared" si="20"/>
        <v>1278.42</v>
      </c>
      <c r="R495" s="274"/>
      <c r="S495" s="274">
        <f t="shared" si="21"/>
        <v>0</v>
      </c>
      <c r="T495" s="300"/>
      <c r="U495" s="277" t="s">
        <v>392</v>
      </c>
      <c r="W495" s="279">
        <v>20</v>
      </c>
      <c r="X495" s="249"/>
      <c r="Y495" s="279">
        <v>20</v>
      </c>
    </row>
    <row r="496" spans="1:25" ht="14.45" customHeight="1" x14ac:dyDescent="0.2">
      <c r="A496" s="251"/>
      <c r="B496" s="271">
        <v>579</v>
      </c>
      <c r="C496" s="271"/>
      <c r="D496" s="272" t="s">
        <v>856</v>
      </c>
      <c r="E496" s="272"/>
      <c r="F496" s="307">
        <v>44316</v>
      </c>
      <c r="H496" s="275">
        <v>3430.62</v>
      </c>
      <c r="I496" s="275"/>
      <c r="J496" s="275">
        <v>0</v>
      </c>
      <c r="K496" s="275">
        <v>628.94000000000005</v>
      </c>
      <c r="L496" s="275"/>
      <c r="M496" s="275">
        <v>171.53</v>
      </c>
      <c r="N496" s="275"/>
      <c r="O496" s="275">
        <v>800.47</v>
      </c>
      <c r="P496" s="275"/>
      <c r="Q496" s="274">
        <f t="shared" ref="Q496:Q515" si="22">IF(H496=K496,0,IF(H496=O496,0,ROUND(H496/Y496,2)))</f>
        <v>171.53</v>
      </c>
      <c r="R496" s="274"/>
      <c r="S496" s="274">
        <f t="shared" ref="S496:S515" si="23">Q496-M496</f>
        <v>0</v>
      </c>
      <c r="T496" s="300"/>
      <c r="U496" s="277" t="s">
        <v>392</v>
      </c>
      <c r="W496" s="279">
        <v>20</v>
      </c>
      <c r="X496" s="249"/>
      <c r="Y496" s="279">
        <v>20</v>
      </c>
    </row>
    <row r="497" spans="1:25" ht="14.45" customHeight="1" x14ac:dyDescent="0.2">
      <c r="A497" s="251"/>
      <c r="B497" s="271">
        <v>580</v>
      </c>
      <c r="C497" s="271"/>
      <c r="D497" s="272" t="s">
        <v>857</v>
      </c>
      <c r="E497" s="272"/>
      <c r="F497" s="307">
        <v>44439</v>
      </c>
      <c r="H497" s="275">
        <v>5875</v>
      </c>
      <c r="I497" s="275"/>
      <c r="J497" s="275">
        <v>0</v>
      </c>
      <c r="K497" s="275">
        <v>979.17</v>
      </c>
      <c r="L497" s="275"/>
      <c r="M497" s="275">
        <v>293.75</v>
      </c>
      <c r="N497" s="275"/>
      <c r="O497" s="275">
        <v>1272.92</v>
      </c>
      <c r="P497" s="275"/>
      <c r="Q497" s="274">
        <f t="shared" si="22"/>
        <v>293.75</v>
      </c>
      <c r="R497" s="274"/>
      <c r="S497" s="274">
        <f t="shared" si="23"/>
        <v>0</v>
      </c>
      <c r="T497" s="300"/>
      <c r="U497" s="277" t="s">
        <v>392</v>
      </c>
      <c r="W497" s="279">
        <v>20</v>
      </c>
      <c r="X497" s="249"/>
      <c r="Y497" s="279">
        <v>20</v>
      </c>
    </row>
    <row r="498" spans="1:25" ht="14.45" customHeight="1" x14ac:dyDescent="0.2">
      <c r="A498" s="251"/>
      <c r="B498" s="271">
        <v>581</v>
      </c>
      <c r="C498" s="271"/>
      <c r="D498" s="272" t="s">
        <v>858</v>
      </c>
      <c r="E498" s="272"/>
      <c r="F498" s="307">
        <v>44439</v>
      </c>
      <c r="H498" s="275">
        <v>725</v>
      </c>
      <c r="I498" s="275"/>
      <c r="J498" s="275">
        <v>0</v>
      </c>
      <c r="K498" s="275">
        <v>120.83</v>
      </c>
      <c r="L498" s="275"/>
      <c r="M498" s="275">
        <v>36.25</v>
      </c>
      <c r="N498" s="275"/>
      <c r="O498" s="275">
        <v>157.08000000000001</v>
      </c>
      <c r="P498" s="275"/>
      <c r="Q498" s="274">
        <f t="shared" si="22"/>
        <v>36.25</v>
      </c>
      <c r="R498" s="274"/>
      <c r="S498" s="274">
        <f t="shared" si="23"/>
        <v>0</v>
      </c>
      <c r="T498" s="299"/>
      <c r="U498" s="277" t="s">
        <v>392</v>
      </c>
      <c r="W498" s="279">
        <v>20</v>
      </c>
      <c r="X498" s="249"/>
      <c r="Y498" s="279">
        <v>20</v>
      </c>
    </row>
    <row r="499" spans="1:25" ht="14.45" customHeight="1" x14ac:dyDescent="0.2">
      <c r="A499" s="251"/>
      <c r="B499" s="271">
        <v>582</v>
      </c>
      <c r="C499" s="271"/>
      <c r="D499" s="272" t="s">
        <v>859</v>
      </c>
      <c r="E499" s="272"/>
      <c r="F499" s="307">
        <v>44439</v>
      </c>
      <c r="H499" s="275">
        <v>400</v>
      </c>
      <c r="I499" s="275"/>
      <c r="J499" s="275">
        <v>0</v>
      </c>
      <c r="K499" s="275">
        <v>66.67</v>
      </c>
      <c r="L499" s="275"/>
      <c r="M499" s="275">
        <v>20</v>
      </c>
      <c r="N499" s="275"/>
      <c r="O499" s="275">
        <v>86.67</v>
      </c>
      <c r="P499" s="275"/>
      <c r="Q499" s="274">
        <f t="shared" si="22"/>
        <v>20</v>
      </c>
      <c r="R499" s="274"/>
      <c r="S499" s="274">
        <f t="shared" si="23"/>
        <v>0</v>
      </c>
      <c r="T499" s="299"/>
      <c r="U499" s="277" t="s">
        <v>392</v>
      </c>
      <c r="W499" s="279">
        <v>20</v>
      </c>
      <c r="X499" s="249"/>
      <c r="Y499" s="279">
        <v>20</v>
      </c>
    </row>
    <row r="500" spans="1:25" ht="14.45" customHeight="1" x14ac:dyDescent="0.2">
      <c r="A500" s="251"/>
      <c r="B500" s="271">
        <v>583</v>
      </c>
      <c r="C500" s="271"/>
      <c r="D500" s="272" t="s">
        <v>860</v>
      </c>
      <c r="E500" s="272"/>
      <c r="F500" s="307">
        <v>44561</v>
      </c>
      <c r="H500" s="275">
        <v>75065.75</v>
      </c>
      <c r="I500" s="275"/>
      <c r="J500" s="275">
        <v>0</v>
      </c>
      <c r="K500" s="275">
        <v>7506.58</v>
      </c>
      <c r="L500" s="275"/>
      <c r="M500" s="275">
        <v>3753.29</v>
      </c>
      <c r="N500" s="275"/>
      <c r="O500" s="275">
        <v>11259.87</v>
      </c>
      <c r="P500" s="275"/>
      <c r="Q500" s="274">
        <f t="shared" si="22"/>
        <v>3753.29</v>
      </c>
      <c r="R500" s="274"/>
      <c r="S500" s="274">
        <f t="shared" si="23"/>
        <v>0</v>
      </c>
      <c r="T500" s="300"/>
      <c r="U500" s="277" t="s">
        <v>392</v>
      </c>
      <c r="W500" s="279">
        <v>20</v>
      </c>
      <c r="X500" s="249"/>
      <c r="Y500" s="279">
        <v>20</v>
      </c>
    </row>
    <row r="501" spans="1:25" ht="14.45" customHeight="1" x14ac:dyDescent="0.2">
      <c r="A501" s="251"/>
      <c r="B501" s="271">
        <v>584</v>
      </c>
      <c r="C501" s="271"/>
      <c r="D501" s="272" t="s">
        <v>861</v>
      </c>
      <c r="E501" s="272"/>
      <c r="F501" s="307">
        <v>44378</v>
      </c>
      <c r="H501" s="275">
        <v>30063.35</v>
      </c>
      <c r="I501" s="275"/>
      <c r="J501" s="275">
        <v>0</v>
      </c>
      <c r="K501" s="275">
        <v>5261.09</v>
      </c>
      <c r="L501" s="275"/>
      <c r="M501" s="275">
        <v>1503.17</v>
      </c>
      <c r="N501" s="275"/>
      <c r="O501" s="275">
        <v>6764.26</v>
      </c>
      <c r="P501" s="275"/>
      <c r="Q501" s="274">
        <f t="shared" si="22"/>
        <v>1503.17</v>
      </c>
      <c r="R501" s="274"/>
      <c r="S501" s="274">
        <f t="shared" si="23"/>
        <v>0</v>
      </c>
      <c r="T501" s="300"/>
      <c r="U501" s="277" t="s">
        <v>392</v>
      </c>
      <c r="W501" s="279">
        <v>20</v>
      </c>
      <c r="X501" s="249"/>
      <c r="Y501" s="279">
        <v>20</v>
      </c>
    </row>
    <row r="502" spans="1:25" ht="14.45" customHeight="1" x14ac:dyDescent="0.2">
      <c r="A502" s="251"/>
      <c r="B502" s="271">
        <v>585</v>
      </c>
      <c r="C502" s="271"/>
      <c r="D502" s="272" t="s">
        <v>862</v>
      </c>
      <c r="E502" s="272"/>
      <c r="F502" s="307">
        <v>44743</v>
      </c>
      <c r="H502" s="275">
        <v>45389</v>
      </c>
      <c r="I502" s="275"/>
      <c r="J502" s="275">
        <v>0</v>
      </c>
      <c r="K502" s="275">
        <v>5673.63</v>
      </c>
      <c r="L502" s="275"/>
      <c r="M502" s="275">
        <v>2269.4499999999998</v>
      </c>
      <c r="N502" s="275"/>
      <c r="O502" s="275">
        <v>7943.08</v>
      </c>
      <c r="P502" s="275"/>
      <c r="Q502" s="274">
        <f t="shared" si="22"/>
        <v>2269.4499999999998</v>
      </c>
      <c r="R502" s="274"/>
      <c r="S502" s="274">
        <f t="shared" si="23"/>
        <v>0</v>
      </c>
      <c r="T502" s="300"/>
      <c r="U502" s="277" t="s">
        <v>392</v>
      </c>
      <c r="W502" s="279">
        <v>20</v>
      </c>
      <c r="X502" s="249"/>
      <c r="Y502" s="279">
        <v>20</v>
      </c>
    </row>
    <row r="503" spans="1:25" ht="14.45" customHeight="1" x14ac:dyDescent="0.2">
      <c r="A503" s="251"/>
      <c r="B503" s="271">
        <v>586</v>
      </c>
      <c r="C503" s="271"/>
      <c r="D503" s="272" t="s">
        <v>863</v>
      </c>
      <c r="E503" s="272"/>
      <c r="F503" s="307">
        <v>45108</v>
      </c>
      <c r="H503" s="275">
        <v>57431.199999999997</v>
      </c>
      <c r="I503" s="275"/>
      <c r="J503" s="275">
        <v>0</v>
      </c>
      <c r="K503" s="275">
        <v>4307.34</v>
      </c>
      <c r="L503" s="275"/>
      <c r="M503" s="275">
        <v>2871.56</v>
      </c>
      <c r="N503" s="275"/>
      <c r="O503" s="275">
        <v>7178.9</v>
      </c>
      <c r="P503" s="275"/>
      <c r="Q503" s="274">
        <f t="shared" si="22"/>
        <v>2871.56</v>
      </c>
      <c r="R503" s="274"/>
      <c r="S503" s="274">
        <f t="shared" si="23"/>
        <v>0</v>
      </c>
      <c r="T503" s="300"/>
      <c r="U503" s="277" t="s">
        <v>392</v>
      </c>
      <c r="W503" s="279">
        <v>20</v>
      </c>
      <c r="X503" s="249"/>
      <c r="Y503" s="279">
        <v>20</v>
      </c>
    </row>
    <row r="504" spans="1:25" ht="14.45" customHeight="1" x14ac:dyDescent="0.2">
      <c r="A504" s="251"/>
      <c r="B504" s="271">
        <v>587</v>
      </c>
      <c r="C504" s="271"/>
      <c r="D504" s="272" t="s">
        <v>864</v>
      </c>
      <c r="E504" s="272"/>
      <c r="F504" s="307">
        <v>45268</v>
      </c>
      <c r="H504" s="275">
        <v>47562.46</v>
      </c>
      <c r="I504" s="275"/>
      <c r="J504" s="275">
        <v>0</v>
      </c>
      <c r="K504" s="275">
        <v>2576.3000000000002</v>
      </c>
      <c r="L504" s="275"/>
      <c r="M504" s="275">
        <v>2378.12</v>
      </c>
      <c r="N504" s="275"/>
      <c r="O504" s="275">
        <v>4954.42</v>
      </c>
      <c r="P504" s="275"/>
      <c r="Q504" s="274">
        <f t="shared" si="22"/>
        <v>2378.12</v>
      </c>
      <c r="R504" s="274"/>
      <c r="S504" s="274">
        <f t="shared" si="23"/>
        <v>0</v>
      </c>
      <c r="T504" s="300"/>
      <c r="U504" s="277" t="s">
        <v>392</v>
      </c>
      <c r="W504" s="279">
        <v>20</v>
      </c>
      <c r="X504" s="249"/>
      <c r="Y504" s="279">
        <v>20</v>
      </c>
    </row>
    <row r="505" spans="1:25" ht="14.45" customHeight="1" x14ac:dyDescent="0.2">
      <c r="A505" s="251"/>
      <c r="B505" s="271">
        <v>588</v>
      </c>
      <c r="C505" s="271"/>
      <c r="D505" s="272" t="s">
        <v>865</v>
      </c>
      <c r="E505" s="272"/>
      <c r="F505" s="307">
        <v>45268</v>
      </c>
      <c r="H505" s="275">
        <v>79098.97</v>
      </c>
      <c r="I505" s="275"/>
      <c r="J505" s="275">
        <v>0</v>
      </c>
      <c r="K505" s="275">
        <v>4284.53</v>
      </c>
      <c r="L505" s="275"/>
      <c r="M505" s="275">
        <v>3954.95</v>
      </c>
      <c r="N505" s="275"/>
      <c r="O505" s="275">
        <v>8239.48</v>
      </c>
      <c r="P505" s="275"/>
      <c r="Q505" s="274">
        <f t="shared" si="22"/>
        <v>3954.95</v>
      </c>
      <c r="R505" s="274"/>
      <c r="S505" s="274">
        <f t="shared" si="23"/>
        <v>0</v>
      </c>
      <c r="T505" s="300"/>
      <c r="U505" s="277" t="s">
        <v>392</v>
      </c>
      <c r="W505" s="279">
        <v>20</v>
      </c>
      <c r="X505" s="249"/>
      <c r="Y505" s="279">
        <v>20</v>
      </c>
    </row>
    <row r="506" spans="1:25" ht="14.45" customHeight="1" x14ac:dyDescent="0.2">
      <c r="A506" s="251"/>
      <c r="B506" s="271">
        <v>589</v>
      </c>
      <c r="C506" s="271"/>
      <c r="D506" s="272" t="s">
        <v>866</v>
      </c>
      <c r="E506" s="272"/>
      <c r="F506" s="307">
        <v>45268</v>
      </c>
      <c r="H506" s="275">
        <v>18674.77</v>
      </c>
      <c r="I506" s="275"/>
      <c r="J506" s="275">
        <v>0</v>
      </c>
      <c r="K506" s="275">
        <v>1011.55</v>
      </c>
      <c r="L506" s="275"/>
      <c r="M506" s="275">
        <v>933.74</v>
      </c>
      <c r="N506" s="275"/>
      <c r="O506" s="275">
        <v>1945.29</v>
      </c>
      <c r="P506" s="275"/>
      <c r="Q506" s="274">
        <f t="shared" si="22"/>
        <v>933.74</v>
      </c>
      <c r="R506" s="274"/>
      <c r="S506" s="274">
        <f t="shared" si="23"/>
        <v>0</v>
      </c>
      <c r="T506" s="300"/>
      <c r="U506" s="277" t="s">
        <v>392</v>
      </c>
      <c r="W506" s="279">
        <v>20</v>
      </c>
      <c r="X506" s="249"/>
      <c r="Y506" s="279">
        <v>20</v>
      </c>
    </row>
    <row r="507" spans="1:25" ht="14.45" customHeight="1" x14ac:dyDescent="0.2">
      <c r="A507" s="251"/>
      <c r="B507" s="271">
        <v>590</v>
      </c>
      <c r="C507" s="271"/>
      <c r="D507" s="272" t="s">
        <v>867</v>
      </c>
      <c r="E507" s="272"/>
      <c r="F507" s="307">
        <v>45268</v>
      </c>
      <c r="H507" s="275">
        <v>12273.83</v>
      </c>
      <c r="I507" s="275"/>
      <c r="J507" s="275">
        <v>0</v>
      </c>
      <c r="K507" s="275">
        <v>664.83</v>
      </c>
      <c r="L507" s="275"/>
      <c r="M507" s="275">
        <v>613.69000000000005</v>
      </c>
      <c r="N507" s="275"/>
      <c r="O507" s="275">
        <v>1278.52</v>
      </c>
      <c r="P507" s="275"/>
      <c r="Q507" s="274">
        <f t="shared" si="22"/>
        <v>613.69000000000005</v>
      </c>
      <c r="R507" s="274"/>
      <c r="S507" s="274">
        <f t="shared" si="23"/>
        <v>0</v>
      </c>
      <c r="T507" s="300"/>
      <c r="U507" s="277" t="s">
        <v>392</v>
      </c>
      <c r="W507" s="279">
        <v>20</v>
      </c>
      <c r="X507" s="249"/>
      <c r="Y507" s="279">
        <v>20</v>
      </c>
    </row>
    <row r="508" spans="1:25" ht="14.45" customHeight="1" x14ac:dyDescent="0.2">
      <c r="A508" s="251"/>
      <c r="B508" s="271">
        <v>591</v>
      </c>
      <c r="C508" s="271"/>
      <c r="D508" s="272" t="s">
        <v>868</v>
      </c>
      <c r="E508" s="272"/>
      <c r="F508" s="307">
        <v>45268</v>
      </c>
      <c r="H508" s="275">
        <v>7183.34</v>
      </c>
      <c r="I508" s="275"/>
      <c r="J508" s="275">
        <v>0</v>
      </c>
      <c r="K508" s="275">
        <v>389.1</v>
      </c>
      <c r="L508" s="275"/>
      <c r="M508" s="275">
        <v>359.17</v>
      </c>
      <c r="N508" s="275"/>
      <c r="O508" s="275">
        <v>748.27</v>
      </c>
      <c r="P508" s="275"/>
      <c r="Q508" s="274">
        <f t="shared" si="22"/>
        <v>359.17</v>
      </c>
      <c r="R508" s="274"/>
      <c r="S508" s="274">
        <f t="shared" si="23"/>
        <v>0</v>
      </c>
      <c r="T508" s="300"/>
      <c r="U508" s="277" t="s">
        <v>392</v>
      </c>
      <c r="W508" s="279">
        <v>20</v>
      </c>
      <c r="X508" s="249"/>
      <c r="Y508" s="279">
        <v>20</v>
      </c>
    </row>
    <row r="509" spans="1:25" ht="14.45" customHeight="1" x14ac:dyDescent="0.2">
      <c r="A509" s="251"/>
      <c r="B509" s="271">
        <v>592</v>
      </c>
      <c r="C509" s="271"/>
      <c r="D509" s="272" t="s">
        <v>869</v>
      </c>
      <c r="E509" s="272"/>
      <c r="F509" s="307">
        <v>45268</v>
      </c>
      <c r="H509" s="275">
        <v>34831.56</v>
      </c>
      <c r="I509" s="275"/>
      <c r="J509" s="275">
        <v>0</v>
      </c>
      <c r="K509" s="275">
        <v>1886.71</v>
      </c>
      <c r="L509" s="275"/>
      <c r="M509" s="275">
        <v>1741.58</v>
      </c>
      <c r="N509" s="275"/>
      <c r="O509" s="275">
        <v>3628.29</v>
      </c>
      <c r="P509" s="275"/>
      <c r="Q509" s="274">
        <f t="shared" si="22"/>
        <v>1741.58</v>
      </c>
      <c r="R509" s="274"/>
      <c r="S509" s="274">
        <f t="shared" si="23"/>
        <v>0</v>
      </c>
      <c r="T509" s="300"/>
      <c r="U509" s="277" t="s">
        <v>392</v>
      </c>
      <c r="W509" s="279">
        <v>20</v>
      </c>
      <c r="X509" s="249"/>
      <c r="Y509" s="279">
        <v>20</v>
      </c>
    </row>
    <row r="510" spans="1:25" ht="14.45" customHeight="1" x14ac:dyDescent="0.2">
      <c r="A510" s="251"/>
      <c r="B510" s="271">
        <v>593</v>
      </c>
      <c r="C510" s="271"/>
      <c r="D510" s="272" t="s">
        <v>870</v>
      </c>
      <c r="E510" s="272"/>
      <c r="F510" s="307">
        <v>45268</v>
      </c>
      <c r="H510" s="275">
        <v>26587.85</v>
      </c>
      <c r="I510" s="275"/>
      <c r="J510" s="275">
        <v>0</v>
      </c>
      <c r="K510" s="275">
        <v>1440.17</v>
      </c>
      <c r="L510" s="275"/>
      <c r="M510" s="275">
        <v>1329.39</v>
      </c>
      <c r="N510" s="275"/>
      <c r="O510" s="275">
        <v>2769.56</v>
      </c>
      <c r="P510" s="275"/>
      <c r="Q510" s="274">
        <f t="shared" si="22"/>
        <v>1329.39</v>
      </c>
      <c r="R510" s="274"/>
      <c r="S510" s="274">
        <f t="shared" si="23"/>
        <v>0</v>
      </c>
      <c r="T510" s="300"/>
      <c r="U510" s="277" t="s">
        <v>392</v>
      </c>
      <c r="W510" s="279">
        <v>20</v>
      </c>
      <c r="X510" s="249"/>
      <c r="Y510" s="279">
        <v>20</v>
      </c>
    </row>
    <row r="511" spans="1:25" ht="14.45" customHeight="1" x14ac:dyDescent="0.2">
      <c r="A511" s="251"/>
      <c r="B511" s="271">
        <v>594</v>
      </c>
      <c r="C511" s="271"/>
      <c r="D511" s="272" t="s">
        <v>871</v>
      </c>
      <c r="E511" s="272"/>
      <c r="F511" s="307">
        <v>45268</v>
      </c>
      <c r="H511" s="275">
        <v>4141.12</v>
      </c>
      <c r="I511" s="275"/>
      <c r="J511" s="275">
        <v>0</v>
      </c>
      <c r="K511" s="275">
        <v>224.31</v>
      </c>
      <c r="L511" s="275"/>
      <c r="M511" s="275">
        <v>207.06</v>
      </c>
      <c r="N511" s="275"/>
      <c r="O511" s="275">
        <v>431.37</v>
      </c>
      <c r="P511" s="275"/>
      <c r="Q511" s="274">
        <f t="shared" si="22"/>
        <v>207.06</v>
      </c>
      <c r="R511" s="274"/>
      <c r="S511" s="274">
        <f t="shared" si="23"/>
        <v>0</v>
      </c>
      <c r="T511" s="300"/>
      <c r="U511" s="277" t="s">
        <v>392</v>
      </c>
      <c r="W511" s="279">
        <v>20</v>
      </c>
      <c r="X511" s="249"/>
      <c r="Y511" s="279">
        <v>20</v>
      </c>
    </row>
    <row r="512" spans="1:25" ht="14.45" customHeight="1" x14ac:dyDescent="0.2">
      <c r="A512" s="251"/>
      <c r="B512" s="271">
        <v>595</v>
      </c>
      <c r="C512" s="271"/>
      <c r="D512" s="272" t="s">
        <v>872</v>
      </c>
      <c r="E512" s="272"/>
      <c r="F512" s="307">
        <v>45504</v>
      </c>
      <c r="H512" s="275">
        <v>21359</v>
      </c>
      <c r="I512" s="275"/>
      <c r="J512" s="275">
        <v>0</v>
      </c>
      <c r="K512" s="275">
        <v>444.98</v>
      </c>
      <c r="L512" s="275"/>
      <c r="M512" s="275">
        <v>1067.95</v>
      </c>
      <c r="N512" s="275"/>
      <c r="O512" s="275">
        <v>1512.93</v>
      </c>
      <c r="P512" s="275"/>
      <c r="Q512" s="274">
        <f t="shared" si="22"/>
        <v>1067.95</v>
      </c>
      <c r="R512" s="274"/>
      <c r="S512" s="274">
        <f t="shared" si="23"/>
        <v>0</v>
      </c>
      <c r="T512" s="300"/>
      <c r="U512" s="277" t="s">
        <v>392</v>
      </c>
      <c r="W512" s="279">
        <v>20</v>
      </c>
      <c r="X512" s="249"/>
      <c r="Y512" s="279">
        <v>20</v>
      </c>
    </row>
    <row r="513" spans="1:26" ht="14.45" customHeight="1" x14ac:dyDescent="0.2">
      <c r="A513" s="251"/>
      <c r="B513" s="271">
        <v>596</v>
      </c>
      <c r="C513" s="271"/>
      <c r="D513" s="272" t="s">
        <v>873</v>
      </c>
      <c r="E513" s="272"/>
      <c r="F513" s="307">
        <v>45534</v>
      </c>
      <c r="H513" s="275">
        <v>6299</v>
      </c>
      <c r="I513" s="275"/>
      <c r="J513" s="275">
        <v>0</v>
      </c>
      <c r="K513" s="275">
        <v>104.98</v>
      </c>
      <c r="L513" s="275"/>
      <c r="M513" s="275">
        <v>314.95</v>
      </c>
      <c r="N513" s="275"/>
      <c r="O513" s="275">
        <v>419.93</v>
      </c>
      <c r="P513" s="275"/>
      <c r="Q513" s="274">
        <f t="shared" si="22"/>
        <v>314.95</v>
      </c>
      <c r="R513" s="274"/>
      <c r="S513" s="274">
        <f t="shared" si="23"/>
        <v>0</v>
      </c>
      <c r="T513" s="300"/>
      <c r="U513" s="277" t="s">
        <v>392</v>
      </c>
      <c r="W513" s="279">
        <v>20</v>
      </c>
      <c r="X513" s="249"/>
      <c r="Y513" s="279">
        <v>20</v>
      </c>
    </row>
    <row r="514" spans="1:26" ht="14.45" customHeight="1" x14ac:dyDescent="0.2">
      <c r="A514" s="251"/>
      <c r="B514" s="271">
        <v>597</v>
      </c>
      <c r="C514" s="271"/>
      <c r="D514" s="272" t="s">
        <v>874</v>
      </c>
      <c r="E514" s="272"/>
      <c r="F514" s="307">
        <v>45623</v>
      </c>
      <c r="H514" s="275">
        <v>13568</v>
      </c>
      <c r="I514" s="275"/>
      <c r="J514" s="275">
        <v>0</v>
      </c>
      <c r="K514" s="275">
        <v>56.53</v>
      </c>
      <c r="L514" s="275"/>
      <c r="M514" s="275">
        <v>678.4</v>
      </c>
      <c r="N514" s="275"/>
      <c r="O514" s="275">
        <v>734.93</v>
      </c>
      <c r="P514" s="275"/>
      <c r="Q514" s="274">
        <f t="shared" si="22"/>
        <v>678.4</v>
      </c>
      <c r="R514" s="274"/>
      <c r="S514" s="274">
        <f t="shared" si="23"/>
        <v>0</v>
      </c>
      <c r="T514" s="300"/>
      <c r="U514" s="277" t="s">
        <v>392</v>
      </c>
      <c r="W514" s="279">
        <v>20</v>
      </c>
      <c r="X514" s="249"/>
      <c r="Y514" s="279">
        <v>20</v>
      </c>
    </row>
    <row r="515" spans="1:26" ht="14.45" customHeight="1" x14ac:dyDescent="0.2">
      <c r="A515" s="251"/>
      <c r="B515" s="271">
        <v>598</v>
      </c>
      <c r="C515" s="271"/>
      <c r="D515" s="272" t="s">
        <v>875</v>
      </c>
      <c r="E515" s="272"/>
      <c r="F515" s="307">
        <v>45474</v>
      </c>
      <c r="H515" s="275">
        <v>48007</v>
      </c>
      <c r="I515" s="275"/>
      <c r="J515" s="275">
        <v>0</v>
      </c>
      <c r="K515" s="275">
        <v>1200.18</v>
      </c>
      <c r="L515" s="275"/>
      <c r="M515" s="275">
        <v>2400.35</v>
      </c>
      <c r="N515" s="275"/>
      <c r="O515" s="275">
        <v>3600.53</v>
      </c>
      <c r="P515" s="275"/>
      <c r="Q515" s="274">
        <f t="shared" si="22"/>
        <v>2400.35</v>
      </c>
      <c r="R515" s="274"/>
      <c r="S515" s="274">
        <f t="shared" si="23"/>
        <v>0</v>
      </c>
      <c r="T515" s="300"/>
      <c r="U515" s="277" t="s">
        <v>392</v>
      </c>
      <c r="W515" s="279">
        <v>20</v>
      </c>
      <c r="X515" s="249"/>
      <c r="Y515" s="279">
        <v>20</v>
      </c>
      <c r="Z515" s="252">
        <f>SUM(H514:H515)</f>
        <v>61575</v>
      </c>
    </row>
    <row r="516" spans="1:26" ht="14.45" customHeight="1" x14ac:dyDescent="0.2">
      <c r="A516" s="251"/>
      <c r="B516" s="249"/>
      <c r="C516" s="249"/>
      <c r="D516" s="308" t="s">
        <v>56</v>
      </c>
      <c r="E516" s="251"/>
      <c r="F516" s="309"/>
      <c r="H516" s="301">
        <f>SUM(H432:H515)</f>
        <v>1745353.5500000005</v>
      </c>
      <c r="I516" s="250"/>
      <c r="J516" s="250"/>
      <c r="K516" s="301">
        <f>SUM(K432:K515)</f>
        <v>763566.67000000016</v>
      </c>
      <c r="L516" s="250"/>
      <c r="M516" s="301">
        <f>SUM(M432:M515)</f>
        <v>70099.839999999982</v>
      </c>
      <c r="O516" s="301">
        <f>SUM(O432:O515)</f>
        <v>833666.51000000024</v>
      </c>
      <c r="P516" s="250"/>
      <c r="Q516" s="301">
        <f>SUM(Q432:Q515)</f>
        <v>69024.459999999992</v>
      </c>
      <c r="R516" s="250"/>
      <c r="S516" s="301">
        <f>SUM(S432:S515)</f>
        <v>-1075.3800000000001</v>
      </c>
      <c r="T516" s="305"/>
      <c r="U516" s="302"/>
      <c r="V516" s="251"/>
      <c r="W516" s="249"/>
      <c r="X516" s="249"/>
      <c r="Y516" s="249"/>
    </row>
    <row r="517" spans="1:26" ht="14.45" customHeight="1" x14ac:dyDescent="0.2">
      <c r="A517" s="251"/>
      <c r="B517" s="439" t="s">
        <v>876</v>
      </c>
      <c r="C517" s="439"/>
      <c r="D517" s="439"/>
      <c r="E517" s="284"/>
      <c r="F517" s="251"/>
      <c r="G517" s="248"/>
      <c r="H517" s="250"/>
      <c r="I517" s="250"/>
      <c r="J517" s="250"/>
      <c r="K517" s="250"/>
      <c r="L517" s="250"/>
      <c r="M517" s="250"/>
      <c r="N517" s="250"/>
      <c r="O517" s="250"/>
      <c r="P517" s="250"/>
      <c r="Q517" s="250"/>
      <c r="R517" s="250"/>
      <c r="S517" s="250"/>
      <c r="T517" s="248"/>
      <c r="U517" s="249"/>
      <c r="V517" s="251"/>
      <c r="W517" s="249"/>
      <c r="X517" s="249"/>
      <c r="Y517" s="249"/>
    </row>
    <row r="518" spans="1:26" ht="14.45" customHeight="1" x14ac:dyDescent="0.2">
      <c r="A518" s="251"/>
      <c r="B518" s="277" t="s">
        <v>877</v>
      </c>
      <c r="C518" s="277"/>
      <c r="D518" s="278" t="s">
        <v>878</v>
      </c>
      <c r="E518" s="278"/>
      <c r="F518" s="307">
        <v>31533</v>
      </c>
      <c r="H518" s="275">
        <v>900</v>
      </c>
      <c r="I518" s="275"/>
      <c r="J518" s="275">
        <v>0</v>
      </c>
      <c r="K518" s="275">
        <v>900</v>
      </c>
      <c r="L518" s="275"/>
      <c r="M518" s="275">
        <v>0</v>
      </c>
      <c r="O518" s="275">
        <v>900</v>
      </c>
      <c r="P518" s="275"/>
      <c r="Q518" s="274">
        <f t="shared" ref="Q518:Q540" si="24">IF(H518=K518,0,IF(H518=O518,0,ROUND(H518/Y518,2)))</f>
        <v>0</v>
      </c>
      <c r="R518" s="274"/>
      <c r="S518" s="274">
        <f t="shared" ref="S518:S540" si="25">Q518-M518</f>
        <v>0</v>
      </c>
      <c r="T518" s="299"/>
      <c r="U518" s="277" t="s">
        <v>392</v>
      </c>
      <c r="V518" s="272"/>
      <c r="W518" s="279">
        <v>5</v>
      </c>
      <c r="X518" s="249"/>
      <c r="Y518" s="279">
        <v>22.5</v>
      </c>
    </row>
    <row r="519" spans="1:26" ht="14.45" customHeight="1" x14ac:dyDescent="0.2">
      <c r="A519" s="251"/>
      <c r="B519" s="277" t="s">
        <v>879</v>
      </c>
      <c r="C519" s="277"/>
      <c r="D519" s="278" t="s">
        <v>880</v>
      </c>
      <c r="E519" s="278"/>
      <c r="F519" s="307">
        <v>31625</v>
      </c>
      <c r="H519" s="275">
        <v>112.75</v>
      </c>
      <c r="I519" s="275"/>
      <c r="J519" s="275">
        <v>0</v>
      </c>
      <c r="K519" s="275">
        <v>112.75</v>
      </c>
      <c r="L519" s="275"/>
      <c r="M519" s="275">
        <v>0</v>
      </c>
      <c r="O519" s="275">
        <v>112.75</v>
      </c>
      <c r="P519" s="275"/>
      <c r="Q519" s="274">
        <f t="shared" si="24"/>
        <v>0</v>
      </c>
      <c r="R519" s="274"/>
      <c r="S519" s="274">
        <f t="shared" si="25"/>
        <v>0</v>
      </c>
      <c r="T519" s="299"/>
      <c r="U519" s="277" t="s">
        <v>392</v>
      </c>
      <c r="V519" s="272"/>
      <c r="W519" s="279">
        <v>5</v>
      </c>
      <c r="X519" s="249"/>
      <c r="Y519" s="279">
        <v>22.5</v>
      </c>
    </row>
    <row r="520" spans="1:26" ht="14.45" customHeight="1" x14ac:dyDescent="0.2">
      <c r="A520" s="251"/>
      <c r="B520" s="277" t="s">
        <v>881</v>
      </c>
      <c r="C520" s="277"/>
      <c r="D520" s="278" t="s">
        <v>882</v>
      </c>
      <c r="E520" s="278"/>
      <c r="F520" s="307">
        <v>31625</v>
      </c>
      <c r="H520" s="275">
        <v>257.77</v>
      </c>
      <c r="I520" s="275"/>
      <c r="J520" s="275">
        <v>0</v>
      </c>
      <c r="K520" s="275">
        <v>257.77</v>
      </c>
      <c r="L520" s="275"/>
      <c r="M520" s="275">
        <v>0</v>
      </c>
      <c r="O520" s="275">
        <v>257.77</v>
      </c>
      <c r="P520" s="275"/>
      <c r="Q520" s="274">
        <f t="shared" si="24"/>
        <v>0</v>
      </c>
      <c r="R520" s="274"/>
      <c r="S520" s="274">
        <f t="shared" si="25"/>
        <v>0</v>
      </c>
      <c r="T520" s="299"/>
      <c r="U520" s="277" t="s">
        <v>392</v>
      </c>
      <c r="V520" s="272"/>
      <c r="W520" s="279">
        <v>5</v>
      </c>
      <c r="X520" s="249"/>
      <c r="Y520" s="279">
        <v>22.5</v>
      </c>
    </row>
    <row r="521" spans="1:26" ht="14.45" customHeight="1" x14ac:dyDescent="0.2">
      <c r="A521" s="251"/>
      <c r="B521" s="277" t="s">
        <v>883</v>
      </c>
      <c r="C521" s="277"/>
      <c r="D521" s="278" t="s">
        <v>884</v>
      </c>
      <c r="E521" s="278"/>
      <c r="F521" s="307">
        <v>32082</v>
      </c>
      <c r="H521" s="275">
        <v>481.05</v>
      </c>
      <c r="I521" s="275"/>
      <c r="J521" s="275">
        <v>0</v>
      </c>
      <c r="K521" s="275">
        <v>481.05</v>
      </c>
      <c r="L521" s="275"/>
      <c r="M521" s="275">
        <v>0</v>
      </c>
      <c r="O521" s="275">
        <v>481.05</v>
      </c>
      <c r="P521" s="275"/>
      <c r="Q521" s="274">
        <f t="shared" si="24"/>
        <v>0</v>
      </c>
      <c r="R521" s="274"/>
      <c r="S521" s="274">
        <f t="shared" si="25"/>
        <v>0</v>
      </c>
      <c r="T521" s="299"/>
      <c r="U521" s="277" t="s">
        <v>392</v>
      </c>
      <c r="V521" s="272"/>
      <c r="W521" s="279">
        <v>5</v>
      </c>
      <c r="X521" s="249"/>
      <c r="Y521" s="279">
        <v>22.5</v>
      </c>
    </row>
    <row r="522" spans="1:26" ht="14.45" customHeight="1" x14ac:dyDescent="0.2">
      <c r="A522" s="251"/>
      <c r="B522" s="271">
        <v>1012</v>
      </c>
      <c r="C522" s="271"/>
      <c r="D522" s="272" t="s">
        <v>885</v>
      </c>
      <c r="E522" s="272"/>
      <c r="F522" s="298">
        <v>32660</v>
      </c>
      <c r="H522" s="275">
        <v>1854.32</v>
      </c>
      <c r="I522" s="275"/>
      <c r="J522" s="275">
        <v>0</v>
      </c>
      <c r="K522" s="275">
        <v>1854.32</v>
      </c>
      <c r="L522" s="275"/>
      <c r="M522" s="275">
        <v>0</v>
      </c>
      <c r="N522" s="275"/>
      <c r="O522" s="275">
        <v>1854.32</v>
      </c>
      <c r="P522" s="275"/>
      <c r="Q522" s="274">
        <f t="shared" si="24"/>
        <v>0</v>
      </c>
      <c r="R522" s="274"/>
      <c r="S522" s="274">
        <f t="shared" si="25"/>
        <v>0</v>
      </c>
      <c r="T522" s="299"/>
      <c r="U522" s="277" t="s">
        <v>392</v>
      </c>
      <c r="V522" s="272"/>
      <c r="W522" s="279">
        <v>5</v>
      </c>
      <c r="X522" s="249"/>
      <c r="Y522" s="279">
        <v>22.5</v>
      </c>
    </row>
    <row r="523" spans="1:26" ht="14.45" customHeight="1" x14ac:dyDescent="0.2">
      <c r="A523" s="251"/>
      <c r="B523" s="271">
        <v>1013</v>
      </c>
      <c r="C523" s="271"/>
      <c r="D523" s="272" t="s">
        <v>886</v>
      </c>
      <c r="E523" s="272"/>
      <c r="F523" s="298">
        <v>32752</v>
      </c>
      <c r="H523" s="275">
        <v>1592</v>
      </c>
      <c r="I523" s="275"/>
      <c r="J523" s="275">
        <v>0</v>
      </c>
      <c r="K523" s="275">
        <v>1592</v>
      </c>
      <c r="L523" s="275"/>
      <c r="M523" s="275">
        <v>0</v>
      </c>
      <c r="N523" s="275"/>
      <c r="O523" s="275">
        <v>1592</v>
      </c>
      <c r="P523" s="275"/>
      <c r="Q523" s="274">
        <f t="shared" si="24"/>
        <v>0</v>
      </c>
      <c r="R523" s="274"/>
      <c r="S523" s="274">
        <f t="shared" si="25"/>
        <v>0</v>
      </c>
      <c r="T523" s="299"/>
      <c r="U523" s="277" t="s">
        <v>392</v>
      </c>
      <c r="V523" s="272"/>
      <c r="W523" s="279">
        <v>5</v>
      </c>
      <c r="X523" s="249"/>
      <c r="Y523" s="279">
        <v>22.5</v>
      </c>
    </row>
    <row r="524" spans="1:26" ht="14.45" customHeight="1" x14ac:dyDescent="0.2">
      <c r="A524" s="251"/>
      <c r="B524" s="271">
        <v>1014</v>
      </c>
      <c r="C524" s="271"/>
      <c r="D524" s="272" t="s">
        <v>887</v>
      </c>
      <c r="E524" s="272"/>
      <c r="F524" s="298">
        <v>33178</v>
      </c>
      <c r="H524" s="275">
        <v>278.45</v>
      </c>
      <c r="I524" s="275"/>
      <c r="J524" s="275">
        <v>0</v>
      </c>
      <c r="K524" s="275">
        <v>278.45</v>
      </c>
      <c r="L524" s="275"/>
      <c r="M524" s="275">
        <v>0</v>
      </c>
      <c r="N524" s="275"/>
      <c r="O524" s="275">
        <v>278.45</v>
      </c>
      <c r="P524" s="275"/>
      <c r="Q524" s="274">
        <f t="shared" si="24"/>
        <v>0</v>
      </c>
      <c r="R524" s="274"/>
      <c r="S524" s="274">
        <f t="shared" si="25"/>
        <v>0</v>
      </c>
      <c r="T524" s="299"/>
      <c r="U524" s="277" t="s">
        <v>392</v>
      </c>
      <c r="V524" s="272"/>
      <c r="W524" s="279">
        <v>5</v>
      </c>
      <c r="X524" s="249"/>
      <c r="Y524" s="279">
        <v>22.5</v>
      </c>
    </row>
    <row r="525" spans="1:26" ht="14.45" customHeight="1" x14ac:dyDescent="0.2">
      <c r="A525" s="251"/>
      <c r="B525" s="271">
        <v>1016</v>
      </c>
      <c r="C525" s="271"/>
      <c r="D525" s="272" t="s">
        <v>888</v>
      </c>
      <c r="E525" s="272"/>
      <c r="F525" s="298">
        <v>33208</v>
      </c>
      <c r="H525" s="275">
        <v>80</v>
      </c>
      <c r="I525" s="275"/>
      <c r="J525" s="275">
        <v>0</v>
      </c>
      <c r="K525" s="275">
        <v>80</v>
      </c>
      <c r="L525" s="275"/>
      <c r="M525" s="275">
        <v>0</v>
      </c>
      <c r="N525" s="275"/>
      <c r="O525" s="275">
        <v>80</v>
      </c>
      <c r="P525" s="275"/>
      <c r="Q525" s="274">
        <f t="shared" si="24"/>
        <v>0</v>
      </c>
      <c r="R525" s="274"/>
      <c r="S525" s="274">
        <f t="shared" si="25"/>
        <v>0</v>
      </c>
      <c r="T525" s="299"/>
      <c r="U525" s="277" t="s">
        <v>392</v>
      </c>
      <c r="V525" s="272"/>
      <c r="W525" s="279">
        <v>5</v>
      </c>
      <c r="X525" s="249"/>
      <c r="Y525" s="279">
        <v>22.5</v>
      </c>
    </row>
    <row r="526" spans="1:26" ht="14.45" customHeight="1" x14ac:dyDescent="0.2">
      <c r="A526" s="251"/>
      <c r="B526" s="271">
        <v>1017</v>
      </c>
      <c r="C526" s="271"/>
      <c r="D526" s="272" t="s">
        <v>889</v>
      </c>
      <c r="E526" s="272"/>
      <c r="F526" s="298">
        <v>33635</v>
      </c>
      <c r="H526" s="275">
        <v>839</v>
      </c>
      <c r="I526" s="275"/>
      <c r="J526" s="275">
        <v>0</v>
      </c>
      <c r="K526" s="275">
        <v>839</v>
      </c>
      <c r="L526" s="275"/>
      <c r="M526" s="275">
        <v>0</v>
      </c>
      <c r="N526" s="275"/>
      <c r="O526" s="275">
        <v>839</v>
      </c>
      <c r="P526" s="275"/>
      <c r="Q526" s="274">
        <f t="shared" si="24"/>
        <v>0</v>
      </c>
      <c r="R526" s="274"/>
      <c r="S526" s="274">
        <f t="shared" si="25"/>
        <v>0</v>
      </c>
      <c r="T526" s="299"/>
      <c r="U526" s="277" t="s">
        <v>392</v>
      </c>
      <c r="V526" s="272"/>
      <c r="W526" s="279">
        <v>5</v>
      </c>
      <c r="X526" s="249"/>
      <c r="Y526" s="279">
        <v>22.5</v>
      </c>
    </row>
    <row r="527" spans="1:26" ht="14.45" customHeight="1" x14ac:dyDescent="0.2">
      <c r="A527" s="251"/>
      <c r="B527" s="271">
        <v>1018</v>
      </c>
      <c r="C527" s="271"/>
      <c r="D527" s="272" t="s">
        <v>890</v>
      </c>
      <c r="E527" s="272"/>
      <c r="F527" s="298">
        <v>34431</v>
      </c>
      <c r="H527" s="275">
        <v>479</v>
      </c>
      <c r="I527" s="275"/>
      <c r="J527" s="275">
        <v>0</v>
      </c>
      <c r="K527" s="275">
        <v>479</v>
      </c>
      <c r="L527" s="275"/>
      <c r="M527" s="275">
        <v>0</v>
      </c>
      <c r="N527" s="275"/>
      <c r="O527" s="275">
        <v>479</v>
      </c>
      <c r="P527" s="275"/>
      <c r="Q527" s="274">
        <f t="shared" si="24"/>
        <v>0</v>
      </c>
      <c r="R527" s="274"/>
      <c r="S527" s="274">
        <f t="shared" si="25"/>
        <v>0</v>
      </c>
      <c r="T527" s="299"/>
      <c r="U527" s="277" t="s">
        <v>392</v>
      </c>
      <c r="V527" s="272"/>
      <c r="W527" s="279">
        <v>5</v>
      </c>
      <c r="X527" s="249"/>
      <c r="Y527" s="279">
        <v>22.5</v>
      </c>
    </row>
    <row r="528" spans="1:26" ht="14.45" customHeight="1" x14ac:dyDescent="0.2">
      <c r="A528" s="251"/>
      <c r="B528" s="271">
        <v>1027</v>
      </c>
      <c r="C528" s="271"/>
      <c r="D528" s="272" t="s">
        <v>891</v>
      </c>
      <c r="E528" s="272"/>
      <c r="F528" s="298">
        <v>35566</v>
      </c>
      <c r="H528" s="275">
        <v>1134.8499999999999</v>
      </c>
      <c r="I528" s="275"/>
      <c r="J528" s="275">
        <v>0</v>
      </c>
      <c r="K528" s="275">
        <v>1134.8499999999999</v>
      </c>
      <c r="L528" s="275"/>
      <c r="M528" s="275">
        <v>0</v>
      </c>
      <c r="N528" s="275"/>
      <c r="O528" s="275">
        <v>1134.8499999999999</v>
      </c>
      <c r="P528" s="275"/>
      <c r="Q528" s="274">
        <f t="shared" si="24"/>
        <v>0</v>
      </c>
      <c r="R528" s="274"/>
      <c r="S528" s="274">
        <f t="shared" si="25"/>
        <v>0</v>
      </c>
      <c r="T528" s="299"/>
      <c r="U528" s="277" t="s">
        <v>392</v>
      </c>
      <c r="V528" s="272"/>
      <c r="W528" s="279">
        <v>5</v>
      </c>
      <c r="X528" s="249"/>
      <c r="Y528" s="279">
        <v>22.5</v>
      </c>
    </row>
    <row r="529" spans="1:25" ht="14.45" customHeight="1" x14ac:dyDescent="0.2">
      <c r="A529" s="251"/>
      <c r="B529" s="271">
        <v>1028</v>
      </c>
      <c r="C529" s="271"/>
      <c r="D529" s="272" t="s">
        <v>891</v>
      </c>
      <c r="E529" s="272"/>
      <c r="F529" s="298">
        <v>36284</v>
      </c>
      <c r="H529" s="275">
        <v>598</v>
      </c>
      <c r="I529" s="275"/>
      <c r="J529" s="275">
        <v>0</v>
      </c>
      <c r="K529" s="275">
        <v>598</v>
      </c>
      <c r="L529" s="275"/>
      <c r="M529" s="275">
        <v>0</v>
      </c>
      <c r="N529" s="275"/>
      <c r="O529" s="275">
        <v>598</v>
      </c>
      <c r="P529" s="275"/>
      <c r="Q529" s="274">
        <f t="shared" si="24"/>
        <v>0</v>
      </c>
      <c r="R529" s="274"/>
      <c r="S529" s="274">
        <f t="shared" si="25"/>
        <v>0</v>
      </c>
      <c r="T529" s="299"/>
      <c r="U529" s="277" t="s">
        <v>392</v>
      </c>
      <c r="V529" s="272"/>
      <c r="W529" s="279">
        <v>5</v>
      </c>
      <c r="X529" s="249"/>
      <c r="Y529" s="279">
        <v>22.5</v>
      </c>
    </row>
    <row r="530" spans="1:25" ht="14.45" customHeight="1" x14ac:dyDescent="0.2">
      <c r="A530" s="251"/>
      <c r="B530" s="271">
        <v>1030</v>
      </c>
      <c r="C530" s="271"/>
      <c r="D530" s="272" t="s">
        <v>892</v>
      </c>
      <c r="E530" s="272"/>
      <c r="F530" s="298">
        <v>36803</v>
      </c>
      <c r="H530" s="275">
        <v>127.2</v>
      </c>
      <c r="I530" s="275"/>
      <c r="J530" s="275">
        <v>0</v>
      </c>
      <c r="K530" s="275">
        <v>127.2</v>
      </c>
      <c r="L530" s="275"/>
      <c r="M530" s="275">
        <v>0</v>
      </c>
      <c r="N530" s="275"/>
      <c r="O530" s="275">
        <v>127.2</v>
      </c>
      <c r="P530" s="275"/>
      <c r="Q530" s="274">
        <f t="shared" si="24"/>
        <v>0</v>
      </c>
      <c r="R530" s="274"/>
      <c r="S530" s="274">
        <f t="shared" si="25"/>
        <v>0</v>
      </c>
      <c r="T530" s="299"/>
      <c r="U530" s="277" t="s">
        <v>392</v>
      </c>
      <c r="V530" s="272"/>
      <c r="W530" s="279">
        <v>5</v>
      </c>
      <c r="X530" s="249"/>
      <c r="Y530" s="279">
        <v>22.5</v>
      </c>
    </row>
    <row r="531" spans="1:25" ht="14.45" customHeight="1" x14ac:dyDescent="0.2">
      <c r="A531" s="251"/>
      <c r="B531" s="271">
        <v>1048</v>
      </c>
      <c r="C531" s="271"/>
      <c r="D531" s="272" t="s">
        <v>893</v>
      </c>
      <c r="E531" s="272"/>
      <c r="F531" s="298">
        <v>40896</v>
      </c>
      <c r="H531" s="275">
        <v>359.1</v>
      </c>
      <c r="I531" s="275"/>
      <c r="J531" s="275">
        <v>0</v>
      </c>
      <c r="K531" s="275">
        <v>359.1</v>
      </c>
      <c r="L531" s="275"/>
      <c r="M531" s="275">
        <v>0</v>
      </c>
      <c r="N531" s="275"/>
      <c r="O531" s="275">
        <v>359.1</v>
      </c>
      <c r="P531" s="275"/>
      <c r="Q531" s="274">
        <f t="shared" si="24"/>
        <v>0</v>
      </c>
      <c r="R531" s="274"/>
      <c r="S531" s="274">
        <f t="shared" si="25"/>
        <v>0</v>
      </c>
      <c r="T531" s="299"/>
      <c r="U531" s="277" t="s">
        <v>392</v>
      </c>
      <c r="V531" s="272"/>
      <c r="W531" s="279">
        <v>5</v>
      </c>
      <c r="X531" s="249"/>
      <c r="Y531" s="279">
        <v>22.5</v>
      </c>
    </row>
    <row r="532" spans="1:25" ht="14.45" customHeight="1" x14ac:dyDescent="0.2">
      <c r="A532" s="251"/>
      <c r="B532" s="271">
        <v>1049</v>
      </c>
      <c r="C532" s="271"/>
      <c r="D532" s="272" t="s">
        <v>894</v>
      </c>
      <c r="E532" s="272"/>
      <c r="F532" s="298">
        <v>41166</v>
      </c>
      <c r="H532" s="275">
        <v>820.28</v>
      </c>
      <c r="I532" s="275"/>
      <c r="J532" s="275">
        <v>0</v>
      </c>
      <c r="K532" s="275">
        <v>820.28</v>
      </c>
      <c r="L532" s="275"/>
      <c r="M532" s="275">
        <v>0</v>
      </c>
      <c r="N532" s="275"/>
      <c r="O532" s="275">
        <v>820.28</v>
      </c>
      <c r="P532" s="275"/>
      <c r="Q532" s="274">
        <f t="shared" si="24"/>
        <v>0</v>
      </c>
      <c r="R532" s="274"/>
      <c r="S532" s="274">
        <f t="shared" si="25"/>
        <v>0</v>
      </c>
      <c r="T532" s="299"/>
      <c r="U532" s="277" t="s">
        <v>392</v>
      </c>
      <c r="V532" s="272"/>
      <c r="W532" s="279">
        <v>5</v>
      </c>
      <c r="X532" s="249"/>
      <c r="Y532" s="279">
        <v>22.5</v>
      </c>
    </row>
    <row r="533" spans="1:25" ht="14.45" customHeight="1" x14ac:dyDescent="0.2">
      <c r="A533" s="251"/>
      <c r="B533" s="271">
        <v>1051</v>
      </c>
      <c r="C533" s="271"/>
      <c r="D533" s="272" t="s">
        <v>895</v>
      </c>
      <c r="E533" s="272"/>
      <c r="F533" s="298">
        <v>41113</v>
      </c>
      <c r="H533" s="275">
        <v>199.99</v>
      </c>
      <c r="I533" s="275"/>
      <c r="J533" s="275">
        <v>0</v>
      </c>
      <c r="K533" s="275">
        <v>199.99</v>
      </c>
      <c r="L533" s="275"/>
      <c r="M533" s="275">
        <v>0</v>
      </c>
      <c r="N533" s="275"/>
      <c r="O533" s="275">
        <v>199.99</v>
      </c>
      <c r="P533" s="275"/>
      <c r="Q533" s="274">
        <f t="shared" si="24"/>
        <v>0</v>
      </c>
      <c r="R533" s="274"/>
      <c r="S533" s="274">
        <f t="shared" si="25"/>
        <v>0</v>
      </c>
      <c r="T533" s="299"/>
      <c r="U533" s="277" t="s">
        <v>392</v>
      </c>
      <c r="V533" s="272"/>
      <c r="W533" s="279">
        <v>5</v>
      </c>
      <c r="X533" s="249"/>
      <c r="Y533" s="279">
        <v>22.5</v>
      </c>
    </row>
    <row r="534" spans="1:25" ht="14.45" customHeight="1" x14ac:dyDescent="0.2">
      <c r="A534" s="251"/>
      <c r="B534" s="271">
        <v>1059</v>
      </c>
      <c r="C534" s="271"/>
      <c r="D534" s="272" t="s">
        <v>896</v>
      </c>
      <c r="E534" s="272"/>
      <c r="F534" s="298">
        <v>43073</v>
      </c>
      <c r="H534" s="275">
        <v>6534.95</v>
      </c>
      <c r="I534" s="275"/>
      <c r="J534" s="275">
        <v>0</v>
      </c>
      <c r="K534" s="275">
        <v>6534.95</v>
      </c>
      <c r="L534" s="275"/>
      <c r="M534" s="275">
        <v>0</v>
      </c>
      <c r="N534" s="275"/>
      <c r="O534" s="275">
        <v>6534.95</v>
      </c>
      <c r="P534" s="275"/>
      <c r="Q534" s="274">
        <f t="shared" si="24"/>
        <v>0</v>
      </c>
      <c r="R534" s="274"/>
      <c r="S534" s="274">
        <f t="shared" si="25"/>
        <v>0</v>
      </c>
      <c r="T534" s="299"/>
      <c r="U534" s="277" t="s">
        <v>392</v>
      </c>
      <c r="V534" s="272"/>
      <c r="W534" s="279">
        <v>5</v>
      </c>
      <c r="X534" s="249"/>
      <c r="Y534" s="279">
        <v>22.5</v>
      </c>
    </row>
    <row r="535" spans="1:25" ht="14.45" customHeight="1" x14ac:dyDescent="0.2">
      <c r="A535" s="251"/>
      <c r="B535" s="271">
        <v>1061</v>
      </c>
      <c r="C535" s="271"/>
      <c r="D535" s="272" t="s">
        <v>897</v>
      </c>
      <c r="E535" s="272"/>
      <c r="F535" s="298">
        <v>43768</v>
      </c>
      <c r="H535" s="275">
        <v>23975</v>
      </c>
      <c r="I535" s="275"/>
      <c r="J535" s="275">
        <v>0</v>
      </c>
      <c r="K535" s="275">
        <v>23975</v>
      </c>
      <c r="L535" s="275"/>
      <c r="M535" s="275">
        <v>0</v>
      </c>
      <c r="N535" s="275"/>
      <c r="O535" s="275">
        <v>23975</v>
      </c>
      <c r="P535" s="275"/>
      <c r="Q535" s="274">
        <f t="shared" si="24"/>
        <v>0</v>
      </c>
      <c r="R535" s="274"/>
      <c r="S535" s="274">
        <f t="shared" si="25"/>
        <v>0</v>
      </c>
      <c r="T535" s="299"/>
      <c r="U535" s="277" t="s">
        <v>392</v>
      </c>
      <c r="V535" s="272"/>
      <c r="W535" s="279">
        <v>5</v>
      </c>
      <c r="X535" s="249"/>
      <c r="Y535" s="279">
        <v>22.5</v>
      </c>
    </row>
    <row r="536" spans="1:25" ht="14.45" customHeight="1" x14ac:dyDescent="0.2">
      <c r="A536" s="251"/>
      <c r="B536" s="271">
        <v>1062</v>
      </c>
      <c r="C536" s="271"/>
      <c r="D536" s="272" t="s">
        <v>898</v>
      </c>
      <c r="E536" s="272"/>
      <c r="F536" s="298">
        <v>43678</v>
      </c>
      <c r="H536" s="275">
        <v>10480.76</v>
      </c>
      <c r="I536" s="275"/>
      <c r="J536" s="275">
        <v>0</v>
      </c>
      <c r="K536" s="275">
        <v>10480.76</v>
      </c>
      <c r="L536" s="275"/>
      <c r="M536" s="275">
        <v>0</v>
      </c>
      <c r="N536" s="275"/>
      <c r="O536" s="275">
        <v>10480.76</v>
      </c>
      <c r="P536" s="275"/>
      <c r="Q536" s="274">
        <f t="shared" si="24"/>
        <v>0</v>
      </c>
      <c r="R536" s="274"/>
      <c r="S536" s="274">
        <f t="shared" si="25"/>
        <v>0</v>
      </c>
      <c r="T536" s="299"/>
      <c r="U536" s="277" t="s">
        <v>392</v>
      </c>
      <c r="V536" s="272"/>
      <c r="W536" s="279">
        <v>5</v>
      </c>
      <c r="X536" s="249"/>
      <c r="Y536" s="279">
        <v>22.5</v>
      </c>
    </row>
    <row r="537" spans="1:25" ht="14.45" customHeight="1" x14ac:dyDescent="0.2">
      <c r="A537" s="251"/>
      <c r="B537" s="271">
        <v>1063</v>
      </c>
      <c r="C537" s="271"/>
      <c r="D537" s="272" t="s">
        <v>899</v>
      </c>
      <c r="E537" s="272"/>
      <c r="F537" s="298">
        <v>43678</v>
      </c>
      <c r="H537" s="275">
        <v>789.63</v>
      </c>
      <c r="I537" s="275"/>
      <c r="J537" s="275">
        <v>0</v>
      </c>
      <c r="K537" s="275">
        <v>789.63</v>
      </c>
      <c r="L537" s="275"/>
      <c r="M537" s="275">
        <v>0</v>
      </c>
      <c r="N537" s="275"/>
      <c r="O537" s="275">
        <v>789.63</v>
      </c>
      <c r="P537" s="275"/>
      <c r="Q537" s="274">
        <f t="shared" si="24"/>
        <v>0</v>
      </c>
      <c r="R537" s="274"/>
      <c r="S537" s="274">
        <f t="shared" si="25"/>
        <v>0</v>
      </c>
      <c r="T537" s="299"/>
      <c r="U537" s="277" t="s">
        <v>392</v>
      </c>
      <c r="V537" s="272"/>
      <c r="W537" s="279">
        <v>5</v>
      </c>
      <c r="X537" s="249"/>
      <c r="Y537" s="279">
        <v>22.5</v>
      </c>
    </row>
    <row r="538" spans="1:25" ht="14.45" customHeight="1" x14ac:dyDescent="0.2">
      <c r="A538" s="251"/>
      <c r="B538" s="271">
        <v>1064</v>
      </c>
      <c r="C538" s="271"/>
      <c r="D538" s="272" t="s">
        <v>900</v>
      </c>
      <c r="E538" s="272"/>
      <c r="F538" s="298">
        <v>43709</v>
      </c>
      <c r="H538" s="275">
        <v>7619.75</v>
      </c>
      <c r="I538" s="275"/>
      <c r="J538" s="275">
        <v>0</v>
      </c>
      <c r="K538" s="275">
        <v>7619.75</v>
      </c>
      <c r="L538" s="275"/>
      <c r="M538" s="275">
        <v>0</v>
      </c>
      <c r="N538" s="275"/>
      <c r="O538" s="275">
        <v>7619.75</v>
      </c>
      <c r="P538" s="275"/>
      <c r="Q538" s="274">
        <f t="shared" si="24"/>
        <v>0</v>
      </c>
      <c r="R538" s="274"/>
      <c r="S538" s="274">
        <f t="shared" si="25"/>
        <v>0</v>
      </c>
      <c r="T538" s="299"/>
      <c r="U538" s="277" t="s">
        <v>392</v>
      </c>
      <c r="V538" s="272"/>
      <c r="W538" s="279">
        <v>5</v>
      </c>
      <c r="X538" s="249"/>
      <c r="Y538" s="279">
        <v>22.5</v>
      </c>
    </row>
    <row r="539" spans="1:25" ht="14.45" customHeight="1" x14ac:dyDescent="0.2">
      <c r="A539" s="251"/>
      <c r="B539" s="271">
        <v>1065</v>
      </c>
      <c r="C539" s="271"/>
      <c r="D539" s="272" t="s">
        <v>901</v>
      </c>
      <c r="E539" s="272"/>
      <c r="F539" s="298">
        <v>45356</v>
      </c>
      <c r="H539" s="275">
        <v>2758.6</v>
      </c>
      <c r="I539" s="275"/>
      <c r="J539" s="275">
        <v>0</v>
      </c>
      <c r="K539" s="275">
        <v>459.77</v>
      </c>
      <c r="L539" s="275"/>
      <c r="M539" s="275">
        <v>551.72</v>
      </c>
      <c r="N539" s="275"/>
      <c r="O539" s="275">
        <v>1011.49</v>
      </c>
      <c r="P539" s="275"/>
      <c r="Q539" s="274">
        <f t="shared" si="24"/>
        <v>122.6</v>
      </c>
      <c r="R539" s="274"/>
      <c r="S539" s="274">
        <f t="shared" si="25"/>
        <v>-429.12</v>
      </c>
      <c r="T539" s="300"/>
      <c r="U539" s="277" t="s">
        <v>392</v>
      </c>
      <c r="V539" s="272"/>
      <c r="W539" s="279">
        <v>5</v>
      </c>
      <c r="X539" s="249"/>
      <c r="Y539" s="279">
        <v>22.5</v>
      </c>
    </row>
    <row r="540" spans="1:25" ht="14.45" customHeight="1" x14ac:dyDescent="0.2">
      <c r="A540" s="251"/>
      <c r="B540" s="271">
        <v>1066</v>
      </c>
      <c r="C540" s="271"/>
      <c r="D540" s="272" t="s">
        <v>902</v>
      </c>
      <c r="E540" s="272"/>
      <c r="F540" s="298">
        <v>45657</v>
      </c>
      <c r="H540" s="275">
        <v>22285.65</v>
      </c>
      <c r="I540" s="275"/>
      <c r="J540" s="275">
        <v>0</v>
      </c>
      <c r="K540" s="275">
        <v>0</v>
      </c>
      <c r="L540" s="275"/>
      <c r="M540" s="275">
        <v>4457.13</v>
      </c>
      <c r="N540" s="275"/>
      <c r="O540" s="275">
        <v>4457.13</v>
      </c>
      <c r="P540" s="275"/>
      <c r="Q540" s="274">
        <f t="shared" si="24"/>
        <v>990.47</v>
      </c>
      <c r="R540" s="274"/>
      <c r="S540" s="274">
        <f t="shared" si="25"/>
        <v>-3466.66</v>
      </c>
      <c r="T540" s="300"/>
      <c r="U540" s="277" t="s">
        <v>392</v>
      </c>
      <c r="V540" s="272"/>
      <c r="W540" s="279">
        <v>5</v>
      </c>
      <c r="X540" s="249"/>
      <c r="Y540" s="279">
        <v>22.5</v>
      </c>
    </row>
    <row r="541" spans="1:25" ht="14.45" customHeight="1" x14ac:dyDescent="0.2">
      <c r="A541" s="251"/>
      <c r="B541" s="249"/>
      <c r="C541" s="249"/>
      <c r="D541" s="284" t="s">
        <v>903</v>
      </c>
      <c r="E541" s="284"/>
      <c r="F541" s="284"/>
      <c r="H541" s="310">
        <f>SUM(H518:H540)</f>
        <v>84558.1</v>
      </c>
      <c r="I541" s="275"/>
      <c r="J541" s="275">
        <v>0</v>
      </c>
      <c r="K541" s="310">
        <f>SUM(K518:K540)</f>
        <v>59973.619999999995</v>
      </c>
      <c r="L541" s="275"/>
      <c r="M541" s="310">
        <f>SUM(M518:M540)</f>
        <v>5008.8500000000004</v>
      </c>
      <c r="N541" s="275"/>
      <c r="O541" s="310">
        <f>SUM(O518:O540)</f>
        <v>64982.469999999994</v>
      </c>
      <c r="P541" s="275"/>
      <c r="Q541" s="310">
        <f>SUM(Q518:Q540)</f>
        <v>1113.07</v>
      </c>
      <c r="R541" s="311"/>
      <c r="S541" s="310">
        <f>SUM(S518:S540)</f>
        <v>-3895.7799999999997</v>
      </c>
      <c r="T541" s="305"/>
      <c r="U541" s="302"/>
      <c r="V541" s="251"/>
      <c r="W541" s="249"/>
      <c r="X541" s="249"/>
      <c r="Y541" s="249"/>
    </row>
    <row r="542" spans="1:25" ht="14.45" customHeight="1" x14ac:dyDescent="0.2">
      <c r="A542" s="251"/>
      <c r="B542" s="439" t="s">
        <v>904</v>
      </c>
      <c r="C542" s="439"/>
      <c r="D542" s="439"/>
      <c r="E542" s="284"/>
      <c r="F542" s="251"/>
      <c r="G542" s="248"/>
      <c r="H542" s="250"/>
      <c r="I542" s="250"/>
      <c r="J542" s="250"/>
      <c r="K542" s="250"/>
      <c r="L542" s="250"/>
      <c r="M542" s="250"/>
      <c r="N542" s="250"/>
      <c r="O542" s="250"/>
      <c r="P542" s="275"/>
      <c r="Q542" s="250"/>
      <c r="R542" s="250"/>
      <c r="S542" s="250"/>
      <c r="T542" s="248"/>
      <c r="U542" s="249"/>
      <c r="V542" s="251"/>
      <c r="W542" s="249"/>
      <c r="X542" s="249"/>
      <c r="Y542" s="249"/>
    </row>
    <row r="543" spans="1:25" ht="14.45" customHeight="1" x14ac:dyDescent="0.2">
      <c r="A543" s="251"/>
      <c r="B543" s="271">
        <v>104</v>
      </c>
      <c r="C543" s="271"/>
      <c r="D543" s="272" t="s">
        <v>905</v>
      </c>
      <c r="E543" s="272"/>
      <c r="F543" s="298">
        <v>31321</v>
      </c>
      <c r="H543" s="275">
        <v>21500</v>
      </c>
      <c r="I543" s="275"/>
      <c r="J543" s="275">
        <v>0</v>
      </c>
      <c r="K543" s="275">
        <v>21096.880000000001</v>
      </c>
      <c r="L543" s="275"/>
      <c r="M543" s="275">
        <v>403.12</v>
      </c>
      <c r="N543" s="275"/>
      <c r="O543" s="275">
        <v>21500</v>
      </c>
      <c r="P543" s="275"/>
      <c r="Q543" s="274">
        <f t="shared" ref="Q543:Q563" si="26">IF(H543=K543,0,IF(H543=O543,0,ROUND(H543/Y543,2)))</f>
        <v>0</v>
      </c>
      <c r="R543" s="274"/>
      <c r="S543" s="274">
        <f t="shared" ref="S543:S563" si="27">Q543-M543</f>
        <v>-403.12</v>
      </c>
      <c r="T543" s="299"/>
      <c r="U543" s="277" t="s">
        <v>392</v>
      </c>
      <c r="V543" s="272"/>
      <c r="W543" s="279">
        <v>40</v>
      </c>
      <c r="X543" s="249"/>
      <c r="Y543" s="279">
        <v>45</v>
      </c>
    </row>
    <row r="544" spans="1:25" ht="14.45" customHeight="1" x14ac:dyDescent="0.2">
      <c r="A544" s="251"/>
      <c r="B544" s="271">
        <v>109</v>
      </c>
      <c r="C544" s="271"/>
      <c r="D544" s="272" t="s">
        <v>906</v>
      </c>
      <c r="E544" s="272"/>
      <c r="F544" s="298">
        <v>34151</v>
      </c>
      <c r="H544" s="275">
        <v>206684.39</v>
      </c>
      <c r="I544" s="275"/>
      <c r="J544" s="275">
        <v>0</v>
      </c>
      <c r="K544" s="275">
        <v>162763.96</v>
      </c>
      <c r="L544" s="275"/>
      <c r="M544" s="275">
        <v>5167.1099999999997</v>
      </c>
      <c r="N544" s="275"/>
      <c r="O544" s="275">
        <v>167931.07</v>
      </c>
      <c r="P544" s="275"/>
      <c r="Q544" s="274">
        <f t="shared" si="26"/>
        <v>4592.99</v>
      </c>
      <c r="R544" s="274"/>
      <c r="S544" s="274">
        <f t="shared" si="27"/>
        <v>-574.11999999999989</v>
      </c>
      <c r="T544" s="300"/>
      <c r="U544" s="277" t="s">
        <v>392</v>
      </c>
      <c r="V544" s="272"/>
      <c r="W544" s="279">
        <v>40</v>
      </c>
      <c r="X544" s="249"/>
      <c r="Y544" s="279">
        <v>45</v>
      </c>
    </row>
    <row r="545" spans="1:25" ht="14.45" customHeight="1" x14ac:dyDescent="0.2">
      <c r="A545" s="251"/>
      <c r="B545" s="271">
        <v>110</v>
      </c>
      <c r="C545" s="271"/>
      <c r="D545" s="272" t="s">
        <v>907</v>
      </c>
      <c r="E545" s="272"/>
      <c r="F545" s="298">
        <v>34151</v>
      </c>
      <c r="H545" s="275">
        <v>129250</v>
      </c>
      <c r="I545" s="275"/>
      <c r="J545" s="275">
        <v>0</v>
      </c>
      <c r="K545" s="275">
        <v>101784.38</v>
      </c>
      <c r="L545" s="275"/>
      <c r="M545" s="275">
        <v>3231.25</v>
      </c>
      <c r="N545" s="275"/>
      <c r="O545" s="275">
        <v>105015.63</v>
      </c>
      <c r="P545" s="275"/>
      <c r="Q545" s="274">
        <f t="shared" si="26"/>
        <v>2872.22</v>
      </c>
      <c r="R545" s="274"/>
      <c r="S545" s="274">
        <f t="shared" si="27"/>
        <v>-359.0300000000002</v>
      </c>
      <c r="T545" s="300"/>
      <c r="U545" s="277" t="s">
        <v>392</v>
      </c>
      <c r="V545" s="272"/>
      <c r="W545" s="279">
        <v>40</v>
      </c>
      <c r="X545" s="249"/>
      <c r="Y545" s="279">
        <v>45</v>
      </c>
    </row>
    <row r="546" spans="1:25" ht="14.45" customHeight="1" x14ac:dyDescent="0.2">
      <c r="A546" s="251"/>
      <c r="B546" s="271">
        <v>118</v>
      </c>
      <c r="C546" s="271"/>
      <c r="D546" s="272" t="s">
        <v>908</v>
      </c>
      <c r="E546" s="272"/>
      <c r="F546" s="298">
        <v>37483</v>
      </c>
      <c r="H546" s="275">
        <v>298461.86</v>
      </c>
      <c r="I546" s="275"/>
      <c r="J546" s="275">
        <v>0</v>
      </c>
      <c r="K546" s="275">
        <v>167263.07999999999</v>
      </c>
      <c r="L546" s="275"/>
      <c r="M546" s="275">
        <v>7461.55</v>
      </c>
      <c r="N546" s="275"/>
      <c r="O546" s="275">
        <v>174724.63</v>
      </c>
      <c r="P546" s="275"/>
      <c r="Q546" s="274">
        <f t="shared" si="26"/>
        <v>6632.49</v>
      </c>
      <c r="R546" s="274"/>
      <c r="S546" s="274">
        <f t="shared" si="27"/>
        <v>-829.0600000000004</v>
      </c>
      <c r="T546" s="300"/>
      <c r="U546" s="277" t="s">
        <v>392</v>
      </c>
      <c r="V546" s="272"/>
      <c r="W546" s="279">
        <v>40</v>
      </c>
      <c r="X546" s="249"/>
      <c r="Y546" s="279">
        <v>45</v>
      </c>
    </row>
    <row r="547" spans="1:25" ht="14.45" customHeight="1" x14ac:dyDescent="0.2">
      <c r="A547" s="251"/>
      <c r="B547" s="271">
        <v>119</v>
      </c>
      <c r="C547" s="271"/>
      <c r="D547" s="272" t="s">
        <v>909</v>
      </c>
      <c r="E547" s="272"/>
      <c r="F547" s="298">
        <v>37279</v>
      </c>
      <c r="H547" s="275">
        <v>750</v>
      </c>
      <c r="I547" s="275"/>
      <c r="J547" s="275">
        <v>0</v>
      </c>
      <c r="K547" s="275">
        <v>750</v>
      </c>
      <c r="L547" s="275"/>
      <c r="M547" s="275">
        <v>0</v>
      </c>
      <c r="N547" s="275"/>
      <c r="O547" s="275">
        <v>750</v>
      </c>
      <c r="P547" s="275"/>
      <c r="Q547" s="274">
        <f t="shared" si="26"/>
        <v>0</v>
      </c>
      <c r="R547" s="274"/>
      <c r="S547" s="274">
        <f t="shared" si="27"/>
        <v>0</v>
      </c>
      <c r="T547" s="299"/>
      <c r="U547" s="277" t="s">
        <v>392</v>
      </c>
      <c r="V547" s="272"/>
      <c r="W547" s="279">
        <v>10</v>
      </c>
      <c r="X547" s="249"/>
      <c r="Y547" s="279">
        <v>7</v>
      </c>
    </row>
    <row r="548" spans="1:25" ht="14.45" customHeight="1" x14ac:dyDescent="0.2">
      <c r="A548" s="251"/>
      <c r="B548" s="271">
        <v>124</v>
      </c>
      <c r="C548" s="271"/>
      <c r="D548" s="272" t="s">
        <v>910</v>
      </c>
      <c r="E548" s="272"/>
      <c r="F548" s="298">
        <v>37781</v>
      </c>
      <c r="H548" s="275">
        <v>8954.6200000000008</v>
      </c>
      <c r="I548" s="275"/>
      <c r="J548" s="275">
        <v>0</v>
      </c>
      <c r="K548" s="275">
        <v>8954.6200000000008</v>
      </c>
      <c r="L548" s="275"/>
      <c r="M548" s="275">
        <v>0</v>
      </c>
      <c r="N548" s="275"/>
      <c r="O548" s="275">
        <v>8954.6200000000008</v>
      </c>
      <c r="P548" s="275"/>
      <c r="Q548" s="274">
        <f t="shared" si="26"/>
        <v>0</v>
      </c>
      <c r="R548" s="274"/>
      <c r="S548" s="274">
        <f t="shared" si="27"/>
        <v>0</v>
      </c>
      <c r="T548" s="299"/>
      <c r="U548" s="277" t="s">
        <v>392</v>
      </c>
      <c r="V548" s="272"/>
      <c r="W548" s="279">
        <v>10</v>
      </c>
      <c r="X548" s="249"/>
      <c r="Y548" s="279">
        <v>7</v>
      </c>
    </row>
    <row r="549" spans="1:25" ht="14.45" customHeight="1" x14ac:dyDescent="0.2">
      <c r="A549" s="251"/>
      <c r="B549" s="271">
        <v>125</v>
      </c>
      <c r="C549" s="271"/>
      <c r="D549" s="272" t="s">
        <v>911</v>
      </c>
      <c r="E549" s="272"/>
      <c r="F549" s="298">
        <v>38077</v>
      </c>
      <c r="H549" s="275">
        <v>276124.15999999997</v>
      </c>
      <c r="I549" s="275"/>
      <c r="J549" s="275">
        <v>0</v>
      </c>
      <c r="K549" s="275">
        <v>143239.32999999999</v>
      </c>
      <c r="L549" s="275"/>
      <c r="M549" s="275">
        <v>6903.1</v>
      </c>
      <c r="N549" s="275"/>
      <c r="O549" s="275">
        <v>150142.43</v>
      </c>
      <c r="P549" s="275"/>
      <c r="Q549" s="274">
        <f t="shared" si="26"/>
        <v>6136.09</v>
      </c>
      <c r="R549" s="274"/>
      <c r="S549" s="274">
        <f t="shared" si="27"/>
        <v>-767.01000000000022</v>
      </c>
      <c r="T549" s="300"/>
      <c r="U549" s="277" t="s">
        <v>392</v>
      </c>
      <c r="V549" s="272"/>
      <c r="W549" s="279">
        <v>40</v>
      </c>
      <c r="X549" s="249"/>
      <c r="Y549" s="279">
        <v>45</v>
      </c>
    </row>
    <row r="550" spans="1:25" ht="14.45" customHeight="1" x14ac:dyDescent="0.2">
      <c r="A550" s="251"/>
      <c r="B550" s="271">
        <v>126</v>
      </c>
      <c r="C550" s="271"/>
      <c r="D550" s="272" t="s">
        <v>912</v>
      </c>
      <c r="E550" s="272"/>
      <c r="F550" s="298">
        <v>38077</v>
      </c>
      <c r="H550" s="275">
        <v>5392</v>
      </c>
      <c r="I550" s="275"/>
      <c r="J550" s="275">
        <v>0</v>
      </c>
      <c r="K550" s="275">
        <v>5392</v>
      </c>
      <c r="L550" s="275"/>
      <c r="M550" s="275">
        <v>0</v>
      </c>
      <c r="N550" s="275"/>
      <c r="O550" s="275">
        <v>5392</v>
      </c>
      <c r="P550" s="275"/>
      <c r="Q550" s="274">
        <f t="shared" si="26"/>
        <v>0</v>
      </c>
      <c r="R550" s="274"/>
      <c r="S550" s="274">
        <f t="shared" si="27"/>
        <v>0</v>
      </c>
      <c r="T550" s="299"/>
      <c r="U550" s="277" t="s">
        <v>392</v>
      </c>
      <c r="V550" s="272"/>
      <c r="W550" s="279">
        <v>10</v>
      </c>
      <c r="X550" s="249"/>
      <c r="Y550" s="279">
        <v>45</v>
      </c>
    </row>
    <row r="551" spans="1:25" ht="14.45" customHeight="1" x14ac:dyDescent="0.2">
      <c r="A551" s="251"/>
      <c r="B551" s="271">
        <v>133</v>
      </c>
      <c r="C551" s="271"/>
      <c r="D551" s="272" t="s">
        <v>913</v>
      </c>
      <c r="E551" s="272"/>
      <c r="F551" s="298">
        <v>39356</v>
      </c>
      <c r="H551" s="275">
        <v>2340</v>
      </c>
      <c r="I551" s="275"/>
      <c r="J551" s="275">
        <v>0</v>
      </c>
      <c r="K551" s="275">
        <v>2340</v>
      </c>
      <c r="L551" s="275"/>
      <c r="M551" s="275">
        <v>0</v>
      </c>
      <c r="N551" s="275"/>
      <c r="O551" s="275">
        <v>2340</v>
      </c>
      <c r="P551" s="275"/>
      <c r="Q551" s="274">
        <f t="shared" si="26"/>
        <v>0</v>
      </c>
      <c r="R551" s="274"/>
      <c r="S551" s="274">
        <f t="shared" si="27"/>
        <v>0</v>
      </c>
      <c r="T551" s="299"/>
      <c r="U551" s="277" t="s">
        <v>392</v>
      </c>
      <c r="V551" s="272"/>
      <c r="W551" s="279">
        <v>7</v>
      </c>
      <c r="X551" s="249"/>
      <c r="Y551" s="279">
        <v>7</v>
      </c>
    </row>
    <row r="552" spans="1:25" ht="14.45" customHeight="1" x14ac:dyDescent="0.2">
      <c r="A552" s="251"/>
      <c r="B552" s="271">
        <v>134</v>
      </c>
      <c r="C552" s="271"/>
      <c r="D552" s="272" t="s">
        <v>914</v>
      </c>
      <c r="E552" s="272"/>
      <c r="F552" s="298">
        <v>40686</v>
      </c>
      <c r="H552" s="275">
        <v>3000</v>
      </c>
      <c r="I552" s="275"/>
      <c r="J552" s="275">
        <v>0</v>
      </c>
      <c r="K552" s="275">
        <v>3000</v>
      </c>
      <c r="L552" s="275"/>
      <c r="M552" s="275">
        <v>0</v>
      </c>
      <c r="N552" s="275"/>
      <c r="O552" s="275">
        <v>3000</v>
      </c>
      <c r="P552" s="275"/>
      <c r="Q552" s="274">
        <f t="shared" si="26"/>
        <v>0</v>
      </c>
      <c r="R552" s="274"/>
      <c r="S552" s="274">
        <f t="shared" si="27"/>
        <v>0</v>
      </c>
      <c r="T552" s="299"/>
      <c r="U552" s="277" t="s">
        <v>392</v>
      </c>
      <c r="V552" s="272"/>
      <c r="W552" s="279">
        <v>10</v>
      </c>
      <c r="X552" s="249"/>
      <c r="Y552" s="279">
        <v>45</v>
      </c>
    </row>
    <row r="553" spans="1:25" ht="14.45" customHeight="1" x14ac:dyDescent="0.2">
      <c r="A553" s="251"/>
      <c r="B553" s="271">
        <v>136</v>
      </c>
      <c r="C553" s="271"/>
      <c r="D553" s="272" t="s">
        <v>915</v>
      </c>
      <c r="E553" s="272"/>
      <c r="F553" s="298">
        <v>41228</v>
      </c>
      <c r="H553" s="275">
        <v>4000</v>
      </c>
      <c r="I553" s="275"/>
      <c r="J553" s="275">
        <v>0</v>
      </c>
      <c r="K553" s="275">
        <v>4000</v>
      </c>
      <c r="L553" s="275"/>
      <c r="M553" s="275">
        <v>0</v>
      </c>
      <c r="N553" s="275"/>
      <c r="O553" s="275">
        <v>4000</v>
      </c>
      <c r="P553" s="275"/>
      <c r="Q553" s="274">
        <f t="shared" si="26"/>
        <v>0</v>
      </c>
      <c r="R553" s="274"/>
      <c r="S553" s="274">
        <f t="shared" si="27"/>
        <v>0</v>
      </c>
      <c r="T553" s="299"/>
      <c r="U553" s="277" t="s">
        <v>392</v>
      </c>
      <c r="V553" s="272"/>
      <c r="W553" s="279">
        <v>10</v>
      </c>
      <c r="X553" s="249"/>
      <c r="Y553" s="279">
        <v>45</v>
      </c>
    </row>
    <row r="554" spans="1:25" ht="14.45" customHeight="1" x14ac:dyDescent="0.2">
      <c r="A554" s="251"/>
      <c r="B554" s="271">
        <v>137</v>
      </c>
      <c r="C554" s="271"/>
      <c r="D554" s="272" t="s">
        <v>916</v>
      </c>
      <c r="E554" s="272"/>
      <c r="F554" s="298">
        <v>42480</v>
      </c>
      <c r="H554" s="275">
        <v>36762</v>
      </c>
      <c r="I554" s="275"/>
      <c r="J554" s="275">
        <v>0</v>
      </c>
      <c r="K554" s="275">
        <v>36762</v>
      </c>
      <c r="L554" s="275"/>
      <c r="M554" s="275">
        <v>0</v>
      </c>
      <c r="N554" s="275"/>
      <c r="O554" s="275">
        <v>36762</v>
      </c>
      <c r="P554" s="275"/>
      <c r="Q554" s="274">
        <f t="shared" si="26"/>
        <v>0</v>
      </c>
      <c r="R554" s="274"/>
      <c r="S554" s="274">
        <f t="shared" si="27"/>
        <v>0</v>
      </c>
      <c r="T554" s="299"/>
      <c r="U554" s="277" t="s">
        <v>392</v>
      </c>
      <c r="V554" s="272"/>
      <c r="W554" s="279">
        <v>5</v>
      </c>
      <c r="X554" s="249"/>
      <c r="Y554" s="279">
        <v>7</v>
      </c>
    </row>
    <row r="555" spans="1:25" ht="14.45" customHeight="1" x14ac:dyDescent="0.2">
      <c r="A555" s="251"/>
      <c r="B555" s="271">
        <v>138</v>
      </c>
      <c r="C555" s="271"/>
      <c r="D555" s="272" t="s">
        <v>917</v>
      </c>
      <c r="E555" s="272"/>
      <c r="F555" s="298">
        <v>42480</v>
      </c>
      <c r="H555" s="275">
        <v>36762</v>
      </c>
      <c r="I555" s="275"/>
      <c r="J555" s="275">
        <v>0</v>
      </c>
      <c r="K555" s="275">
        <v>36762</v>
      </c>
      <c r="L555" s="275"/>
      <c r="M555" s="275">
        <v>0</v>
      </c>
      <c r="N555" s="275"/>
      <c r="O555" s="275">
        <v>36762</v>
      </c>
      <c r="P555" s="275"/>
      <c r="Q555" s="274">
        <f t="shared" si="26"/>
        <v>0</v>
      </c>
      <c r="R555" s="274"/>
      <c r="S555" s="274">
        <f t="shared" si="27"/>
        <v>0</v>
      </c>
      <c r="T555" s="299"/>
      <c r="U555" s="277" t="s">
        <v>392</v>
      </c>
      <c r="V555" s="272"/>
      <c r="W555" s="279">
        <v>5</v>
      </c>
      <c r="X555" s="249"/>
      <c r="Y555" s="279">
        <v>7</v>
      </c>
    </row>
    <row r="556" spans="1:25" ht="14.45" customHeight="1" x14ac:dyDescent="0.2">
      <c r="A556" s="251"/>
      <c r="B556" s="271">
        <v>139</v>
      </c>
      <c r="C556" s="271"/>
      <c r="D556" s="272" t="s">
        <v>918</v>
      </c>
      <c r="E556" s="272"/>
      <c r="F556" s="298">
        <v>42766</v>
      </c>
      <c r="H556" s="275">
        <v>8400</v>
      </c>
      <c r="I556" s="275"/>
      <c r="J556" s="275">
        <v>0</v>
      </c>
      <c r="K556" s="275">
        <v>6650</v>
      </c>
      <c r="L556" s="275"/>
      <c r="M556" s="275">
        <v>840</v>
      </c>
      <c r="N556" s="275"/>
      <c r="O556" s="275">
        <v>7490</v>
      </c>
      <c r="P556" s="275"/>
      <c r="Q556" s="274">
        <f t="shared" si="26"/>
        <v>186.67</v>
      </c>
      <c r="R556" s="274"/>
      <c r="S556" s="274">
        <f t="shared" si="27"/>
        <v>-653.33000000000004</v>
      </c>
      <c r="T556" s="299"/>
      <c r="U556" s="277" t="s">
        <v>392</v>
      </c>
      <c r="V556" s="272"/>
      <c r="W556" s="279">
        <v>10</v>
      </c>
      <c r="X556" s="249"/>
      <c r="Y556" s="279">
        <v>45</v>
      </c>
    </row>
    <row r="557" spans="1:25" ht="14.45" customHeight="1" x14ac:dyDescent="0.2">
      <c r="A557" s="251"/>
      <c r="B557" s="271">
        <v>141</v>
      </c>
      <c r="C557" s="271"/>
      <c r="D557" s="272" t="s">
        <v>919</v>
      </c>
      <c r="E557" s="272"/>
      <c r="F557" s="298">
        <v>43451</v>
      </c>
      <c r="H557" s="275">
        <v>928148.45</v>
      </c>
      <c r="I557" s="275"/>
      <c r="J557" s="275">
        <v>0</v>
      </c>
      <c r="K557" s="275">
        <v>139222.26</v>
      </c>
      <c r="L557" s="275"/>
      <c r="M557" s="275">
        <v>23203.71</v>
      </c>
      <c r="N557" s="275"/>
      <c r="O557" s="275">
        <v>162425.97</v>
      </c>
      <c r="P557" s="275"/>
      <c r="Q557" s="274">
        <f t="shared" si="26"/>
        <v>20625.52</v>
      </c>
      <c r="R557" s="274"/>
      <c r="S557" s="274">
        <f t="shared" si="27"/>
        <v>-2578.1899999999987</v>
      </c>
      <c r="T557" s="300"/>
      <c r="U557" s="277" t="s">
        <v>392</v>
      </c>
      <c r="V557" s="272"/>
      <c r="W557" s="279">
        <v>40</v>
      </c>
      <c r="X557" s="249"/>
      <c r="Y557" s="279">
        <v>45</v>
      </c>
    </row>
    <row r="558" spans="1:25" ht="14.45" customHeight="1" x14ac:dyDescent="0.2">
      <c r="A558" s="251"/>
      <c r="B558" s="271">
        <v>142</v>
      </c>
      <c r="C558" s="271"/>
      <c r="D558" s="272" t="s">
        <v>920</v>
      </c>
      <c r="E558" s="272"/>
      <c r="F558" s="298">
        <v>43565</v>
      </c>
      <c r="H558" s="275">
        <v>50800</v>
      </c>
      <c r="I558" s="275"/>
      <c r="J558" s="275">
        <v>0</v>
      </c>
      <c r="K558" s="275">
        <v>7302.5</v>
      </c>
      <c r="L558" s="275"/>
      <c r="M558" s="275">
        <v>1270</v>
      </c>
      <c r="N558" s="275"/>
      <c r="O558" s="275">
        <v>8572.5</v>
      </c>
      <c r="P558" s="275"/>
      <c r="Q558" s="274">
        <f t="shared" si="26"/>
        <v>1128.8900000000001</v>
      </c>
      <c r="R558" s="274"/>
      <c r="S558" s="274">
        <f t="shared" si="27"/>
        <v>-141.1099999999999</v>
      </c>
      <c r="T558" s="300"/>
      <c r="U558" s="277" t="s">
        <v>392</v>
      </c>
      <c r="V558" s="272"/>
      <c r="W558" s="279">
        <v>40</v>
      </c>
      <c r="X558" s="249"/>
      <c r="Y558" s="279">
        <v>45</v>
      </c>
    </row>
    <row r="559" spans="1:25" ht="14.45" customHeight="1" x14ac:dyDescent="0.2">
      <c r="A559" s="251"/>
      <c r="B559" s="271">
        <v>143</v>
      </c>
      <c r="C559" s="271"/>
      <c r="D559" s="272" t="s">
        <v>921</v>
      </c>
      <c r="E559" s="272"/>
      <c r="F559" s="298">
        <v>43798</v>
      </c>
      <c r="H559" s="275">
        <v>5997.77</v>
      </c>
      <c r="I559" s="275"/>
      <c r="J559" s="275">
        <v>0</v>
      </c>
      <c r="K559" s="275">
        <v>5997.77</v>
      </c>
      <c r="L559" s="275"/>
      <c r="M559" s="275">
        <v>0</v>
      </c>
      <c r="N559" s="275"/>
      <c r="O559" s="275">
        <v>5997.77</v>
      </c>
      <c r="P559" s="275"/>
      <c r="Q559" s="274">
        <f t="shared" si="26"/>
        <v>0</v>
      </c>
      <c r="R559" s="274"/>
      <c r="S559" s="274">
        <f t="shared" si="27"/>
        <v>0</v>
      </c>
      <c r="T559" s="299"/>
      <c r="U559" s="277" t="s">
        <v>392</v>
      </c>
      <c r="V559" s="272"/>
      <c r="W559" s="279">
        <v>5</v>
      </c>
      <c r="X559" s="249"/>
      <c r="Y559" s="279">
        <v>7</v>
      </c>
    </row>
    <row r="560" spans="1:25" ht="14.45" customHeight="1" x14ac:dyDescent="0.2">
      <c r="A560" s="251"/>
      <c r="B560" s="271">
        <v>144</v>
      </c>
      <c r="C560" s="271"/>
      <c r="D560" s="272" t="s">
        <v>922</v>
      </c>
      <c r="E560" s="272"/>
      <c r="F560" s="298">
        <v>45268</v>
      </c>
      <c r="H560" s="275">
        <v>23996.51</v>
      </c>
      <c r="I560" s="275"/>
      <c r="J560" s="275">
        <v>0</v>
      </c>
      <c r="K560" s="275">
        <v>649.9</v>
      </c>
      <c r="L560" s="275"/>
      <c r="M560" s="275">
        <v>599.91</v>
      </c>
      <c r="N560" s="275"/>
      <c r="O560" s="275">
        <v>1249.81</v>
      </c>
      <c r="P560" s="275"/>
      <c r="Q560" s="274">
        <f t="shared" si="26"/>
        <v>533.26</v>
      </c>
      <c r="R560" s="274"/>
      <c r="S560" s="274">
        <f t="shared" si="27"/>
        <v>-66.649999999999977</v>
      </c>
      <c r="T560" s="300"/>
      <c r="U560" s="277" t="s">
        <v>392</v>
      </c>
      <c r="V560" s="272"/>
      <c r="W560" s="279">
        <v>40</v>
      </c>
      <c r="X560" s="249"/>
      <c r="Y560" s="279">
        <v>45</v>
      </c>
    </row>
    <row r="561" spans="1:25" ht="14.45" customHeight="1" x14ac:dyDescent="0.2">
      <c r="A561" s="251"/>
      <c r="B561" s="271">
        <v>145</v>
      </c>
      <c r="C561" s="271"/>
      <c r="D561" s="272" t="s">
        <v>923</v>
      </c>
      <c r="E561" s="272"/>
      <c r="F561" s="298">
        <v>45268</v>
      </c>
      <c r="H561" s="275">
        <v>133485.54999999999</v>
      </c>
      <c r="I561" s="275"/>
      <c r="J561" s="275">
        <v>0</v>
      </c>
      <c r="K561" s="275">
        <v>14460.94</v>
      </c>
      <c r="L561" s="275"/>
      <c r="M561" s="275">
        <v>13348.56</v>
      </c>
      <c r="N561" s="275"/>
      <c r="O561" s="275">
        <v>27809.5</v>
      </c>
      <c r="P561" s="275"/>
      <c r="Q561" s="274">
        <f t="shared" si="26"/>
        <v>19069.36</v>
      </c>
      <c r="R561" s="274"/>
      <c r="S561" s="274">
        <f t="shared" si="27"/>
        <v>5720.8000000000011</v>
      </c>
      <c r="T561" s="300"/>
      <c r="U561" s="277" t="s">
        <v>392</v>
      </c>
      <c r="V561" s="272"/>
      <c r="W561" s="279">
        <v>10</v>
      </c>
      <c r="X561" s="249"/>
      <c r="Y561" s="279">
        <v>7</v>
      </c>
    </row>
    <row r="562" spans="1:25" ht="14.45" customHeight="1" x14ac:dyDescent="0.2">
      <c r="A562" s="251"/>
      <c r="B562" s="271">
        <v>146</v>
      </c>
      <c r="C562" s="271"/>
      <c r="D562" s="272" t="s">
        <v>924</v>
      </c>
      <c r="E562" s="272"/>
      <c r="F562" s="298">
        <v>45356</v>
      </c>
      <c r="H562" s="275">
        <v>395510.49</v>
      </c>
      <c r="I562" s="275"/>
      <c r="J562" s="275">
        <v>0</v>
      </c>
      <c r="K562" s="275">
        <v>8239.7999999999993</v>
      </c>
      <c r="L562" s="275"/>
      <c r="M562" s="275">
        <v>9887.76</v>
      </c>
      <c r="N562" s="275"/>
      <c r="O562" s="275">
        <v>18127.560000000001</v>
      </c>
      <c r="P562" s="275"/>
      <c r="Q562" s="274">
        <f t="shared" si="26"/>
        <v>8789.1200000000008</v>
      </c>
      <c r="R562" s="274"/>
      <c r="S562" s="274">
        <f t="shared" si="27"/>
        <v>-1098.6399999999994</v>
      </c>
      <c r="T562" s="300"/>
      <c r="U562" s="277" t="s">
        <v>392</v>
      </c>
      <c r="V562" s="272"/>
      <c r="W562" s="279">
        <v>40</v>
      </c>
      <c r="X562" s="249"/>
      <c r="Y562" s="279">
        <v>45</v>
      </c>
    </row>
    <row r="563" spans="1:25" ht="14.45" customHeight="1" x14ac:dyDescent="0.2">
      <c r="A563" s="251"/>
      <c r="B563" s="271">
        <v>147</v>
      </c>
      <c r="C563" s="271"/>
      <c r="D563" s="272" t="s">
        <v>925</v>
      </c>
      <c r="E563" s="272"/>
      <c r="F563" s="298">
        <v>45412</v>
      </c>
      <c r="H563" s="275">
        <v>96625</v>
      </c>
      <c r="I563" s="275"/>
      <c r="J563" s="275">
        <v>0</v>
      </c>
      <c r="K563" s="275">
        <v>1610.42</v>
      </c>
      <c r="L563" s="275"/>
      <c r="M563" s="275">
        <v>2415.63</v>
      </c>
      <c r="N563" s="275"/>
      <c r="O563" s="275">
        <v>4026.05</v>
      </c>
      <c r="P563" s="275"/>
      <c r="Q563" s="274">
        <f t="shared" si="26"/>
        <v>2147.2199999999998</v>
      </c>
      <c r="R563" s="274"/>
      <c r="S563" s="274">
        <f t="shared" si="27"/>
        <v>-268.41000000000031</v>
      </c>
      <c r="T563" s="300"/>
      <c r="U563" s="277" t="s">
        <v>392</v>
      </c>
      <c r="V563" s="272"/>
      <c r="W563" s="279">
        <v>40</v>
      </c>
      <c r="X563" s="249"/>
      <c r="Y563" s="279">
        <v>45</v>
      </c>
    </row>
    <row r="564" spans="1:25" ht="14.45" customHeight="1" x14ac:dyDescent="0.2">
      <c r="A564" s="251"/>
      <c r="B564" s="249"/>
      <c r="C564" s="249"/>
      <c r="D564" s="284" t="s">
        <v>926</v>
      </c>
      <c r="E564" s="284"/>
      <c r="F564" s="284"/>
      <c r="H564" s="310">
        <f>SUM(H543:H563)</f>
        <v>2672944.7999999998</v>
      </c>
      <c r="I564" s="275"/>
      <c r="J564" s="275">
        <v>0</v>
      </c>
      <c r="K564" s="310">
        <f>SUM(K543:K563)</f>
        <v>878241.84</v>
      </c>
      <c r="L564" s="275"/>
      <c r="M564" s="310">
        <f>SUM(M543:M563)</f>
        <v>74731.7</v>
      </c>
      <c r="N564" s="275"/>
      <c r="O564" s="310">
        <f>SUM(O543:O563)</f>
        <v>952973.54000000015</v>
      </c>
      <c r="P564" s="275"/>
      <c r="Q564" s="310">
        <f>SUM(Q543:Q563)</f>
        <v>72713.83</v>
      </c>
      <c r="R564" s="311"/>
      <c r="S564" s="310">
        <f>SUM(S543:S563)</f>
        <v>-2017.8699999999967</v>
      </c>
      <c r="T564" s="305"/>
      <c r="U564" s="277"/>
      <c r="V564" s="251"/>
      <c r="W564" s="279"/>
      <c r="X564" s="249"/>
      <c r="Y564" s="279"/>
    </row>
    <row r="565" spans="1:25" ht="14.45" customHeight="1" thickBot="1" x14ac:dyDescent="0.25">
      <c r="A565" s="251"/>
      <c r="B565" s="249"/>
      <c r="C565" s="249"/>
      <c r="D565" s="284" t="s">
        <v>927</v>
      </c>
      <c r="E565" s="284"/>
      <c r="F565" s="284"/>
      <c r="H565" s="312">
        <f>SUM(H16,H21,H32,H43,H51,H78,H381,H385,H430,H516,H541,H564)</f>
        <v>25632303.119999997</v>
      </c>
      <c r="I565" s="275"/>
      <c r="J565" s="275"/>
      <c r="K565" s="312">
        <f>SUM(K16,K21,K32,K43,K51,K78,K381,K385,K430,K516,K541,K564)</f>
        <v>10806999.149999999</v>
      </c>
      <c r="L565" s="275"/>
      <c r="M565" s="312">
        <f>SUM(M16,M21,M32,M43,M51,M78,M381,M385,M430,M516,M541,M564)</f>
        <v>575842.44999999995</v>
      </c>
      <c r="N565" s="275"/>
      <c r="O565" s="312">
        <f>SUM(O16,O21,O32,O43,O51,O78,O381,O385,O430,O516,O541,O564)</f>
        <v>11382829.929999996</v>
      </c>
      <c r="P565" s="275"/>
      <c r="Q565" s="312">
        <f>SUM(Q16,Q21,Q32,Q43,Q51,Q78,Q381,Q385,Q430,Q516,Q541,Q564)</f>
        <v>522435.99000000011</v>
      </c>
      <c r="R565" s="274"/>
      <c r="S565" s="312">
        <f>SUM(S16,S21,S32,S43,S51,S78,S381,S385,S430,S516,S541,S564)</f>
        <v>-53406.460000000006</v>
      </c>
      <c r="T565" s="305"/>
      <c r="U565" s="302"/>
      <c r="V565" s="251"/>
      <c r="W565" s="249"/>
      <c r="X565" s="249"/>
      <c r="Y565" s="249"/>
    </row>
    <row r="566" spans="1:25" ht="14.45" customHeight="1" thickTop="1" x14ac:dyDescent="0.2">
      <c r="A566" s="251"/>
      <c r="B566" s="249"/>
      <c r="C566" s="249"/>
      <c r="D566" s="284"/>
      <c r="E566" s="284"/>
      <c r="F566" s="284"/>
      <c r="H566" s="275"/>
      <c r="I566" s="275"/>
      <c r="J566" s="275"/>
      <c r="K566" s="275"/>
      <c r="L566" s="275"/>
      <c r="M566" s="275"/>
      <c r="N566" s="275"/>
      <c r="O566" s="275"/>
      <c r="P566" s="275"/>
      <c r="Q566" s="275"/>
      <c r="R566" s="274"/>
      <c r="S566" s="275"/>
      <c r="T566" s="305"/>
      <c r="U566" s="302"/>
      <c r="V566" s="251"/>
      <c r="W566" s="249"/>
      <c r="X566" s="249"/>
      <c r="Y566" s="249"/>
    </row>
    <row r="567" spans="1:25" ht="14.45" customHeight="1" x14ac:dyDescent="0.2">
      <c r="A567" s="251"/>
      <c r="B567" s="249"/>
      <c r="C567" s="249"/>
      <c r="D567" s="284"/>
      <c r="E567" s="284"/>
      <c r="F567" s="284"/>
      <c r="H567" s="275"/>
      <c r="I567" s="275"/>
      <c r="J567" s="275"/>
      <c r="K567" s="275"/>
      <c r="L567" s="275"/>
      <c r="M567" s="275"/>
      <c r="N567" s="275"/>
      <c r="O567" s="275"/>
      <c r="P567" s="275"/>
      <c r="Q567" s="275"/>
      <c r="R567" s="274"/>
      <c r="S567" s="275"/>
      <c r="T567" s="305"/>
      <c r="U567" s="302"/>
      <c r="V567" s="251"/>
      <c r="W567" s="249"/>
      <c r="X567" s="249"/>
      <c r="Y567" s="249"/>
    </row>
    <row r="568" spans="1:25" ht="14.45" customHeight="1" x14ac:dyDescent="0.2">
      <c r="A568" s="251"/>
      <c r="B568" s="249"/>
      <c r="C568" s="249"/>
      <c r="D568" s="284" t="s">
        <v>928</v>
      </c>
      <c r="E568" s="284"/>
      <c r="F568" s="284"/>
      <c r="H568" s="275"/>
      <c r="I568" s="275"/>
      <c r="J568" s="275"/>
      <c r="K568" s="275"/>
      <c r="L568" s="275"/>
      <c r="M568" s="275"/>
      <c r="N568" s="275"/>
      <c r="O568" s="275"/>
      <c r="P568" s="275"/>
      <c r="Q568" s="275">
        <f>M565</f>
        <v>575842.44999999995</v>
      </c>
      <c r="R568" s="274"/>
      <c r="S568" s="275"/>
      <c r="T568" s="305"/>
      <c r="U568" s="302"/>
      <c r="V568" s="251"/>
      <c r="W568" s="249"/>
      <c r="X568" s="249"/>
      <c r="Y568" s="249"/>
    </row>
    <row r="569" spans="1:25" ht="14.45" customHeight="1" x14ac:dyDescent="0.2">
      <c r="A569" s="251"/>
      <c r="B569" s="249"/>
      <c r="C569" s="249"/>
      <c r="D569" s="284" t="s">
        <v>929</v>
      </c>
      <c r="E569" s="284"/>
      <c r="F569" s="284"/>
      <c r="H569" s="275"/>
      <c r="I569" s="275"/>
      <c r="J569" s="275"/>
      <c r="K569" s="275"/>
      <c r="L569" s="275"/>
      <c r="M569" s="275"/>
      <c r="N569" s="275"/>
      <c r="O569" s="275"/>
      <c r="P569" s="275"/>
      <c r="Q569" s="275">
        <f>-SAO!G51</f>
        <v>-574172</v>
      </c>
      <c r="R569" s="274"/>
      <c r="S569" s="275"/>
      <c r="T569" s="305"/>
      <c r="U569" s="302"/>
      <c r="V569" s="251"/>
      <c r="W569" s="249"/>
      <c r="X569" s="249"/>
      <c r="Y569" s="249"/>
    </row>
    <row r="570" spans="1:25" ht="14.45" customHeight="1" x14ac:dyDescent="0.2">
      <c r="A570" s="251"/>
      <c r="B570" s="249"/>
      <c r="C570" s="249"/>
      <c r="D570" s="284" t="s">
        <v>930</v>
      </c>
      <c r="E570" s="284"/>
      <c r="F570" s="284"/>
      <c r="H570" s="275"/>
      <c r="I570" s="275"/>
      <c r="J570" s="275"/>
      <c r="K570" s="275"/>
      <c r="L570" s="275"/>
      <c r="M570" s="275"/>
      <c r="N570" s="275"/>
      <c r="O570" s="275"/>
      <c r="P570" s="275"/>
      <c r="Q570" s="275">
        <f>SUM(Q568:Q569)</f>
        <v>1670.4499999999534</v>
      </c>
      <c r="R570" s="274"/>
      <c r="S570" s="275"/>
      <c r="T570" s="305"/>
      <c r="U570" s="302"/>
      <c r="V570" s="251"/>
      <c r="W570" s="249"/>
      <c r="X570" s="249"/>
      <c r="Y570" s="249"/>
    </row>
    <row r="571" spans="1:25" ht="14.45" customHeight="1" x14ac:dyDescent="0.2">
      <c r="A571" s="251"/>
      <c r="B571" s="249"/>
      <c r="C571" s="249"/>
      <c r="D571" s="284"/>
      <c r="E571" s="284"/>
      <c r="F571" s="284"/>
      <c r="H571" s="275"/>
      <c r="I571" s="275"/>
      <c r="J571" s="275"/>
      <c r="K571" s="275"/>
      <c r="L571" s="275"/>
      <c r="M571" s="275"/>
      <c r="N571" s="275"/>
      <c r="O571" s="275"/>
      <c r="P571" s="275"/>
      <c r="Q571" s="275"/>
      <c r="R571" s="274"/>
      <c r="S571" s="275"/>
      <c r="T571" s="305"/>
      <c r="U571" s="302"/>
      <c r="V571" s="251"/>
      <c r="W571" s="249"/>
      <c r="X571" s="249"/>
      <c r="Y571" s="249"/>
    </row>
    <row r="572" spans="1:25" ht="14.45" customHeight="1" x14ac:dyDescent="0.2">
      <c r="A572" s="251"/>
      <c r="B572" s="249"/>
      <c r="C572" s="249"/>
      <c r="D572" s="284" t="s">
        <v>931</v>
      </c>
      <c r="E572" s="284"/>
      <c r="F572" s="284"/>
      <c r="H572" s="275"/>
      <c r="I572" s="275"/>
      <c r="J572" s="275"/>
      <c r="K572" s="275"/>
      <c r="L572" s="275"/>
      <c r="M572" s="275"/>
      <c r="N572" s="275"/>
      <c r="O572" s="275"/>
      <c r="P572" s="275"/>
      <c r="Q572" s="275">
        <f>Q565</f>
        <v>522435.99000000011</v>
      </c>
      <c r="R572" s="274"/>
      <c r="S572" s="275"/>
      <c r="T572" s="305"/>
      <c r="U572" s="302"/>
      <c r="V572" s="251"/>
      <c r="W572" s="249"/>
      <c r="X572" s="249"/>
      <c r="Y572" s="249"/>
    </row>
    <row r="573" spans="1:25" ht="14.45" customHeight="1" x14ac:dyDescent="0.2">
      <c r="A573" s="251"/>
      <c r="B573" s="249"/>
      <c r="C573" s="249"/>
      <c r="D573" s="284" t="s">
        <v>929</v>
      </c>
      <c r="E573" s="284"/>
      <c r="F573" s="284"/>
      <c r="H573" s="275"/>
      <c r="I573" s="275"/>
      <c r="J573" s="275"/>
      <c r="K573" s="275"/>
      <c r="L573" s="275"/>
      <c r="M573" s="275"/>
      <c r="N573" s="275"/>
      <c r="O573" s="275"/>
      <c r="P573" s="275"/>
      <c r="Q573" s="275">
        <f>-M565</f>
        <v>-575842.44999999995</v>
      </c>
      <c r="R573" s="274"/>
      <c r="S573" s="275"/>
      <c r="T573" s="305"/>
      <c r="U573" s="302"/>
      <c r="V573" s="251"/>
      <c r="W573" s="249"/>
      <c r="X573" s="249"/>
      <c r="Y573" s="249"/>
    </row>
    <row r="574" spans="1:25" ht="14.45" customHeight="1" x14ac:dyDescent="0.2">
      <c r="A574" s="251"/>
      <c r="B574" s="249"/>
      <c r="C574" s="249"/>
      <c r="D574" s="284" t="s">
        <v>930</v>
      </c>
      <c r="E574" s="284"/>
      <c r="F574" s="284"/>
      <c r="H574" s="275"/>
      <c r="I574" s="275"/>
      <c r="J574" s="275"/>
      <c r="K574" s="275"/>
      <c r="L574" s="275"/>
      <c r="M574" s="275"/>
      <c r="N574" s="275"/>
      <c r="P574" s="275"/>
      <c r="Q574" s="275">
        <f>SUM(Q572:Q573)</f>
        <v>-53406.459999999846</v>
      </c>
      <c r="R574" s="274"/>
      <c r="S574" s="275"/>
      <c r="T574" s="305"/>
      <c r="U574" s="302"/>
      <c r="V574" s="251"/>
      <c r="W574" s="249"/>
      <c r="X574" s="249"/>
      <c r="Y574" s="249"/>
    </row>
    <row r="575" spans="1:25" ht="14.45" customHeight="1" x14ac:dyDescent="0.2"/>
  </sheetData>
  <mergeCells count="12">
    <mergeCell ref="B542:D542"/>
    <mergeCell ref="B80:D80"/>
    <mergeCell ref="B18:D18"/>
    <mergeCell ref="B23:D23"/>
    <mergeCell ref="B33:D33"/>
    <mergeCell ref="B45:D45"/>
    <mergeCell ref="B52:D52"/>
    <mergeCell ref="B5:D5"/>
    <mergeCell ref="B382:D382"/>
    <mergeCell ref="B387:D387"/>
    <mergeCell ref="B431:D431"/>
    <mergeCell ref="B517:D517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EE05-BCAC-4024-B9E2-87C22A025C30}">
  <dimension ref="A1:J46"/>
  <sheetViews>
    <sheetView topLeftCell="A12" workbookViewId="0">
      <selection activeCell="L23" sqref="L23"/>
    </sheetView>
  </sheetViews>
  <sheetFormatPr defaultColWidth="8.88671875" defaultRowHeight="15" x14ac:dyDescent="0.2"/>
  <cols>
    <col min="1" max="1" width="9.88671875" style="52" customWidth="1"/>
    <col min="2" max="2" width="1.33203125" style="37" customWidth="1"/>
    <col min="3" max="3" width="32.77734375" style="37" customWidth="1"/>
    <col min="4" max="4" width="1.109375" style="37" customWidth="1"/>
    <col min="5" max="5" width="9.88671875" style="37" customWidth="1"/>
    <col min="6" max="6" width="1.109375" style="37" customWidth="1"/>
    <col min="7" max="7" width="9.88671875" style="37" customWidth="1"/>
    <col min="8" max="8" width="1.33203125" style="37" customWidth="1"/>
    <col min="9" max="9" width="9.88671875" style="37" customWidth="1"/>
    <col min="10" max="10" width="1.33203125" style="37" customWidth="1"/>
    <col min="11" max="16384" width="8.88671875" style="37"/>
  </cols>
  <sheetData>
    <row r="1" spans="1:10" ht="15.75" x14ac:dyDescent="0.25">
      <c r="A1" s="34"/>
      <c r="B1" s="35"/>
      <c r="C1" s="35"/>
      <c r="D1" s="35"/>
      <c r="E1" s="36"/>
      <c r="F1" s="35"/>
      <c r="G1" s="36"/>
      <c r="H1" s="35"/>
      <c r="I1" s="36"/>
      <c r="J1" s="36"/>
    </row>
    <row r="2" spans="1:10" x14ac:dyDescent="0.2">
      <c r="A2" s="38"/>
      <c r="B2" s="19"/>
      <c r="C2" s="36"/>
      <c r="D2" s="36"/>
      <c r="E2" s="36"/>
      <c r="F2" s="36"/>
      <c r="G2" s="36"/>
      <c r="H2" s="36"/>
      <c r="I2" s="36"/>
      <c r="J2" s="36"/>
    </row>
    <row r="3" spans="1:10" x14ac:dyDescent="0.2">
      <c r="A3" s="38"/>
      <c r="B3" s="19"/>
      <c r="C3" s="36"/>
      <c r="D3" s="36"/>
      <c r="E3" s="36"/>
      <c r="F3" s="36"/>
      <c r="G3" s="36"/>
      <c r="H3" s="36"/>
      <c r="I3" s="36"/>
      <c r="J3" s="36"/>
    </row>
    <row r="4" spans="1:10" x14ac:dyDescent="0.2">
      <c r="A4" s="38"/>
      <c r="B4" s="19"/>
      <c r="C4" s="36"/>
      <c r="D4" s="36"/>
      <c r="E4" s="36"/>
      <c r="F4" s="36"/>
      <c r="G4" s="36"/>
      <c r="H4" s="36"/>
      <c r="I4" s="36"/>
      <c r="J4" s="36"/>
    </row>
    <row r="5" spans="1:10" x14ac:dyDescent="0.2">
      <c r="A5" s="39"/>
      <c r="B5" s="40"/>
      <c r="C5" s="41"/>
      <c r="D5" s="41"/>
      <c r="E5" s="441" t="s">
        <v>134</v>
      </c>
      <c r="F5" s="441"/>
      <c r="G5" s="441"/>
      <c r="H5" s="441"/>
      <c r="I5" s="441"/>
      <c r="J5" s="42"/>
    </row>
    <row r="6" spans="1:10" x14ac:dyDescent="0.2">
      <c r="A6" s="39" t="s">
        <v>134</v>
      </c>
      <c r="B6" s="40"/>
      <c r="C6" s="41"/>
      <c r="D6" s="41"/>
      <c r="E6" s="40"/>
      <c r="F6" s="41"/>
      <c r="G6" s="40"/>
      <c r="H6" s="40"/>
      <c r="I6" s="40" t="s">
        <v>135</v>
      </c>
      <c r="J6" s="40"/>
    </row>
    <row r="7" spans="1:10" x14ac:dyDescent="0.2">
      <c r="A7" s="39" t="s">
        <v>136</v>
      </c>
      <c r="B7" s="40"/>
      <c r="C7" s="40"/>
      <c r="D7" s="40"/>
      <c r="E7" s="442" t="s">
        <v>137</v>
      </c>
      <c r="F7" s="442"/>
      <c r="G7" s="442"/>
      <c r="H7" s="40"/>
      <c r="I7" s="40" t="s">
        <v>48</v>
      </c>
      <c r="J7" s="40"/>
    </row>
    <row r="8" spans="1:10" x14ac:dyDescent="0.2">
      <c r="A8" s="43" t="s">
        <v>138</v>
      </c>
      <c r="B8" s="40"/>
      <c r="C8" s="44" t="s">
        <v>139</v>
      </c>
      <c r="D8" s="40"/>
      <c r="E8" s="443" t="s">
        <v>140</v>
      </c>
      <c r="F8" s="443"/>
      <c r="G8" s="443"/>
      <c r="H8" s="40"/>
      <c r="I8" s="44" t="s">
        <v>61</v>
      </c>
      <c r="J8" s="40"/>
    </row>
    <row r="9" spans="1:10" x14ac:dyDescent="0.2">
      <c r="A9" s="45"/>
      <c r="B9" s="46"/>
      <c r="C9" s="19"/>
      <c r="D9" s="19"/>
      <c r="E9" s="19"/>
      <c r="F9" s="19"/>
      <c r="G9" s="19"/>
      <c r="H9" s="19"/>
      <c r="I9" s="19"/>
      <c r="J9" s="19"/>
    </row>
    <row r="10" spans="1:10" x14ac:dyDescent="0.2">
      <c r="A10" s="45"/>
      <c r="B10" s="46"/>
      <c r="C10" s="47" t="s">
        <v>141</v>
      </c>
      <c r="D10" s="47"/>
      <c r="E10" s="48"/>
      <c r="F10" s="47"/>
      <c r="G10" s="48"/>
      <c r="H10" s="49"/>
      <c r="I10" s="48"/>
      <c r="J10" s="48"/>
    </row>
    <row r="11" spans="1:10" x14ac:dyDescent="0.2">
      <c r="A11" s="45">
        <v>311</v>
      </c>
      <c r="B11" s="46"/>
      <c r="C11" s="19" t="s">
        <v>142</v>
      </c>
      <c r="D11" s="19"/>
      <c r="E11" s="45">
        <v>35</v>
      </c>
      <c r="F11" s="19"/>
      <c r="G11" s="45">
        <v>40</v>
      </c>
      <c r="H11" s="42"/>
      <c r="I11" s="45">
        <f t="shared" ref="I11:I17" si="0">ROUND((E11+G11)/2,1)</f>
        <v>37.5</v>
      </c>
      <c r="J11" s="45"/>
    </row>
    <row r="12" spans="1:10" x14ac:dyDescent="0.2">
      <c r="A12" s="45">
        <v>312</v>
      </c>
      <c r="B12" s="46"/>
      <c r="C12" s="19" t="s">
        <v>143</v>
      </c>
      <c r="D12" s="19"/>
      <c r="E12" s="45">
        <v>50</v>
      </c>
      <c r="F12" s="19"/>
      <c r="G12" s="45">
        <v>75</v>
      </c>
      <c r="H12" s="42"/>
      <c r="I12" s="45">
        <f t="shared" si="0"/>
        <v>62.5</v>
      </c>
      <c r="J12" s="45"/>
    </row>
    <row r="13" spans="1:10" x14ac:dyDescent="0.2">
      <c r="A13" s="45">
        <v>313</v>
      </c>
      <c r="B13" s="46"/>
      <c r="C13" s="19" t="s">
        <v>144</v>
      </c>
      <c r="D13" s="19"/>
      <c r="E13" s="45">
        <v>35</v>
      </c>
      <c r="F13" s="19"/>
      <c r="G13" s="45">
        <v>45</v>
      </c>
      <c r="H13" s="42"/>
      <c r="I13" s="45">
        <f t="shared" si="0"/>
        <v>40</v>
      </c>
      <c r="J13" s="45"/>
    </row>
    <row r="14" spans="1:10" x14ac:dyDescent="0.2">
      <c r="A14" s="45">
        <v>314</v>
      </c>
      <c r="B14" s="46"/>
      <c r="C14" s="19" t="s">
        <v>145</v>
      </c>
      <c r="D14" s="19"/>
      <c r="E14" s="45">
        <v>25</v>
      </c>
      <c r="F14" s="19"/>
      <c r="G14" s="45">
        <v>35</v>
      </c>
      <c r="H14" s="42"/>
      <c r="I14" s="45">
        <f t="shared" si="0"/>
        <v>30</v>
      </c>
      <c r="J14" s="45"/>
    </row>
    <row r="15" spans="1:10" x14ac:dyDescent="0.2">
      <c r="A15" s="45">
        <v>315</v>
      </c>
      <c r="B15" s="46"/>
      <c r="C15" s="19" t="s">
        <v>146</v>
      </c>
      <c r="D15" s="19"/>
      <c r="E15" s="45">
        <v>25</v>
      </c>
      <c r="F15" s="19"/>
      <c r="G15" s="45">
        <v>50</v>
      </c>
      <c r="H15" s="42"/>
      <c r="I15" s="45">
        <f t="shared" si="0"/>
        <v>37.5</v>
      </c>
      <c r="J15" s="45"/>
    </row>
    <row r="16" spans="1:10" x14ac:dyDescent="0.2">
      <c r="A16" s="45">
        <v>316</v>
      </c>
      <c r="B16" s="46"/>
      <c r="C16" s="19" t="s">
        <v>51</v>
      </c>
      <c r="D16" s="19"/>
      <c r="E16" s="45">
        <v>50</v>
      </c>
      <c r="F16" s="19"/>
      <c r="G16" s="45">
        <v>75</v>
      </c>
      <c r="H16" s="42"/>
      <c r="I16" s="45">
        <f t="shared" si="0"/>
        <v>62.5</v>
      </c>
      <c r="J16" s="45"/>
    </row>
    <row r="17" spans="1:10" x14ac:dyDescent="0.2">
      <c r="A17" s="45">
        <v>317</v>
      </c>
      <c r="B17" s="46"/>
      <c r="C17" s="19" t="s">
        <v>147</v>
      </c>
      <c r="D17" s="19"/>
      <c r="E17" s="45">
        <v>30</v>
      </c>
      <c r="F17" s="19"/>
      <c r="G17" s="45">
        <v>40</v>
      </c>
      <c r="H17" s="42"/>
      <c r="I17" s="45">
        <f t="shared" si="0"/>
        <v>35</v>
      </c>
      <c r="J17" s="45"/>
    </row>
    <row r="18" spans="1:10" x14ac:dyDescent="0.2">
      <c r="A18" s="45"/>
      <c r="B18" s="46"/>
      <c r="C18" s="19"/>
      <c r="D18" s="19"/>
      <c r="E18" s="38"/>
      <c r="F18" s="19"/>
      <c r="G18" s="38"/>
      <c r="H18" s="19"/>
      <c r="I18" s="38"/>
      <c r="J18" s="38"/>
    </row>
    <row r="19" spans="1:10" x14ac:dyDescent="0.2">
      <c r="A19" s="45"/>
      <c r="B19" s="46"/>
      <c r="C19" s="47" t="s">
        <v>52</v>
      </c>
      <c r="D19" s="47"/>
      <c r="E19" s="45"/>
      <c r="F19" s="47"/>
      <c r="G19" s="45"/>
      <c r="H19" s="42"/>
      <c r="I19" s="45"/>
      <c r="J19" s="45"/>
    </row>
    <row r="20" spans="1:10" x14ac:dyDescent="0.2">
      <c r="A20" s="45">
        <v>321</v>
      </c>
      <c r="B20" s="46"/>
      <c r="C20" s="19" t="s">
        <v>142</v>
      </c>
      <c r="D20" s="19"/>
      <c r="E20" s="45">
        <v>35</v>
      </c>
      <c r="F20" s="19"/>
      <c r="G20" s="45">
        <v>40</v>
      </c>
      <c r="H20" s="42"/>
      <c r="I20" s="45">
        <f t="shared" ref="I20:I36" si="1">ROUND((E20+G20)/2,1)</f>
        <v>37.5</v>
      </c>
      <c r="J20" s="45"/>
    </row>
    <row r="21" spans="1:10" x14ac:dyDescent="0.2">
      <c r="A21" s="45">
        <v>324.7</v>
      </c>
      <c r="B21" s="46"/>
      <c r="C21" s="19" t="s">
        <v>53</v>
      </c>
      <c r="D21" s="19"/>
      <c r="E21" s="45">
        <v>20</v>
      </c>
      <c r="F21" s="19"/>
      <c r="G21" s="45">
        <v>20</v>
      </c>
      <c r="H21" s="42"/>
      <c r="I21" s="45">
        <f t="shared" si="1"/>
        <v>20</v>
      </c>
      <c r="J21" s="45"/>
    </row>
    <row r="22" spans="1:10" x14ac:dyDescent="0.2">
      <c r="A22" s="45">
        <v>328</v>
      </c>
      <c r="B22" s="46"/>
      <c r="C22" s="19" t="s">
        <v>148</v>
      </c>
      <c r="D22" s="19"/>
      <c r="E22" s="45">
        <v>25</v>
      </c>
      <c r="F22" s="19"/>
      <c r="G22" s="45">
        <v>25</v>
      </c>
      <c r="H22" s="42"/>
      <c r="I22" s="45">
        <f t="shared" si="1"/>
        <v>25</v>
      </c>
      <c r="J22" s="45"/>
    </row>
    <row r="23" spans="1:10" x14ac:dyDescent="0.2">
      <c r="A23" s="45"/>
      <c r="B23" s="46"/>
      <c r="C23" s="19" t="s">
        <v>149</v>
      </c>
      <c r="D23" s="19"/>
      <c r="E23" s="45"/>
      <c r="F23" s="19"/>
      <c r="G23" s="45"/>
      <c r="H23" s="50"/>
      <c r="I23" s="45"/>
      <c r="J23" s="45"/>
    </row>
    <row r="24" spans="1:10" x14ac:dyDescent="0.2">
      <c r="A24" s="45"/>
      <c r="B24" s="46"/>
      <c r="C24" s="47" t="s">
        <v>150</v>
      </c>
      <c r="D24" s="19"/>
      <c r="E24" s="45"/>
      <c r="F24" s="19"/>
      <c r="G24" s="45"/>
      <c r="H24" s="50"/>
      <c r="I24" s="45"/>
      <c r="J24" s="45"/>
    </row>
    <row r="25" spans="1:10" x14ac:dyDescent="0.2">
      <c r="A25" s="45">
        <v>331</v>
      </c>
      <c r="B25" s="46"/>
      <c r="C25" s="19" t="s">
        <v>142</v>
      </c>
      <c r="D25" s="19"/>
      <c r="E25" s="45">
        <v>35</v>
      </c>
      <c r="F25" s="19"/>
      <c r="G25" s="45">
        <v>40</v>
      </c>
      <c r="H25" s="42"/>
      <c r="I25" s="45">
        <f>ROUND((E25+G25)/2,1)</f>
        <v>37.5</v>
      </c>
      <c r="J25" s="45"/>
    </row>
    <row r="26" spans="1:10" x14ac:dyDescent="0.2">
      <c r="A26" s="45">
        <v>332</v>
      </c>
      <c r="B26" s="46"/>
      <c r="C26" s="19" t="s">
        <v>151</v>
      </c>
      <c r="D26" s="19"/>
      <c r="E26" s="45">
        <v>20</v>
      </c>
      <c r="F26" s="19"/>
      <c r="G26" s="45">
        <v>35</v>
      </c>
      <c r="H26" s="42"/>
      <c r="I26" s="45">
        <f>ROUND((E26+G26)/2,1)</f>
        <v>27.5</v>
      </c>
      <c r="J26" s="45"/>
    </row>
    <row r="27" spans="1:10" x14ac:dyDescent="0.2">
      <c r="A27" s="45"/>
      <c r="B27" s="46"/>
      <c r="C27" s="19"/>
      <c r="D27" s="19"/>
      <c r="E27" s="45"/>
      <c r="F27" s="19"/>
      <c r="G27" s="45"/>
      <c r="H27" s="50"/>
      <c r="I27" s="45"/>
      <c r="J27" s="45"/>
    </row>
    <row r="28" spans="1:10" x14ac:dyDescent="0.2">
      <c r="A28" s="45"/>
      <c r="B28" s="46"/>
      <c r="C28" s="51" t="s">
        <v>152</v>
      </c>
      <c r="D28" s="47"/>
      <c r="E28" s="45"/>
      <c r="F28" s="47"/>
      <c r="G28" s="45"/>
      <c r="H28" s="42"/>
      <c r="I28" s="45"/>
      <c r="J28" s="45"/>
    </row>
    <row r="29" spans="1:10" x14ac:dyDescent="0.2">
      <c r="A29" s="45">
        <v>341</v>
      </c>
      <c r="B29" s="46"/>
      <c r="C29" s="19" t="s">
        <v>142</v>
      </c>
      <c r="D29" s="19"/>
      <c r="E29" s="45">
        <v>35</v>
      </c>
      <c r="F29" s="19"/>
      <c r="G29" s="45">
        <v>40</v>
      </c>
      <c r="H29" s="42"/>
      <c r="I29" s="45">
        <f t="shared" si="1"/>
        <v>37.5</v>
      </c>
      <c r="J29" s="45"/>
    </row>
    <row r="30" spans="1:10" x14ac:dyDescent="0.2">
      <c r="A30" s="45">
        <v>342</v>
      </c>
      <c r="B30" s="46"/>
      <c r="C30" s="19" t="s">
        <v>58</v>
      </c>
      <c r="D30" s="19"/>
      <c r="E30" s="45">
        <v>30</v>
      </c>
      <c r="F30" s="19"/>
      <c r="G30" s="45">
        <v>60</v>
      </c>
      <c r="H30" s="42"/>
      <c r="I30" s="45">
        <f t="shared" si="1"/>
        <v>45</v>
      </c>
      <c r="J30" s="45"/>
    </row>
    <row r="31" spans="1:10" x14ac:dyDescent="0.2">
      <c r="A31" s="45">
        <v>343</v>
      </c>
      <c r="B31" s="46"/>
      <c r="C31" s="19" t="s">
        <v>55</v>
      </c>
      <c r="D31" s="19"/>
      <c r="E31" s="45">
        <v>50</v>
      </c>
      <c r="F31" s="19"/>
      <c r="G31" s="45">
        <v>75</v>
      </c>
      <c r="H31" s="42"/>
      <c r="I31" s="45">
        <f t="shared" si="1"/>
        <v>62.5</v>
      </c>
      <c r="J31" s="45"/>
    </row>
    <row r="32" spans="1:10" x14ac:dyDescent="0.2">
      <c r="A32" s="45">
        <v>344</v>
      </c>
      <c r="B32" s="46"/>
      <c r="C32" s="19" t="s">
        <v>153</v>
      </c>
      <c r="D32" s="19"/>
      <c r="E32" s="45">
        <v>50</v>
      </c>
      <c r="F32" s="19"/>
      <c r="G32" s="45">
        <v>75</v>
      </c>
      <c r="H32" s="42"/>
      <c r="I32" s="45">
        <f t="shared" si="1"/>
        <v>62.5</v>
      </c>
      <c r="J32" s="45"/>
    </row>
    <row r="33" spans="1:10" x14ac:dyDescent="0.2">
      <c r="A33" s="45">
        <v>345</v>
      </c>
      <c r="B33" s="46"/>
      <c r="C33" s="19" t="s">
        <v>57</v>
      </c>
      <c r="D33" s="19"/>
      <c r="E33" s="45">
        <v>30</v>
      </c>
      <c r="F33" s="19"/>
      <c r="G33" s="45">
        <v>50</v>
      </c>
      <c r="H33" s="42"/>
      <c r="I33" s="45">
        <f t="shared" si="1"/>
        <v>40</v>
      </c>
      <c r="J33" s="45"/>
    </row>
    <row r="34" spans="1:10" x14ac:dyDescent="0.2">
      <c r="A34" s="45">
        <v>346</v>
      </c>
      <c r="B34" s="46"/>
      <c r="C34" s="19" t="s">
        <v>56</v>
      </c>
      <c r="D34" s="19"/>
      <c r="E34" s="45">
        <v>35</v>
      </c>
      <c r="F34" s="19"/>
      <c r="G34" s="45">
        <v>45</v>
      </c>
      <c r="H34" s="42"/>
      <c r="I34" s="45">
        <f t="shared" si="1"/>
        <v>40</v>
      </c>
      <c r="J34" s="45"/>
    </row>
    <row r="35" spans="1:10" x14ac:dyDescent="0.2">
      <c r="A35" s="45">
        <v>347</v>
      </c>
      <c r="B35" s="46"/>
      <c r="C35" s="19" t="s">
        <v>63</v>
      </c>
      <c r="D35" s="19"/>
      <c r="E35" s="45">
        <v>40</v>
      </c>
      <c r="F35" s="19"/>
      <c r="G35" s="45">
        <v>50</v>
      </c>
      <c r="H35" s="42"/>
      <c r="I35" s="45">
        <f t="shared" si="1"/>
        <v>45</v>
      </c>
      <c r="J35" s="45"/>
    </row>
    <row r="36" spans="1:10" x14ac:dyDescent="0.2">
      <c r="A36" s="45">
        <v>348</v>
      </c>
      <c r="B36" s="46"/>
      <c r="C36" s="19" t="s">
        <v>54</v>
      </c>
      <c r="D36" s="19"/>
      <c r="E36" s="45">
        <v>40</v>
      </c>
      <c r="F36" s="19"/>
      <c r="G36" s="45">
        <v>60</v>
      </c>
      <c r="H36" s="42"/>
      <c r="I36" s="45">
        <f t="shared" si="1"/>
        <v>50</v>
      </c>
      <c r="J36" s="45"/>
    </row>
    <row r="37" spans="1:10" x14ac:dyDescent="0.2">
      <c r="A37" s="45"/>
      <c r="B37" s="46"/>
      <c r="C37" s="19"/>
      <c r="D37" s="19"/>
      <c r="E37" s="45"/>
      <c r="F37" s="19"/>
      <c r="G37" s="45"/>
      <c r="H37" s="42"/>
      <c r="I37" s="45"/>
      <c r="J37" s="45"/>
    </row>
    <row r="38" spans="1:10" x14ac:dyDescent="0.2">
      <c r="A38" s="45"/>
      <c r="B38" s="46"/>
      <c r="C38" s="51" t="s">
        <v>49</v>
      </c>
      <c r="D38" s="47"/>
      <c r="E38" s="45"/>
      <c r="F38" s="47"/>
      <c r="G38" s="45"/>
      <c r="H38" s="42"/>
      <c r="I38" s="45"/>
      <c r="J38" s="45"/>
    </row>
    <row r="39" spans="1:10" x14ac:dyDescent="0.2">
      <c r="A39" s="45">
        <v>390</v>
      </c>
      <c r="B39" s="46"/>
      <c r="C39" s="19" t="s">
        <v>154</v>
      </c>
      <c r="D39" s="19"/>
      <c r="E39" s="45">
        <v>35</v>
      </c>
      <c r="F39" s="19"/>
      <c r="G39" s="45">
        <v>40</v>
      </c>
      <c r="H39" s="42"/>
      <c r="I39" s="45">
        <f t="shared" ref="I39:I46" si="2">ROUND((E39+G39)/2,1)</f>
        <v>37.5</v>
      </c>
      <c r="J39" s="45"/>
    </row>
    <row r="40" spans="1:10" x14ac:dyDescent="0.2">
      <c r="A40" s="45">
        <v>391</v>
      </c>
      <c r="B40" s="46"/>
      <c r="C40" s="19" t="s">
        <v>50</v>
      </c>
      <c r="D40" s="19"/>
      <c r="E40" s="45">
        <v>20</v>
      </c>
      <c r="F40" s="19"/>
      <c r="G40" s="45">
        <v>25</v>
      </c>
      <c r="H40" s="42"/>
      <c r="I40" s="45">
        <f t="shared" si="2"/>
        <v>22.5</v>
      </c>
      <c r="J40" s="45"/>
    </row>
    <row r="41" spans="1:10" x14ac:dyDescent="0.2">
      <c r="A41" s="45">
        <v>392</v>
      </c>
      <c r="B41" s="46"/>
      <c r="C41" s="19" t="s">
        <v>59</v>
      </c>
      <c r="D41" s="19"/>
      <c r="E41" s="45">
        <v>7</v>
      </c>
      <c r="F41" s="19"/>
      <c r="G41" s="45">
        <v>7</v>
      </c>
      <c r="H41" s="42"/>
      <c r="I41" s="45">
        <f t="shared" si="2"/>
        <v>7</v>
      </c>
      <c r="J41" s="45"/>
    </row>
    <row r="42" spans="1:10" x14ac:dyDescent="0.2">
      <c r="A42" s="45">
        <v>393</v>
      </c>
      <c r="B42" s="46"/>
      <c r="C42" s="19" t="s">
        <v>155</v>
      </c>
      <c r="D42" s="19"/>
      <c r="E42" s="45">
        <v>20</v>
      </c>
      <c r="F42" s="19"/>
      <c r="G42" s="45">
        <v>20</v>
      </c>
      <c r="H42" s="42"/>
      <c r="I42" s="45">
        <f t="shared" si="2"/>
        <v>20</v>
      </c>
      <c r="J42" s="45"/>
    </row>
    <row r="43" spans="1:10" x14ac:dyDescent="0.2">
      <c r="A43" s="45">
        <v>394</v>
      </c>
      <c r="B43" s="46"/>
      <c r="C43" s="19" t="s">
        <v>156</v>
      </c>
      <c r="D43" s="19"/>
      <c r="E43" s="45">
        <v>15</v>
      </c>
      <c r="F43" s="19"/>
      <c r="G43" s="45">
        <v>20</v>
      </c>
      <c r="H43" s="42"/>
      <c r="I43" s="45">
        <f t="shared" si="2"/>
        <v>17.5</v>
      </c>
      <c r="J43" s="45"/>
    </row>
    <row r="44" spans="1:10" x14ac:dyDescent="0.2">
      <c r="A44" s="45">
        <v>395</v>
      </c>
      <c r="B44" s="46"/>
      <c r="C44" s="19" t="s">
        <v>157</v>
      </c>
      <c r="D44" s="19"/>
      <c r="E44" s="45">
        <v>15</v>
      </c>
      <c r="F44" s="19"/>
      <c r="G44" s="45">
        <v>20</v>
      </c>
      <c r="H44" s="42"/>
      <c r="I44" s="45">
        <f t="shared" si="2"/>
        <v>17.5</v>
      </c>
      <c r="J44" s="45"/>
    </row>
    <row r="45" spans="1:10" x14ac:dyDescent="0.2">
      <c r="A45" s="45">
        <v>396</v>
      </c>
      <c r="B45" s="46"/>
      <c r="C45" s="19" t="s">
        <v>158</v>
      </c>
      <c r="D45" s="19"/>
      <c r="E45" s="45">
        <v>10</v>
      </c>
      <c r="F45" s="19"/>
      <c r="G45" s="45">
        <v>15</v>
      </c>
      <c r="H45" s="42"/>
      <c r="I45" s="45">
        <f t="shared" si="2"/>
        <v>12.5</v>
      </c>
      <c r="J45" s="45"/>
    </row>
    <row r="46" spans="1:10" x14ac:dyDescent="0.2">
      <c r="A46" s="45">
        <v>397</v>
      </c>
      <c r="B46" s="46"/>
      <c r="C46" s="19" t="s">
        <v>159</v>
      </c>
      <c r="D46" s="19"/>
      <c r="E46" s="45">
        <v>10</v>
      </c>
      <c r="F46" s="19"/>
      <c r="G46" s="45">
        <v>10</v>
      </c>
      <c r="H46" s="42"/>
      <c r="I46" s="45">
        <f t="shared" si="2"/>
        <v>10</v>
      </c>
      <c r="J46" s="45"/>
    </row>
  </sheetData>
  <mergeCells count="3">
    <mergeCell ref="E5:I5"/>
    <mergeCell ref="E7:G7"/>
    <mergeCell ref="E8:G8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E64A7B-4EF9-4217-A740-85185DF6D114}">
  <dimension ref="B1:M45"/>
  <sheetViews>
    <sheetView workbookViewId="0">
      <selection activeCell="I36" activeCellId="1" sqref="G36:G40 I36:I40"/>
    </sheetView>
  </sheetViews>
  <sheetFormatPr defaultColWidth="8.88671875" defaultRowHeight="14.25" x14ac:dyDescent="0.2"/>
  <cols>
    <col min="1" max="1" width="8.88671875" style="13"/>
    <col min="2" max="2" width="1.6640625" style="13" customWidth="1"/>
    <col min="3" max="3" width="14.77734375" style="13" customWidth="1"/>
    <col min="4" max="4" width="1.77734375" style="13" customWidth="1"/>
    <col min="5" max="5" width="14.77734375" style="13" customWidth="1"/>
    <col min="6" max="6" width="1.77734375" style="13" customWidth="1"/>
    <col min="7" max="7" width="14.77734375" style="13" customWidth="1"/>
    <col min="8" max="8" width="1.77734375" style="13" customWidth="1"/>
    <col min="9" max="9" width="14.77734375" style="13" customWidth="1"/>
    <col min="10" max="10" width="1.77734375" style="13" customWidth="1"/>
    <col min="11" max="11" width="14.77734375" style="13" customWidth="1"/>
    <col min="12" max="12" width="1.77734375" style="13" customWidth="1"/>
    <col min="13" max="13" width="1.5546875" style="13" customWidth="1"/>
    <col min="14" max="16384" width="8.88671875" style="13"/>
  </cols>
  <sheetData>
    <row r="1" spans="2:13" ht="18" customHeight="1" x14ac:dyDescent="0.2">
      <c r="B1" s="19"/>
    </row>
    <row r="2" spans="2:13" ht="15" customHeight="1" x14ac:dyDescent="0.2">
      <c r="B2" s="68"/>
      <c r="C2" s="69"/>
      <c r="D2" s="69"/>
      <c r="E2" s="69"/>
      <c r="F2" s="69"/>
      <c r="G2" s="69"/>
      <c r="H2" s="69"/>
      <c r="I2" s="69"/>
      <c r="J2" s="69"/>
      <c r="K2" s="69"/>
      <c r="L2" s="69"/>
      <c r="M2" s="70"/>
    </row>
    <row r="3" spans="2:13" ht="15" customHeight="1" x14ac:dyDescent="0.25">
      <c r="B3" s="71"/>
      <c r="C3" s="447" t="s">
        <v>6</v>
      </c>
      <c r="D3" s="447"/>
      <c r="E3" s="447"/>
      <c r="F3" s="447"/>
      <c r="G3" s="447"/>
      <c r="H3" s="447"/>
      <c r="I3" s="447"/>
      <c r="J3" s="447"/>
      <c r="K3" s="447"/>
      <c r="L3" s="15"/>
      <c r="M3" s="72"/>
    </row>
    <row r="4" spans="2:13" ht="15" customHeight="1" x14ac:dyDescent="0.25">
      <c r="B4" s="71"/>
      <c r="C4" s="447" t="s">
        <v>19</v>
      </c>
      <c r="D4" s="447"/>
      <c r="E4" s="447"/>
      <c r="F4" s="447"/>
      <c r="G4" s="447"/>
      <c r="H4" s="447"/>
      <c r="I4" s="447"/>
      <c r="J4" s="447"/>
      <c r="K4" s="447"/>
      <c r="L4" s="15"/>
      <c r="M4" s="72"/>
    </row>
    <row r="5" spans="2:13" ht="15" customHeight="1" x14ac:dyDescent="0.25">
      <c r="B5" s="71"/>
      <c r="C5" s="447" t="s">
        <v>69</v>
      </c>
      <c r="D5" s="447"/>
      <c r="E5" s="447"/>
      <c r="F5" s="447"/>
      <c r="G5" s="447"/>
      <c r="H5" s="447"/>
      <c r="I5" s="447"/>
      <c r="J5" s="447"/>
      <c r="K5" s="447"/>
      <c r="L5" s="15"/>
      <c r="M5" s="72"/>
    </row>
    <row r="6" spans="2:13" ht="15" customHeight="1" x14ac:dyDescent="0.25">
      <c r="B6" s="71"/>
      <c r="C6" s="447" t="s">
        <v>167</v>
      </c>
      <c r="D6" s="447"/>
      <c r="E6" s="447"/>
      <c r="F6" s="447"/>
      <c r="G6" s="447"/>
      <c r="H6" s="447"/>
      <c r="I6" s="447"/>
      <c r="J6" s="447"/>
      <c r="K6" s="447"/>
      <c r="L6" s="15"/>
      <c r="M6" s="72"/>
    </row>
    <row r="7" spans="2:13" ht="15" customHeight="1" x14ac:dyDescent="0.2">
      <c r="B7" s="71"/>
      <c r="C7" s="65"/>
      <c r="D7" s="65"/>
      <c r="E7" s="65"/>
      <c r="F7" s="65"/>
      <c r="G7" s="65"/>
      <c r="H7" s="65"/>
      <c r="I7" s="15"/>
      <c r="J7" s="15"/>
      <c r="K7" s="15"/>
      <c r="L7" s="15"/>
      <c r="M7" s="72"/>
    </row>
    <row r="8" spans="2:13" ht="15" customHeight="1" x14ac:dyDescent="0.2">
      <c r="B8" s="71"/>
      <c r="C8" s="445" t="s">
        <v>168</v>
      </c>
      <c r="D8" s="445"/>
      <c r="E8" s="445"/>
      <c r="F8" s="445"/>
      <c r="G8" s="445"/>
      <c r="H8" s="445"/>
      <c r="I8" s="445"/>
      <c r="J8" s="445"/>
      <c r="K8" s="445"/>
      <c r="L8" s="28"/>
      <c r="M8" s="72"/>
    </row>
    <row r="9" spans="2:13" ht="15" customHeight="1" x14ac:dyDescent="0.2">
      <c r="B9" s="73"/>
      <c r="C9" s="15"/>
      <c r="D9" s="15"/>
      <c r="E9" s="54"/>
      <c r="F9" s="55"/>
      <c r="G9" s="54"/>
      <c r="H9" s="55"/>
      <c r="I9" s="54" t="s">
        <v>48</v>
      </c>
      <c r="J9"/>
      <c r="K9" s="54" t="s">
        <v>62</v>
      </c>
      <c r="L9" s="15"/>
      <c r="M9" s="72"/>
    </row>
    <row r="10" spans="2:13" ht="15" customHeight="1" x14ac:dyDescent="0.2">
      <c r="B10" s="73"/>
      <c r="C10" s="59" t="s">
        <v>166</v>
      </c>
      <c r="D10" s="15"/>
      <c r="E10" s="60" t="s">
        <v>21</v>
      </c>
      <c r="F10" s="55"/>
      <c r="G10" s="60" t="s">
        <v>20</v>
      </c>
      <c r="H10" s="55"/>
      <c r="I10" s="60" t="s">
        <v>161</v>
      </c>
      <c r="J10"/>
      <c r="K10" s="60" t="s">
        <v>79</v>
      </c>
      <c r="L10" s="15"/>
      <c r="M10" s="72"/>
    </row>
    <row r="11" spans="2:13" ht="15" customHeight="1" x14ac:dyDescent="0.2">
      <c r="B11" s="73"/>
      <c r="C11" s="62">
        <v>2026</v>
      </c>
      <c r="D11" s="15"/>
      <c r="E11" s="63">
        <f>SUM(E24,E36)</f>
        <v>101216</v>
      </c>
      <c r="F11" s="15"/>
      <c r="G11" s="63">
        <f>SUM(G24,G36)</f>
        <v>71381</v>
      </c>
      <c r="H11" s="15"/>
      <c r="I11" s="63">
        <f>SUM(I24,I36)</f>
        <v>2594</v>
      </c>
      <c r="J11" s="15"/>
      <c r="K11" s="63">
        <f>SUM(E11,G11,I11)</f>
        <v>175191</v>
      </c>
      <c r="L11" s="15"/>
      <c r="M11" s="72"/>
    </row>
    <row r="12" spans="2:13" ht="15" customHeight="1" x14ac:dyDescent="0.2">
      <c r="B12" s="73"/>
      <c r="C12" s="62">
        <v>2027</v>
      </c>
      <c r="D12" s="15"/>
      <c r="E12" s="15">
        <f t="shared" ref="E12:G15" si="0">SUM(E25,E37)</f>
        <v>103275</v>
      </c>
      <c r="F12" s="15"/>
      <c r="G12" s="15">
        <f t="shared" si="0"/>
        <v>69323</v>
      </c>
      <c r="H12" s="64"/>
      <c r="I12" s="15">
        <f t="shared" ref="I12" si="1">SUM(I25,I37)</f>
        <v>2481</v>
      </c>
      <c r="J12"/>
      <c r="K12" s="15">
        <f t="shared" ref="K12:K15" si="2">SUM(E12,G12,I12)</f>
        <v>175079</v>
      </c>
      <c r="L12" s="15"/>
      <c r="M12" s="72"/>
    </row>
    <row r="13" spans="2:13" ht="15" customHeight="1" x14ac:dyDescent="0.2">
      <c r="B13" s="73"/>
      <c r="C13" s="62">
        <v>2028</v>
      </c>
      <c r="D13" s="15"/>
      <c r="E13" s="15">
        <f t="shared" si="0"/>
        <v>105375</v>
      </c>
      <c r="F13" s="15"/>
      <c r="G13" s="15">
        <f t="shared" si="0"/>
        <v>67222</v>
      </c>
      <c r="H13" s="64"/>
      <c r="I13" s="15">
        <f t="shared" ref="I13" si="3">SUM(I26,I38)</f>
        <v>2365</v>
      </c>
      <c r="J13"/>
      <c r="K13" s="15">
        <f t="shared" si="2"/>
        <v>174962</v>
      </c>
      <c r="L13" s="15"/>
      <c r="M13" s="72"/>
    </row>
    <row r="14" spans="2:13" ht="15" customHeight="1" x14ac:dyDescent="0.2">
      <c r="B14" s="73"/>
      <c r="C14" s="62">
        <v>2029</v>
      </c>
      <c r="D14" s="62"/>
      <c r="E14" s="15">
        <f t="shared" si="0"/>
        <v>107519</v>
      </c>
      <c r="F14" s="15"/>
      <c r="G14" s="15">
        <f t="shared" si="0"/>
        <v>65078</v>
      </c>
      <c r="H14" s="64"/>
      <c r="I14" s="15">
        <f t="shared" ref="I14" si="4">SUM(I27,I39)</f>
        <v>2248</v>
      </c>
      <c r="J14"/>
      <c r="K14" s="15">
        <f t="shared" si="2"/>
        <v>174845</v>
      </c>
      <c r="L14" s="15"/>
      <c r="M14" s="72"/>
    </row>
    <row r="15" spans="2:13" ht="15" customHeight="1" x14ac:dyDescent="0.2">
      <c r="B15" s="73"/>
      <c r="C15" s="62">
        <v>2030</v>
      </c>
      <c r="D15" s="62"/>
      <c r="E15" s="74">
        <f t="shared" si="0"/>
        <v>109708</v>
      </c>
      <c r="F15" s="15"/>
      <c r="G15" s="74">
        <f t="shared" si="0"/>
        <v>62890</v>
      </c>
      <c r="H15" s="64"/>
      <c r="I15" s="74">
        <f t="shared" ref="I15" si="5">SUM(I28,I40)</f>
        <v>2127</v>
      </c>
      <c r="J15"/>
      <c r="K15" s="74">
        <f t="shared" si="2"/>
        <v>174725</v>
      </c>
      <c r="L15" s="15"/>
      <c r="M15" s="72"/>
    </row>
    <row r="16" spans="2:13" ht="15" customHeight="1" thickBot="1" x14ac:dyDescent="0.25">
      <c r="B16" s="73"/>
      <c r="C16" s="65" t="s">
        <v>16</v>
      </c>
      <c r="D16" s="65"/>
      <c r="E16" s="75">
        <f>SUM(E11:E15)</f>
        <v>527093</v>
      </c>
      <c r="F16" s="15"/>
      <c r="G16" s="75">
        <f>SUM(G11:G15)</f>
        <v>335894</v>
      </c>
      <c r="H16" s="15"/>
      <c r="I16" s="75">
        <f>SUM(I11:I15)</f>
        <v>11815</v>
      </c>
      <c r="J16" s="15"/>
      <c r="K16" s="75">
        <f>SUM(K11:K15)</f>
        <v>874802</v>
      </c>
      <c r="L16" s="15"/>
      <c r="M16" s="72"/>
    </row>
    <row r="17" spans="2:13" ht="15" customHeight="1" thickTop="1" thickBot="1" x14ac:dyDescent="0.25">
      <c r="B17" s="73"/>
      <c r="C17" s="65" t="s">
        <v>169</v>
      </c>
      <c r="D17" s="65"/>
      <c r="E17" s="76">
        <f>ROUND(AVERAGE(E11:E15),0)</f>
        <v>105419</v>
      </c>
      <c r="F17" s="15"/>
      <c r="G17" s="76">
        <f>ROUND(AVERAGE(G11:G15),0)</f>
        <v>67179</v>
      </c>
      <c r="H17" s="15"/>
      <c r="I17" s="76">
        <f>ROUND(AVERAGE(I11:I15),0)</f>
        <v>2363</v>
      </c>
      <c r="J17" s="15"/>
      <c r="K17" s="76">
        <f>ROUND(AVERAGE(K11:K15),0)</f>
        <v>174960</v>
      </c>
      <c r="L17" s="15"/>
      <c r="M17" s="72"/>
    </row>
    <row r="18" spans="2:13" ht="15" customHeight="1" thickTop="1" thickBot="1" x14ac:dyDescent="0.25">
      <c r="B18" s="73"/>
      <c r="C18" s="65" t="s">
        <v>170</v>
      </c>
      <c r="D18" s="65"/>
      <c r="E18" s="77"/>
      <c r="F18" s="15"/>
      <c r="G18" s="77"/>
      <c r="H18" s="15"/>
      <c r="I18" s="77"/>
      <c r="J18" s="15"/>
      <c r="K18" s="76">
        <f>ROUND(K17*0.2,0)</f>
        <v>34992</v>
      </c>
      <c r="L18" s="15"/>
      <c r="M18" s="72"/>
    </row>
    <row r="19" spans="2:13" ht="15" customHeight="1" thickTop="1" x14ac:dyDescent="0.2">
      <c r="B19" s="73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72"/>
    </row>
    <row r="20" spans="2:13" ht="15" customHeight="1" x14ac:dyDescent="0.2">
      <c r="B20" s="73"/>
      <c r="C20" s="445" t="s">
        <v>171</v>
      </c>
      <c r="D20" s="445"/>
      <c r="E20" s="445"/>
      <c r="F20" s="445"/>
      <c r="G20" s="445"/>
      <c r="H20" s="445"/>
      <c r="I20" s="445"/>
      <c r="J20" s="445"/>
      <c r="K20" s="445"/>
      <c r="L20" s="15"/>
      <c r="M20" s="72"/>
    </row>
    <row r="21" spans="2:13" ht="15" customHeight="1" x14ac:dyDescent="0.2">
      <c r="B21" s="73"/>
      <c r="C21" s="446" t="s">
        <v>173</v>
      </c>
      <c r="D21" s="446"/>
      <c r="E21" s="446"/>
      <c r="F21" s="446"/>
      <c r="G21" s="446"/>
      <c r="H21" s="446"/>
      <c r="I21" s="446"/>
      <c r="J21" s="446"/>
      <c r="K21" s="446"/>
      <c r="L21" s="15"/>
      <c r="M21" s="72"/>
    </row>
    <row r="22" spans="2:13" ht="15" customHeight="1" x14ac:dyDescent="0.2">
      <c r="B22" s="73"/>
      <c r="C22" s="15"/>
      <c r="D22" s="15"/>
      <c r="E22" s="54"/>
      <c r="F22" s="55"/>
      <c r="G22" s="54"/>
      <c r="H22" s="55"/>
      <c r="I22" s="54" t="s">
        <v>48</v>
      </c>
      <c r="J22"/>
      <c r="K22" s="54" t="s">
        <v>62</v>
      </c>
      <c r="L22" s="15"/>
      <c r="M22" s="72"/>
    </row>
    <row r="23" spans="2:13" ht="15" customHeight="1" x14ac:dyDescent="0.2">
      <c r="B23" s="73"/>
      <c r="C23" s="59" t="s">
        <v>166</v>
      </c>
      <c r="D23" s="15"/>
      <c r="E23" s="60" t="s">
        <v>21</v>
      </c>
      <c r="F23" s="55"/>
      <c r="G23" s="60" t="s">
        <v>20</v>
      </c>
      <c r="H23" s="55"/>
      <c r="I23" s="60" t="s">
        <v>161</v>
      </c>
      <c r="J23"/>
      <c r="K23" s="60" t="s">
        <v>79</v>
      </c>
      <c r="L23" s="15"/>
      <c r="M23" s="72"/>
    </row>
    <row r="24" spans="2:13" ht="15" customHeight="1" x14ac:dyDescent="0.2">
      <c r="B24" s="73"/>
      <c r="C24" s="62">
        <f>C11</f>
        <v>2026</v>
      </c>
      <c r="D24" s="15"/>
      <c r="E24" s="63">
        <f>KIA!O7</f>
        <v>55973</v>
      </c>
      <c r="F24" s="55"/>
      <c r="G24" s="63">
        <f>KIA!Q7</f>
        <v>29174</v>
      </c>
      <c r="H24" s="55"/>
      <c r="I24" s="63">
        <f>KIA!S7</f>
        <v>2594</v>
      </c>
      <c r="J24"/>
      <c r="K24" s="63">
        <f>SUM(E24,G24,I24)</f>
        <v>87741</v>
      </c>
      <c r="L24" s="15"/>
      <c r="M24" s="72"/>
    </row>
    <row r="25" spans="2:13" ht="15" customHeight="1" x14ac:dyDescent="0.2">
      <c r="B25" s="73"/>
      <c r="C25" s="62">
        <f t="shared" ref="C25:C28" si="6">C12</f>
        <v>2027</v>
      </c>
      <c r="D25" s="15"/>
      <c r="E25" s="15">
        <f>KIA!O8</f>
        <v>57240</v>
      </c>
      <c r="F25" s="15"/>
      <c r="G25" s="15">
        <f>KIA!Q8</f>
        <v>27908</v>
      </c>
      <c r="H25" s="64"/>
      <c r="I25" s="15">
        <f>KIA!S8</f>
        <v>2481</v>
      </c>
      <c r="J25"/>
      <c r="K25" s="15">
        <f>SUM(E25,G25,I25)</f>
        <v>87629</v>
      </c>
      <c r="L25" s="15"/>
      <c r="M25" s="72"/>
    </row>
    <row r="26" spans="2:13" ht="15" customHeight="1" x14ac:dyDescent="0.2">
      <c r="B26" s="73"/>
      <c r="C26" s="62">
        <f t="shared" si="6"/>
        <v>2028</v>
      </c>
      <c r="D26" s="15"/>
      <c r="E26" s="15">
        <f>KIA!O9</f>
        <v>58535</v>
      </c>
      <c r="F26" s="15"/>
      <c r="G26" s="15">
        <f>KIA!Q9</f>
        <v>26612</v>
      </c>
      <c r="H26" s="64"/>
      <c r="I26" s="15">
        <f>KIA!S9</f>
        <v>2365</v>
      </c>
      <c r="J26"/>
      <c r="K26" s="15">
        <f>SUM(E26,G26,I26)</f>
        <v>87512</v>
      </c>
      <c r="L26" s="15"/>
      <c r="M26" s="72"/>
    </row>
    <row r="27" spans="2:13" ht="15" customHeight="1" x14ac:dyDescent="0.2">
      <c r="B27" s="73"/>
      <c r="C27" s="62">
        <f t="shared" si="6"/>
        <v>2029</v>
      </c>
      <c r="D27" s="62"/>
      <c r="E27" s="15">
        <f>KIA!O10</f>
        <v>59859</v>
      </c>
      <c r="F27" s="15"/>
      <c r="G27" s="15">
        <f>KIA!Q10</f>
        <v>25288</v>
      </c>
      <c r="H27" s="64"/>
      <c r="I27" s="15">
        <f>KIA!S10</f>
        <v>2248</v>
      </c>
      <c r="J27"/>
      <c r="K27" s="15">
        <f>SUM(E27,G27,I27)</f>
        <v>87395</v>
      </c>
      <c r="L27" s="15"/>
      <c r="M27" s="72"/>
    </row>
    <row r="28" spans="2:13" ht="15" customHeight="1" x14ac:dyDescent="0.2">
      <c r="B28" s="73"/>
      <c r="C28" s="62">
        <f t="shared" si="6"/>
        <v>2030</v>
      </c>
      <c r="D28" s="62"/>
      <c r="E28" s="15">
        <f>KIA!O11</f>
        <v>61214</v>
      </c>
      <c r="F28" s="15"/>
      <c r="G28" s="15">
        <f>KIA!Q11</f>
        <v>23934</v>
      </c>
      <c r="H28" s="64"/>
      <c r="I28" s="15">
        <f>KIA!S11</f>
        <v>2127</v>
      </c>
      <c r="J28"/>
      <c r="K28" s="15">
        <f>SUM(E28,G28,I28)</f>
        <v>87275</v>
      </c>
      <c r="L28" s="15"/>
      <c r="M28" s="72"/>
    </row>
    <row r="29" spans="2:13" ht="15" customHeight="1" thickBot="1" x14ac:dyDescent="0.25">
      <c r="B29" s="73"/>
      <c r="C29" s="65" t="s">
        <v>16</v>
      </c>
      <c r="D29" s="65"/>
      <c r="E29" s="78">
        <f t="shared" ref="E29" si="7">SUM(E24:E28)</f>
        <v>292821</v>
      </c>
      <c r="F29" s="67"/>
      <c r="G29" s="78">
        <f>SUM(G24:G28)</f>
        <v>132916</v>
      </c>
      <c r="H29" s="67"/>
      <c r="I29" s="78">
        <f t="shared" ref="I29" si="8">SUM(I24:I28)</f>
        <v>11815</v>
      </c>
      <c r="J29"/>
      <c r="K29" s="78">
        <f>SUM(K24:K28)</f>
        <v>437552</v>
      </c>
      <c r="L29" s="15"/>
      <c r="M29" s="72"/>
    </row>
    <row r="30" spans="2:13" ht="15" customHeight="1" thickBot="1" x14ac:dyDescent="0.25">
      <c r="B30" s="73"/>
      <c r="C30" s="79" t="s">
        <v>172</v>
      </c>
      <c r="D30" s="79"/>
      <c r="E30" s="80">
        <f>ROUND(AVERAGE(E24:E28),0)</f>
        <v>58564</v>
      </c>
      <c r="F30"/>
      <c r="G30" s="80">
        <f>ROUND(AVERAGE(G24:G28),0)</f>
        <v>26583</v>
      </c>
      <c r="H30"/>
      <c r="I30" s="80">
        <f>ROUND(AVERAGE(I24:I28),0)</f>
        <v>2363</v>
      </c>
      <c r="J30"/>
      <c r="K30" s="80">
        <f>ROUND(AVERAGE(K24:K28),0)</f>
        <v>87510</v>
      </c>
      <c r="L30" s="15"/>
      <c r="M30" s="72"/>
    </row>
    <row r="31" spans="2:13" ht="15" customHeight="1" thickTop="1" thickBot="1" x14ac:dyDescent="0.25">
      <c r="B31" s="73"/>
      <c r="C31" s="65" t="s">
        <v>170</v>
      </c>
      <c r="D31" s="65"/>
      <c r="E31" s="77"/>
      <c r="F31" s="15"/>
      <c r="G31" s="77"/>
      <c r="H31" s="15"/>
      <c r="I31" s="77"/>
      <c r="J31" s="15"/>
      <c r="K31" s="81">
        <f>ROUND(K30*0.2,0)</f>
        <v>17502</v>
      </c>
      <c r="L31" s="15"/>
      <c r="M31" s="72"/>
    </row>
    <row r="32" spans="2:13" ht="15" customHeight="1" thickTop="1" x14ac:dyDescent="0.2">
      <c r="B32" s="73"/>
      <c r="C32" s="65"/>
      <c r="D32" s="65"/>
      <c r="E32" s="77"/>
      <c r="F32" s="15"/>
      <c r="G32" s="77"/>
      <c r="H32" s="15"/>
      <c r="I32" s="77"/>
      <c r="J32" s="15"/>
      <c r="K32" s="77"/>
      <c r="L32" s="15"/>
      <c r="M32" s="72"/>
    </row>
    <row r="33" spans="2:13" ht="15" customHeight="1" x14ac:dyDescent="0.2">
      <c r="B33" s="73"/>
      <c r="C33" s="444" t="s">
        <v>174</v>
      </c>
      <c r="D33" s="444"/>
      <c r="E33" s="444"/>
      <c r="F33" s="444"/>
      <c r="G33" s="444"/>
      <c r="H33" s="444"/>
      <c r="I33" s="444"/>
      <c r="J33" s="444"/>
      <c r="K33" s="444"/>
      <c r="L33" s="15"/>
      <c r="M33" s="72"/>
    </row>
    <row r="34" spans="2:13" ht="15" customHeight="1" x14ac:dyDescent="0.2">
      <c r="B34" s="73"/>
      <c r="C34" s="15"/>
      <c r="D34" s="15"/>
      <c r="E34" s="54"/>
      <c r="F34" s="55"/>
      <c r="G34" s="54"/>
      <c r="H34" s="55"/>
      <c r="I34" s="54" t="s">
        <v>48</v>
      </c>
      <c r="J34"/>
      <c r="K34" s="54" t="s">
        <v>62</v>
      </c>
      <c r="L34" s="15"/>
      <c r="M34" s="72"/>
    </row>
    <row r="35" spans="2:13" ht="15" customHeight="1" x14ac:dyDescent="0.2">
      <c r="B35" s="73"/>
      <c r="C35" s="59" t="s">
        <v>166</v>
      </c>
      <c r="D35" s="15"/>
      <c r="E35" s="60" t="s">
        <v>21</v>
      </c>
      <c r="F35" s="55"/>
      <c r="G35" s="60" t="s">
        <v>20</v>
      </c>
      <c r="H35" s="55"/>
      <c r="I35" s="60" t="s">
        <v>161</v>
      </c>
      <c r="J35"/>
      <c r="K35" s="60" t="s">
        <v>79</v>
      </c>
      <c r="L35" s="15"/>
      <c r="M35" s="72"/>
    </row>
    <row r="36" spans="2:13" ht="15" customHeight="1" x14ac:dyDescent="0.2">
      <c r="B36" s="73"/>
      <c r="C36" s="62">
        <f>C11</f>
        <v>2026</v>
      </c>
      <c r="D36" s="15"/>
      <c r="E36" s="63">
        <f>RD!O7</f>
        <v>45243</v>
      </c>
      <c r="F36" s="55"/>
      <c r="G36" s="63">
        <f>RD!Q7</f>
        <v>42207</v>
      </c>
      <c r="H36" s="55"/>
      <c r="I36" s="63">
        <f>RD!S7</f>
        <v>0</v>
      </c>
      <c r="J36"/>
      <c r="K36" s="63">
        <f>SUM(E36,G36,I36)</f>
        <v>87450</v>
      </c>
      <c r="L36" s="15"/>
      <c r="M36" s="72"/>
    </row>
    <row r="37" spans="2:13" ht="15" customHeight="1" x14ac:dyDescent="0.2">
      <c r="B37" s="73"/>
      <c r="C37" s="62">
        <f>C12</f>
        <v>2027</v>
      </c>
      <c r="D37" s="15"/>
      <c r="E37" s="15">
        <f>RD!O8</f>
        <v>46035</v>
      </c>
      <c r="F37" s="15"/>
      <c r="G37" s="15">
        <f>RD!Q8</f>
        <v>41415</v>
      </c>
      <c r="H37" s="64"/>
      <c r="I37" s="15">
        <f>RD!S8</f>
        <v>0</v>
      </c>
      <c r="J37"/>
      <c r="K37" s="15">
        <f>SUM(E37,G37,I37)</f>
        <v>87450</v>
      </c>
      <c r="L37" s="15"/>
      <c r="M37" s="72"/>
    </row>
    <row r="38" spans="2:13" ht="15" customHeight="1" x14ac:dyDescent="0.2">
      <c r="B38" s="73"/>
      <c r="C38" s="62">
        <f>C13</f>
        <v>2028</v>
      </c>
      <c r="D38" s="15"/>
      <c r="E38" s="15">
        <f>RD!O9</f>
        <v>46840</v>
      </c>
      <c r="F38" s="15"/>
      <c r="G38" s="15">
        <f>RD!Q9</f>
        <v>40610</v>
      </c>
      <c r="H38" s="64"/>
      <c r="I38" s="15">
        <f>RD!S9</f>
        <v>0</v>
      </c>
      <c r="J38"/>
      <c r="K38" s="15">
        <f>SUM(E38,G38,I38)</f>
        <v>87450</v>
      </c>
      <c r="L38" s="15"/>
      <c r="M38" s="72"/>
    </row>
    <row r="39" spans="2:13" ht="15" customHeight="1" x14ac:dyDescent="0.2">
      <c r="B39" s="73"/>
      <c r="C39" s="62">
        <f>C14</f>
        <v>2029</v>
      </c>
      <c r="D39" s="62"/>
      <c r="E39" s="15">
        <f>RD!O10</f>
        <v>47660</v>
      </c>
      <c r="F39" s="15"/>
      <c r="G39" s="15">
        <f>RD!Q10</f>
        <v>39790</v>
      </c>
      <c r="H39" s="64"/>
      <c r="I39" s="15">
        <f>RD!S10</f>
        <v>0</v>
      </c>
      <c r="J39"/>
      <c r="K39" s="15">
        <f>SUM(E39,G39,I39)</f>
        <v>87450</v>
      </c>
      <c r="L39" s="15"/>
      <c r="M39" s="72"/>
    </row>
    <row r="40" spans="2:13" ht="15" customHeight="1" x14ac:dyDescent="0.2">
      <c r="B40" s="73"/>
      <c r="C40" s="62">
        <f>C15</f>
        <v>2030</v>
      </c>
      <c r="D40" s="62"/>
      <c r="E40" s="15">
        <f>RD!O11</f>
        <v>48494</v>
      </c>
      <c r="F40" s="15"/>
      <c r="G40" s="15">
        <f>RD!Q11</f>
        <v>38956</v>
      </c>
      <c r="H40" s="64"/>
      <c r="I40" s="15">
        <f>RD!S11</f>
        <v>0</v>
      </c>
      <c r="J40"/>
      <c r="K40" s="15">
        <f>SUM(E40,G40,I40)</f>
        <v>87450</v>
      </c>
      <c r="L40" s="15"/>
      <c r="M40" s="72"/>
    </row>
    <row r="41" spans="2:13" ht="15" customHeight="1" thickBot="1" x14ac:dyDescent="0.25">
      <c r="B41" s="73"/>
      <c r="C41" s="65" t="s">
        <v>16</v>
      </c>
      <c r="D41" s="65"/>
      <c r="E41" s="78">
        <f t="shared" ref="E41:I41" si="9">SUM(E36:E40)</f>
        <v>234272</v>
      </c>
      <c r="F41" s="67"/>
      <c r="G41" s="78">
        <f>SUM(G36:G40)</f>
        <v>202978</v>
      </c>
      <c r="H41" s="67"/>
      <c r="I41" s="78">
        <f t="shared" si="9"/>
        <v>0</v>
      </c>
      <c r="J41"/>
      <c r="K41" s="78">
        <f>SUM(K36:K40)</f>
        <v>437250</v>
      </c>
      <c r="L41" s="15"/>
      <c r="M41" s="72"/>
    </row>
    <row r="42" spans="2:13" ht="15" customHeight="1" thickBot="1" x14ac:dyDescent="0.25">
      <c r="B42" s="73"/>
      <c r="C42" s="79" t="s">
        <v>172</v>
      </c>
      <c r="D42" s="79"/>
      <c r="E42" s="80">
        <f>ROUND(AVERAGE(E36:E40),0)</f>
        <v>46854</v>
      </c>
      <c r="F42"/>
      <c r="G42" s="80">
        <f>ROUND(AVERAGE(G36:G40),0)</f>
        <v>40596</v>
      </c>
      <c r="H42"/>
      <c r="I42" s="80">
        <f>ROUND(AVERAGE(I36:I40),0)</f>
        <v>0</v>
      </c>
      <c r="J42"/>
      <c r="K42" s="80">
        <f>ROUND(AVERAGE(K36:K40),0)</f>
        <v>87450</v>
      </c>
      <c r="L42" s="15"/>
      <c r="M42" s="72"/>
    </row>
    <row r="43" spans="2:13" ht="15" customHeight="1" thickTop="1" thickBot="1" x14ac:dyDescent="0.25">
      <c r="B43" s="73"/>
      <c r="C43" s="65" t="s">
        <v>170</v>
      </c>
      <c r="D43" s="65"/>
      <c r="E43" s="77"/>
      <c r="F43" s="15"/>
      <c r="G43" s="77"/>
      <c r="H43" s="15"/>
      <c r="I43" s="77"/>
      <c r="J43" s="15"/>
      <c r="K43" s="81">
        <f>ROUND(K42*0.2,0)</f>
        <v>17490</v>
      </c>
      <c r="L43" s="15"/>
      <c r="M43" s="72"/>
    </row>
    <row r="44" spans="2:13" ht="15" customHeight="1" thickTop="1" x14ac:dyDescent="0.2">
      <c r="B44" s="73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72"/>
    </row>
    <row r="45" spans="2:13" ht="15" customHeight="1" x14ac:dyDescent="0.2">
      <c r="B45" s="82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83"/>
    </row>
  </sheetData>
  <mergeCells count="8">
    <mergeCell ref="C33:K33"/>
    <mergeCell ref="C8:K8"/>
    <mergeCell ref="C21:K21"/>
    <mergeCell ref="C3:K3"/>
    <mergeCell ref="C4:K4"/>
    <mergeCell ref="C5:K5"/>
    <mergeCell ref="C6:K6"/>
    <mergeCell ref="C20:K20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5D5B-A5C8-4766-B28D-4D94F40D2A48}">
  <dimension ref="A1:U18"/>
  <sheetViews>
    <sheetView workbookViewId="0">
      <selection activeCell="A4" sqref="A1:XFD1048576"/>
    </sheetView>
  </sheetViews>
  <sheetFormatPr defaultColWidth="11.44140625" defaultRowHeight="15" x14ac:dyDescent="0.2"/>
  <cols>
    <col min="1" max="1" width="12.77734375" style="26" customWidth="1"/>
    <col min="2" max="2" width="1.33203125" customWidth="1"/>
    <col min="3" max="3" width="11.44140625" style="33"/>
    <col min="4" max="4" width="1.33203125" customWidth="1"/>
    <col min="6" max="6" width="1.33203125" customWidth="1"/>
    <col min="8" max="8" width="1.33203125" customWidth="1"/>
    <col min="10" max="10" width="1.33203125" customWidth="1"/>
    <col min="11" max="11" width="11.44140625" style="28"/>
    <col min="12" max="12" width="1.33203125" style="28" customWidth="1"/>
    <col min="14" max="14" width="1.77734375" customWidth="1"/>
    <col min="16" max="16" width="1.77734375" customWidth="1"/>
    <col min="18" max="18" width="1.77734375" customWidth="1"/>
    <col min="20" max="20" width="1.77734375" customWidth="1"/>
  </cols>
  <sheetData>
    <row r="1" spans="1:21" ht="15.75" x14ac:dyDescent="0.25">
      <c r="A1" s="448" t="s">
        <v>69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</row>
    <row r="2" spans="1:21" ht="15.75" x14ac:dyDescent="0.25">
      <c r="A2" s="448" t="s">
        <v>160</v>
      </c>
      <c r="B2" s="448"/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  <c r="P2" s="448"/>
      <c r="Q2" s="448"/>
      <c r="R2" s="448"/>
      <c r="S2" s="448"/>
      <c r="T2" s="448"/>
      <c r="U2" s="448"/>
    </row>
    <row r="4" spans="1:21" x14ac:dyDescent="0.2">
      <c r="A4" s="53" t="s">
        <v>79</v>
      </c>
      <c r="B4" s="27"/>
      <c r="C4" s="27"/>
      <c r="D4" s="27"/>
      <c r="E4" s="27"/>
      <c r="F4" s="27"/>
      <c r="G4" s="27" t="s">
        <v>48</v>
      </c>
      <c r="H4" s="27"/>
      <c r="I4" s="27"/>
      <c r="J4" s="54"/>
      <c r="K4" s="27" t="s">
        <v>162</v>
      </c>
      <c r="M4" s="15"/>
      <c r="N4" s="15"/>
      <c r="O4" s="54"/>
      <c r="P4" s="55"/>
      <c r="Q4" s="54"/>
      <c r="R4" s="55"/>
      <c r="S4" s="54" t="s">
        <v>48</v>
      </c>
      <c r="U4" s="54" t="s">
        <v>62</v>
      </c>
    </row>
    <row r="5" spans="1:21" x14ac:dyDescent="0.2">
      <c r="A5" s="56" t="s">
        <v>163</v>
      </c>
      <c r="B5" s="27"/>
      <c r="C5" s="57" t="s">
        <v>21</v>
      </c>
      <c r="D5" s="27"/>
      <c r="E5" s="57" t="s">
        <v>20</v>
      </c>
      <c r="F5" s="27"/>
      <c r="G5" s="58" t="s">
        <v>161</v>
      </c>
      <c r="H5" s="27"/>
      <c r="I5" s="57" t="s">
        <v>164</v>
      </c>
      <c r="J5" s="27"/>
      <c r="K5" s="57" t="s">
        <v>165</v>
      </c>
      <c r="M5" s="59" t="s">
        <v>166</v>
      </c>
      <c r="N5" s="15"/>
      <c r="O5" s="60" t="s">
        <v>21</v>
      </c>
      <c r="P5" s="55"/>
      <c r="Q5" s="60" t="s">
        <v>20</v>
      </c>
      <c r="R5" s="55"/>
      <c r="S5" s="60" t="s">
        <v>161</v>
      </c>
      <c r="U5" s="60" t="s">
        <v>79</v>
      </c>
    </row>
    <row r="6" spans="1:21" x14ac:dyDescent="0.2">
      <c r="A6" s="53"/>
      <c r="B6" s="27"/>
      <c r="C6" s="27"/>
      <c r="D6" s="27"/>
      <c r="E6" s="27"/>
      <c r="F6" s="27"/>
      <c r="G6" s="61"/>
      <c r="H6" s="27"/>
      <c r="I6" s="27"/>
      <c r="J6" s="27"/>
      <c r="K6" s="28">
        <v>675945</v>
      </c>
      <c r="M6" s="55"/>
      <c r="N6" s="15"/>
      <c r="O6" s="54"/>
      <c r="P6" s="55"/>
      <c r="Q6" s="54"/>
      <c r="R6" s="55"/>
      <c r="S6" s="54"/>
      <c r="U6" s="54"/>
    </row>
    <row r="7" spans="1:21" x14ac:dyDescent="0.2">
      <c r="A7" s="26">
        <v>46174</v>
      </c>
      <c r="B7" s="28"/>
      <c r="C7" s="28">
        <v>27830</v>
      </c>
      <c r="D7" s="28"/>
      <c r="E7" s="28">
        <v>14744</v>
      </c>
      <c r="F7" s="28"/>
      <c r="G7" s="28">
        <v>1311</v>
      </c>
      <c r="H7" s="28"/>
      <c r="I7" s="28">
        <f>SUM(C7,E7,G7)</f>
        <v>43885</v>
      </c>
      <c r="J7" s="28"/>
      <c r="K7" s="28">
        <f>K6-C7</f>
        <v>648115</v>
      </c>
      <c r="M7" s="62">
        <v>2026</v>
      </c>
      <c r="N7" s="15"/>
      <c r="O7" s="63">
        <f>SUM(C7:C8)</f>
        <v>55973</v>
      </c>
      <c r="P7" s="55"/>
      <c r="Q7" s="63">
        <f>SUM(E7:E8)</f>
        <v>29174</v>
      </c>
      <c r="R7" s="55"/>
      <c r="S7" s="63">
        <f>SUM(G7:G8)</f>
        <v>2594</v>
      </c>
      <c r="U7" s="63">
        <f>SUM(O7,Q7,S7)</f>
        <v>87741</v>
      </c>
    </row>
    <row r="8" spans="1:21" x14ac:dyDescent="0.2">
      <c r="A8" s="26">
        <v>46357</v>
      </c>
      <c r="B8" s="28"/>
      <c r="C8" s="28">
        <v>28143</v>
      </c>
      <c r="D8" s="28"/>
      <c r="E8" s="28">
        <v>14430</v>
      </c>
      <c r="F8" s="28"/>
      <c r="G8" s="28">
        <v>1283</v>
      </c>
      <c r="H8" s="28"/>
      <c r="I8" s="28">
        <f t="shared" ref="I8:I16" si="0">SUM(C8,E8,G8)</f>
        <v>43856</v>
      </c>
      <c r="J8" s="28"/>
      <c r="K8" s="28">
        <f t="shared" ref="K8:K16" si="1">K7-C8</f>
        <v>619972</v>
      </c>
      <c r="M8" s="62">
        <v>2027</v>
      </c>
      <c r="N8" s="15"/>
      <c r="O8" s="15">
        <f>SUM(C9:C10)</f>
        <v>57240</v>
      </c>
      <c r="P8" s="55"/>
      <c r="Q8" s="15">
        <f>SUM(E9:E10)</f>
        <v>27908</v>
      </c>
      <c r="R8" s="64"/>
      <c r="S8" s="15">
        <f>SUM(G9:G10)</f>
        <v>2481</v>
      </c>
      <c r="U8" s="15">
        <f t="shared" ref="U8:U11" si="2">SUM(O8,Q8,S8)</f>
        <v>87629</v>
      </c>
    </row>
    <row r="9" spans="1:21" x14ac:dyDescent="0.2">
      <c r="A9" s="26">
        <v>46539</v>
      </c>
      <c r="B9" s="28"/>
      <c r="C9" s="28">
        <v>28460</v>
      </c>
      <c r="D9" s="28"/>
      <c r="E9" s="28">
        <v>14114</v>
      </c>
      <c r="F9" s="28"/>
      <c r="G9" s="28">
        <v>1255</v>
      </c>
      <c r="H9" s="28"/>
      <c r="I9" s="28">
        <f t="shared" si="0"/>
        <v>43829</v>
      </c>
      <c r="J9" s="28"/>
      <c r="K9" s="28">
        <f t="shared" si="1"/>
        <v>591512</v>
      </c>
      <c r="M9" s="62">
        <v>2028</v>
      </c>
      <c r="N9" s="15"/>
      <c r="O9" s="15">
        <f>SUM(C11:C12)</f>
        <v>58535</v>
      </c>
      <c r="P9" s="55"/>
      <c r="Q9" s="15">
        <f>SUM(E11:E12)</f>
        <v>26612</v>
      </c>
      <c r="R9" s="64"/>
      <c r="S9" s="15">
        <f>SUM(G11:G12)</f>
        <v>2365</v>
      </c>
      <c r="U9" s="15">
        <f t="shared" si="2"/>
        <v>87512</v>
      </c>
    </row>
    <row r="10" spans="1:21" x14ac:dyDescent="0.2">
      <c r="A10" s="26">
        <v>46722</v>
      </c>
      <c r="B10" s="28"/>
      <c r="C10" s="28">
        <v>28780</v>
      </c>
      <c r="D10" s="28"/>
      <c r="E10" s="28">
        <v>13794</v>
      </c>
      <c r="F10" s="28"/>
      <c r="G10" s="28">
        <v>1226</v>
      </c>
      <c r="H10" s="28"/>
      <c r="I10" s="28">
        <f t="shared" si="0"/>
        <v>43800</v>
      </c>
      <c r="J10" s="28"/>
      <c r="K10" s="28">
        <f t="shared" si="1"/>
        <v>562732</v>
      </c>
      <c r="M10" s="62">
        <v>2029</v>
      </c>
      <c r="N10" s="62"/>
      <c r="O10" s="15">
        <f>SUM(C13:C14)</f>
        <v>59859</v>
      </c>
      <c r="P10" s="55"/>
      <c r="Q10" s="15">
        <f>SUM(E13:E14)</f>
        <v>25288</v>
      </c>
      <c r="R10" s="64"/>
      <c r="S10" s="15">
        <f>SUM(G13:G14)</f>
        <v>2248</v>
      </c>
      <c r="U10" s="15">
        <f t="shared" si="2"/>
        <v>87395</v>
      </c>
    </row>
    <row r="11" spans="1:21" x14ac:dyDescent="0.2">
      <c r="A11" s="26">
        <v>46905</v>
      </c>
      <c r="B11" s="28"/>
      <c r="C11" s="28">
        <v>29104</v>
      </c>
      <c r="D11" s="28"/>
      <c r="E11" s="28">
        <v>13470</v>
      </c>
      <c r="F11" s="28"/>
      <c r="G11" s="28">
        <v>1197</v>
      </c>
      <c r="H11" s="28"/>
      <c r="I11" s="28">
        <f t="shared" si="0"/>
        <v>43771</v>
      </c>
      <c r="J11" s="28"/>
      <c r="K11" s="28">
        <f t="shared" si="1"/>
        <v>533628</v>
      </c>
      <c r="M11" s="62">
        <v>2030</v>
      </c>
      <c r="N11" s="62"/>
      <c r="O11" s="15">
        <f>SUM(C15:C16)</f>
        <v>61214</v>
      </c>
      <c r="P11" s="55"/>
      <c r="Q11" s="15">
        <f>SUM(E15:E16)</f>
        <v>23934</v>
      </c>
      <c r="R11" s="64"/>
      <c r="S11" s="15">
        <f>SUM(G15:G16)</f>
        <v>2127</v>
      </c>
      <c r="U11" s="15">
        <f t="shared" si="2"/>
        <v>87275</v>
      </c>
    </row>
    <row r="12" spans="1:21" ht="15.75" thickBot="1" x14ac:dyDescent="0.25">
      <c r="A12" s="26">
        <v>47088</v>
      </c>
      <c r="B12" s="28"/>
      <c r="C12" s="28">
        <v>29431</v>
      </c>
      <c r="D12" s="28"/>
      <c r="E12" s="28">
        <v>13142</v>
      </c>
      <c r="F12" s="28"/>
      <c r="G12" s="28">
        <v>1168</v>
      </c>
      <c r="H12" s="28"/>
      <c r="I12" s="28">
        <f t="shared" si="0"/>
        <v>43741</v>
      </c>
      <c r="J12" s="28"/>
      <c r="K12" s="28">
        <f t="shared" si="1"/>
        <v>504197</v>
      </c>
      <c r="M12" s="62"/>
      <c r="N12" s="65"/>
      <c r="O12" s="66">
        <f>SUM(O7:O11)</f>
        <v>292821</v>
      </c>
      <c r="P12" s="55"/>
      <c r="Q12" s="66">
        <f>SUM(Q7:Q11)</f>
        <v>132916</v>
      </c>
      <c r="R12" s="64"/>
      <c r="S12" s="66">
        <f>SUM(S7:S11)</f>
        <v>11815</v>
      </c>
      <c r="U12" s="66">
        <f>SUM(U7:U11)</f>
        <v>437552</v>
      </c>
    </row>
    <row r="13" spans="1:21" ht="15.75" thickTop="1" x14ac:dyDescent="0.2">
      <c r="A13" s="26">
        <v>47270</v>
      </c>
      <c r="B13" s="28"/>
      <c r="C13" s="28">
        <v>29762</v>
      </c>
      <c r="D13" s="28"/>
      <c r="E13" s="28">
        <v>12811</v>
      </c>
      <c r="F13" s="28"/>
      <c r="G13" s="28">
        <v>1139</v>
      </c>
      <c r="H13" s="28"/>
      <c r="I13" s="28">
        <f t="shared" si="0"/>
        <v>43712</v>
      </c>
      <c r="J13" s="28"/>
      <c r="K13" s="28">
        <f t="shared" si="1"/>
        <v>474435</v>
      </c>
      <c r="M13" s="62"/>
      <c r="N13" s="62"/>
      <c r="O13" s="15"/>
      <c r="P13" s="55"/>
      <c r="Q13" s="15"/>
      <c r="R13" s="64"/>
      <c r="S13" s="64"/>
    </row>
    <row r="14" spans="1:21" x14ac:dyDescent="0.2">
      <c r="A14" s="26">
        <v>47453</v>
      </c>
      <c r="B14" s="28"/>
      <c r="C14" s="28">
        <v>30097</v>
      </c>
      <c r="D14" s="28"/>
      <c r="E14" s="28">
        <v>12477</v>
      </c>
      <c r="F14" s="28"/>
      <c r="G14" s="28">
        <v>1109</v>
      </c>
      <c r="H14" s="28"/>
      <c r="I14" s="28">
        <f t="shared" si="0"/>
        <v>43683</v>
      </c>
      <c r="J14" s="28"/>
      <c r="K14" s="28">
        <f t="shared" si="1"/>
        <v>444338</v>
      </c>
      <c r="M14" s="65"/>
      <c r="N14" s="65"/>
      <c r="O14" s="55"/>
      <c r="P14" s="55"/>
      <c r="Q14" s="55"/>
      <c r="R14" s="67"/>
      <c r="S14" s="55"/>
    </row>
    <row r="15" spans="1:21" x14ac:dyDescent="0.2">
      <c r="A15" s="26">
        <v>47635</v>
      </c>
      <c r="B15" s="28"/>
      <c r="C15" s="28">
        <v>30436</v>
      </c>
      <c r="D15" s="28"/>
      <c r="E15" s="28">
        <v>12138</v>
      </c>
      <c r="F15" s="28"/>
      <c r="G15" s="28">
        <v>1079</v>
      </c>
      <c r="H15" s="28"/>
      <c r="I15" s="28">
        <f t="shared" si="0"/>
        <v>43653</v>
      </c>
      <c r="J15" s="28"/>
      <c r="K15" s="28">
        <f t="shared" si="1"/>
        <v>413902</v>
      </c>
      <c r="P15" s="55"/>
    </row>
    <row r="16" spans="1:21" x14ac:dyDescent="0.2">
      <c r="A16" s="26">
        <v>47818</v>
      </c>
      <c r="B16" s="28"/>
      <c r="C16" s="28">
        <v>30778</v>
      </c>
      <c r="D16" s="28"/>
      <c r="E16" s="28">
        <v>11796</v>
      </c>
      <c r="F16" s="28"/>
      <c r="G16" s="28">
        <v>1048</v>
      </c>
      <c r="H16" s="28"/>
      <c r="I16" s="28">
        <f t="shared" si="0"/>
        <v>43622</v>
      </c>
      <c r="J16" s="28"/>
      <c r="K16" s="28">
        <f t="shared" si="1"/>
        <v>383124</v>
      </c>
      <c r="P16" s="55"/>
    </row>
    <row r="17" spans="2:10" ht="15.75" thickBot="1" x14ac:dyDescent="0.25">
      <c r="B17" s="28"/>
      <c r="C17" s="31">
        <f>SUM(C7:C16)</f>
        <v>292821</v>
      </c>
      <c r="D17" s="28"/>
      <c r="E17" s="31">
        <f>SUM(E7:E16)</f>
        <v>132916</v>
      </c>
      <c r="G17" s="31">
        <f>SUM(G7:G16)</f>
        <v>11815</v>
      </c>
      <c r="H17" s="28"/>
      <c r="I17" s="31">
        <f>SUM(I7:I16)</f>
        <v>437552</v>
      </c>
      <c r="J17" s="28"/>
    </row>
    <row r="18" spans="2:10" ht="15.75" thickTop="1" x14ac:dyDescent="0.2"/>
  </sheetData>
  <mergeCells count="2">
    <mergeCell ref="A1:U1"/>
    <mergeCell ref="A2:U2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2EEC73-E80F-48E0-8ED5-776413DFA1A7}">
  <dimension ref="A1:U13"/>
  <sheetViews>
    <sheetView workbookViewId="0">
      <selection activeCell="S7" activeCellId="1" sqref="Q7:Q11 S7:S11"/>
    </sheetView>
  </sheetViews>
  <sheetFormatPr defaultColWidth="11.44140625" defaultRowHeight="15" x14ac:dyDescent="0.2"/>
  <cols>
    <col min="1" max="1" width="12.77734375" style="26" customWidth="1"/>
    <col min="2" max="2" width="1.33203125" customWidth="1"/>
    <col min="3" max="3" width="11.44140625" style="33"/>
    <col min="4" max="4" width="1.33203125" customWidth="1"/>
    <col min="6" max="6" width="1.33203125" customWidth="1"/>
    <col min="8" max="8" width="1.33203125" customWidth="1"/>
    <col min="10" max="10" width="1.33203125" customWidth="1"/>
    <col min="11" max="11" width="11.44140625" style="28"/>
    <col min="12" max="12" width="1.33203125" style="28" customWidth="1"/>
    <col min="14" max="14" width="1.77734375" customWidth="1"/>
    <col min="16" max="16" width="1.77734375" customWidth="1"/>
    <col min="18" max="18" width="1.77734375" customWidth="1"/>
    <col min="20" max="20" width="1.77734375" customWidth="1"/>
  </cols>
  <sheetData>
    <row r="1" spans="1:21" ht="15.75" x14ac:dyDescent="0.25">
      <c r="A1" s="448" t="s">
        <v>69</v>
      </c>
      <c r="B1" s="448"/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  <c r="O1" s="448"/>
      <c r="P1" s="448"/>
      <c r="Q1" s="448"/>
      <c r="R1" s="448"/>
      <c r="S1" s="448"/>
      <c r="T1" s="448"/>
      <c r="U1" s="448"/>
    </row>
    <row r="2" spans="1:21" ht="15.75" x14ac:dyDescent="0.25">
      <c r="A2" s="448" t="s">
        <v>160</v>
      </c>
      <c r="B2" s="448"/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  <c r="O2" s="448"/>
      <c r="P2" s="448"/>
      <c r="Q2" s="448"/>
      <c r="R2" s="448"/>
      <c r="S2" s="448"/>
      <c r="T2" s="448"/>
      <c r="U2" s="448"/>
    </row>
    <row r="4" spans="1:21" x14ac:dyDescent="0.2">
      <c r="A4" s="53" t="s">
        <v>79</v>
      </c>
      <c r="B4" s="27"/>
      <c r="C4" s="27"/>
      <c r="D4" s="27"/>
      <c r="E4" s="27"/>
      <c r="F4" s="27"/>
      <c r="G4" s="27" t="s">
        <v>48</v>
      </c>
      <c r="H4" s="27"/>
      <c r="I4" s="27"/>
      <c r="J4" s="54"/>
      <c r="K4" s="27" t="s">
        <v>162</v>
      </c>
      <c r="M4" s="15"/>
      <c r="N4" s="15"/>
      <c r="O4" s="54"/>
      <c r="P4" s="55"/>
      <c r="Q4" s="54"/>
      <c r="R4" s="55"/>
      <c r="S4" s="54" t="s">
        <v>48</v>
      </c>
      <c r="U4" s="54" t="s">
        <v>62</v>
      </c>
    </row>
    <row r="5" spans="1:21" x14ac:dyDescent="0.2">
      <c r="A5" s="56" t="s">
        <v>163</v>
      </c>
      <c r="B5" s="27"/>
      <c r="C5" s="57" t="s">
        <v>21</v>
      </c>
      <c r="D5" s="27"/>
      <c r="E5" s="57" t="s">
        <v>20</v>
      </c>
      <c r="F5" s="27"/>
      <c r="G5" s="58" t="s">
        <v>161</v>
      </c>
      <c r="H5" s="27"/>
      <c r="I5" s="57" t="s">
        <v>164</v>
      </c>
      <c r="J5" s="27"/>
      <c r="K5" s="57" t="s">
        <v>165</v>
      </c>
      <c r="M5" s="59" t="s">
        <v>166</v>
      </c>
      <c r="N5" s="15"/>
      <c r="O5" s="60" t="s">
        <v>21</v>
      </c>
      <c r="P5" s="55"/>
      <c r="Q5" s="60" t="s">
        <v>20</v>
      </c>
      <c r="R5" s="55"/>
      <c r="S5" s="60" t="s">
        <v>161</v>
      </c>
      <c r="U5" s="60" t="s">
        <v>79</v>
      </c>
    </row>
    <row r="6" spans="1:21" x14ac:dyDescent="0.2">
      <c r="A6" s="53"/>
      <c r="B6" s="27"/>
      <c r="C6" s="27"/>
      <c r="D6" s="27"/>
      <c r="E6" s="27"/>
      <c r="F6" s="27"/>
      <c r="G6" s="61"/>
      <c r="H6" s="27"/>
      <c r="I6" s="27"/>
      <c r="J6" s="27"/>
      <c r="K6" s="28">
        <v>2411835</v>
      </c>
      <c r="M6" s="55"/>
      <c r="N6" s="15"/>
      <c r="O6" s="54"/>
      <c r="P6" s="55"/>
      <c r="Q6" s="54"/>
      <c r="R6" s="55"/>
      <c r="S6" s="54"/>
      <c r="U6" s="54"/>
    </row>
    <row r="7" spans="1:21" x14ac:dyDescent="0.2">
      <c r="A7" s="26">
        <v>46216</v>
      </c>
      <c r="B7" s="28"/>
      <c r="C7" s="28">
        <v>45243</v>
      </c>
      <c r="D7" s="28"/>
      <c r="E7" s="28">
        <v>42207</v>
      </c>
      <c r="F7" s="28"/>
      <c r="G7" s="28"/>
      <c r="H7" s="28"/>
      <c r="I7" s="28">
        <f>SUM(C7,E7,G7)</f>
        <v>87450</v>
      </c>
      <c r="J7" s="28"/>
      <c r="K7" s="28">
        <f>K6-C7</f>
        <v>2366592</v>
      </c>
      <c r="M7" s="62">
        <v>2026</v>
      </c>
      <c r="N7" s="15"/>
      <c r="O7" s="63">
        <f>C7</f>
        <v>45243</v>
      </c>
      <c r="P7" s="55"/>
      <c r="Q7" s="63">
        <f>E7</f>
        <v>42207</v>
      </c>
      <c r="R7" s="55"/>
      <c r="S7" s="63">
        <f>G7</f>
        <v>0</v>
      </c>
      <c r="U7" s="63">
        <f>SUM(O7,Q7,S7)</f>
        <v>87450</v>
      </c>
    </row>
    <row r="8" spans="1:21" x14ac:dyDescent="0.2">
      <c r="A8" s="26">
        <v>46581</v>
      </c>
      <c r="B8" s="28"/>
      <c r="C8" s="28">
        <v>46035</v>
      </c>
      <c r="D8" s="28"/>
      <c r="E8" s="28">
        <v>41415</v>
      </c>
      <c r="F8" s="28"/>
      <c r="G8" s="28"/>
      <c r="H8" s="28"/>
      <c r="I8" s="28">
        <f t="shared" ref="I8:I11" si="0">SUM(C8,E8,G8)</f>
        <v>87450</v>
      </c>
      <c r="J8" s="28"/>
      <c r="K8" s="28">
        <f t="shared" ref="K8:K11" si="1">K7-C8</f>
        <v>2320557</v>
      </c>
      <c r="M8" s="62">
        <v>2027</v>
      </c>
      <c r="N8" s="15"/>
      <c r="O8" s="63">
        <f t="shared" ref="O8:S11" si="2">C8</f>
        <v>46035</v>
      </c>
      <c r="P8" s="55"/>
      <c r="Q8" s="63">
        <f t="shared" si="2"/>
        <v>41415</v>
      </c>
      <c r="R8" s="64"/>
      <c r="S8" s="63">
        <f t="shared" si="2"/>
        <v>0</v>
      </c>
      <c r="U8" s="15">
        <f t="shared" ref="U8:U11" si="3">SUM(O8,Q8,S8)</f>
        <v>87450</v>
      </c>
    </row>
    <row r="9" spans="1:21" x14ac:dyDescent="0.2">
      <c r="A9" s="26">
        <v>46947</v>
      </c>
      <c r="B9" s="28"/>
      <c r="C9" s="28">
        <v>46840</v>
      </c>
      <c r="D9" s="28"/>
      <c r="E9" s="28">
        <v>40610</v>
      </c>
      <c r="F9" s="28"/>
      <c r="G9" s="28"/>
      <c r="H9" s="28"/>
      <c r="I9" s="28">
        <f t="shared" si="0"/>
        <v>87450</v>
      </c>
      <c r="J9" s="28"/>
      <c r="K9" s="28">
        <f t="shared" si="1"/>
        <v>2273717</v>
      </c>
      <c r="M9" s="62">
        <v>2028</v>
      </c>
      <c r="N9" s="15"/>
      <c r="O9" s="63">
        <f t="shared" si="2"/>
        <v>46840</v>
      </c>
      <c r="P9" s="55"/>
      <c r="Q9" s="63">
        <f t="shared" si="2"/>
        <v>40610</v>
      </c>
      <c r="R9" s="64"/>
      <c r="S9" s="63">
        <f t="shared" si="2"/>
        <v>0</v>
      </c>
      <c r="U9" s="15">
        <f t="shared" si="3"/>
        <v>87450</v>
      </c>
    </row>
    <row r="10" spans="1:21" x14ac:dyDescent="0.2">
      <c r="A10" s="26">
        <v>47312</v>
      </c>
      <c r="B10" s="28"/>
      <c r="C10" s="28">
        <v>47660</v>
      </c>
      <c r="D10" s="28"/>
      <c r="E10" s="28">
        <v>39790</v>
      </c>
      <c r="F10" s="28"/>
      <c r="G10" s="28"/>
      <c r="H10" s="28"/>
      <c r="I10" s="28">
        <f t="shared" si="0"/>
        <v>87450</v>
      </c>
      <c r="J10" s="28"/>
      <c r="K10" s="28">
        <f t="shared" si="1"/>
        <v>2226057</v>
      </c>
      <c r="M10" s="62">
        <v>2029</v>
      </c>
      <c r="N10" s="62"/>
      <c r="O10" s="63">
        <f t="shared" si="2"/>
        <v>47660</v>
      </c>
      <c r="P10" s="55"/>
      <c r="Q10" s="63">
        <f t="shared" si="2"/>
        <v>39790</v>
      </c>
      <c r="R10" s="64"/>
      <c r="S10" s="63">
        <f t="shared" si="2"/>
        <v>0</v>
      </c>
      <c r="U10" s="15">
        <f t="shared" si="3"/>
        <v>87450</v>
      </c>
    </row>
    <row r="11" spans="1:21" x14ac:dyDescent="0.2">
      <c r="A11" s="26">
        <v>47677</v>
      </c>
      <c r="B11" s="28"/>
      <c r="C11" s="28">
        <v>48494</v>
      </c>
      <c r="D11" s="28"/>
      <c r="E11" s="28">
        <v>38956</v>
      </c>
      <c r="F11" s="28"/>
      <c r="G11" s="28"/>
      <c r="H11" s="28"/>
      <c r="I11" s="28">
        <f t="shared" si="0"/>
        <v>87450</v>
      </c>
      <c r="J11" s="28"/>
      <c r="K11" s="28">
        <f t="shared" si="1"/>
        <v>2177563</v>
      </c>
      <c r="M11" s="62">
        <v>2030</v>
      </c>
      <c r="N11" s="62"/>
      <c r="O11" s="63">
        <f t="shared" si="2"/>
        <v>48494</v>
      </c>
      <c r="P11" s="55"/>
      <c r="Q11" s="63">
        <f t="shared" si="2"/>
        <v>38956</v>
      </c>
      <c r="R11" s="64"/>
      <c r="S11" s="63">
        <f t="shared" si="2"/>
        <v>0</v>
      </c>
      <c r="U11" s="15">
        <f t="shared" si="3"/>
        <v>87450</v>
      </c>
    </row>
    <row r="12" spans="1:21" ht="15.75" thickBot="1" x14ac:dyDescent="0.25">
      <c r="B12" s="28"/>
      <c r="C12" s="31">
        <f>SUM(C7:C11)</f>
        <v>234272</v>
      </c>
      <c r="D12" s="28"/>
      <c r="E12" s="31">
        <f>SUM(E7:E11)</f>
        <v>202978</v>
      </c>
      <c r="G12" s="31">
        <f>SUM(G7:G11)</f>
        <v>0</v>
      </c>
      <c r="H12" s="28"/>
      <c r="I12" s="31">
        <f>SUM(I7:I11)</f>
        <v>437250</v>
      </c>
      <c r="J12" s="28"/>
    </row>
    <row r="13" spans="1:21" ht="15.75" thickTop="1" x14ac:dyDescent="0.2"/>
  </sheetData>
  <mergeCells count="2">
    <mergeCell ref="A1:U1"/>
    <mergeCell ref="A2:U2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4816BC-A0DC-4AAD-99D4-AB0583369A38}">
  <dimension ref="B2:U32"/>
  <sheetViews>
    <sheetView topLeftCell="G1" workbookViewId="0">
      <selection activeCell="H20" sqref="H20"/>
    </sheetView>
  </sheetViews>
  <sheetFormatPr defaultColWidth="8.88671875" defaultRowHeight="15.75" x14ac:dyDescent="0.25"/>
  <cols>
    <col min="1" max="1" width="9.6640625" style="237" customWidth="1"/>
    <col min="2" max="2" width="1.109375" style="237" customWidth="1"/>
    <col min="3" max="3" width="4.77734375" style="237" customWidth="1"/>
    <col min="4" max="5" width="12.77734375" style="237" customWidth="1"/>
    <col min="6" max="6" width="12.77734375" style="327" customWidth="1"/>
    <col min="7" max="7" width="12.77734375" style="237" customWidth="1"/>
    <col min="8" max="9" width="4.77734375" style="237" customWidth="1"/>
    <col min="10" max="11" width="12.77734375" style="237" customWidth="1"/>
    <col min="12" max="12" width="12.77734375" style="327" customWidth="1"/>
    <col min="13" max="13" width="12.77734375" style="237" customWidth="1"/>
    <col min="14" max="15" width="1.77734375" style="237" customWidth="1"/>
    <col min="16" max="19" width="12.77734375" style="237" customWidth="1"/>
    <col min="20" max="207" width="9.6640625" style="237" customWidth="1"/>
    <col min="208" max="16384" width="8.88671875" style="237"/>
  </cols>
  <sheetData>
    <row r="2" spans="2:21" x14ac:dyDescent="0.25">
      <c r="B2" s="316"/>
      <c r="C2" s="317"/>
      <c r="D2" s="317"/>
      <c r="E2" s="317"/>
      <c r="F2" s="318"/>
      <c r="G2" s="317"/>
      <c r="H2" s="317"/>
      <c r="I2" s="317"/>
      <c r="J2" s="317"/>
      <c r="K2" s="317"/>
      <c r="L2" s="318"/>
      <c r="M2" s="317"/>
      <c r="N2" s="319"/>
    </row>
    <row r="3" spans="2:21" ht="23.25" x14ac:dyDescent="0.35">
      <c r="B3" s="320"/>
      <c r="C3" s="449" t="s">
        <v>958</v>
      </c>
      <c r="D3" s="449"/>
      <c r="E3" s="449"/>
      <c r="F3" s="449"/>
      <c r="G3" s="449"/>
      <c r="H3" s="449"/>
      <c r="I3" s="449"/>
      <c r="J3" s="449"/>
      <c r="K3" s="449"/>
      <c r="L3" s="449"/>
      <c r="M3" s="449"/>
      <c r="N3" s="321"/>
    </row>
    <row r="4" spans="2:21" ht="23.25" x14ac:dyDescent="0.35">
      <c r="B4" s="320"/>
      <c r="C4" s="449" t="s">
        <v>9</v>
      </c>
      <c r="D4" s="449"/>
      <c r="E4" s="449"/>
      <c r="F4" s="449"/>
      <c r="G4" s="449"/>
      <c r="H4" s="449"/>
      <c r="I4" s="449"/>
      <c r="J4" s="449"/>
      <c r="K4" s="449"/>
      <c r="L4" s="449"/>
      <c r="M4" s="449"/>
      <c r="N4" s="321"/>
      <c r="P4" s="237" t="s">
        <v>959</v>
      </c>
      <c r="R4" s="322">
        <f>'Revenue Requirement - DSC'!L17</f>
        <v>4.0000000000000001E-3</v>
      </c>
      <c r="S4" s="237" t="s">
        <v>960</v>
      </c>
    </row>
    <row r="5" spans="2:21" ht="23.25" x14ac:dyDescent="0.25">
      <c r="B5" s="320"/>
      <c r="C5" s="450" t="s">
        <v>69</v>
      </c>
      <c r="D5" s="450"/>
      <c r="E5" s="450"/>
      <c r="F5" s="450"/>
      <c r="G5" s="450"/>
      <c r="H5" s="450"/>
      <c r="I5" s="450"/>
      <c r="J5" s="450"/>
      <c r="K5" s="450"/>
      <c r="L5" s="450"/>
      <c r="M5" s="450"/>
      <c r="N5" s="6"/>
      <c r="O5" s="5"/>
      <c r="P5" s="237" t="s">
        <v>959</v>
      </c>
      <c r="Q5" s="5"/>
      <c r="R5" s="322">
        <f>'Revenue Requirement - OR'!L17</f>
        <v>0.1159</v>
      </c>
      <c r="S5" s="237" t="s">
        <v>961</v>
      </c>
    </row>
    <row r="6" spans="2:21" ht="23.25" x14ac:dyDescent="0.25">
      <c r="B6" s="320"/>
      <c r="C6" s="450" t="s">
        <v>368</v>
      </c>
      <c r="D6" s="450"/>
      <c r="E6" s="450"/>
      <c r="F6" s="450"/>
      <c r="G6" s="450"/>
      <c r="H6" s="450"/>
      <c r="I6" s="450"/>
      <c r="J6" s="450"/>
      <c r="K6" s="450"/>
      <c r="L6" s="450"/>
      <c r="M6" s="450"/>
      <c r="N6" s="6"/>
      <c r="O6" s="5"/>
      <c r="Q6" s="5"/>
      <c r="R6" s="322"/>
    </row>
    <row r="7" spans="2:21" x14ac:dyDescent="0.25">
      <c r="B7" s="323"/>
      <c r="C7" s="324"/>
      <c r="D7" s="324"/>
      <c r="E7" s="324"/>
      <c r="F7" s="325"/>
      <c r="G7" s="324"/>
      <c r="H7" s="324"/>
      <c r="I7" s="324"/>
      <c r="J7" s="324"/>
      <c r="K7" s="324"/>
      <c r="L7" s="325"/>
      <c r="M7" s="324"/>
      <c r="N7" s="326"/>
    </row>
    <row r="8" spans="2:21" x14ac:dyDescent="0.25">
      <c r="B8" s="320"/>
      <c r="N8" s="321"/>
    </row>
    <row r="9" spans="2:21" ht="21" x14ac:dyDescent="0.35">
      <c r="B9" s="320"/>
      <c r="C9" s="451" t="s">
        <v>962</v>
      </c>
      <c r="D9" s="451"/>
      <c r="E9" s="451"/>
      <c r="F9" s="451"/>
      <c r="G9" s="451"/>
      <c r="I9" s="451" t="s">
        <v>963</v>
      </c>
      <c r="J9" s="451"/>
      <c r="K9" s="451"/>
      <c r="L9" s="451"/>
      <c r="M9" s="451"/>
      <c r="N9" s="321"/>
    </row>
    <row r="10" spans="2:21" x14ac:dyDescent="0.25">
      <c r="B10" s="320"/>
      <c r="C10" s="327"/>
      <c r="N10" s="321"/>
    </row>
    <row r="11" spans="2:21" x14ac:dyDescent="0.25">
      <c r="B11" s="320"/>
      <c r="C11" s="108" t="s">
        <v>72</v>
      </c>
      <c r="D11" s="121"/>
      <c r="E11" s="112"/>
      <c r="F11" s="28"/>
      <c r="G11"/>
      <c r="J11" s="121"/>
      <c r="K11" s="112"/>
      <c r="L11" s="328"/>
      <c r="M11"/>
      <c r="N11" s="329"/>
      <c r="O11" s="243"/>
      <c r="P11" s="330"/>
      <c r="Q11" s="330"/>
      <c r="S11" s="331"/>
      <c r="T11" s="331"/>
      <c r="U11" s="332"/>
    </row>
    <row r="12" spans="2:21" x14ac:dyDescent="0.25">
      <c r="B12" s="320"/>
      <c r="C12" s="109" t="s">
        <v>22</v>
      </c>
      <c r="D12" s="111">
        <v>1000</v>
      </c>
      <c r="E12" s="112" t="s">
        <v>2</v>
      </c>
      <c r="F12" s="22">
        <f>'C - BA PWA CN 2025-00326'!F40</f>
        <v>13.42</v>
      </c>
      <c r="G12" t="s">
        <v>964</v>
      </c>
      <c r="I12" s="109" t="s">
        <v>22</v>
      </c>
      <c r="J12" s="111">
        <f>D12</f>
        <v>1000</v>
      </c>
      <c r="K12" s="112" t="s">
        <v>2</v>
      </c>
      <c r="L12" s="328">
        <f>S12</f>
        <v>15</v>
      </c>
      <c r="M12" t="s">
        <v>964</v>
      </c>
      <c r="N12" s="321"/>
      <c r="P12" s="328">
        <f>F12</f>
        <v>13.42</v>
      </c>
      <c r="Q12" s="328">
        <f>IF(C$6="Debt Service",ROUND(R$4*P12,2),IF(C$6="Operating Ratio",ROUND(R$5*P12,2),"Error"))</f>
        <v>1.56</v>
      </c>
      <c r="R12" s="333">
        <v>0.02</v>
      </c>
      <c r="S12" s="328">
        <f>SUM(P12:R12)</f>
        <v>15</v>
      </c>
    </row>
    <row r="13" spans="2:21" x14ac:dyDescent="0.25">
      <c r="B13" s="320"/>
      <c r="C13" s="109" t="s">
        <v>25</v>
      </c>
      <c r="D13" s="111">
        <v>1000</v>
      </c>
      <c r="E13" s="112" t="s">
        <v>2</v>
      </c>
      <c r="F13" s="115">
        <f>'C - BA PWA CN 2025-00326'!F41</f>
        <v>7.5500000000000003E-3</v>
      </c>
      <c r="G13" t="s">
        <v>965</v>
      </c>
      <c r="I13" s="109" t="s">
        <v>25</v>
      </c>
      <c r="J13" s="111">
        <v>1000</v>
      </c>
      <c r="K13" s="112" t="s">
        <v>2</v>
      </c>
      <c r="L13" s="333">
        <f t="shared" ref="L13:L14" si="0">S13</f>
        <v>8.43E-3</v>
      </c>
      <c r="M13" t="s">
        <v>965</v>
      </c>
      <c r="N13" s="321"/>
      <c r="P13" s="333">
        <f t="shared" ref="P13:P16" si="1">F13</f>
        <v>7.5500000000000003E-3</v>
      </c>
      <c r="Q13" s="333">
        <f t="shared" ref="Q13:Q14" si="2">IF(C$6="Debt Service",ROUND(R$4*P13,5),IF(C$6="Operating Ratio",ROUND(R$5*P13,5),"Error"))</f>
        <v>8.8000000000000003E-4</v>
      </c>
      <c r="R13" s="333">
        <v>0</v>
      </c>
      <c r="S13" s="333">
        <f t="shared" ref="S13:S14" si="3">SUM(P13:R13)</f>
        <v>8.43E-3</v>
      </c>
    </row>
    <row r="14" spans="2:21" x14ac:dyDescent="0.25">
      <c r="B14" s="320"/>
      <c r="C14" s="109" t="s">
        <v>25</v>
      </c>
      <c r="D14" s="111">
        <v>1000</v>
      </c>
      <c r="E14" s="112" t="s">
        <v>2</v>
      </c>
      <c r="F14" s="115">
        <f>'C - BA PWA CN 2025-00326'!F42</f>
        <v>6.2300000000000003E-3</v>
      </c>
      <c r="G14" t="s">
        <v>965</v>
      </c>
      <c r="I14" s="109" t="s">
        <v>25</v>
      </c>
      <c r="J14" s="111">
        <v>1000</v>
      </c>
      <c r="K14" s="112" t="s">
        <v>2</v>
      </c>
      <c r="L14" s="333">
        <f t="shared" si="0"/>
        <v>6.9500000000000004E-3</v>
      </c>
      <c r="M14" t="s">
        <v>965</v>
      </c>
      <c r="N14" s="321"/>
      <c r="P14" s="333">
        <f t="shared" si="1"/>
        <v>6.2300000000000003E-3</v>
      </c>
      <c r="Q14" s="333">
        <f t="shared" si="2"/>
        <v>7.2000000000000005E-4</v>
      </c>
      <c r="R14" s="333">
        <v>0</v>
      </c>
      <c r="S14" s="333">
        <f t="shared" si="3"/>
        <v>6.9500000000000004E-3</v>
      </c>
    </row>
    <row r="15" spans="2:21" x14ac:dyDescent="0.25">
      <c r="B15" s="320"/>
      <c r="C15" s="109" t="s">
        <v>25</v>
      </c>
      <c r="D15" s="111">
        <v>2000</v>
      </c>
      <c r="E15" s="112" t="s">
        <v>2</v>
      </c>
      <c r="F15" s="115">
        <f>'C - BA PWA CN 2025-00326'!F43</f>
        <v>5.9899999999999997E-3</v>
      </c>
      <c r="G15" t="s">
        <v>965</v>
      </c>
      <c r="I15" s="109" t="s">
        <v>25</v>
      </c>
      <c r="J15" s="111">
        <f t="shared" ref="J15:J16" si="4">D15</f>
        <v>2000</v>
      </c>
      <c r="K15" s="112" t="s">
        <v>2</v>
      </c>
      <c r="L15" s="333">
        <f>S15</f>
        <v>6.6799999999999993E-3</v>
      </c>
      <c r="M15" t="s">
        <v>965</v>
      </c>
      <c r="N15" s="321"/>
      <c r="P15" s="333">
        <f t="shared" si="1"/>
        <v>5.9899999999999997E-3</v>
      </c>
      <c r="Q15" s="333">
        <f>IF(C$6="Debt Service",ROUND(R$4*P15,5),IF(C$6="Operating Ratio",ROUND(R$5*P15,5),"Error"))</f>
        <v>6.8999999999999997E-4</v>
      </c>
      <c r="R15" s="333">
        <v>0</v>
      </c>
      <c r="S15" s="333">
        <f>SUM(P15:R15)</f>
        <v>6.6799999999999993E-3</v>
      </c>
    </row>
    <row r="16" spans="2:21" x14ac:dyDescent="0.25">
      <c r="B16" s="320"/>
      <c r="C16" s="109" t="s">
        <v>23</v>
      </c>
      <c r="D16" s="111">
        <f>SUM(D12:D15)</f>
        <v>5000</v>
      </c>
      <c r="E16" s="112" t="s">
        <v>2</v>
      </c>
      <c r="F16" s="115">
        <f>'C - BA PWA CN 2025-00326'!F44</f>
        <v>5.6299999999999996E-3</v>
      </c>
      <c r="G16" t="s">
        <v>965</v>
      </c>
      <c r="I16" s="109" t="s">
        <v>23</v>
      </c>
      <c r="J16" s="111">
        <f t="shared" si="4"/>
        <v>5000</v>
      </c>
      <c r="K16" s="112" t="s">
        <v>2</v>
      </c>
      <c r="L16" s="333">
        <f t="shared" ref="L16" si="5">S16</f>
        <v>6.2799999999999991E-3</v>
      </c>
      <c r="M16" t="s">
        <v>965</v>
      </c>
      <c r="N16" s="321"/>
      <c r="P16" s="333">
        <f t="shared" si="1"/>
        <v>5.6299999999999996E-3</v>
      </c>
      <c r="Q16" s="333">
        <f>IF(C$6="Debt Service",ROUND(R$4*P16,5),IF(C$6="Operating Ratio",ROUND(R$5*P16,5),"Error"))</f>
        <v>6.4999999999999997E-4</v>
      </c>
      <c r="R16" s="333">
        <v>0</v>
      </c>
      <c r="S16" s="333">
        <f t="shared" ref="S16" si="6">SUM(P16:R16)</f>
        <v>6.2799999999999991E-3</v>
      </c>
    </row>
    <row r="17" spans="2:19" x14ac:dyDescent="0.25">
      <c r="B17" s="320"/>
      <c r="C17" s="109"/>
      <c r="D17" s="111"/>
      <c r="E17" s="112"/>
      <c r="F17" s="333"/>
      <c r="G17"/>
      <c r="I17" s="109"/>
      <c r="J17" s="111"/>
      <c r="K17" s="112"/>
      <c r="L17" s="333"/>
      <c r="M17"/>
      <c r="N17" s="321"/>
      <c r="P17" s="333"/>
      <c r="Q17" s="333"/>
      <c r="R17" s="333"/>
      <c r="S17" s="333"/>
    </row>
    <row r="18" spans="2:19" x14ac:dyDescent="0.25">
      <c r="B18" s="320"/>
      <c r="C18" s="108" t="s">
        <v>73</v>
      </c>
      <c r="D18" s="28"/>
      <c r="E18" s="28"/>
      <c r="F18" s="333"/>
      <c r="G18"/>
      <c r="I18" s="109"/>
      <c r="J18" s="111"/>
      <c r="K18" s="112"/>
      <c r="L18" s="333"/>
      <c r="M18"/>
      <c r="N18" s="321"/>
      <c r="P18" s="333"/>
      <c r="Q18" s="333"/>
      <c r="R18" s="333"/>
      <c r="S18" s="333"/>
    </row>
    <row r="19" spans="2:19" x14ac:dyDescent="0.25">
      <c r="B19" s="320"/>
      <c r="C19" s="109" t="s">
        <v>22</v>
      </c>
      <c r="D19" s="111">
        <v>5000</v>
      </c>
      <c r="E19" s="112" t="s">
        <v>2</v>
      </c>
      <c r="F19" s="22">
        <f>'C - BA PWA CN 2025-00326'!F56</f>
        <v>39.17</v>
      </c>
      <c r="G19" t="s">
        <v>964</v>
      </c>
      <c r="I19" s="109" t="s">
        <v>22</v>
      </c>
      <c r="J19" s="111">
        <f>D19</f>
        <v>5000</v>
      </c>
      <c r="K19" s="112" t="s">
        <v>2</v>
      </c>
      <c r="L19" s="328">
        <f>S19</f>
        <v>43.730000000000004</v>
      </c>
      <c r="M19" t="s">
        <v>964</v>
      </c>
      <c r="N19" s="321"/>
      <c r="P19" s="328">
        <f>F19</f>
        <v>39.17</v>
      </c>
      <c r="Q19" s="328">
        <f>IF(C$6="Debt Service",ROUND(R$4*P19,2),IF(C$6="Operating Ratio",ROUND(R$5*P19,2),"Error"))</f>
        <v>4.54</v>
      </c>
      <c r="R19" s="333">
        <f>R12</f>
        <v>0.02</v>
      </c>
      <c r="S19" s="328">
        <f>SUM(P19:R19)</f>
        <v>43.730000000000004</v>
      </c>
    </row>
    <row r="20" spans="2:19" x14ac:dyDescent="0.25">
      <c r="B20" s="320"/>
      <c r="C20" s="109" t="s">
        <v>23</v>
      </c>
      <c r="D20" s="111">
        <f>SUM(D18:D19)</f>
        <v>5000</v>
      </c>
      <c r="E20" s="112" t="s">
        <v>2</v>
      </c>
      <c r="F20" s="115">
        <f>'C - BA PWA CN 2025-00326'!F57</f>
        <v>5.6299999999999996E-3</v>
      </c>
      <c r="G20" t="s">
        <v>965</v>
      </c>
      <c r="I20" s="109" t="s">
        <v>23</v>
      </c>
      <c r="J20" s="111">
        <f>SUM(J18:J19)</f>
        <v>5000</v>
      </c>
      <c r="K20" s="112" t="s">
        <v>2</v>
      </c>
      <c r="L20" s="333">
        <f>S20</f>
        <v>6.2799999999999991E-3</v>
      </c>
      <c r="M20" t="s">
        <v>965</v>
      </c>
      <c r="N20" s="321"/>
      <c r="P20" s="333">
        <f t="shared" ref="P20" si="7">F20</f>
        <v>5.6299999999999996E-3</v>
      </c>
      <c r="Q20" s="333">
        <f>IF(C$6="Debt Service",ROUND(R$4*P20,5),IF(C$6="Operating Ratio",ROUND(R$5*P20,5),"Error"))</f>
        <v>6.4999999999999997E-4</v>
      </c>
      <c r="R20" s="333">
        <v>0</v>
      </c>
      <c r="S20" s="333">
        <f t="shared" ref="S20" si="8">SUM(P20:R20)</f>
        <v>6.2799999999999991E-3</v>
      </c>
    </row>
    <row r="21" spans="2:19" x14ac:dyDescent="0.25">
      <c r="B21" s="320"/>
      <c r="C21" s="109"/>
      <c r="D21" s="111"/>
      <c r="E21" s="112"/>
      <c r="F21" s="333"/>
      <c r="G21"/>
      <c r="I21" s="109"/>
      <c r="J21" s="111"/>
      <c r="K21" s="112"/>
      <c r="L21" s="333"/>
      <c r="M21"/>
      <c r="N21" s="321"/>
      <c r="P21" s="333"/>
      <c r="Q21" s="333"/>
      <c r="R21" s="333"/>
      <c r="S21" s="333"/>
    </row>
    <row r="22" spans="2:19" x14ac:dyDescent="0.25">
      <c r="B22" s="320"/>
      <c r="C22" s="108" t="s">
        <v>74</v>
      </c>
      <c r="D22" s="28"/>
      <c r="E22" s="28"/>
      <c r="F22" s="333"/>
      <c r="G22"/>
      <c r="I22" s="109"/>
      <c r="J22" s="111"/>
      <c r="K22" s="112"/>
      <c r="L22" s="333"/>
      <c r="M22"/>
      <c r="N22" s="321"/>
      <c r="P22" s="333"/>
      <c r="Q22" s="333"/>
      <c r="R22" s="333"/>
      <c r="S22" s="333"/>
    </row>
    <row r="23" spans="2:19" x14ac:dyDescent="0.25">
      <c r="B23" s="320"/>
      <c r="C23" s="109" t="s">
        <v>22</v>
      </c>
      <c r="D23" s="111">
        <v>10000</v>
      </c>
      <c r="E23" s="112" t="s">
        <v>2</v>
      </c>
      <c r="F23" s="22">
        <f>'C - BA PWA CN 2025-00326'!F68</f>
        <v>67.319999999999993</v>
      </c>
      <c r="G23" t="s">
        <v>964</v>
      </c>
      <c r="I23" s="109" t="s">
        <v>22</v>
      </c>
      <c r="J23" s="111">
        <f>D23</f>
        <v>10000</v>
      </c>
      <c r="K23" s="112" t="s">
        <v>2</v>
      </c>
      <c r="L23" s="328">
        <f>S23</f>
        <v>75.139999999999986</v>
      </c>
      <c r="M23" t="s">
        <v>964</v>
      </c>
      <c r="N23" s="321"/>
      <c r="P23" s="328">
        <f>F23</f>
        <v>67.319999999999993</v>
      </c>
      <c r="Q23" s="328">
        <f>IF(C$6="Debt Service",ROUND(R$4*P23,2),IF(C$6="Operating Ratio",ROUND(R$5*P23,2),"Error"))</f>
        <v>7.8</v>
      </c>
      <c r="R23" s="333">
        <f>R19</f>
        <v>0.02</v>
      </c>
      <c r="S23" s="328">
        <f>SUM(P23:R23)</f>
        <v>75.139999999999986</v>
      </c>
    </row>
    <row r="24" spans="2:19" x14ac:dyDescent="0.25">
      <c r="B24" s="320"/>
      <c r="C24" s="109" t="s">
        <v>23</v>
      </c>
      <c r="D24" s="111">
        <f>SUM(D22:D23)</f>
        <v>10000</v>
      </c>
      <c r="E24" s="112" t="s">
        <v>2</v>
      </c>
      <c r="F24" s="115">
        <f>'C - BA PWA CN 2025-00326'!F69</f>
        <v>5.6299999999999996E-3</v>
      </c>
      <c r="G24" t="s">
        <v>965</v>
      </c>
      <c r="I24" s="109" t="s">
        <v>23</v>
      </c>
      <c r="J24" s="111">
        <f>SUM(J22:J23)</f>
        <v>10000</v>
      </c>
      <c r="K24" s="112" t="s">
        <v>2</v>
      </c>
      <c r="L24" s="333">
        <f>S24</f>
        <v>6.2799999999999991E-3</v>
      </c>
      <c r="M24" t="s">
        <v>965</v>
      </c>
      <c r="N24" s="321"/>
      <c r="P24" s="333">
        <f t="shared" ref="P24" si="9">F24</f>
        <v>5.6299999999999996E-3</v>
      </c>
      <c r="Q24" s="333">
        <f>IF(C$6="Debt Service",ROUND(R$4*P24,5),IF(C$6="Operating Ratio",ROUND(R$5*P24,5),"Error"))</f>
        <v>6.4999999999999997E-4</v>
      </c>
      <c r="R24" s="333">
        <v>0</v>
      </c>
      <c r="S24" s="333">
        <f t="shared" ref="S24" si="10">SUM(P24:R24)</f>
        <v>6.2799999999999991E-3</v>
      </c>
    </row>
    <row r="25" spans="2:19" x14ac:dyDescent="0.25">
      <c r="B25" s="320"/>
      <c r="C25" s="109"/>
      <c r="D25" s="111"/>
      <c r="E25" s="112"/>
      <c r="F25" s="333"/>
      <c r="G25"/>
      <c r="I25" s="109"/>
      <c r="J25" s="111"/>
      <c r="K25" s="112"/>
      <c r="L25" s="333"/>
      <c r="M25"/>
      <c r="N25" s="321"/>
      <c r="P25" s="333"/>
      <c r="Q25" s="333"/>
      <c r="R25" s="333"/>
      <c r="S25" s="333"/>
    </row>
    <row r="26" spans="2:19" x14ac:dyDescent="0.25">
      <c r="B26" s="320"/>
      <c r="C26" s="108" t="s">
        <v>75</v>
      </c>
      <c r="D26" s="28"/>
      <c r="E26" s="28"/>
      <c r="F26" s="333"/>
      <c r="G26"/>
      <c r="I26" s="109"/>
      <c r="J26" s="111"/>
      <c r="K26" s="112"/>
      <c r="L26" s="333"/>
      <c r="M26"/>
      <c r="N26" s="321"/>
      <c r="P26" s="333"/>
      <c r="Q26" s="333"/>
      <c r="R26" s="333"/>
      <c r="S26" s="333"/>
    </row>
    <row r="27" spans="2:19" x14ac:dyDescent="0.25">
      <c r="B27" s="320"/>
      <c r="C27" s="109" t="s">
        <v>22</v>
      </c>
      <c r="D27" s="111">
        <v>25000</v>
      </c>
      <c r="E27" s="112" t="s">
        <v>2</v>
      </c>
      <c r="F27" s="22">
        <f>'C - BA PWA CN 2025-00326'!F81</f>
        <v>151.74</v>
      </c>
      <c r="G27" t="s">
        <v>964</v>
      </c>
      <c r="I27" s="109" t="s">
        <v>22</v>
      </c>
      <c r="J27" s="111">
        <f>D27</f>
        <v>25000</v>
      </c>
      <c r="K27" s="112" t="s">
        <v>2</v>
      </c>
      <c r="L27" s="328">
        <f>S27</f>
        <v>169.35000000000002</v>
      </c>
      <c r="M27" t="s">
        <v>964</v>
      </c>
      <c r="N27" s="321"/>
      <c r="P27" s="328">
        <f>F27</f>
        <v>151.74</v>
      </c>
      <c r="Q27" s="328">
        <f>IF(C$6="Debt Service",ROUND(R$4*P27,2),IF(C$6="Operating Ratio",ROUND(R$5*P27,2),"Error"))</f>
        <v>17.59</v>
      </c>
      <c r="R27" s="333">
        <f>R23</f>
        <v>0.02</v>
      </c>
      <c r="S27" s="328">
        <f>SUM(P27:R27)</f>
        <v>169.35000000000002</v>
      </c>
    </row>
    <row r="28" spans="2:19" x14ac:dyDescent="0.25">
      <c r="B28" s="320"/>
      <c r="C28" s="109" t="s">
        <v>23</v>
      </c>
      <c r="D28" s="111">
        <f>SUM(D26:D27)</f>
        <v>25000</v>
      </c>
      <c r="E28" s="112" t="s">
        <v>2</v>
      </c>
      <c r="F28" s="115">
        <f>'C - BA PWA CN 2025-00326'!F82</f>
        <v>5.6299999999999996E-3</v>
      </c>
      <c r="G28" t="s">
        <v>965</v>
      </c>
      <c r="I28" s="109" t="s">
        <v>23</v>
      </c>
      <c r="J28" s="111">
        <f>SUM(J26:J27)</f>
        <v>25000</v>
      </c>
      <c r="K28" s="112" t="s">
        <v>2</v>
      </c>
      <c r="L28" s="333">
        <f>L16</f>
        <v>6.2799999999999991E-3</v>
      </c>
      <c r="M28" t="s">
        <v>965</v>
      </c>
      <c r="N28" s="321"/>
      <c r="P28" s="333">
        <f t="shared" ref="P28" si="11">F28</f>
        <v>5.6299999999999996E-3</v>
      </c>
      <c r="Q28" s="333">
        <f>IF(C$6="Debt Service",ROUND(R$4*P28,5),IF(C$6="Operating Ratio",ROUND(R$5*P28,5),"Error"))</f>
        <v>6.4999999999999997E-4</v>
      </c>
      <c r="R28" s="333">
        <v>0</v>
      </c>
      <c r="S28" s="333">
        <f t="shared" ref="S28" si="12">SUM(P28:R28)</f>
        <v>6.2799999999999991E-3</v>
      </c>
    </row>
    <row r="29" spans="2:19" x14ac:dyDescent="0.25">
      <c r="B29" s="320"/>
      <c r="C29"/>
      <c r="D29" s="111"/>
      <c r="E29" s="111"/>
      <c r="F29" s="334"/>
      <c r="G29"/>
      <c r="I29"/>
      <c r="J29" s="111"/>
      <c r="K29" s="111"/>
      <c r="L29"/>
      <c r="M29"/>
      <c r="N29" s="321"/>
    </row>
    <row r="30" spans="2:19" x14ac:dyDescent="0.25">
      <c r="B30" s="320"/>
      <c r="C30" s="108" t="s">
        <v>67</v>
      </c>
      <c r="D30" s="111"/>
      <c r="E30" s="111"/>
      <c r="F30" s="334"/>
      <c r="G30"/>
      <c r="I30"/>
      <c r="J30" s="111"/>
      <c r="K30" s="111"/>
      <c r="L30"/>
      <c r="M30"/>
      <c r="N30" s="321"/>
    </row>
    <row r="31" spans="2:19" x14ac:dyDescent="0.25">
      <c r="B31" s="320"/>
      <c r="C31" t="s">
        <v>966</v>
      </c>
      <c r="D31" s="111"/>
      <c r="E31" s="111"/>
      <c r="F31" s="115">
        <v>6.7799999999999996E-3</v>
      </c>
      <c r="G31" t="s">
        <v>965</v>
      </c>
      <c r="I31" s="109"/>
      <c r="J31" s="111"/>
      <c r="K31" s="112"/>
      <c r="L31" s="333">
        <f>S31</f>
        <v>7.5699999999999995E-3</v>
      </c>
      <c r="M31" t="s">
        <v>965</v>
      </c>
      <c r="N31" s="321"/>
      <c r="P31" s="333">
        <f t="shared" ref="P31" si="13">F31</f>
        <v>6.7799999999999996E-3</v>
      </c>
      <c r="Q31" s="333">
        <f>IF(C$6="Debt Service",ROUND(R$4*P31,5),IF(C$6="Operating Ratio",ROUND(R$5*P31,5),"Error"))</f>
        <v>7.9000000000000001E-4</v>
      </c>
      <c r="R31" s="333">
        <v>0</v>
      </c>
      <c r="S31" s="333">
        <f t="shared" ref="S31" si="14">SUM(P31:R31)</f>
        <v>7.5699999999999995E-3</v>
      </c>
    </row>
    <row r="32" spans="2:19" x14ac:dyDescent="0.25">
      <c r="B32" s="323"/>
      <c r="C32" s="324"/>
      <c r="D32" s="324"/>
      <c r="E32" s="324"/>
      <c r="F32" s="325"/>
      <c r="G32" s="324"/>
      <c r="H32" s="324"/>
      <c r="I32" s="324"/>
      <c r="J32" s="324"/>
      <c r="K32" s="324"/>
      <c r="L32" s="325"/>
      <c r="M32" s="324"/>
      <c r="N32" s="326"/>
    </row>
  </sheetData>
  <mergeCells count="6">
    <mergeCell ref="C3:M3"/>
    <mergeCell ref="C4:M4"/>
    <mergeCell ref="C5:M5"/>
    <mergeCell ref="C6:M6"/>
    <mergeCell ref="C9:G9"/>
    <mergeCell ref="I9:M9"/>
  </mergeCells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8F5993-B79A-474A-9DF6-F0C0836A0B0A}">
  <dimension ref="A1:L88"/>
  <sheetViews>
    <sheetView workbookViewId="0">
      <selection activeCell="F8" sqref="F8"/>
    </sheetView>
  </sheetViews>
  <sheetFormatPr defaultColWidth="14.77734375" defaultRowHeight="15" x14ac:dyDescent="0.2"/>
  <cols>
    <col min="1" max="3" width="10.77734375" customWidth="1"/>
  </cols>
  <sheetData>
    <row r="1" spans="1:12" ht="18.75" x14ac:dyDescent="0.3">
      <c r="A1" s="425" t="s">
        <v>233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</row>
    <row r="2" spans="1:12" ht="18.75" x14ac:dyDescent="0.3">
      <c r="A2" s="427" t="str">
        <f>SAO!F1</f>
        <v>Garrard County Water Association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</row>
    <row r="3" spans="1:12" ht="18.75" x14ac:dyDescent="0.3">
      <c r="A3" s="118"/>
      <c r="B3" s="2"/>
      <c r="C3" s="2"/>
      <c r="D3" s="2"/>
      <c r="E3" s="2"/>
      <c r="F3" s="2"/>
      <c r="G3" s="2"/>
      <c r="H3" s="2"/>
      <c r="I3" s="2"/>
      <c r="J3" s="85"/>
      <c r="K3" s="119"/>
      <c r="L3" s="85"/>
    </row>
    <row r="4" spans="1:12" ht="18.75" x14ac:dyDescent="0.3">
      <c r="A4" s="428" t="s">
        <v>234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</row>
    <row r="5" spans="1:12" ht="18.75" x14ac:dyDescent="0.3">
      <c r="G5" s="430" t="s">
        <v>235</v>
      </c>
      <c r="H5" s="430"/>
      <c r="I5" s="430"/>
      <c r="J5" s="85"/>
      <c r="K5" s="119"/>
      <c r="L5" s="85"/>
    </row>
    <row r="6" spans="1:12" ht="18.75" x14ac:dyDescent="0.3">
      <c r="B6" s="28"/>
      <c r="C6" s="429" t="s">
        <v>236</v>
      </c>
      <c r="D6" s="429"/>
      <c r="E6" s="109"/>
      <c r="G6" s="110" t="s">
        <v>237</v>
      </c>
      <c r="H6" s="110" t="s">
        <v>238</v>
      </c>
      <c r="I6" s="120" t="s">
        <v>232</v>
      </c>
      <c r="J6" s="85"/>
      <c r="K6" s="119"/>
      <c r="L6" s="85"/>
    </row>
    <row r="7" spans="1:12" ht="18.75" x14ac:dyDescent="0.3">
      <c r="B7" s="28"/>
      <c r="C7" t="s">
        <v>239</v>
      </c>
      <c r="G7" s="121">
        <f>D45</f>
        <v>74061</v>
      </c>
      <c r="H7" s="121">
        <f>E45</f>
        <v>323363820</v>
      </c>
      <c r="I7" s="122">
        <f>G45</f>
        <v>2904463.8930000002</v>
      </c>
      <c r="J7" s="123"/>
      <c r="K7" s="119"/>
      <c r="L7" s="85"/>
    </row>
    <row r="8" spans="1:12" ht="18.75" x14ac:dyDescent="0.3">
      <c r="B8" s="28"/>
      <c r="C8" t="s">
        <v>73</v>
      </c>
      <c r="G8" s="121">
        <f>D58</f>
        <v>585</v>
      </c>
      <c r="H8" s="121">
        <f>E53</f>
        <v>13789300</v>
      </c>
      <c r="I8" s="136">
        <f>G58</f>
        <v>107026.11399999999</v>
      </c>
      <c r="J8" s="123"/>
      <c r="K8" s="119"/>
      <c r="L8" s="85"/>
    </row>
    <row r="9" spans="1:12" ht="18.75" x14ac:dyDescent="0.3">
      <c r="B9" s="28"/>
      <c r="C9" t="s">
        <v>74</v>
      </c>
      <c r="G9" s="121">
        <f>D70</f>
        <v>60</v>
      </c>
      <c r="H9" s="121">
        <f>E65</f>
        <v>874600</v>
      </c>
      <c r="I9" s="136">
        <f>G70</f>
        <v>8755.3190799999993</v>
      </c>
      <c r="J9" s="123"/>
      <c r="K9" s="119"/>
      <c r="L9" s="85"/>
    </row>
    <row r="10" spans="1:12" ht="18.75" x14ac:dyDescent="0.3">
      <c r="B10" s="28"/>
      <c r="C10" s="19" t="s">
        <v>75</v>
      </c>
      <c r="G10" s="121">
        <f>D83</f>
        <v>60</v>
      </c>
      <c r="H10" s="121">
        <f>E83</f>
        <v>4413300</v>
      </c>
      <c r="I10" s="136">
        <f>G83</f>
        <v>22611.728000000003</v>
      </c>
      <c r="J10" s="123"/>
      <c r="K10" s="119"/>
      <c r="L10" s="85"/>
    </row>
    <row r="11" spans="1:12" ht="18.75" x14ac:dyDescent="0.3">
      <c r="B11" s="28"/>
      <c r="C11" s="124" t="s">
        <v>240</v>
      </c>
      <c r="D11" s="124"/>
      <c r="E11" s="124"/>
      <c r="G11" s="110"/>
      <c r="H11" s="110"/>
      <c r="I11" s="228">
        <f>'A - BA Existing Rates'!I10</f>
        <v>-15549</v>
      </c>
      <c r="J11" s="85"/>
      <c r="K11" s="119"/>
      <c r="L11" s="85"/>
    </row>
    <row r="12" spans="1:12" ht="18.75" x14ac:dyDescent="0.3">
      <c r="B12" s="28"/>
      <c r="C12" s="124" t="s">
        <v>241</v>
      </c>
      <c r="D12" s="124"/>
      <c r="E12" s="124"/>
      <c r="G12" s="125">
        <f>SUM(G7:G11)</f>
        <v>74766</v>
      </c>
      <c r="H12" s="125">
        <f>SUM(H7:H11)</f>
        <v>342441020</v>
      </c>
      <c r="I12" s="136">
        <f>SUM(I7:I11)</f>
        <v>3027308.0540800001</v>
      </c>
      <c r="J12" s="85"/>
      <c r="K12" s="119"/>
      <c r="L12" s="85"/>
    </row>
    <row r="13" spans="1:12" ht="18.75" x14ac:dyDescent="0.3">
      <c r="B13" s="28"/>
      <c r="C13" s="124" t="s">
        <v>242</v>
      </c>
      <c r="D13" s="124"/>
      <c r="E13" s="124"/>
      <c r="G13" s="126">
        <f>-I24</f>
        <v>-74940</v>
      </c>
      <c r="H13" s="126">
        <v>-343748000</v>
      </c>
      <c r="I13" s="126">
        <f>-'Revenue Requirement - OR'!L14</f>
        <v>-3025317</v>
      </c>
      <c r="J13" s="85"/>
      <c r="K13" s="119"/>
      <c r="L13" s="85"/>
    </row>
    <row r="14" spans="1:12" ht="19.5" thickBot="1" x14ac:dyDescent="0.35">
      <c r="B14" s="28"/>
      <c r="C14" s="127" t="s">
        <v>243</v>
      </c>
      <c r="D14" s="127"/>
      <c r="E14" s="127"/>
      <c r="G14" s="128">
        <f>SUM(G12:G13)</f>
        <v>-174</v>
      </c>
      <c r="H14" s="128">
        <f>SUM(H12:H13)</f>
        <v>-1306980</v>
      </c>
      <c r="I14" s="129">
        <f>SUM(I12:I13)</f>
        <v>1991.0540800001472</v>
      </c>
      <c r="J14" s="85"/>
      <c r="K14" s="119"/>
      <c r="L14" s="85"/>
    </row>
    <row r="15" spans="1:12" ht="19.5" thickTop="1" x14ac:dyDescent="0.3">
      <c r="B15" s="28"/>
      <c r="I15" s="130"/>
      <c r="J15" s="85"/>
      <c r="K15" s="119"/>
      <c r="L15" s="85"/>
    </row>
    <row r="16" spans="1:12" ht="18.75" x14ac:dyDescent="0.3">
      <c r="B16" s="28"/>
      <c r="C16" s="124" t="s">
        <v>244</v>
      </c>
      <c r="I16" s="131">
        <v>784507</v>
      </c>
      <c r="J16" s="132"/>
      <c r="K16" s="119"/>
    </row>
    <row r="17" spans="1:11" ht="18.75" x14ac:dyDescent="0.3">
      <c r="B17" s="28"/>
      <c r="C17" s="124" t="s">
        <v>3</v>
      </c>
      <c r="D17" t="s">
        <v>245</v>
      </c>
      <c r="I17" s="121">
        <v>0</v>
      </c>
      <c r="J17" s="132"/>
      <c r="K17" s="119"/>
    </row>
    <row r="18" spans="1:11" ht="18.75" x14ac:dyDescent="0.3">
      <c r="B18" s="28"/>
      <c r="C18" s="124"/>
      <c r="D18" t="s">
        <v>246</v>
      </c>
      <c r="I18" s="133">
        <v>0</v>
      </c>
      <c r="J18" s="132"/>
      <c r="K18" s="119"/>
    </row>
    <row r="19" spans="1:11" ht="19.5" thickBot="1" x14ac:dyDescent="0.35">
      <c r="B19" s="28"/>
      <c r="C19" s="124" t="s">
        <v>247</v>
      </c>
      <c r="I19" s="129">
        <f>SUM(I16:I18)</f>
        <v>784507</v>
      </c>
      <c r="J19" s="132"/>
      <c r="K19" s="119"/>
    </row>
    <row r="20" spans="1:11" ht="19.5" thickTop="1" x14ac:dyDescent="0.3">
      <c r="B20" s="28"/>
      <c r="C20" s="124"/>
      <c r="I20" s="134"/>
      <c r="J20" s="132"/>
      <c r="K20" s="119"/>
    </row>
    <row r="21" spans="1:11" ht="18.75" x14ac:dyDescent="0.3">
      <c r="B21" s="28"/>
      <c r="C21" s="124"/>
      <c r="I21" s="134"/>
      <c r="J21" s="132"/>
      <c r="K21" s="119"/>
    </row>
    <row r="22" spans="1:11" ht="18.75" x14ac:dyDescent="0.3">
      <c r="B22" s="28"/>
      <c r="C22" s="135" t="s">
        <v>248</v>
      </c>
      <c r="I22" s="125">
        <v>6245</v>
      </c>
      <c r="J22" s="132"/>
      <c r="K22" s="119"/>
    </row>
    <row r="23" spans="1:11" ht="18.75" x14ac:dyDescent="0.3">
      <c r="B23" s="28"/>
      <c r="C23" s="135" t="s">
        <v>249</v>
      </c>
      <c r="I23" s="126">
        <v>12</v>
      </c>
      <c r="J23" s="132"/>
      <c r="K23" s="119"/>
    </row>
    <row r="24" spans="1:11" ht="19.5" thickBot="1" x14ac:dyDescent="0.35">
      <c r="B24" s="28"/>
      <c r="C24" s="135" t="s">
        <v>250</v>
      </c>
      <c r="I24" s="128">
        <f>I22*I23</f>
        <v>74940</v>
      </c>
      <c r="J24" s="132"/>
      <c r="K24" s="119"/>
    </row>
    <row r="25" spans="1:11" ht="19.5" thickTop="1" x14ac:dyDescent="0.3">
      <c r="A25" s="117"/>
      <c r="B25" s="117"/>
      <c r="C25" s="117"/>
      <c r="D25" s="117"/>
      <c r="E25" s="117"/>
      <c r="F25" s="117"/>
      <c r="G25" s="117"/>
      <c r="H25" s="117"/>
      <c r="I25" s="117"/>
      <c r="J25" s="117"/>
      <c r="K25" s="117"/>
    </row>
    <row r="26" spans="1:11" ht="18.75" x14ac:dyDescent="0.3">
      <c r="A26" s="117"/>
      <c r="B26" s="117"/>
      <c r="C26" s="117"/>
      <c r="D26" s="117"/>
      <c r="E26" s="117"/>
      <c r="F26" s="117"/>
      <c r="G26" s="117"/>
      <c r="H26" s="117"/>
      <c r="I26" s="117"/>
      <c r="J26" s="117"/>
      <c r="K26" s="117"/>
    </row>
    <row r="27" spans="1:11" ht="18.75" x14ac:dyDescent="0.3">
      <c r="A27" s="117"/>
      <c r="B27" s="117"/>
      <c r="C27" s="117"/>
      <c r="D27" s="117"/>
      <c r="E27" s="117"/>
      <c r="F27" s="117"/>
      <c r="G27" s="117"/>
      <c r="H27" s="117"/>
      <c r="I27" s="117"/>
      <c r="J27" s="117"/>
      <c r="K27" s="117"/>
    </row>
    <row r="28" spans="1:11" x14ac:dyDescent="0.2">
      <c r="B28" s="28"/>
    </row>
    <row r="29" spans="1:11" x14ac:dyDescent="0.2">
      <c r="A29" t="s">
        <v>227</v>
      </c>
      <c r="B29" s="108" t="s">
        <v>72</v>
      </c>
    </row>
    <row r="30" spans="1:11" x14ac:dyDescent="0.2">
      <c r="B30" s="109"/>
      <c r="C30" s="109"/>
      <c r="D30" s="109"/>
      <c r="E30" s="109"/>
      <c r="F30" s="27" t="s">
        <v>22</v>
      </c>
      <c r="G30" s="27" t="s">
        <v>25</v>
      </c>
      <c r="H30" s="27" t="s">
        <v>25</v>
      </c>
      <c r="I30" s="27" t="s">
        <v>25</v>
      </c>
      <c r="J30" s="27" t="s">
        <v>23</v>
      </c>
    </row>
    <row r="31" spans="1:11" x14ac:dyDescent="0.2">
      <c r="B31" s="109"/>
      <c r="C31" s="110" t="s">
        <v>228</v>
      </c>
      <c r="D31" s="110" t="s">
        <v>229</v>
      </c>
      <c r="E31" s="110" t="s">
        <v>2</v>
      </c>
      <c r="F31" s="60">
        <f>C32</f>
        <v>1000</v>
      </c>
      <c r="G31" s="60">
        <f>C33</f>
        <v>1000</v>
      </c>
      <c r="H31" s="60">
        <f>C34</f>
        <v>1000</v>
      </c>
      <c r="I31" s="60">
        <f>C35</f>
        <v>2000</v>
      </c>
      <c r="J31" s="60">
        <f>C36</f>
        <v>5000</v>
      </c>
      <c r="K31" s="57" t="s">
        <v>230</v>
      </c>
    </row>
    <row r="32" spans="1:11" x14ac:dyDescent="0.2">
      <c r="B32" s="109" t="s">
        <v>22</v>
      </c>
      <c r="C32" s="111">
        <v>1000</v>
      </c>
      <c r="D32" s="112">
        <f>'A - BA Existing Rates'!D33</f>
        <v>14021</v>
      </c>
      <c r="E32" s="112">
        <f>'A - BA Existing Rates'!E33</f>
        <v>4674820</v>
      </c>
      <c r="F32" s="28">
        <f>E32</f>
        <v>4674820</v>
      </c>
      <c r="K32" s="28">
        <f>SUM(F32:J32)</f>
        <v>4674820</v>
      </c>
    </row>
    <row r="33" spans="1:11" x14ac:dyDescent="0.2">
      <c r="B33" s="109" t="s">
        <v>25</v>
      </c>
      <c r="C33" s="111">
        <v>1000</v>
      </c>
      <c r="D33" s="112">
        <f>'A - BA Existing Rates'!D34</f>
        <v>11263</v>
      </c>
      <c r="E33" s="112">
        <f>'A - BA Existing Rates'!E34</f>
        <v>17672800</v>
      </c>
      <c r="F33" s="112">
        <f>D33*F$31</f>
        <v>11263000</v>
      </c>
      <c r="G33" s="112">
        <f>E33-F33</f>
        <v>6409800</v>
      </c>
      <c r="H33" s="112"/>
      <c r="I33" s="112"/>
      <c r="J33" s="112"/>
      <c r="K33" s="112">
        <f t="shared" ref="K33:K36" si="0">SUM(F33:J33)</f>
        <v>17672800</v>
      </c>
    </row>
    <row r="34" spans="1:11" x14ac:dyDescent="0.2">
      <c r="B34" s="109" t="s">
        <v>25</v>
      </c>
      <c r="C34" s="111">
        <v>1000</v>
      </c>
      <c r="D34" s="112">
        <f>'A - BA Existing Rates'!D35</f>
        <v>12413</v>
      </c>
      <c r="E34" s="112">
        <f>'A - BA Existing Rates'!E35</f>
        <v>31595900</v>
      </c>
      <c r="F34" s="112">
        <f>$D34*F$31</f>
        <v>12413000</v>
      </c>
      <c r="G34" s="112">
        <f>$D34*G$31</f>
        <v>12413000</v>
      </c>
      <c r="H34" s="112">
        <f>E34-F34-G34</f>
        <v>6769900</v>
      </c>
      <c r="I34" s="112"/>
      <c r="J34" s="112"/>
      <c r="K34" s="112">
        <f t="shared" si="0"/>
        <v>31595900</v>
      </c>
    </row>
    <row r="35" spans="1:11" x14ac:dyDescent="0.2">
      <c r="B35" s="109" t="s">
        <v>25</v>
      </c>
      <c r="C35" s="111">
        <v>2000</v>
      </c>
      <c r="D35" s="112">
        <f>'A - BA Existing Rates'!D36</f>
        <v>17545</v>
      </c>
      <c r="E35" s="112">
        <f>'A - BA Existing Rates'!E36</f>
        <v>69201600</v>
      </c>
      <c r="F35" s="112">
        <f t="shared" ref="F35:I36" si="1">$D35*F$31</f>
        <v>17545000</v>
      </c>
      <c r="G35" s="112">
        <f t="shared" si="1"/>
        <v>17545000</v>
      </c>
      <c r="H35" s="112">
        <f t="shared" si="1"/>
        <v>17545000</v>
      </c>
      <c r="I35" s="112">
        <f>E35-F35-G35-H35</f>
        <v>16566600</v>
      </c>
      <c r="J35" s="112"/>
      <c r="K35" s="112">
        <f t="shared" si="0"/>
        <v>69201600</v>
      </c>
    </row>
    <row r="36" spans="1:11" x14ac:dyDescent="0.2">
      <c r="B36" s="109" t="s">
        <v>23</v>
      </c>
      <c r="C36" s="111">
        <f>SUM(C32:C35)</f>
        <v>5000</v>
      </c>
      <c r="D36" s="112">
        <f>'A - BA Existing Rates'!D37</f>
        <v>18819</v>
      </c>
      <c r="E36" s="112">
        <f>'A - BA Existing Rates'!E37</f>
        <v>200218700</v>
      </c>
      <c r="F36" s="112">
        <f t="shared" si="1"/>
        <v>18819000</v>
      </c>
      <c r="G36" s="112">
        <f t="shared" si="1"/>
        <v>18819000</v>
      </c>
      <c r="H36" s="112">
        <f t="shared" si="1"/>
        <v>18819000</v>
      </c>
      <c r="I36" s="112">
        <f t="shared" si="1"/>
        <v>37638000</v>
      </c>
      <c r="J36" s="112">
        <f>E36-F36-G36-H36-I36</f>
        <v>106123700</v>
      </c>
      <c r="K36" s="112">
        <f t="shared" si="0"/>
        <v>200218700</v>
      </c>
    </row>
    <row r="37" spans="1:11" ht="15.75" thickBot="1" x14ac:dyDescent="0.25">
      <c r="B37" s="109"/>
      <c r="C37" t="s">
        <v>16</v>
      </c>
      <c r="D37" s="113">
        <f t="shared" ref="D37:K37" si="2">SUM(D32:D36)</f>
        <v>74061</v>
      </c>
      <c r="E37" s="113">
        <f t="shared" si="2"/>
        <v>323363820</v>
      </c>
      <c r="F37" s="113">
        <f t="shared" si="2"/>
        <v>64714820</v>
      </c>
      <c r="G37" s="113">
        <f t="shared" si="2"/>
        <v>55186800</v>
      </c>
      <c r="H37" s="113">
        <f t="shared" si="2"/>
        <v>43133900</v>
      </c>
      <c r="I37" s="113">
        <f t="shared" si="2"/>
        <v>54204600</v>
      </c>
      <c r="J37" s="113">
        <f t="shared" si="2"/>
        <v>106123700</v>
      </c>
      <c r="K37" s="113">
        <f t="shared" si="2"/>
        <v>323363820</v>
      </c>
    </row>
    <row r="38" spans="1:11" ht="15.75" thickTop="1" x14ac:dyDescent="0.2">
      <c r="D38" s="109"/>
      <c r="E38" s="109"/>
    </row>
    <row r="39" spans="1:11" x14ac:dyDescent="0.2">
      <c r="D39" s="110" t="s">
        <v>229</v>
      </c>
      <c r="E39" s="110" t="s">
        <v>2</v>
      </c>
      <c r="F39" s="57" t="s">
        <v>231</v>
      </c>
      <c r="G39" s="57" t="s">
        <v>232</v>
      </c>
    </row>
    <row r="40" spans="1:11" x14ac:dyDescent="0.2">
      <c r="B40" s="109" t="s">
        <v>22</v>
      </c>
      <c r="C40" s="111">
        <v>1000</v>
      </c>
      <c r="D40" s="114">
        <f>D37</f>
        <v>74061</v>
      </c>
      <c r="E40" s="114">
        <f>F37</f>
        <v>64714820</v>
      </c>
      <c r="F40" s="22">
        <f>'Rate Comparison'!L12</f>
        <v>15</v>
      </c>
      <c r="G40" s="114">
        <f>D40*F40</f>
        <v>1110915</v>
      </c>
    </row>
    <row r="41" spans="1:11" x14ac:dyDescent="0.2">
      <c r="B41" s="109" t="s">
        <v>25</v>
      </c>
      <c r="C41" s="111">
        <v>1000</v>
      </c>
      <c r="E41" s="114">
        <f>G37</f>
        <v>55186800</v>
      </c>
      <c r="F41" s="115">
        <f>'Rate Comparison'!L13</f>
        <v>8.43E-3</v>
      </c>
      <c r="G41" s="114">
        <f>E41*F41</f>
        <v>465224.72399999999</v>
      </c>
    </row>
    <row r="42" spans="1:11" x14ac:dyDescent="0.2">
      <c r="B42" s="109" t="s">
        <v>25</v>
      </c>
      <c r="C42" s="111">
        <v>1000</v>
      </c>
      <c r="E42" s="114">
        <f>H37</f>
        <v>43133900</v>
      </c>
      <c r="F42" s="115">
        <f>'Rate Comparison'!L14</f>
        <v>6.9500000000000004E-3</v>
      </c>
      <c r="G42" s="114">
        <f t="shared" ref="G42:G44" si="3">E42*F42</f>
        <v>299780.60500000004</v>
      </c>
    </row>
    <row r="43" spans="1:11" x14ac:dyDescent="0.2">
      <c r="B43" s="109" t="s">
        <v>25</v>
      </c>
      <c r="C43" s="111">
        <v>2000</v>
      </c>
      <c r="E43" s="114">
        <f>I37</f>
        <v>54204600</v>
      </c>
      <c r="F43" s="115">
        <f>'Rate Comparison'!L15</f>
        <v>6.6799999999999993E-3</v>
      </c>
      <c r="G43" s="114">
        <f t="shared" si="3"/>
        <v>362086.72799999994</v>
      </c>
    </row>
    <row r="44" spans="1:11" x14ac:dyDescent="0.2">
      <c r="B44" s="109" t="s">
        <v>23</v>
      </c>
      <c r="C44" s="111">
        <f>SUM(C40:C43)</f>
        <v>5000</v>
      </c>
      <c r="E44" s="114">
        <f>J37</f>
        <v>106123700</v>
      </c>
      <c r="F44" s="115">
        <f>'Rate Comparison'!L16</f>
        <v>6.2799999999999991E-3</v>
      </c>
      <c r="G44" s="114">
        <f t="shared" si="3"/>
        <v>666456.83599999989</v>
      </c>
    </row>
    <row r="45" spans="1:11" ht="15.75" thickBot="1" x14ac:dyDescent="0.25">
      <c r="B45" s="109"/>
      <c r="C45" t="s">
        <v>16</v>
      </c>
      <c r="D45" s="113">
        <f>SUM(D40:D44)</f>
        <v>74061</v>
      </c>
      <c r="E45" s="113">
        <f>SUM(E40:E44)</f>
        <v>323363820</v>
      </c>
      <c r="G45" s="113">
        <f>SUM(G40:G44)</f>
        <v>2904463.8930000002</v>
      </c>
    </row>
    <row r="46" spans="1:11" ht="15.75" thickTop="1" x14ac:dyDescent="0.2"/>
    <row r="48" spans="1:11" x14ac:dyDescent="0.2">
      <c r="A48" t="s">
        <v>227</v>
      </c>
      <c r="B48" s="108" t="s">
        <v>73</v>
      </c>
    </row>
    <row r="49" spans="1:11" x14ac:dyDescent="0.2">
      <c r="B49" s="109"/>
      <c r="C49" s="109"/>
      <c r="D49" s="109"/>
      <c r="E49" s="109"/>
      <c r="F49" s="27" t="s">
        <v>22</v>
      </c>
      <c r="G49" s="27" t="s">
        <v>23</v>
      </c>
    </row>
    <row r="50" spans="1:11" x14ac:dyDescent="0.2">
      <c r="B50" s="109"/>
      <c r="C50" s="110" t="s">
        <v>228</v>
      </c>
      <c r="D50" s="110" t="s">
        <v>229</v>
      </c>
      <c r="E50" s="110" t="s">
        <v>2</v>
      </c>
      <c r="F50" s="60">
        <f>C51</f>
        <v>5000</v>
      </c>
      <c r="G50" s="60">
        <f>C52</f>
        <v>5000</v>
      </c>
      <c r="K50" s="57" t="s">
        <v>230</v>
      </c>
    </row>
    <row r="51" spans="1:11" x14ac:dyDescent="0.2">
      <c r="B51" s="109" t="s">
        <v>22</v>
      </c>
      <c r="C51" s="111">
        <v>5000</v>
      </c>
      <c r="D51" s="112">
        <f>'A - BA Existing Rates'!D52</f>
        <v>272</v>
      </c>
      <c r="E51" s="112">
        <f>'A - BA Existing Rates'!E52</f>
        <v>507500</v>
      </c>
      <c r="F51" s="112">
        <f>E51</f>
        <v>507500</v>
      </c>
      <c r="G51" s="112"/>
      <c r="K51" s="28">
        <f t="shared" ref="K51:K52" si="4">SUM(F51:J51)</f>
        <v>507500</v>
      </c>
    </row>
    <row r="52" spans="1:11" x14ac:dyDescent="0.2">
      <c r="B52" s="109" t="s">
        <v>23</v>
      </c>
      <c r="C52" s="111">
        <f>SUM(C51:C51)</f>
        <v>5000</v>
      </c>
      <c r="D52" s="112">
        <f>'A - BA Existing Rates'!D53</f>
        <v>313</v>
      </c>
      <c r="E52" s="112">
        <f>'A - BA Existing Rates'!E53</f>
        <v>13281800</v>
      </c>
      <c r="F52" s="112">
        <f>D52*F$31</f>
        <v>313000</v>
      </c>
      <c r="G52" s="112">
        <f>E52-F52</f>
        <v>12968800</v>
      </c>
      <c r="K52" s="28">
        <f t="shared" si="4"/>
        <v>13281800</v>
      </c>
    </row>
    <row r="53" spans="1:11" ht="15.75" thickBot="1" x14ac:dyDescent="0.25">
      <c r="B53" s="109"/>
      <c r="C53" t="s">
        <v>16</v>
      </c>
      <c r="D53" s="113">
        <f t="shared" ref="D53:G53" si="5">SUM(D51:D52)</f>
        <v>585</v>
      </c>
      <c r="E53" s="113">
        <f t="shared" si="5"/>
        <v>13789300</v>
      </c>
      <c r="F53" s="113">
        <f t="shared" si="5"/>
        <v>820500</v>
      </c>
      <c r="G53" s="113">
        <f t="shared" si="5"/>
        <v>12968800</v>
      </c>
      <c r="K53" s="113">
        <f t="shared" ref="K53" si="6">SUM(K48:K52)</f>
        <v>13789300</v>
      </c>
    </row>
    <row r="54" spans="1:11" ht="15.75" thickTop="1" x14ac:dyDescent="0.2">
      <c r="E54" s="114"/>
    </row>
    <row r="55" spans="1:11" x14ac:dyDescent="0.2">
      <c r="D55" s="110" t="s">
        <v>229</v>
      </c>
      <c r="E55" s="110" t="s">
        <v>2</v>
      </c>
      <c r="F55" s="57" t="s">
        <v>231</v>
      </c>
      <c r="G55" s="57" t="s">
        <v>232</v>
      </c>
    </row>
    <row r="56" spans="1:11" x14ac:dyDescent="0.2">
      <c r="B56" s="109" t="s">
        <v>22</v>
      </c>
      <c r="C56" s="111">
        <f>C51</f>
        <v>5000</v>
      </c>
      <c r="D56" s="114">
        <f>D53</f>
        <v>585</v>
      </c>
      <c r="E56" s="114">
        <f>F53</f>
        <v>820500</v>
      </c>
      <c r="F56" s="22">
        <f>'Rate Comparison'!L19</f>
        <v>43.730000000000004</v>
      </c>
      <c r="G56" s="114">
        <f>D56*F56</f>
        <v>25582.050000000003</v>
      </c>
    </row>
    <row r="57" spans="1:11" x14ac:dyDescent="0.2">
      <c r="B57" s="109" t="s">
        <v>25</v>
      </c>
      <c r="C57" s="111">
        <f>C52</f>
        <v>5000</v>
      </c>
      <c r="E57" s="114">
        <f>G53</f>
        <v>12968800</v>
      </c>
      <c r="F57" s="115">
        <f>'Rate Comparison'!L20</f>
        <v>6.2799999999999991E-3</v>
      </c>
      <c r="G57" s="114">
        <f>E57*F57</f>
        <v>81444.063999999984</v>
      </c>
    </row>
    <row r="58" spans="1:11" ht="15.75" thickBot="1" x14ac:dyDescent="0.25">
      <c r="C58" t="s">
        <v>16</v>
      </c>
      <c r="D58" s="113">
        <f>SUM(D56:D57)</f>
        <v>585</v>
      </c>
      <c r="E58" s="113">
        <f t="shared" ref="E58:G58" si="7">SUM(E56:E57)</f>
        <v>13789300</v>
      </c>
      <c r="F58" s="114"/>
      <c r="G58" s="113">
        <f t="shared" si="7"/>
        <v>107026.11399999999</v>
      </c>
    </row>
    <row r="59" spans="1:11" ht="15.75" thickTop="1" x14ac:dyDescent="0.2">
      <c r="E59" s="114"/>
    </row>
    <row r="60" spans="1:11" x14ac:dyDescent="0.2">
      <c r="A60" t="s">
        <v>227</v>
      </c>
      <c r="B60" s="108" t="s">
        <v>74</v>
      </c>
    </row>
    <row r="61" spans="1:11" x14ac:dyDescent="0.2">
      <c r="B61" s="109"/>
      <c r="C61" s="109"/>
      <c r="D61" s="109"/>
      <c r="E61" s="109"/>
      <c r="F61" s="27" t="s">
        <v>22</v>
      </c>
      <c r="G61" s="27" t="s">
        <v>23</v>
      </c>
    </row>
    <row r="62" spans="1:11" x14ac:dyDescent="0.2">
      <c r="B62" s="109"/>
      <c r="C62" s="110" t="s">
        <v>228</v>
      </c>
      <c r="D62" s="110" t="s">
        <v>229</v>
      </c>
      <c r="E62" s="110" t="s">
        <v>2</v>
      </c>
      <c r="F62" s="60">
        <f>C63</f>
        <v>10000</v>
      </c>
      <c r="G62" s="60">
        <f>C64</f>
        <v>10000</v>
      </c>
      <c r="K62" s="57" t="s">
        <v>230</v>
      </c>
    </row>
    <row r="63" spans="1:11" x14ac:dyDescent="0.2">
      <c r="B63" s="109" t="s">
        <v>22</v>
      </c>
      <c r="C63" s="111">
        <v>10000</v>
      </c>
      <c r="D63" s="112">
        <f>'A - BA Existing Rates'!D64</f>
        <v>27</v>
      </c>
      <c r="E63" s="112">
        <f>'A - BA Existing Rates'!E64</f>
        <v>165339</v>
      </c>
      <c r="F63" s="112">
        <f>E63</f>
        <v>165339</v>
      </c>
      <c r="G63" s="112"/>
      <c r="K63" s="28">
        <f t="shared" ref="K63:K64" si="8">SUM(F63:J63)</f>
        <v>165339</v>
      </c>
    </row>
    <row r="64" spans="1:11" x14ac:dyDescent="0.2">
      <c r="B64" s="109" t="s">
        <v>23</v>
      </c>
      <c r="C64" s="111">
        <f>SUM(C63:C63)</f>
        <v>10000</v>
      </c>
      <c r="D64" s="112">
        <f>'A - BA Existing Rates'!D65</f>
        <v>33</v>
      </c>
      <c r="E64" s="112">
        <f>'A - BA Existing Rates'!E65</f>
        <v>709261</v>
      </c>
      <c r="F64" s="112">
        <f>D64*F$31</f>
        <v>33000</v>
      </c>
      <c r="G64" s="112">
        <f>E64-F64</f>
        <v>676261</v>
      </c>
      <c r="K64" s="28">
        <f t="shared" si="8"/>
        <v>709261</v>
      </c>
    </row>
    <row r="65" spans="1:11" ht="15.75" thickBot="1" x14ac:dyDescent="0.25">
      <c r="B65" s="109"/>
      <c r="C65" t="s">
        <v>16</v>
      </c>
      <c r="D65" s="113">
        <f t="shared" ref="D65:G65" si="9">SUM(D63:D64)</f>
        <v>60</v>
      </c>
      <c r="E65" s="113">
        <f t="shared" si="9"/>
        <v>874600</v>
      </c>
      <c r="F65" s="113">
        <f t="shared" si="9"/>
        <v>198339</v>
      </c>
      <c r="G65" s="113">
        <f t="shared" si="9"/>
        <v>676261</v>
      </c>
      <c r="K65" s="113">
        <f t="shared" ref="K65" si="10">SUM(K60:K64)</f>
        <v>874600</v>
      </c>
    </row>
    <row r="66" spans="1:11" ht="15.75" thickTop="1" x14ac:dyDescent="0.2">
      <c r="B66" s="109"/>
      <c r="D66" s="114"/>
      <c r="E66" s="114"/>
    </row>
    <row r="67" spans="1:11" x14ac:dyDescent="0.2">
      <c r="D67" s="110" t="s">
        <v>229</v>
      </c>
      <c r="E67" s="110" t="s">
        <v>2</v>
      </c>
      <c r="F67" s="57" t="s">
        <v>231</v>
      </c>
      <c r="G67" s="57" t="s">
        <v>232</v>
      </c>
    </row>
    <row r="68" spans="1:11" x14ac:dyDescent="0.2">
      <c r="B68" s="109" t="s">
        <v>22</v>
      </c>
      <c r="C68" s="111">
        <f>C63</f>
        <v>10000</v>
      </c>
      <c r="D68" s="114">
        <f>D65</f>
        <v>60</v>
      </c>
      <c r="E68" s="114">
        <f>F65</f>
        <v>198339</v>
      </c>
      <c r="F68" s="22">
        <f>'Rate Comparison'!L23</f>
        <v>75.139999999999986</v>
      </c>
      <c r="G68" s="114">
        <f>D68*F68</f>
        <v>4508.3999999999996</v>
      </c>
    </row>
    <row r="69" spans="1:11" x14ac:dyDescent="0.2">
      <c r="B69" s="109" t="s">
        <v>25</v>
      </c>
      <c r="C69" s="111">
        <f>C64</f>
        <v>10000</v>
      </c>
      <c r="E69" s="114">
        <f>G65</f>
        <v>676261</v>
      </c>
      <c r="F69" s="115">
        <f>'Rate Comparison'!L24</f>
        <v>6.2799999999999991E-3</v>
      </c>
      <c r="G69" s="114">
        <f>E69*F69</f>
        <v>4246.9190799999997</v>
      </c>
    </row>
    <row r="70" spans="1:11" ht="15.75" thickBot="1" x14ac:dyDescent="0.25">
      <c r="C70" t="s">
        <v>16</v>
      </c>
      <c r="D70" s="113">
        <f>SUM(D68:D69)</f>
        <v>60</v>
      </c>
      <c r="E70" s="113">
        <f t="shared" ref="E70" si="11">SUM(E68:E69)</f>
        <v>874600</v>
      </c>
      <c r="F70" s="114"/>
      <c r="G70" s="113">
        <f t="shared" ref="G70" si="12">SUM(G68:G69)</f>
        <v>8755.3190799999993</v>
      </c>
    </row>
    <row r="71" spans="1:11" ht="15.75" thickTop="1" x14ac:dyDescent="0.2">
      <c r="B71" s="109"/>
      <c r="D71" s="114"/>
      <c r="E71" s="114"/>
    </row>
    <row r="72" spans="1:11" x14ac:dyDescent="0.2">
      <c r="B72" s="109"/>
      <c r="D72" s="114"/>
      <c r="E72" s="114"/>
    </row>
    <row r="73" spans="1:11" x14ac:dyDescent="0.2">
      <c r="A73" t="s">
        <v>227</v>
      </c>
      <c r="B73" s="108" t="s">
        <v>75</v>
      </c>
    </row>
    <row r="74" spans="1:11" x14ac:dyDescent="0.2">
      <c r="B74" s="109"/>
      <c r="C74" s="109"/>
      <c r="D74" s="109"/>
      <c r="E74" s="109"/>
      <c r="F74" s="27" t="s">
        <v>22</v>
      </c>
      <c r="G74" s="27" t="s">
        <v>23</v>
      </c>
    </row>
    <row r="75" spans="1:11" x14ac:dyDescent="0.2">
      <c r="B75" s="109"/>
      <c r="C75" s="110" t="s">
        <v>228</v>
      </c>
      <c r="D75" s="110" t="s">
        <v>229</v>
      </c>
      <c r="E75" s="110" t="s">
        <v>2</v>
      </c>
      <c r="F75" s="60">
        <f>C76</f>
        <v>25000</v>
      </c>
      <c r="G75" s="60">
        <f>C77</f>
        <v>25000</v>
      </c>
      <c r="K75" s="57" t="s">
        <v>230</v>
      </c>
    </row>
    <row r="76" spans="1:11" x14ac:dyDescent="0.2">
      <c r="B76" s="109" t="s">
        <v>22</v>
      </c>
      <c r="C76" s="111">
        <v>25000</v>
      </c>
      <c r="D76" s="112">
        <f>'A - BA Existing Rates'!D77</f>
        <v>23</v>
      </c>
      <c r="E76" s="112">
        <f>'A - BA Existing Rates'!E77</f>
        <v>2393700</v>
      </c>
      <c r="F76" s="112">
        <f>E76</f>
        <v>2393700</v>
      </c>
      <c r="G76" s="112"/>
      <c r="K76" s="28">
        <f t="shared" ref="K76:K77" si="13">SUM(F76:J76)</f>
        <v>2393700</v>
      </c>
    </row>
    <row r="77" spans="1:11" x14ac:dyDescent="0.2">
      <c r="B77" s="109" t="s">
        <v>23</v>
      </c>
      <c r="C77" s="111">
        <f>SUM(C76:C76)</f>
        <v>25000</v>
      </c>
      <c r="D77" s="112">
        <f>'A - BA Existing Rates'!D78</f>
        <v>37</v>
      </c>
      <c r="E77" s="112">
        <f>'A - BA Existing Rates'!E78</f>
        <v>2019600</v>
      </c>
      <c r="F77" s="112">
        <f>D77*F$31</f>
        <v>37000</v>
      </c>
      <c r="G77" s="112">
        <f>E77-F77</f>
        <v>1982600</v>
      </c>
      <c r="K77" s="28">
        <f t="shared" si="13"/>
        <v>2019600</v>
      </c>
    </row>
    <row r="78" spans="1:11" ht="15.75" thickBot="1" x14ac:dyDescent="0.25">
      <c r="B78" s="109"/>
      <c r="C78" t="s">
        <v>16</v>
      </c>
      <c r="D78" s="113">
        <f t="shared" ref="D78:G78" si="14">SUM(D76:D77)</f>
        <v>60</v>
      </c>
      <c r="E78" s="113">
        <f t="shared" si="14"/>
        <v>4413300</v>
      </c>
      <c r="F78" s="113">
        <f t="shared" si="14"/>
        <v>2430700</v>
      </c>
      <c r="G78" s="113">
        <f t="shared" si="14"/>
        <v>1982600</v>
      </c>
      <c r="K78" s="113">
        <f t="shared" ref="K78" si="15">SUM(K73:K77)</f>
        <v>4413300</v>
      </c>
    </row>
    <row r="79" spans="1:11" ht="15.75" thickTop="1" x14ac:dyDescent="0.2"/>
    <row r="80" spans="1:11" x14ac:dyDescent="0.2">
      <c r="D80" s="110" t="s">
        <v>229</v>
      </c>
      <c r="E80" s="110" t="s">
        <v>2</v>
      </c>
      <c r="F80" s="57" t="s">
        <v>231</v>
      </c>
      <c r="G80" s="57" t="s">
        <v>232</v>
      </c>
    </row>
    <row r="81" spans="2:7" x14ac:dyDescent="0.2">
      <c r="B81" s="109" t="s">
        <v>22</v>
      </c>
      <c r="C81" s="111">
        <f>C76</f>
        <v>25000</v>
      </c>
      <c r="D81" s="114">
        <f>D78</f>
        <v>60</v>
      </c>
      <c r="E81" s="114">
        <f>F78</f>
        <v>2430700</v>
      </c>
      <c r="F81" s="22">
        <f>'Rate Comparison'!L27</f>
        <v>169.35000000000002</v>
      </c>
      <c r="G81" s="114">
        <f>D81*F81</f>
        <v>10161.000000000002</v>
      </c>
    </row>
    <row r="82" spans="2:7" x14ac:dyDescent="0.2">
      <c r="B82" s="109" t="s">
        <v>25</v>
      </c>
      <c r="C82" s="111">
        <f>C77</f>
        <v>25000</v>
      </c>
      <c r="E82" s="114">
        <f>G78</f>
        <v>1982600</v>
      </c>
      <c r="F82" s="115">
        <f>'Rate Comparison'!L28</f>
        <v>6.2799999999999991E-3</v>
      </c>
      <c r="G82" s="114">
        <f>E82*F82</f>
        <v>12450.727999999999</v>
      </c>
    </row>
    <row r="83" spans="2:7" ht="15.75" thickBot="1" x14ac:dyDescent="0.25">
      <c r="C83" t="s">
        <v>16</v>
      </c>
      <c r="D83" s="113">
        <f>SUM(D81:D82)</f>
        <v>60</v>
      </c>
      <c r="E83" s="113">
        <f t="shared" ref="E83" si="16">SUM(E81:E82)</f>
        <v>4413300</v>
      </c>
      <c r="F83" s="114"/>
      <c r="G83" s="113">
        <f t="shared" ref="G83" si="17">SUM(G81:G82)</f>
        <v>22611.728000000003</v>
      </c>
    </row>
    <row r="84" spans="2:7" ht="15.75" thickTop="1" x14ac:dyDescent="0.2"/>
    <row r="86" spans="2:7" ht="15.75" x14ac:dyDescent="0.25">
      <c r="B86" s="116" t="s">
        <v>68</v>
      </c>
    </row>
    <row r="87" spans="2:7" x14ac:dyDescent="0.2">
      <c r="E87" s="57" t="s">
        <v>2</v>
      </c>
      <c r="F87" s="57" t="s">
        <v>231</v>
      </c>
      <c r="G87" s="57" t="s">
        <v>232</v>
      </c>
    </row>
    <row r="88" spans="2:7" x14ac:dyDescent="0.2">
      <c r="F88">
        <v>6.3800000000000003E-3</v>
      </c>
      <c r="G88" s="114">
        <f>E88*F88</f>
        <v>0</v>
      </c>
    </row>
  </sheetData>
  <mergeCells count="5">
    <mergeCell ref="A1:L1"/>
    <mergeCell ref="A2:L2"/>
    <mergeCell ref="A4:L4"/>
    <mergeCell ref="G5:I5"/>
    <mergeCell ref="C6:D6"/>
  </mergeCells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7E6347-7A04-4F83-A3B6-F8C9F0F06372}">
  <dimension ref="B1:U41"/>
  <sheetViews>
    <sheetView showGridLines="0" topLeftCell="A2" workbookViewId="0">
      <selection activeCell="P8" sqref="P8"/>
    </sheetView>
  </sheetViews>
  <sheetFormatPr defaultRowHeight="15" x14ac:dyDescent="0.2"/>
  <cols>
    <col min="1" max="1" width="8.88671875" style="394"/>
    <col min="2" max="2" width="2.21875" style="394" customWidth="1"/>
    <col min="3" max="3" width="4.5546875" style="107" customWidth="1"/>
    <col min="4" max="4" width="1.21875" style="107" customWidth="1"/>
    <col min="5" max="5" width="21.77734375" style="394" customWidth="1"/>
    <col min="6" max="6" width="1.21875" style="394" customWidth="1"/>
    <col min="7" max="7" width="7" style="394" customWidth="1"/>
    <col min="8" max="8" width="1.21875" style="394" customWidth="1"/>
    <col min="9" max="9" width="12.77734375" style="396" customWidth="1"/>
    <col min="10" max="11" width="0.77734375" style="396" customWidth="1"/>
    <col min="12" max="12" width="12.77734375" style="396" customWidth="1"/>
    <col min="13" max="13" width="0.77734375" style="396" customWidth="1"/>
    <col min="14" max="14" width="12.77734375" style="396" customWidth="1"/>
    <col min="15" max="15" width="1.21875" style="396" customWidth="1"/>
    <col min="16" max="16" width="12.77734375" style="396" customWidth="1"/>
    <col min="17" max="17" width="1.21875" style="396" customWidth="1"/>
    <col min="18" max="18" width="7.5546875" style="107" customWidth="1"/>
    <col min="19" max="19" width="1.21875" style="394" customWidth="1"/>
    <col min="20" max="20" width="8.5546875" style="95" customWidth="1"/>
    <col min="21" max="21" width="1.77734375" style="394" customWidth="1"/>
    <col min="22" max="16384" width="8.88671875" style="394"/>
  </cols>
  <sheetData>
    <row r="1" spans="2:21" ht="14.45" customHeight="1" x14ac:dyDescent="0.2">
      <c r="B1" s="391"/>
      <c r="C1" s="392"/>
      <c r="D1" s="392"/>
      <c r="E1" s="391"/>
      <c r="F1" s="391"/>
      <c r="G1" s="391"/>
      <c r="H1" s="391"/>
      <c r="I1" s="393"/>
      <c r="J1" s="393"/>
      <c r="K1" s="393"/>
      <c r="L1" s="393"/>
      <c r="M1" s="393"/>
      <c r="N1" s="393"/>
      <c r="O1" s="393"/>
      <c r="P1" s="393"/>
      <c r="Q1" s="393"/>
      <c r="R1" s="392"/>
      <c r="S1" s="391"/>
      <c r="T1" s="397"/>
    </row>
    <row r="2" spans="2:21" ht="14.45" customHeight="1" x14ac:dyDescent="0.2">
      <c r="B2" s="402"/>
      <c r="C2" s="403"/>
      <c r="D2" s="403"/>
      <c r="E2" s="404"/>
      <c r="F2" s="404"/>
      <c r="G2" s="404"/>
      <c r="H2" s="404"/>
      <c r="I2" s="405"/>
      <c r="J2" s="405"/>
      <c r="K2" s="405"/>
      <c r="L2" s="405"/>
      <c r="M2" s="405"/>
      <c r="N2" s="405"/>
      <c r="O2" s="405"/>
      <c r="P2" s="405"/>
      <c r="Q2" s="405"/>
      <c r="R2" s="403"/>
      <c r="S2" s="404"/>
      <c r="T2" s="406"/>
      <c r="U2" s="407"/>
    </row>
    <row r="3" spans="2:21" ht="14.45" customHeight="1" x14ac:dyDescent="0.2">
      <c r="B3" s="408"/>
      <c r="C3" s="452" t="s">
        <v>6</v>
      </c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  <c r="O3" s="452"/>
      <c r="P3" s="452"/>
      <c r="Q3" s="452"/>
      <c r="R3" s="452"/>
      <c r="S3" s="452"/>
      <c r="T3" s="452"/>
      <c r="U3" s="409"/>
    </row>
    <row r="4" spans="2:21" ht="14.45" customHeight="1" x14ac:dyDescent="0.2">
      <c r="B4" s="408"/>
      <c r="C4" s="452" t="s">
        <v>278</v>
      </c>
      <c r="D4" s="452"/>
      <c r="E4" s="452"/>
      <c r="F4" s="452"/>
      <c r="G4" s="452"/>
      <c r="H4" s="452"/>
      <c r="I4" s="452"/>
      <c r="J4" s="452"/>
      <c r="K4" s="452"/>
      <c r="L4" s="452"/>
      <c r="M4" s="452"/>
      <c r="N4" s="452"/>
      <c r="O4" s="452"/>
      <c r="P4" s="452"/>
      <c r="Q4" s="452"/>
      <c r="R4" s="452"/>
      <c r="S4" s="452"/>
      <c r="T4" s="452"/>
      <c r="U4" s="409"/>
    </row>
    <row r="5" spans="2:21" ht="14.45" customHeight="1" x14ac:dyDescent="0.2">
      <c r="B5" s="408"/>
      <c r="C5" s="453" t="s">
        <v>69</v>
      </c>
      <c r="D5" s="453"/>
      <c r="E5" s="453"/>
      <c r="F5" s="453"/>
      <c r="G5" s="453"/>
      <c r="H5" s="453"/>
      <c r="I5" s="453"/>
      <c r="J5" s="453"/>
      <c r="K5" s="453"/>
      <c r="L5" s="453"/>
      <c r="M5" s="453"/>
      <c r="N5" s="453"/>
      <c r="O5" s="453"/>
      <c r="P5" s="453"/>
      <c r="Q5" s="453"/>
      <c r="R5" s="453"/>
      <c r="S5" s="453"/>
      <c r="T5" s="453"/>
      <c r="U5" s="409"/>
    </row>
    <row r="6" spans="2:21" ht="14.45" customHeight="1" x14ac:dyDescent="0.2">
      <c r="B6" s="408"/>
      <c r="C6" s="138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S6" s="107"/>
      <c r="U6" s="409"/>
    </row>
    <row r="7" spans="2:21" ht="14.45" customHeight="1" x14ac:dyDescent="0.2">
      <c r="B7" s="410"/>
      <c r="C7" s="392"/>
      <c r="D7" s="392"/>
      <c r="E7" s="391"/>
      <c r="F7" s="391"/>
      <c r="U7" s="409"/>
    </row>
    <row r="8" spans="2:21" ht="14.45" customHeight="1" x14ac:dyDescent="0.2">
      <c r="B8" s="410"/>
      <c r="C8" s="392"/>
      <c r="D8" s="392"/>
      <c r="E8" s="391"/>
      <c r="F8" s="391"/>
      <c r="G8" s="254" t="s">
        <v>1005</v>
      </c>
      <c r="H8" s="255"/>
      <c r="I8" s="256" t="s">
        <v>1006</v>
      </c>
      <c r="J8" s="393"/>
      <c r="K8" s="393"/>
      <c r="L8" s="256" t="s">
        <v>378</v>
      </c>
      <c r="M8" s="393"/>
      <c r="N8" s="256" t="s">
        <v>10</v>
      </c>
      <c r="O8" s="393"/>
      <c r="P8" s="256" t="s">
        <v>378</v>
      </c>
      <c r="Q8" s="257"/>
      <c r="R8" s="254"/>
      <c r="S8" s="255"/>
      <c r="T8" s="398" t="s">
        <v>380</v>
      </c>
      <c r="U8" s="409"/>
    </row>
    <row r="9" spans="2:21" ht="14.45" customHeight="1" x14ac:dyDescent="0.2">
      <c r="B9" s="410"/>
      <c r="C9" s="400" t="s">
        <v>60</v>
      </c>
      <c r="D9" s="261"/>
      <c r="E9" s="262" t="s">
        <v>382</v>
      </c>
      <c r="F9" s="263"/>
      <c r="G9" s="264" t="s">
        <v>383</v>
      </c>
      <c r="H9" s="255"/>
      <c r="I9" s="265" t="s">
        <v>1007</v>
      </c>
      <c r="J9" s="393"/>
      <c r="K9" s="393"/>
      <c r="L9" s="266" t="s">
        <v>385</v>
      </c>
      <c r="M9" s="393"/>
      <c r="N9" s="265" t="s">
        <v>386</v>
      </c>
      <c r="O9" s="393"/>
      <c r="P9" s="266" t="s">
        <v>387</v>
      </c>
      <c r="Q9" s="267"/>
      <c r="R9" s="264" t="s">
        <v>389</v>
      </c>
      <c r="S9" s="255"/>
      <c r="T9" s="399" t="s">
        <v>390</v>
      </c>
      <c r="U9" s="409"/>
    </row>
    <row r="10" spans="2:21" ht="14.45" customHeight="1" x14ac:dyDescent="0.2">
      <c r="B10" s="410"/>
      <c r="C10" s="19" t="s">
        <v>1002</v>
      </c>
      <c r="D10" s="278"/>
      <c r="E10" s="278"/>
      <c r="F10" s="263"/>
      <c r="G10" s="254" t="s">
        <v>1003</v>
      </c>
      <c r="H10" s="255"/>
      <c r="I10" s="390">
        <f>'Table A Detail'!H21</f>
        <v>204026.26</v>
      </c>
      <c r="J10" s="393"/>
      <c r="K10" s="393"/>
      <c r="L10" s="390">
        <f>'Table A Detail'!K21</f>
        <v>100437.26999999997</v>
      </c>
      <c r="M10" s="393"/>
      <c r="N10" s="390">
        <f>'Table A Detail'!M21</f>
        <v>3981.6400000000003</v>
      </c>
      <c r="O10" s="393"/>
      <c r="P10" s="390">
        <f>'Table A Detail'!O21</f>
        <v>104407.23999999999</v>
      </c>
      <c r="Q10" s="390"/>
      <c r="R10" s="254" t="s">
        <v>392</v>
      </c>
      <c r="S10" s="255"/>
      <c r="T10" s="398" t="s">
        <v>1003</v>
      </c>
      <c r="U10" s="409"/>
    </row>
    <row r="11" spans="2:21" ht="14.45" customHeight="1" x14ac:dyDescent="0.25">
      <c r="B11" s="410"/>
      <c r="C11" s="19" t="s">
        <v>1004</v>
      </c>
      <c r="D11" s="389"/>
      <c r="E11" s="389"/>
      <c r="F11" s="278"/>
      <c r="G11" s="254" t="s">
        <v>1003</v>
      </c>
      <c r="H11" s="255"/>
      <c r="I11" s="390">
        <f>'Table A Detail'!H26</f>
        <v>171343.41</v>
      </c>
      <c r="J11" s="393"/>
      <c r="K11" s="393"/>
      <c r="L11" s="390">
        <f>'Table A Detail'!K26</f>
        <v>56997.520000000004</v>
      </c>
      <c r="M11" s="393"/>
      <c r="N11" s="390">
        <f>'Table A Detail'!M26</f>
        <v>12290.6</v>
      </c>
      <c r="O11" s="393"/>
      <c r="P11" s="390">
        <f>'Table A Detail'!O26</f>
        <v>69288.12</v>
      </c>
      <c r="Q11" s="390"/>
      <c r="R11" s="254" t="s">
        <v>392</v>
      </c>
      <c r="S11" s="255"/>
      <c r="T11" s="411" t="s">
        <v>1010</v>
      </c>
      <c r="U11" s="409"/>
    </row>
    <row r="12" spans="2:21" ht="14.45" customHeight="1" x14ac:dyDescent="0.25">
      <c r="B12" s="410"/>
      <c r="C12" s="19" t="s">
        <v>1008</v>
      </c>
      <c r="D12" s="389"/>
      <c r="E12" s="389"/>
      <c r="F12" s="278"/>
      <c r="G12" s="254" t="s">
        <v>1003</v>
      </c>
      <c r="H12" s="255"/>
      <c r="I12" s="390">
        <f>'Table A Detail'!H37</f>
        <v>13262.39</v>
      </c>
      <c r="J12" s="393"/>
      <c r="K12" s="393"/>
      <c r="L12" s="390">
        <f>'Table A Detail'!K37</f>
        <v>4050.9900000000002</v>
      </c>
      <c r="M12" s="393"/>
      <c r="N12" s="390">
        <f>'Table A Detail'!M37</f>
        <v>804.69</v>
      </c>
      <c r="O12" s="393"/>
      <c r="P12" s="390">
        <f>'Table A Detail'!O37</f>
        <v>4855.6799999999994</v>
      </c>
      <c r="Q12" s="390"/>
      <c r="R12" s="254" t="s">
        <v>392</v>
      </c>
      <c r="S12" s="255"/>
      <c r="T12" s="398" t="s">
        <v>1003</v>
      </c>
      <c r="U12" s="409"/>
    </row>
    <row r="13" spans="2:21" ht="14.45" customHeight="1" x14ac:dyDescent="0.25">
      <c r="B13" s="410"/>
      <c r="C13" s="19" t="s">
        <v>1009</v>
      </c>
      <c r="D13" s="389"/>
      <c r="E13" s="389"/>
      <c r="F13" s="278"/>
      <c r="G13" s="254" t="s">
        <v>1003</v>
      </c>
      <c r="H13" s="255"/>
      <c r="I13" s="390">
        <f>'Table A Detail'!H48</f>
        <v>347718.81</v>
      </c>
      <c r="J13" s="393"/>
      <c r="K13" s="393"/>
      <c r="L13" s="390">
        <f>'Table A Detail'!K48</f>
        <v>145159.26</v>
      </c>
      <c r="M13" s="393"/>
      <c r="N13" s="390">
        <f>'Table A Detail'!M48</f>
        <v>42461.17</v>
      </c>
      <c r="O13" s="393"/>
      <c r="P13" s="390">
        <f>'Table A Detail'!O48</f>
        <v>187620.43</v>
      </c>
      <c r="Q13" s="390"/>
      <c r="R13" s="254" t="s">
        <v>392</v>
      </c>
      <c r="S13" s="255"/>
      <c r="T13" s="411" t="s">
        <v>1011</v>
      </c>
      <c r="U13" s="409"/>
    </row>
    <row r="14" spans="2:21" ht="14.45" customHeight="1" x14ac:dyDescent="0.25">
      <c r="B14" s="410"/>
      <c r="C14" s="19" t="s">
        <v>54</v>
      </c>
      <c r="D14" s="389"/>
      <c r="E14" s="389"/>
      <c r="F14" s="278"/>
      <c r="G14" s="254" t="s">
        <v>1003</v>
      </c>
      <c r="H14" s="255"/>
      <c r="I14" s="390">
        <f>'Table A Detail'!H56</f>
        <v>25590.81</v>
      </c>
      <c r="J14" s="393"/>
      <c r="K14" s="393"/>
      <c r="L14" s="390">
        <f>'Table A Detail'!K56</f>
        <v>9079.81</v>
      </c>
      <c r="M14" s="393"/>
      <c r="N14" s="390">
        <f>'Table A Detail'!M56</f>
        <v>335.59999999999997</v>
      </c>
      <c r="O14" s="393"/>
      <c r="P14" s="390">
        <f>'Table A Detail'!O56</f>
        <v>9415.41</v>
      </c>
      <c r="Q14" s="390"/>
      <c r="R14" s="254" t="s">
        <v>392</v>
      </c>
      <c r="S14" s="255"/>
      <c r="T14" s="411" t="s">
        <v>1012</v>
      </c>
      <c r="U14" s="409"/>
    </row>
    <row r="15" spans="2:21" ht="14.45" customHeight="1" x14ac:dyDescent="0.25">
      <c r="B15" s="410"/>
      <c r="C15" s="19" t="s">
        <v>1013</v>
      </c>
      <c r="D15" s="389"/>
      <c r="E15" s="389"/>
      <c r="F15" s="278"/>
      <c r="G15" s="254" t="s">
        <v>87</v>
      </c>
      <c r="H15" s="255"/>
      <c r="I15" s="390">
        <f>'Table A Detail'!H83</f>
        <v>127410.87999999999</v>
      </c>
      <c r="J15" s="393"/>
      <c r="K15" s="393"/>
      <c r="L15" s="390">
        <f>'Table A Detail'!K83</f>
        <v>0</v>
      </c>
      <c r="M15" s="393"/>
      <c r="N15" s="390">
        <f>'Table A Detail'!M83</f>
        <v>0</v>
      </c>
      <c r="O15" s="393"/>
      <c r="P15" s="390">
        <f>'Table A Detail'!O83</f>
        <v>0</v>
      </c>
      <c r="Q15" s="390"/>
      <c r="R15" s="277" t="s">
        <v>87</v>
      </c>
      <c r="S15" s="255"/>
      <c r="T15" s="398" t="s">
        <v>87</v>
      </c>
      <c r="U15" s="409"/>
    </row>
    <row r="16" spans="2:21" ht="14.45" customHeight="1" x14ac:dyDescent="0.25">
      <c r="B16" s="410"/>
      <c r="C16" s="19" t="s">
        <v>1014</v>
      </c>
      <c r="D16" s="389"/>
      <c r="E16" s="389"/>
      <c r="F16" s="278"/>
      <c r="G16" s="254" t="s">
        <v>1003</v>
      </c>
      <c r="H16" s="255"/>
      <c r="I16" s="390">
        <f>'Table A Detail'!H386</f>
        <v>19549806.109999996</v>
      </c>
      <c r="J16" s="393"/>
      <c r="K16" s="393"/>
      <c r="L16" s="390">
        <f>'Table A Detail'!K386</f>
        <v>8368527.2299999995</v>
      </c>
      <c r="M16" s="393"/>
      <c r="N16" s="390">
        <f>'Table A Detail'!M386</f>
        <v>347783.7</v>
      </c>
      <c r="O16" s="393"/>
      <c r="P16" s="390">
        <f>'Table A Detail'!O386</f>
        <v>8716310.9299999941</v>
      </c>
      <c r="Q16" s="390"/>
      <c r="R16" s="254" t="s">
        <v>392</v>
      </c>
      <c r="S16" s="255"/>
      <c r="T16" s="398" t="s">
        <v>1003</v>
      </c>
      <c r="U16" s="409"/>
    </row>
    <row r="17" spans="2:21" ht="14.45" customHeight="1" x14ac:dyDescent="0.25">
      <c r="B17" s="410"/>
      <c r="C17" s="19" t="s">
        <v>1015</v>
      </c>
      <c r="D17" s="389"/>
      <c r="E17" s="389"/>
      <c r="F17" s="278"/>
      <c r="G17" s="254" t="s">
        <v>1003</v>
      </c>
      <c r="H17" s="255"/>
      <c r="I17" s="390">
        <f>'Table A Detail'!H390</f>
        <v>6803</v>
      </c>
      <c r="J17" s="393"/>
      <c r="K17" s="393"/>
      <c r="L17" s="390">
        <f>'Table A Detail'!K390</f>
        <v>6803</v>
      </c>
      <c r="M17" s="393"/>
      <c r="N17" s="390">
        <f>'Table A Detail'!M390</f>
        <v>0</v>
      </c>
      <c r="O17" s="393"/>
      <c r="P17" s="390">
        <f>'Table A Detail'!O390</f>
        <v>6803</v>
      </c>
      <c r="Q17" s="390"/>
      <c r="R17" s="254" t="s">
        <v>392</v>
      </c>
      <c r="S17" s="255"/>
      <c r="T17" s="398">
        <v>50</v>
      </c>
      <c r="U17" s="409"/>
    </row>
    <row r="18" spans="2:21" ht="14.45" customHeight="1" x14ac:dyDescent="0.25">
      <c r="B18" s="410"/>
      <c r="C18" s="19" t="s">
        <v>1016</v>
      </c>
      <c r="D18" s="389"/>
      <c r="E18" s="389"/>
      <c r="F18" s="278"/>
      <c r="G18" s="254" t="s">
        <v>1003</v>
      </c>
      <c r="H18" s="255"/>
      <c r="I18" s="390">
        <f>'Table A Detail'!H435</f>
        <v>683485</v>
      </c>
      <c r="J18" s="393"/>
      <c r="K18" s="393"/>
      <c r="L18" s="390">
        <f>'Table A Detail'!K435</f>
        <v>414161.94000000012</v>
      </c>
      <c r="M18" s="393"/>
      <c r="N18" s="390">
        <f>'Table A Detail'!M435</f>
        <v>18344.659999999996</v>
      </c>
      <c r="O18" s="393"/>
      <c r="P18" s="390">
        <f>'Table A Detail'!O435</f>
        <v>432506.60000000021</v>
      </c>
      <c r="Q18" s="390"/>
      <c r="R18" s="254" t="s">
        <v>392</v>
      </c>
      <c r="S18" s="255"/>
      <c r="T18" s="411" t="s">
        <v>1017</v>
      </c>
      <c r="U18" s="409"/>
    </row>
    <row r="19" spans="2:21" ht="14.45" customHeight="1" x14ac:dyDescent="0.25">
      <c r="B19" s="410"/>
      <c r="C19" s="19" t="s">
        <v>56</v>
      </c>
      <c r="D19" s="389"/>
      <c r="E19" s="389"/>
      <c r="F19" s="278"/>
      <c r="G19" s="254" t="s">
        <v>1003</v>
      </c>
      <c r="H19" s="255"/>
      <c r="I19" s="390">
        <f>'Table A Detail'!H521</f>
        <v>1745353.5500000005</v>
      </c>
      <c r="J19" s="393"/>
      <c r="K19" s="393"/>
      <c r="L19" s="390">
        <f>'Table A Detail'!K521</f>
        <v>763566.67000000016</v>
      </c>
      <c r="M19" s="393"/>
      <c r="N19" s="390">
        <f>'Table A Detail'!M521</f>
        <v>70099.839999999982</v>
      </c>
      <c r="O19" s="393"/>
      <c r="P19" s="390">
        <f>'Table A Detail'!O521</f>
        <v>833666.51000000024</v>
      </c>
      <c r="Q19" s="390"/>
      <c r="R19" s="254" t="s">
        <v>392</v>
      </c>
      <c r="S19" s="255"/>
      <c r="T19" s="411" t="s">
        <v>1017</v>
      </c>
      <c r="U19" s="409"/>
    </row>
    <row r="20" spans="2:21" ht="14.45" customHeight="1" x14ac:dyDescent="0.25">
      <c r="B20" s="410"/>
      <c r="C20" s="19" t="s">
        <v>1018</v>
      </c>
      <c r="D20" s="389"/>
      <c r="E20" s="389"/>
      <c r="F20" s="278"/>
      <c r="G20" s="254" t="s">
        <v>1003</v>
      </c>
      <c r="H20" s="255"/>
      <c r="I20" s="390">
        <f>'Table A Detail'!H546</f>
        <v>84558.1</v>
      </c>
      <c r="J20" s="393"/>
      <c r="K20" s="393"/>
      <c r="L20" s="390">
        <f>'Table A Detail'!K546</f>
        <v>59973.619999999995</v>
      </c>
      <c r="M20" s="393"/>
      <c r="N20" s="390">
        <f>'Table A Detail'!M546</f>
        <v>5008.8500000000004</v>
      </c>
      <c r="O20" s="393"/>
      <c r="P20" s="390">
        <f>'Table A Detail'!O546</f>
        <v>64982.469999999994</v>
      </c>
      <c r="Q20" s="390"/>
      <c r="R20" s="254" t="s">
        <v>392</v>
      </c>
      <c r="S20" s="255"/>
      <c r="T20" s="398">
        <v>5</v>
      </c>
      <c r="U20" s="409"/>
    </row>
    <row r="21" spans="2:21" ht="14.45" customHeight="1" x14ac:dyDescent="0.25">
      <c r="B21" s="410"/>
      <c r="C21" s="19" t="s">
        <v>1019</v>
      </c>
      <c r="D21" s="389"/>
      <c r="E21" s="389"/>
      <c r="F21" s="278"/>
      <c r="G21" s="254"/>
      <c r="H21" s="255"/>
      <c r="I21" s="390">
        <f>'Table A Detail'!H569</f>
        <v>2672944.7999999998</v>
      </c>
      <c r="J21" s="393"/>
      <c r="K21" s="393"/>
      <c r="L21" s="390">
        <f>'Table A Detail'!K569</f>
        <v>878241.84</v>
      </c>
      <c r="M21" s="393"/>
      <c r="N21" s="390">
        <f>'Table A Detail'!M569</f>
        <v>74731.7</v>
      </c>
      <c r="O21" s="393"/>
      <c r="P21" s="390">
        <f>'Table A Detail'!O569</f>
        <v>952973.54000000015</v>
      </c>
      <c r="Q21" s="390"/>
      <c r="R21" s="254" t="s">
        <v>392</v>
      </c>
      <c r="S21" s="255"/>
      <c r="T21" s="398" t="s">
        <v>1003</v>
      </c>
      <c r="U21" s="409"/>
    </row>
    <row r="22" spans="2:21" ht="14.45" customHeight="1" thickBot="1" x14ac:dyDescent="0.3">
      <c r="B22" s="410"/>
      <c r="C22" s="19"/>
      <c r="D22" s="389"/>
      <c r="E22" s="389" t="s">
        <v>927</v>
      </c>
      <c r="F22" s="278"/>
      <c r="G22" s="254"/>
      <c r="H22" s="255"/>
      <c r="I22" s="401">
        <f>SUM(I10:I21)</f>
        <v>25632303.119999997</v>
      </c>
      <c r="J22" s="393"/>
      <c r="K22" s="393"/>
      <c r="L22" s="401">
        <f>SUM(L10:L21)</f>
        <v>10806999.149999999</v>
      </c>
      <c r="M22" s="393"/>
      <c r="N22" s="401">
        <f>SUM(N10:N21)</f>
        <v>575842.44999999995</v>
      </c>
      <c r="O22" s="393"/>
      <c r="P22" s="401">
        <f>SUM(P10:P21)</f>
        <v>11382829.929999996</v>
      </c>
      <c r="Q22" s="390"/>
      <c r="R22" s="255"/>
      <c r="S22" s="255"/>
      <c r="T22" s="398"/>
      <c r="U22" s="409"/>
    </row>
    <row r="23" spans="2:21" ht="14.45" customHeight="1" thickTop="1" x14ac:dyDescent="0.25">
      <c r="B23" s="412"/>
      <c r="C23" s="372"/>
      <c r="D23" s="413"/>
      <c r="E23" s="413"/>
      <c r="F23" s="414"/>
      <c r="G23" s="264"/>
      <c r="H23" s="260"/>
      <c r="I23" s="415"/>
      <c r="J23" s="416"/>
      <c r="K23" s="416"/>
      <c r="L23" s="415"/>
      <c r="M23" s="416"/>
      <c r="N23" s="415"/>
      <c r="O23" s="416"/>
      <c r="P23" s="415"/>
      <c r="Q23" s="415"/>
      <c r="R23" s="260"/>
      <c r="S23" s="260"/>
      <c r="T23" s="399"/>
      <c r="U23" s="417"/>
    </row>
    <row r="24" spans="2:21" ht="14.45" customHeight="1" x14ac:dyDescent="0.25">
      <c r="B24" s="395"/>
      <c r="C24" s="19"/>
      <c r="D24" s="389"/>
      <c r="E24" s="389"/>
      <c r="F24" s="278"/>
      <c r="G24" s="254"/>
      <c r="H24" s="255"/>
      <c r="I24" s="390"/>
      <c r="J24" s="393"/>
      <c r="K24" s="393"/>
      <c r="L24" s="390"/>
      <c r="M24" s="393"/>
      <c r="N24" s="390"/>
      <c r="O24" s="393"/>
      <c r="P24" s="390"/>
      <c r="Q24" s="390"/>
      <c r="R24" s="255"/>
      <c r="S24" s="255"/>
      <c r="T24" s="398"/>
    </row>
    <row r="25" spans="2:21" ht="14.45" customHeight="1" x14ac:dyDescent="0.25">
      <c r="B25" s="395"/>
      <c r="C25" s="19"/>
      <c r="D25" s="389"/>
      <c r="E25" s="389" t="s">
        <v>928</v>
      </c>
      <c r="F25" s="278"/>
      <c r="G25" s="254"/>
      <c r="H25" s="255"/>
      <c r="I25" s="390"/>
      <c r="J25" s="393"/>
      <c r="K25" s="393"/>
      <c r="L25" s="390"/>
      <c r="M25" s="393"/>
      <c r="N25" s="390"/>
      <c r="O25" s="393"/>
      <c r="P25" s="390"/>
      <c r="Q25" s="390"/>
      <c r="R25" s="255"/>
      <c r="S25" s="255"/>
      <c r="T25" s="398"/>
    </row>
    <row r="26" spans="2:21" ht="14.45" customHeight="1" x14ac:dyDescent="0.25">
      <c r="B26" s="395"/>
      <c r="C26" s="19"/>
      <c r="D26" s="389"/>
      <c r="E26" s="389" t="s">
        <v>929</v>
      </c>
      <c r="F26" s="278"/>
      <c r="G26" s="254"/>
      <c r="H26" s="255"/>
      <c r="I26" s="390"/>
      <c r="J26" s="393"/>
      <c r="K26" s="393"/>
      <c r="L26" s="390"/>
      <c r="M26" s="393"/>
      <c r="N26" s="390"/>
      <c r="O26" s="393"/>
      <c r="P26" s="390"/>
      <c r="Q26" s="390"/>
      <c r="R26" s="255"/>
      <c r="S26" s="255"/>
      <c r="T26" s="398"/>
    </row>
    <row r="27" spans="2:21" ht="14.45" customHeight="1" x14ac:dyDescent="0.25">
      <c r="B27" s="395"/>
      <c r="C27" s="19"/>
      <c r="D27" s="389"/>
      <c r="E27" s="389" t="s">
        <v>930</v>
      </c>
      <c r="F27" s="278"/>
      <c r="G27" s="254"/>
      <c r="H27" s="255"/>
      <c r="I27" s="390"/>
      <c r="J27" s="393"/>
      <c r="K27" s="393"/>
      <c r="L27" s="390"/>
      <c r="M27" s="393"/>
      <c r="N27" s="390"/>
      <c r="O27" s="393"/>
      <c r="P27" s="390"/>
      <c r="Q27" s="390"/>
      <c r="R27" s="255"/>
      <c r="S27" s="255"/>
      <c r="T27" s="398"/>
    </row>
    <row r="28" spans="2:21" ht="14.45" customHeight="1" x14ac:dyDescent="0.25">
      <c r="B28" s="395"/>
      <c r="C28" s="19"/>
      <c r="D28" s="389"/>
      <c r="E28" s="389"/>
      <c r="F28" s="278"/>
      <c r="G28" s="254"/>
      <c r="H28" s="255"/>
      <c r="I28" s="390"/>
      <c r="J28" s="393"/>
      <c r="K28" s="393"/>
      <c r="L28" s="390"/>
      <c r="M28" s="393"/>
      <c r="N28" s="390"/>
      <c r="O28" s="393"/>
      <c r="P28" s="390"/>
      <c r="Q28" s="390"/>
      <c r="R28" s="255"/>
      <c r="S28" s="255"/>
      <c r="T28" s="398"/>
    </row>
    <row r="29" spans="2:21" ht="14.45" customHeight="1" x14ac:dyDescent="0.25">
      <c r="B29" s="395"/>
      <c r="C29" s="19"/>
      <c r="D29" s="389"/>
      <c r="E29" s="389" t="s">
        <v>931</v>
      </c>
      <c r="F29" s="278"/>
      <c r="G29" s="254"/>
      <c r="H29" s="255"/>
      <c r="I29" s="390">
        <f>'Table A Detail'!H570</f>
        <v>25632303.119999997</v>
      </c>
      <c r="J29" s="393"/>
      <c r="K29" s="393"/>
      <c r="L29" s="390">
        <f>'Table A Detail'!K570</f>
        <v>10806999.149999999</v>
      </c>
      <c r="M29" s="393"/>
      <c r="N29" s="390">
        <f>'Table A Detail'!M570</f>
        <v>575842.44999999995</v>
      </c>
      <c r="O29" s="393"/>
      <c r="P29" s="390">
        <f>'Table A Detail'!O570</f>
        <v>11382829.929999996</v>
      </c>
      <c r="Q29" s="390"/>
      <c r="R29" s="255"/>
      <c r="S29" s="255"/>
      <c r="T29" s="398"/>
    </row>
    <row r="30" spans="2:21" ht="14.45" customHeight="1" x14ac:dyDescent="0.25">
      <c r="B30" s="395"/>
      <c r="C30" s="19"/>
      <c r="D30" s="389"/>
      <c r="E30" s="389" t="s">
        <v>929</v>
      </c>
      <c r="F30" s="278"/>
      <c r="G30" s="254"/>
      <c r="H30" s="255"/>
      <c r="I30" s="390"/>
      <c r="J30" s="393"/>
      <c r="K30" s="393"/>
      <c r="L30" s="390"/>
      <c r="M30" s="393"/>
      <c r="N30" s="390"/>
      <c r="O30" s="393"/>
      <c r="P30" s="390"/>
      <c r="Q30" s="390"/>
      <c r="R30" s="255"/>
      <c r="S30" s="255"/>
      <c r="T30" s="398"/>
    </row>
    <row r="31" spans="2:21" ht="14.45" customHeight="1" x14ac:dyDescent="0.25">
      <c r="B31" s="395"/>
      <c r="C31" s="19"/>
      <c r="D31" s="389"/>
      <c r="E31" s="389" t="s">
        <v>930</v>
      </c>
      <c r="F31" s="278"/>
      <c r="G31" s="254"/>
      <c r="H31" s="255"/>
      <c r="I31" s="390"/>
      <c r="J31" s="393"/>
      <c r="K31" s="393"/>
      <c r="L31" s="390"/>
      <c r="M31" s="393"/>
      <c r="N31" s="390"/>
      <c r="O31" s="393"/>
      <c r="P31" s="390"/>
      <c r="Q31" s="390"/>
      <c r="R31" s="255"/>
      <c r="S31" s="255"/>
      <c r="T31" s="398"/>
    </row>
    <row r="32" spans="2:21" ht="14.45" customHeight="1" x14ac:dyDescent="0.25">
      <c r="C32" s="19"/>
      <c r="D32" s="389"/>
      <c r="E32" s="389"/>
      <c r="F32" s="278"/>
      <c r="G32" s="254"/>
      <c r="H32" s="255"/>
      <c r="I32" s="390"/>
      <c r="J32" s="393"/>
      <c r="K32" s="393"/>
      <c r="L32" s="390"/>
      <c r="M32" s="393"/>
      <c r="N32" s="390"/>
      <c r="O32" s="393"/>
      <c r="P32" s="390"/>
      <c r="Q32" s="390"/>
      <c r="R32" s="255"/>
      <c r="S32" s="255"/>
      <c r="T32" s="398"/>
    </row>
    <row r="33" spans="3:20" ht="15.75" x14ac:dyDescent="0.25">
      <c r="C33" s="19"/>
      <c r="D33" s="389"/>
      <c r="E33" s="389"/>
      <c r="F33" s="278"/>
      <c r="G33" s="254"/>
      <c r="H33" s="255"/>
      <c r="I33" s="390"/>
      <c r="J33" s="393"/>
      <c r="K33" s="393"/>
      <c r="L33" s="390"/>
      <c r="M33" s="393"/>
      <c r="N33" s="390"/>
      <c r="O33" s="393"/>
      <c r="P33" s="390"/>
      <c r="Q33" s="390"/>
      <c r="R33" s="255"/>
      <c r="S33" s="255"/>
      <c r="T33" s="398"/>
    </row>
    <row r="34" spans="3:20" ht="15.75" x14ac:dyDescent="0.25">
      <c r="C34" s="19"/>
      <c r="D34" s="389"/>
      <c r="E34" s="389"/>
      <c r="F34" s="278"/>
      <c r="G34" s="254"/>
      <c r="H34" s="255"/>
      <c r="I34" s="390"/>
      <c r="J34" s="393"/>
      <c r="K34" s="393"/>
      <c r="L34" s="390"/>
      <c r="M34" s="393"/>
      <c r="N34" s="390"/>
      <c r="O34" s="393"/>
      <c r="P34" s="390"/>
      <c r="Q34" s="390"/>
      <c r="R34" s="255"/>
      <c r="S34" s="255"/>
      <c r="T34" s="398"/>
    </row>
    <row r="35" spans="3:20" ht="15.75" x14ac:dyDescent="0.25">
      <c r="C35" s="19"/>
      <c r="D35" s="389"/>
      <c r="E35" s="389"/>
      <c r="F35" s="278"/>
      <c r="G35" s="254"/>
      <c r="H35" s="255"/>
      <c r="I35" s="390"/>
      <c r="J35" s="393"/>
      <c r="K35" s="393"/>
      <c r="L35" s="390"/>
      <c r="M35" s="393"/>
      <c r="N35" s="390"/>
      <c r="O35" s="393"/>
      <c r="P35" s="390"/>
      <c r="Q35" s="390"/>
      <c r="R35" s="255"/>
      <c r="S35" s="255"/>
      <c r="T35" s="398"/>
    </row>
    <row r="36" spans="3:20" ht="15.75" x14ac:dyDescent="0.25">
      <c r="C36" s="19"/>
      <c r="D36" s="389"/>
      <c r="E36" s="389"/>
      <c r="F36" s="278"/>
      <c r="G36" s="254"/>
      <c r="H36" s="255"/>
      <c r="I36" s="390"/>
      <c r="J36" s="393"/>
      <c r="K36" s="393"/>
      <c r="L36" s="390"/>
      <c r="M36" s="393"/>
      <c r="N36" s="390"/>
      <c r="O36" s="393"/>
      <c r="P36" s="390"/>
      <c r="Q36" s="390"/>
      <c r="R36" s="255"/>
      <c r="S36" s="255"/>
      <c r="T36" s="398"/>
    </row>
    <row r="37" spans="3:20" ht="15.75" x14ac:dyDescent="0.25">
      <c r="C37" s="19"/>
      <c r="D37" s="389"/>
      <c r="E37" s="389"/>
      <c r="F37" s="278"/>
      <c r="G37" s="254"/>
      <c r="H37" s="255"/>
      <c r="I37" s="390"/>
      <c r="J37" s="393"/>
      <c r="K37" s="393"/>
      <c r="L37" s="390"/>
      <c r="M37" s="393"/>
      <c r="N37" s="390"/>
      <c r="O37" s="393"/>
      <c r="P37" s="390"/>
      <c r="Q37" s="390"/>
      <c r="R37" s="255"/>
      <c r="S37" s="255"/>
      <c r="T37" s="398"/>
    </row>
    <row r="38" spans="3:20" ht="15.75" x14ac:dyDescent="0.25">
      <c r="C38" s="19"/>
      <c r="D38" s="389"/>
      <c r="E38" s="389"/>
      <c r="F38" s="278"/>
      <c r="G38" s="254"/>
      <c r="H38" s="255"/>
      <c r="I38" s="390"/>
      <c r="J38" s="393"/>
      <c r="K38" s="393"/>
      <c r="L38" s="390"/>
      <c r="M38" s="393"/>
      <c r="N38" s="390"/>
      <c r="O38" s="393"/>
      <c r="P38" s="390"/>
      <c r="Q38" s="390"/>
      <c r="R38" s="255"/>
      <c r="S38" s="255"/>
      <c r="T38" s="398"/>
    </row>
    <row r="39" spans="3:20" ht="15.75" x14ac:dyDescent="0.25">
      <c r="C39" s="19"/>
      <c r="D39" s="389"/>
      <c r="E39" s="389"/>
      <c r="F39" s="278"/>
      <c r="G39" s="254"/>
      <c r="H39" s="255"/>
      <c r="I39" s="390"/>
      <c r="J39" s="393"/>
      <c r="K39" s="393"/>
      <c r="L39" s="390"/>
      <c r="M39" s="393"/>
      <c r="N39" s="390"/>
      <c r="O39" s="393"/>
      <c r="P39" s="390"/>
      <c r="Q39" s="390"/>
      <c r="R39" s="255"/>
      <c r="S39" s="255"/>
      <c r="T39" s="398"/>
    </row>
    <row r="40" spans="3:20" ht="15.75" x14ac:dyDescent="0.25">
      <c r="C40" s="19"/>
      <c r="D40" s="389"/>
      <c r="E40" s="389"/>
      <c r="F40" s="278"/>
      <c r="G40" s="254"/>
      <c r="H40" s="255"/>
      <c r="I40" s="390"/>
      <c r="J40" s="393"/>
      <c r="K40" s="393"/>
      <c r="L40" s="390"/>
      <c r="M40" s="393"/>
      <c r="N40" s="390"/>
      <c r="O40" s="393"/>
      <c r="P40" s="390"/>
      <c r="Q40" s="390"/>
      <c r="R40" s="255"/>
      <c r="S40" s="255"/>
      <c r="T40" s="398"/>
    </row>
    <row r="41" spans="3:20" ht="15.75" x14ac:dyDescent="0.25">
      <c r="C41" s="19"/>
      <c r="D41" s="389"/>
      <c r="E41" s="389"/>
      <c r="F41" s="278"/>
      <c r="G41" s="254"/>
      <c r="H41" s="255"/>
      <c r="I41" s="390"/>
      <c r="J41" s="393"/>
      <c r="K41" s="393"/>
      <c r="L41" s="390"/>
      <c r="M41" s="393"/>
      <c r="N41" s="390"/>
      <c r="O41" s="393"/>
      <c r="P41" s="390"/>
      <c r="Q41" s="390"/>
      <c r="R41" s="255"/>
      <c r="S41" s="255"/>
      <c r="T41" s="398"/>
    </row>
  </sheetData>
  <mergeCells count="3">
    <mergeCell ref="C3:T3"/>
    <mergeCell ref="C4:T4"/>
    <mergeCell ref="C5:T5"/>
  </mergeCells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71D188-8724-4815-9683-3B73EA977E2D}">
  <dimension ref="A1:S580"/>
  <sheetViews>
    <sheetView topLeftCell="A559" workbookViewId="0">
      <selection activeCell="M579" sqref="M579:M580"/>
    </sheetView>
  </sheetViews>
  <sheetFormatPr defaultRowHeight="15" x14ac:dyDescent="0.2"/>
  <cols>
    <col min="1" max="1" width="2.21875" style="127" customWidth="1"/>
    <col min="2" max="2" width="4.5546875" style="27" customWidth="1"/>
    <col min="3" max="3" width="1.21875" style="27" customWidth="1"/>
    <col min="4" max="4" width="21.77734375" style="127" customWidth="1"/>
    <col min="5" max="5" width="1.21875" style="127" customWidth="1"/>
    <col min="6" max="6" width="7" style="127" customWidth="1"/>
    <col min="7" max="7" width="1.21875" style="127" customWidth="1"/>
    <col min="8" max="8" width="12.77734375" style="252" customWidth="1"/>
    <col min="9" max="10" width="0.77734375" style="252" customWidth="1"/>
    <col min="11" max="11" width="12.77734375" style="252" customWidth="1"/>
    <col min="12" max="12" width="0.77734375" style="252" customWidth="1"/>
    <col min="13" max="13" width="12.77734375" style="252" customWidth="1"/>
    <col min="14" max="14" width="1.21875" style="252" customWidth="1"/>
    <col min="15" max="15" width="12.77734375" style="252" customWidth="1"/>
    <col min="16" max="16" width="1.21875" style="252" customWidth="1"/>
    <col min="17" max="17" width="7.5546875" style="27" customWidth="1"/>
    <col min="18" max="18" width="1.21875" style="127" customWidth="1"/>
    <col min="19" max="19" width="8.5546875" style="27" customWidth="1"/>
    <col min="20" max="16384" width="8.88671875" style="127"/>
  </cols>
  <sheetData>
    <row r="1" spans="1:19" ht="14.45" customHeight="1" x14ac:dyDescent="0.2">
      <c r="A1" s="248"/>
      <c r="B1" s="249"/>
      <c r="C1" s="249"/>
      <c r="D1" s="248"/>
      <c r="E1" s="248"/>
      <c r="F1" s="248"/>
      <c r="G1" s="248"/>
      <c r="H1" s="250"/>
      <c r="I1" s="250"/>
      <c r="J1" s="250"/>
      <c r="K1" s="250"/>
      <c r="L1" s="250"/>
      <c r="M1" s="250"/>
      <c r="N1" s="250"/>
      <c r="O1" s="250"/>
      <c r="P1" s="250"/>
      <c r="Q1" s="249"/>
      <c r="R1" s="248"/>
      <c r="S1" s="249"/>
    </row>
    <row r="2" spans="1:19" ht="14.45" customHeight="1" x14ac:dyDescent="0.2">
      <c r="A2" s="248"/>
      <c r="B2" s="249"/>
      <c r="C2" s="249"/>
      <c r="D2" s="248"/>
      <c r="E2" s="248"/>
      <c r="F2" s="248"/>
      <c r="G2" s="248"/>
      <c r="H2" s="250"/>
      <c r="I2" s="250"/>
      <c r="J2" s="250"/>
      <c r="K2" s="250"/>
      <c r="L2" s="250"/>
      <c r="M2" s="250"/>
      <c r="N2" s="250"/>
      <c r="O2" s="250"/>
      <c r="P2" s="250"/>
      <c r="Q2" s="249"/>
      <c r="R2" s="248"/>
      <c r="S2" s="249"/>
    </row>
    <row r="3" spans="1:19" ht="14.45" customHeight="1" x14ac:dyDescent="0.2">
      <c r="A3" s="248"/>
      <c r="B3" s="452" t="s">
        <v>6</v>
      </c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  <c r="O3" s="452"/>
      <c r="P3" s="452"/>
      <c r="Q3" s="452"/>
      <c r="R3" s="452"/>
      <c r="S3" s="452"/>
    </row>
    <row r="4" spans="1:19" ht="14.45" customHeight="1" x14ac:dyDescent="0.2">
      <c r="A4" s="248"/>
      <c r="B4" s="452" t="s">
        <v>278</v>
      </c>
      <c r="C4" s="452"/>
      <c r="D4" s="452"/>
      <c r="E4" s="452"/>
      <c r="F4" s="452"/>
      <c r="G4" s="452"/>
      <c r="H4" s="452"/>
      <c r="I4" s="452"/>
      <c r="J4" s="452"/>
      <c r="K4" s="452"/>
      <c r="L4" s="452"/>
      <c r="M4" s="452"/>
      <c r="N4" s="452"/>
      <c r="O4" s="452"/>
      <c r="P4" s="452"/>
      <c r="Q4" s="452"/>
      <c r="R4" s="452"/>
      <c r="S4" s="452"/>
    </row>
    <row r="5" spans="1:19" ht="14.45" customHeight="1" x14ac:dyDescent="0.2">
      <c r="A5" s="248"/>
      <c r="B5" s="453" t="s">
        <v>69</v>
      </c>
      <c r="C5" s="453"/>
      <c r="D5" s="453"/>
      <c r="E5" s="453"/>
      <c r="F5" s="453"/>
      <c r="G5" s="453"/>
      <c r="H5" s="453"/>
      <c r="I5" s="453"/>
      <c r="J5" s="453"/>
      <c r="K5" s="453"/>
      <c r="L5" s="453"/>
      <c r="M5" s="453"/>
      <c r="N5" s="453"/>
      <c r="O5" s="453"/>
      <c r="P5" s="453"/>
      <c r="Q5" s="453"/>
      <c r="R5" s="453"/>
      <c r="S5" s="453"/>
    </row>
    <row r="6" spans="1:19" ht="14.45" customHeight="1" x14ac:dyDescent="0.2">
      <c r="A6" s="248"/>
      <c r="B6" s="138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  <c r="P6" s="107"/>
      <c r="Q6" s="107"/>
      <c r="R6" s="107"/>
      <c r="S6" s="107"/>
    </row>
    <row r="7" spans="1:19" ht="14.45" customHeight="1" x14ac:dyDescent="0.2">
      <c r="A7" s="251"/>
      <c r="B7" s="249"/>
      <c r="C7" s="249"/>
      <c r="D7" s="248"/>
      <c r="E7" s="248"/>
    </row>
    <row r="8" spans="1:19" ht="14.45" customHeight="1" x14ac:dyDescent="0.2">
      <c r="A8" s="251"/>
      <c r="B8" s="249"/>
      <c r="C8" s="249"/>
      <c r="D8" s="248"/>
      <c r="E8" s="248"/>
      <c r="F8" s="254" t="s">
        <v>376</v>
      </c>
      <c r="G8" s="255"/>
      <c r="H8" s="256" t="s">
        <v>377</v>
      </c>
      <c r="I8" s="250"/>
      <c r="J8" s="250"/>
      <c r="K8" s="256" t="s">
        <v>378</v>
      </c>
      <c r="L8" s="250"/>
      <c r="M8" s="256" t="s">
        <v>10</v>
      </c>
      <c r="N8" s="250"/>
      <c r="O8" s="256" t="s">
        <v>378</v>
      </c>
      <c r="P8" s="257"/>
      <c r="Q8" s="254"/>
      <c r="R8" s="255"/>
      <c r="S8" s="254" t="s">
        <v>380</v>
      </c>
    </row>
    <row r="9" spans="1:19" ht="14.45" customHeight="1" x14ac:dyDescent="0.2">
      <c r="A9" s="251"/>
      <c r="B9" s="260" t="s">
        <v>60</v>
      </c>
      <c r="C9" s="261"/>
      <c r="D9" s="262" t="s">
        <v>382</v>
      </c>
      <c r="E9" s="263"/>
      <c r="F9" s="264" t="s">
        <v>383</v>
      </c>
      <c r="G9" s="255"/>
      <c r="H9" s="265" t="s">
        <v>384</v>
      </c>
      <c r="I9" s="250"/>
      <c r="J9" s="250"/>
      <c r="K9" s="266" t="s">
        <v>385</v>
      </c>
      <c r="L9" s="250"/>
      <c r="M9" s="265" t="s">
        <v>386</v>
      </c>
      <c r="N9" s="250"/>
      <c r="O9" s="266" t="s">
        <v>387</v>
      </c>
      <c r="P9" s="267"/>
      <c r="Q9" s="264" t="s">
        <v>389</v>
      </c>
      <c r="R9" s="255"/>
      <c r="S9" s="264" t="s">
        <v>390</v>
      </c>
    </row>
    <row r="10" spans="1:19" ht="14.45" customHeight="1" x14ac:dyDescent="0.2">
      <c r="A10" s="251"/>
      <c r="B10" s="437" t="s">
        <v>967</v>
      </c>
      <c r="C10" s="438"/>
      <c r="D10" s="438"/>
      <c r="E10" s="263"/>
      <c r="F10" s="254"/>
      <c r="G10" s="255"/>
      <c r="H10" s="256"/>
      <c r="I10" s="250"/>
      <c r="J10" s="250"/>
      <c r="K10" s="335"/>
      <c r="L10" s="250"/>
      <c r="M10" s="256"/>
      <c r="N10" s="250"/>
      <c r="O10" s="335"/>
      <c r="P10" s="267"/>
      <c r="Q10" s="254"/>
      <c r="R10" s="255"/>
      <c r="S10" s="254"/>
    </row>
    <row r="11" spans="1:19" ht="14.45" customHeight="1" x14ac:dyDescent="0.2">
      <c r="A11" s="251"/>
      <c r="B11" s="271">
        <v>902</v>
      </c>
      <c r="C11" s="271"/>
      <c r="D11" s="272" t="s">
        <v>391</v>
      </c>
      <c r="E11" s="272"/>
      <c r="F11" s="273">
        <v>41755</v>
      </c>
      <c r="G11" s="273"/>
      <c r="H11" s="274">
        <v>66316</v>
      </c>
      <c r="I11" s="250"/>
      <c r="J11" s="250"/>
      <c r="K11" s="274">
        <v>17684.27</v>
      </c>
      <c r="L11" s="250"/>
      <c r="M11" s="274">
        <f>ROUND(H11/S11,2)</f>
        <v>1657.9</v>
      </c>
      <c r="N11" s="250"/>
      <c r="O11" s="275">
        <v>19342.169999999998</v>
      </c>
      <c r="P11" s="274"/>
      <c r="Q11" s="277" t="s">
        <v>392</v>
      </c>
      <c r="R11" s="278"/>
      <c r="S11" s="279">
        <v>40</v>
      </c>
    </row>
    <row r="12" spans="1:19" ht="14.45" customHeight="1" x14ac:dyDescent="0.2">
      <c r="A12" s="251"/>
      <c r="B12" s="271">
        <v>903</v>
      </c>
      <c r="C12" s="271"/>
      <c r="D12" s="272" t="s">
        <v>393</v>
      </c>
      <c r="E12" s="272"/>
      <c r="F12" s="273">
        <v>31444</v>
      </c>
      <c r="G12" s="273"/>
      <c r="H12" s="274">
        <v>63828.07</v>
      </c>
      <c r="I12" s="250"/>
      <c r="J12" s="250"/>
      <c r="K12" s="274">
        <v>63828.07</v>
      </c>
      <c r="L12" s="250"/>
      <c r="M12" s="274">
        <v>0</v>
      </c>
      <c r="N12" s="250"/>
      <c r="O12" s="275">
        <v>63828.07</v>
      </c>
      <c r="P12" s="274"/>
      <c r="Q12" s="277" t="s">
        <v>392</v>
      </c>
      <c r="R12" s="278"/>
      <c r="S12" s="279">
        <v>25</v>
      </c>
    </row>
    <row r="13" spans="1:19" ht="14.45" customHeight="1" x14ac:dyDescent="0.2">
      <c r="A13" s="251"/>
      <c r="B13" s="271">
        <v>905</v>
      </c>
      <c r="C13" s="271"/>
      <c r="D13" s="272" t="s">
        <v>394</v>
      </c>
      <c r="E13" s="272"/>
      <c r="F13" s="273">
        <v>36871</v>
      </c>
      <c r="G13" s="273"/>
      <c r="H13" s="274">
        <v>3500</v>
      </c>
      <c r="I13" s="250"/>
      <c r="J13" s="250"/>
      <c r="K13" s="274">
        <v>3371.67</v>
      </c>
      <c r="L13" s="250"/>
      <c r="M13" s="274">
        <f t="shared" ref="M13:M18" si="0">ROUND(H13/S13,2)</f>
        <v>140</v>
      </c>
      <c r="N13" s="250"/>
      <c r="O13" s="275">
        <v>3500</v>
      </c>
      <c r="P13" s="274"/>
      <c r="Q13" s="277" t="s">
        <v>392</v>
      </c>
      <c r="R13" s="278"/>
      <c r="S13" s="279">
        <v>25</v>
      </c>
    </row>
    <row r="14" spans="1:19" ht="14.45" customHeight="1" x14ac:dyDescent="0.2">
      <c r="A14" s="251"/>
      <c r="B14" s="271">
        <v>906</v>
      </c>
      <c r="C14" s="271"/>
      <c r="D14" s="272" t="s">
        <v>395</v>
      </c>
      <c r="E14" s="272"/>
      <c r="F14" s="273">
        <v>41883</v>
      </c>
      <c r="G14" s="273"/>
      <c r="H14" s="274">
        <v>50000</v>
      </c>
      <c r="I14" s="250"/>
      <c r="J14" s="250"/>
      <c r="K14" s="274">
        <v>12916.67</v>
      </c>
      <c r="L14" s="250"/>
      <c r="M14" s="274">
        <f t="shared" si="0"/>
        <v>1250</v>
      </c>
      <c r="N14" s="250"/>
      <c r="O14" s="275">
        <v>14166.67</v>
      </c>
      <c r="P14" s="274"/>
      <c r="Q14" s="277" t="s">
        <v>392</v>
      </c>
      <c r="R14" s="278"/>
      <c r="S14" s="279">
        <v>40</v>
      </c>
    </row>
    <row r="15" spans="1:19" ht="14.45" customHeight="1" x14ac:dyDescent="0.2">
      <c r="A15" s="251"/>
      <c r="B15" s="271">
        <v>907</v>
      </c>
      <c r="C15" s="271"/>
      <c r="D15" s="272" t="s">
        <v>396</v>
      </c>
      <c r="E15" s="272"/>
      <c r="F15" s="273">
        <v>41883</v>
      </c>
      <c r="G15" s="273"/>
      <c r="H15" s="274">
        <v>1642.59</v>
      </c>
      <c r="I15" s="250"/>
      <c r="J15" s="250"/>
      <c r="K15" s="274">
        <v>424.29</v>
      </c>
      <c r="L15" s="250"/>
      <c r="M15" s="274">
        <f t="shared" si="0"/>
        <v>41.06</v>
      </c>
      <c r="N15" s="250"/>
      <c r="O15" s="275">
        <v>465.35</v>
      </c>
      <c r="P15" s="274"/>
      <c r="Q15" s="277" t="s">
        <v>392</v>
      </c>
      <c r="R15" s="278"/>
      <c r="S15" s="279">
        <v>40</v>
      </c>
    </row>
    <row r="16" spans="1:19" ht="14.45" customHeight="1" x14ac:dyDescent="0.2">
      <c r="A16" s="251"/>
      <c r="B16" s="271">
        <v>908</v>
      </c>
      <c r="C16" s="271"/>
      <c r="D16" s="272" t="s">
        <v>397</v>
      </c>
      <c r="E16" s="272"/>
      <c r="F16" s="273">
        <v>41883</v>
      </c>
      <c r="G16" s="273"/>
      <c r="H16" s="274">
        <v>2115</v>
      </c>
      <c r="I16" s="250"/>
      <c r="J16" s="250"/>
      <c r="K16" s="274">
        <v>1457</v>
      </c>
      <c r="L16" s="250"/>
      <c r="M16" s="274">
        <f t="shared" si="0"/>
        <v>141</v>
      </c>
      <c r="N16" s="250"/>
      <c r="O16" s="275">
        <v>1598</v>
      </c>
      <c r="P16" s="274"/>
      <c r="Q16" s="277" t="s">
        <v>392</v>
      </c>
      <c r="R16" s="278"/>
      <c r="S16" s="279">
        <v>15</v>
      </c>
    </row>
    <row r="17" spans="1:19" ht="14.45" customHeight="1" x14ac:dyDescent="0.2">
      <c r="A17" s="251"/>
      <c r="B17" s="271">
        <v>909</v>
      </c>
      <c r="C17" s="271"/>
      <c r="D17" s="272" t="s">
        <v>398</v>
      </c>
      <c r="E17" s="272"/>
      <c r="F17" s="273">
        <v>43559</v>
      </c>
      <c r="G17" s="273"/>
      <c r="H17" s="274">
        <v>2282</v>
      </c>
      <c r="I17" s="250"/>
      <c r="J17" s="250"/>
      <c r="K17" s="274">
        <v>328.04</v>
      </c>
      <c r="L17" s="250"/>
      <c r="M17" s="274">
        <f t="shared" si="0"/>
        <v>57.05</v>
      </c>
      <c r="N17" s="250"/>
      <c r="O17" s="275">
        <v>385.09</v>
      </c>
      <c r="P17" s="274"/>
      <c r="Q17" s="277" t="s">
        <v>392</v>
      </c>
      <c r="R17" s="278"/>
      <c r="S17" s="279">
        <v>40</v>
      </c>
    </row>
    <row r="18" spans="1:19" ht="14.45" customHeight="1" x14ac:dyDescent="0.2">
      <c r="A18" s="251"/>
      <c r="B18" s="271">
        <v>910</v>
      </c>
      <c r="C18" s="271"/>
      <c r="D18" s="272" t="s">
        <v>399</v>
      </c>
      <c r="E18" s="272"/>
      <c r="F18" s="273">
        <v>45246</v>
      </c>
      <c r="G18" s="273"/>
      <c r="H18" s="274">
        <v>5400</v>
      </c>
      <c r="I18" s="250"/>
      <c r="J18" s="250"/>
      <c r="K18" s="274">
        <v>390</v>
      </c>
      <c r="L18" s="250"/>
      <c r="M18" s="274">
        <f t="shared" si="0"/>
        <v>360</v>
      </c>
      <c r="N18" s="250"/>
      <c r="O18" s="275">
        <v>750</v>
      </c>
      <c r="P18" s="274"/>
      <c r="Q18" s="277" t="s">
        <v>392</v>
      </c>
      <c r="R18" s="278"/>
      <c r="S18" s="279">
        <v>15</v>
      </c>
    </row>
    <row r="19" spans="1:19" ht="14.45" customHeight="1" x14ac:dyDescent="0.2">
      <c r="A19" s="251"/>
      <c r="B19" s="271">
        <v>911</v>
      </c>
      <c r="C19" s="271"/>
      <c r="D19" s="272" t="s">
        <v>400</v>
      </c>
      <c r="E19" s="272"/>
      <c r="F19" s="273">
        <v>45615</v>
      </c>
      <c r="G19" s="273"/>
      <c r="H19" s="274">
        <v>4442.6000000000004</v>
      </c>
      <c r="I19" s="250"/>
      <c r="J19" s="250"/>
      <c r="K19" s="274">
        <v>18.510000000000002</v>
      </c>
      <c r="L19" s="250"/>
      <c r="M19" s="274">
        <v>222.13</v>
      </c>
      <c r="N19" s="250"/>
      <c r="O19" s="275">
        <v>240.64</v>
      </c>
      <c r="P19" s="274"/>
      <c r="Q19" s="277" t="s">
        <v>392</v>
      </c>
      <c r="R19" s="278"/>
      <c r="S19" s="279">
        <v>20</v>
      </c>
    </row>
    <row r="20" spans="1:19" ht="14.45" customHeight="1" x14ac:dyDescent="0.2">
      <c r="A20" s="251"/>
      <c r="B20" s="271">
        <v>912</v>
      </c>
      <c r="C20" s="271"/>
      <c r="D20" s="272" t="s">
        <v>401</v>
      </c>
      <c r="E20" s="272"/>
      <c r="F20" s="273">
        <v>45587</v>
      </c>
      <c r="G20" s="273"/>
      <c r="H20" s="281">
        <v>4500</v>
      </c>
      <c r="I20" s="250"/>
      <c r="J20" s="250"/>
      <c r="K20" s="281">
        <v>18.75</v>
      </c>
      <c r="L20" s="250"/>
      <c r="M20" s="281">
        <v>112.5</v>
      </c>
      <c r="N20" s="250"/>
      <c r="O20" s="281">
        <v>131.25</v>
      </c>
      <c r="P20" s="274"/>
      <c r="Q20" s="277" t="s">
        <v>392</v>
      </c>
      <c r="R20" s="278"/>
      <c r="S20" s="279">
        <v>40</v>
      </c>
    </row>
    <row r="21" spans="1:19" ht="15" customHeight="1" x14ac:dyDescent="0.2">
      <c r="A21" s="251"/>
      <c r="B21" s="249"/>
      <c r="C21" s="249"/>
      <c r="D21" s="284" t="s">
        <v>402</v>
      </c>
      <c r="E21" s="284"/>
      <c r="F21" s="284"/>
      <c r="G21" s="284"/>
      <c r="H21" s="281">
        <f>SUM(H11:H20)</f>
        <v>204026.26</v>
      </c>
      <c r="I21" s="250"/>
      <c r="J21" s="250"/>
      <c r="K21" s="281">
        <f>SUM(K11:K20)</f>
        <v>100437.26999999997</v>
      </c>
      <c r="L21" s="250"/>
      <c r="M21" s="281">
        <f>SUM(M11:M20)</f>
        <v>3981.6400000000003</v>
      </c>
      <c r="N21" s="250"/>
      <c r="O21" s="281">
        <f>SUM(O11:O20)</f>
        <v>104407.23999999999</v>
      </c>
      <c r="P21" s="274"/>
      <c r="Q21" s="249"/>
      <c r="R21" s="248"/>
      <c r="S21" s="249"/>
    </row>
    <row r="22" spans="1:19" ht="14.45" customHeight="1" x14ac:dyDescent="0.2">
      <c r="A22" s="251"/>
      <c r="B22" s="249"/>
      <c r="C22" s="249"/>
      <c r="D22" s="284"/>
      <c r="E22" s="284"/>
      <c r="F22" s="284"/>
      <c r="G22" s="284"/>
      <c r="H22" s="286"/>
      <c r="I22" s="250"/>
      <c r="J22" s="250"/>
      <c r="K22" s="286"/>
      <c r="L22" s="250"/>
      <c r="M22" s="286"/>
      <c r="N22" s="250"/>
      <c r="O22" s="250"/>
      <c r="P22" s="286"/>
      <c r="Q22" s="249"/>
      <c r="R22" s="248"/>
      <c r="S22" s="249"/>
    </row>
    <row r="23" spans="1:19" ht="14.45" customHeight="1" x14ac:dyDescent="0.2">
      <c r="A23" s="251"/>
      <c r="B23" s="438" t="s">
        <v>403</v>
      </c>
      <c r="C23" s="438"/>
      <c r="D23" s="438"/>
      <c r="E23" s="284"/>
      <c r="F23" s="284"/>
      <c r="G23" s="284"/>
      <c r="H23" s="286"/>
      <c r="I23" s="250"/>
      <c r="J23" s="250"/>
      <c r="K23" s="286"/>
      <c r="L23" s="250"/>
      <c r="M23" s="286"/>
      <c r="N23" s="250"/>
      <c r="O23" s="250"/>
      <c r="P23" s="286"/>
      <c r="Q23" s="249"/>
      <c r="R23" s="248"/>
      <c r="S23" s="249"/>
    </row>
    <row r="24" spans="1:19" ht="14.45" customHeight="1" x14ac:dyDescent="0.2">
      <c r="A24" s="251"/>
      <c r="B24" s="277" t="s">
        <v>404</v>
      </c>
      <c r="C24" s="277"/>
      <c r="D24" s="278" t="s">
        <v>404</v>
      </c>
      <c r="E24" s="278"/>
      <c r="F24" s="273">
        <v>45153</v>
      </c>
      <c r="G24" s="273"/>
      <c r="H24" s="274">
        <v>104343.41</v>
      </c>
      <c r="I24" s="250"/>
      <c r="J24" s="250"/>
      <c r="K24" s="274">
        <v>8869.19</v>
      </c>
      <c r="L24" s="250"/>
      <c r="M24" s="274">
        <v>6260.6</v>
      </c>
      <c r="N24" s="250"/>
      <c r="O24" s="275">
        <v>15129.79</v>
      </c>
      <c r="P24" s="274"/>
      <c r="Q24" s="277" t="s">
        <v>392</v>
      </c>
      <c r="R24" s="278"/>
      <c r="S24" s="279">
        <v>15</v>
      </c>
    </row>
    <row r="25" spans="1:19" ht="14.45" customHeight="1" x14ac:dyDescent="0.2">
      <c r="A25" s="251"/>
      <c r="B25" s="277" t="s">
        <v>405</v>
      </c>
      <c r="C25" s="277"/>
      <c r="D25" s="278" t="s">
        <v>405</v>
      </c>
      <c r="E25" s="278"/>
      <c r="F25" s="273">
        <v>42878</v>
      </c>
      <c r="G25" s="273"/>
      <c r="H25" s="282">
        <v>67000</v>
      </c>
      <c r="I25" s="250"/>
      <c r="J25" s="250"/>
      <c r="K25" s="282">
        <v>48128.33</v>
      </c>
      <c r="L25" s="250"/>
      <c r="M25" s="282">
        <v>6030</v>
      </c>
      <c r="N25" s="250"/>
      <c r="O25" s="289">
        <v>54158.33</v>
      </c>
      <c r="P25" s="274"/>
      <c r="Q25" s="277" t="s">
        <v>392</v>
      </c>
      <c r="R25" s="278"/>
      <c r="S25" s="279">
        <v>10</v>
      </c>
    </row>
    <row r="26" spans="1:19" ht="14.45" customHeight="1" x14ac:dyDescent="0.2">
      <c r="A26" s="251"/>
      <c r="B26" s="249"/>
      <c r="C26" s="249"/>
      <c r="D26" s="251"/>
      <c r="E26" s="251"/>
      <c r="F26" s="284"/>
      <c r="G26" s="284"/>
      <c r="H26" s="291">
        <f>SUM(H24:H25)</f>
        <v>171343.41</v>
      </c>
      <c r="I26" s="250"/>
      <c r="J26" s="250"/>
      <c r="K26" s="291">
        <f>SUM(K24:K25)</f>
        <v>56997.520000000004</v>
      </c>
      <c r="L26" s="250"/>
      <c r="M26" s="291">
        <f>SUM(M24:M25)</f>
        <v>12290.6</v>
      </c>
      <c r="N26" s="250"/>
      <c r="O26" s="291">
        <f>SUM(O24:O25)</f>
        <v>69288.12</v>
      </c>
      <c r="P26" s="274"/>
      <c r="Q26" s="249"/>
      <c r="R26" s="248"/>
      <c r="S26" s="249"/>
    </row>
    <row r="27" spans="1:19" ht="14.45" customHeight="1" x14ac:dyDescent="0.2">
      <c r="A27" s="251"/>
      <c r="B27" s="249"/>
      <c r="C27" s="249"/>
      <c r="D27" s="251"/>
      <c r="E27" s="251"/>
      <c r="F27" s="284"/>
      <c r="G27" s="284"/>
      <c r="H27" s="274"/>
      <c r="I27" s="250"/>
      <c r="J27" s="250"/>
      <c r="K27" s="274"/>
      <c r="L27" s="250"/>
      <c r="M27" s="274"/>
      <c r="N27" s="250"/>
      <c r="O27" s="274"/>
      <c r="P27" s="274"/>
      <c r="Q27" s="249"/>
      <c r="R27" s="248"/>
      <c r="S27" s="249"/>
    </row>
    <row r="28" spans="1:19" ht="14.45" customHeight="1" x14ac:dyDescent="0.2">
      <c r="A28" s="251"/>
      <c r="B28" s="438" t="s">
        <v>406</v>
      </c>
      <c r="C28" s="438"/>
      <c r="D28" s="438"/>
      <c r="E28" s="284"/>
      <c r="F28" s="248"/>
      <c r="G28" s="248"/>
      <c r="H28" s="286"/>
      <c r="I28" s="250"/>
      <c r="J28" s="250"/>
      <c r="K28" s="286"/>
      <c r="L28" s="250"/>
      <c r="M28" s="286"/>
      <c r="N28" s="250"/>
      <c r="O28" s="250"/>
      <c r="P28" s="286"/>
      <c r="Q28" s="249"/>
      <c r="R28" s="248"/>
      <c r="S28" s="249"/>
    </row>
    <row r="29" spans="1:19" ht="14.45" customHeight="1" x14ac:dyDescent="0.2">
      <c r="A29" s="251"/>
      <c r="B29" s="277" t="s">
        <v>407</v>
      </c>
      <c r="C29" s="277"/>
      <c r="D29" s="278" t="s">
        <v>407</v>
      </c>
      <c r="E29" s="278"/>
      <c r="F29" s="273">
        <v>35950</v>
      </c>
      <c r="G29" s="273"/>
      <c r="H29" s="274">
        <v>204</v>
      </c>
      <c r="I29" s="250"/>
      <c r="J29" s="250"/>
      <c r="K29" s="274">
        <v>204</v>
      </c>
      <c r="L29" s="250"/>
      <c r="M29" s="274">
        <v>0</v>
      </c>
      <c r="N29" s="250"/>
      <c r="O29" s="275">
        <v>204</v>
      </c>
      <c r="P29" s="274"/>
      <c r="Q29" s="277" t="s">
        <v>392</v>
      </c>
      <c r="R29" s="278"/>
      <c r="S29" s="279">
        <v>10</v>
      </c>
    </row>
    <row r="30" spans="1:19" ht="14.45" customHeight="1" x14ac:dyDescent="0.2">
      <c r="A30" s="251"/>
      <c r="B30" s="277" t="s">
        <v>408</v>
      </c>
      <c r="C30" s="277"/>
      <c r="D30" s="278" t="s">
        <v>408</v>
      </c>
      <c r="E30" s="278"/>
      <c r="F30" s="273">
        <v>36571</v>
      </c>
      <c r="G30" s="273"/>
      <c r="H30" s="274">
        <v>314.99</v>
      </c>
      <c r="I30" s="250"/>
      <c r="J30" s="250"/>
      <c r="K30" s="274">
        <v>314.99</v>
      </c>
      <c r="L30" s="250"/>
      <c r="M30" s="274">
        <v>0</v>
      </c>
      <c r="N30" s="250"/>
      <c r="O30" s="275">
        <v>314.99</v>
      </c>
      <c r="P30" s="274"/>
      <c r="Q30" s="277" t="s">
        <v>392</v>
      </c>
      <c r="R30" s="278"/>
      <c r="S30" s="279">
        <v>5</v>
      </c>
    </row>
    <row r="31" spans="1:19" ht="14.45" customHeight="1" x14ac:dyDescent="0.2">
      <c r="A31" s="251"/>
      <c r="B31" s="277" t="s">
        <v>409</v>
      </c>
      <c r="C31" s="277"/>
      <c r="D31" s="278" t="s">
        <v>409</v>
      </c>
      <c r="E31" s="278"/>
      <c r="F31" s="273">
        <v>37146</v>
      </c>
      <c r="G31" s="273"/>
      <c r="H31" s="274">
        <v>926.95</v>
      </c>
      <c r="I31" s="250"/>
      <c r="J31" s="250"/>
      <c r="K31" s="274">
        <v>926.95</v>
      </c>
      <c r="L31" s="250"/>
      <c r="M31" s="274">
        <v>0</v>
      </c>
      <c r="N31" s="250"/>
      <c r="O31" s="275">
        <v>926.95</v>
      </c>
      <c r="P31" s="274"/>
      <c r="Q31" s="277" t="s">
        <v>392</v>
      </c>
      <c r="R31" s="278"/>
      <c r="S31" s="293">
        <v>5</v>
      </c>
    </row>
    <row r="32" spans="1:19" ht="14.45" customHeight="1" x14ac:dyDescent="0.2">
      <c r="A32" s="251"/>
      <c r="B32" s="277" t="s">
        <v>410</v>
      </c>
      <c r="C32" s="277"/>
      <c r="D32" s="278" t="s">
        <v>410</v>
      </c>
      <c r="E32" s="278"/>
      <c r="F32" s="273">
        <v>36938</v>
      </c>
      <c r="G32" s="273"/>
      <c r="H32" s="274">
        <v>393</v>
      </c>
      <c r="I32" s="250"/>
      <c r="J32" s="250"/>
      <c r="K32" s="274">
        <v>393</v>
      </c>
      <c r="L32" s="250"/>
      <c r="M32" s="274">
        <v>0</v>
      </c>
      <c r="N32" s="250"/>
      <c r="O32" s="275">
        <v>393</v>
      </c>
      <c r="P32" s="274"/>
      <c r="Q32" s="277" t="s">
        <v>392</v>
      </c>
      <c r="R32" s="278"/>
      <c r="S32" s="279">
        <v>5</v>
      </c>
    </row>
    <row r="33" spans="1:19" ht="14.45" customHeight="1" x14ac:dyDescent="0.2">
      <c r="A33" s="251"/>
      <c r="B33" s="277" t="s">
        <v>411</v>
      </c>
      <c r="C33" s="277"/>
      <c r="D33" s="278" t="s">
        <v>411</v>
      </c>
      <c r="E33" s="278"/>
      <c r="F33" s="273">
        <v>37389</v>
      </c>
      <c r="G33" s="273"/>
      <c r="H33" s="274">
        <v>704.6</v>
      </c>
      <c r="I33" s="250"/>
      <c r="J33" s="250"/>
      <c r="K33" s="274">
        <v>704.6</v>
      </c>
      <c r="L33" s="250"/>
      <c r="M33" s="274">
        <v>0</v>
      </c>
      <c r="N33" s="250"/>
      <c r="O33" s="275">
        <v>704.6</v>
      </c>
      <c r="P33" s="274"/>
      <c r="Q33" s="277" t="s">
        <v>392</v>
      </c>
      <c r="R33" s="278"/>
      <c r="S33" s="279">
        <v>5</v>
      </c>
    </row>
    <row r="34" spans="1:19" ht="14.45" customHeight="1" x14ac:dyDescent="0.2">
      <c r="A34" s="251"/>
      <c r="B34" s="277" t="s">
        <v>412</v>
      </c>
      <c r="C34" s="277"/>
      <c r="D34" s="278" t="s">
        <v>412</v>
      </c>
      <c r="E34" s="278"/>
      <c r="F34" s="273">
        <v>44725</v>
      </c>
      <c r="G34" s="273"/>
      <c r="H34" s="274">
        <v>6641.85</v>
      </c>
      <c r="I34" s="250"/>
      <c r="J34" s="250"/>
      <c r="K34" s="274">
        <v>857.9</v>
      </c>
      <c r="L34" s="250"/>
      <c r="M34" s="274">
        <v>332.09</v>
      </c>
      <c r="N34" s="250"/>
      <c r="O34" s="275">
        <v>1189.99</v>
      </c>
      <c r="P34" s="274"/>
      <c r="Q34" s="277" t="s">
        <v>392</v>
      </c>
      <c r="R34" s="278"/>
      <c r="S34" s="279">
        <v>20</v>
      </c>
    </row>
    <row r="35" spans="1:19" ht="14.45" customHeight="1" x14ac:dyDescent="0.2">
      <c r="A35" s="251"/>
      <c r="B35" s="277" t="s">
        <v>413</v>
      </c>
      <c r="C35" s="277"/>
      <c r="D35" s="278" t="s">
        <v>413</v>
      </c>
      <c r="E35" s="278"/>
      <c r="F35" s="273">
        <v>44725</v>
      </c>
      <c r="G35" s="273"/>
      <c r="H35" s="274">
        <v>649</v>
      </c>
      <c r="I35" s="250"/>
      <c r="J35" s="250"/>
      <c r="K35" s="274">
        <v>335.32</v>
      </c>
      <c r="L35" s="250"/>
      <c r="M35" s="274">
        <v>129.80000000000001</v>
      </c>
      <c r="N35" s="250"/>
      <c r="O35" s="275">
        <v>465.12</v>
      </c>
      <c r="P35" s="274"/>
      <c r="Q35" s="277" t="s">
        <v>392</v>
      </c>
      <c r="R35" s="278"/>
      <c r="S35" s="279">
        <v>5</v>
      </c>
    </row>
    <row r="36" spans="1:19" ht="14.45" customHeight="1" x14ac:dyDescent="0.2">
      <c r="A36" s="251"/>
      <c r="B36" s="277" t="s">
        <v>414</v>
      </c>
      <c r="C36" s="277"/>
      <c r="D36" s="278" t="s">
        <v>414</v>
      </c>
      <c r="E36" s="278"/>
      <c r="F36" s="273">
        <v>45322</v>
      </c>
      <c r="G36" s="273"/>
      <c r="H36" s="282">
        <v>3428</v>
      </c>
      <c r="I36" s="250"/>
      <c r="J36" s="250"/>
      <c r="K36" s="282">
        <v>314.23</v>
      </c>
      <c r="L36" s="250"/>
      <c r="M36" s="282">
        <v>342.8</v>
      </c>
      <c r="N36" s="250"/>
      <c r="O36" s="289">
        <v>657.03</v>
      </c>
      <c r="P36" s="274"/>
      <c r="Q36" s="277" t="s">
        <v>392</v>
      </c>
      <c r="R36" s="278"/>
      <c r="S36" s="279">
        <v>10</v>
      </c>
    </row>
    <row r="37" spans="1:19" ht="14.45" customHeight="1" x14ac:dyDescent="0.2">
      <c r="A37" s="251"/>
      <c r="B37" s="249"/>
      <c r="C37" s="249"/>
      <c r="D37" s="284" t="s">
        <v>415</v>
      </c>
      <c r="E37" s="284"/>
      <c r="F37" s="284"/>
      <c r="G37" s="284"/>
      <c r="H37" s="292">
        <f>SUM(H29:H36)</f>
        <v>13262.39</v>
      </c>
      <c r="I37" s="250"/>
      <c r="J37" s="250"/>
      <c r="K37" s="292">
        <f>SUM(K29:K36)</f>
        <v>4050.9900000000002</v>
      </c>
      <c r="L37" s="250"/>
      <c r="M37" s="292">
        <f>SUM(M29:M36)</f>
        <v>804.69</v>
      </c>
      <c r="N37" s="250"/>
      <c r="O37" s="292">
        <f>SUM(O29:O36)</f>
        <v>4855.6799999999994</v>
      </c>
      <c r="P37" s="274"/>
      <c r="Q37" s="249"/>
      <c r="R37" s="248"/>
      <c r="S37" s="249"/>
    </row>
    <row r="38" spans="1:19" ht="14.45" customHeight="1" x14ac:dyDescent="0.2">
      <c r="A38" s="251"/>
      <c r="B38" s="438" t="s">
        <v>416</v>
      </c>
      <c r="C38" s="438"/>
      <c r="D38" s="438"/>
      <c r="E38" s="288"/>
      <c r="F38" s="284"/>
      <c r="G38" s="284"/>
      <c r="H38" s="295"/>
      <c r="I38" s="250"/>
      <c r="J38" s="250"/>
      <c r="K38" s="295"/>
      <c r="L38" s="250"/>
      <c r="M38" s="295"/>
      <c r="N38" s="250"/>
      <c r="O38" s="296"/>
      <c r="P38" s="286"/>
      <c r="Q38" s="249"/>
      <c r="R38" s="248"/>
      <c r="S38" s="249"/>
    </row>
    <row r="39" spans="1:19" ht="14.45" customHeight="1" x14ac:dyDescent="0.2">
      <c r="A39" s="251"/>
      <c r="B39" s="271">
        <v>801</v>
      </c>
      <c r="C39" s="271"/>
      <c r="D39" s="272" t="s">
        <v>417</v>
      </c>
      <c r="E39" s="272"/>
      <c r="F39" s="273">
        <v>44916</v>
      </c>
      <c r="G39" s="273"/>
      <c r="H39" s="274">
        <v>23625</v>
      </c>
      <c r="I39" s="250"/>
      <c r="J39" s="250"/>
      <c r="K39" s="274">
        <v>6075</v>
      </c>
      <c r="L39" s="250"/>
      <c r="M39" s="274">
        <v>3037.5</v>
      </c>
      <c r="N39" s="250"/>
      <c r="O39" s="275">
        <v>9112.5</v>
      </c>
      <c r="P39" s="274"/>
      <c r="Q39" s="277" t="s">
        <v>392</v>
      </c>
      <c r="R39" s="278"/>
      <c r="S39" s="279">
        <v>7</v>
      </c>
    </row>
    <row r="40" spans="1:19" ht="14.45" customHeight="1" x14ac:dyDescent="0.2">
      <c r="A40" s="251"/>
      <c r="B40" s="271">
        <v>806</v>
      </c>
      <c r="C40" s="271"/>
      <c r="D40" s="272" t="s">
        <v>418</v>
      </c>
      <c r="E40" s="272"/>
      <c r="F40" s="273">
        <v>42732</v>
      </c>
      <c r="G40" s="273"/>
      <c r="H40" s="274">
        <v>68700</v>
      </c>
      <c r="I40" s="250"/>
      <c r="J40" s="250"/>
      <c r="K40" s="274">
        <v>52212</v>
      </c>
      <c r="L40" s="250"/>
      <c r="M40" s="274">
        <v>6183</v>
      </c>
      <c r="N40" s="250"/>
      <c r="O40" s="275">
        <v>58395</v>
      </c>
      <c r="P40" s="274"/>
      <c r="Q40" s="277" t="s">
        <v>392</v>
      </c>
      <c r="R40" s="278"/>
      <c r="S40" s="279">
        <v>10</v>
      </c>
    </row>
    <row r="41" spans="1:19" ht="14.45" customHeight="1" x14ac:dyDescent="0.2">
      <c r="A41" s="251"/>
      <c r="B41" s="271">
        <v>808</v>
      </c>
      <c r="C41" s="271"/>
      <c r="D41" s="272" t="s">
        <v>419</v>
      </c>
      <c r="E41" s="272"/>
      <c r="F41" s="273">
        <v>43640</v>
      </c>
      <c r="G41" s="273"/>
      <c r="H41" s="274">
        <v>43969</v>
      </c>
      <c r="I41" s="250"/>
      <c r="J41" s="250"/>
      <c r="K41" s="274">
        <v>38066.18</v>
      </c>
      <c r="L41" s="250"/>
      <c r="M41" s="274">
        <v>5465.92</v>
      </c>
      <c r="N41" s="250"/>
      <c r="O41" s="275">
        <v>43532.1</v>
      </c>
      <c r="P41" s="274"/>
      <c r="Q41" s="277" t="s">
        <v>392</v>
      </c>
      <c r="R41" s="278"/>
      <c r="S41" s="279">
        <v>7</v>
      </c>
    </row>
    <row r="42" spans="1:19" ht="14.45" customHeight="1" x14ac:dyDescent="0.2">
      <c r="A42" s="251"/>
      <c r="B42" s="271">
        <v>809</v>
      </c>
      <c r="C42" s="271"/>
      <c r="D42" s="272" t="s">
        <v>420</v>
      </c>
      <c r="E42" s="272"/>
      <c r="F42" s="273">
        <v>44474</v>
      </c>
      <c r="G42" s="273"/>
      <c r="H42" s="274">
        <v>33989</v>
      </c>
      <c r="I42" s="250"/>
      <c r="J42" s="250"/>
      <c r="K42" s="274">
        <v>14202.53</v>
      </c>
      <c r="L42" s="250"/>
      <c r="M42" s="274">
        <v>4370.01</v>
      </c>
      <c r="N42" s="250"/>
      <c r="O42" s="275">
        <v>18572.54</v>
      </c>
      <c r="P42" s="274"/>
      <c r="Q42" s="277" t="s">
        <v>392</v>
      </c>
      <c r="R42" s="278"/>
      <c r="S42" s="279">
        <v>7</v>
      </c>
    </row>
    <row r="43" spans="1:19" ht="14.45" customHeight="1" x14ac:dyDescent="0.2">
      <c r="A43" s="251"/>
      <c r="B43" s="271">
        <v>810</v>
      </c>
      <c r="C43" s="271"/>
      <c r="D43" s="272" t="s">
        <v>421</v>
      </c>
      <c r="E43" s="272"/>
      <c r="F43" s="273">
        <v>44708</v>
      </c>
      <c r="G43" s="273"/>
      <c r="H43" s="274">
        <v>41469</v>
      </c>
      <c r="I43" s="250"/>
      <c r="J43" s="250"/>
      <c r="K43" s="274">
        <v>13773.64</v>
      </c>
      <c r="L43" s="250"/>
      <c r="M43" s="274">
        <v>5331.73</v>
      </c>
      <c r="N43" s="250"/>
      <c r="O43" s="275">
        <v>19105.37</v>
      </c>
      <c r="P43" s="274"/>
      <c r="Q43" s="277" t="s">
        <v>392</v>
      </c>
      <c r="R43" s="278"/>
      <c r="S43" s="279">
        <v>7</v>
      </c>
    </row>
    <row r="44" spans="1:19" ht="14.45" customHeight="1" x14ac:dyDescent="0.2">
      <c r="A44" s="251"/>
      <c r="B44" s="271">
        <v>811</v>
      </c>
      <c r="C44" s="271"/>
      <c r="D44" s="272" t="s">
        <v>421</v>
      </c>
      <c r="E44" s="272"/>
      <c r="F44" s="273">
        <v>44798</v>
      </c>
      <c r="G44" s="273"/>
      <c r="H44" s="274">
        <v>45699</v>
      </c>
      <c r="I44" s="250"/>
      <c r="J44" s="250"/>
      <c r="K44" s="274">
        <v>13709.71</v>
      </c>
      <c r="L44" s="250"/>
      <c r="M44" s="274">
        <v>5875.59</v>
      </c>
      <c r="N44" s="250"/>
      <c r="O44" s="275">
        <v>19585.3</v>
      </c>
      <c r="P44" s="274"/>
      <c r="Q44" s="277" t="s">
        <v>392</v>
      </c>
      <c r="R44" s="278"/>
      <c r="S44" s="279">
        <v>7</v>
      </c>
    </row>
    <row r="45" spans="1:19" ht="14.45" customHeight="1" x14ac:dyDescent="0.2">
      <c r="A45" s="251"/>
      <c r="B45" s="271">
        <v>812</v>
      </c>
      <c r="C45" s="271"/>
      <c r="D45" s="272" t="s">
        <v>422</v>
      </c>
      <c r="E45" s="272"/>
      <c r="F45" s="273">
        <v>45296</v>
      </c>
      <c r="G45" s="273"/>
      <c r="H45" s="274">
        <v>41409</v>
      </c>
      <c r="I45" s="250"/>
      <c r="J45" s="250"/>
      <c r="K45" s="274">
        <v>5915.57</v>
      </c>
      <c r="L45" s="250"/>
      <c r="M45" s="274">
        <v>5915.57</v>
      </c>
      <c r="N45" s="250"/>
      <c r="O45" s="275">
        <v>11831.14</v>
      </c>
      <c r="P45" s="274"/>
      <c r="Q45" s="277" t="s">
        <v>392</v>
      </c>
      <c r="R45" s="278"/>
      <c r="S45" s="279">
        <v>7</v>
      </c>
    </row>
    <row r="46" spans="1:19" ht="14.45" customHeight="1" x14ac:dyDescent="0.2">
      <c r="A46" s="251"/>
      <c r="B46" s="271">
        <v>813</v>
      </c>
      <c r="C46" s="271"/>
      <c r="D46" s="272" t="s">
        <v>423</v>
      </c>
      <c r="E46" s="272"/>
      <c r="F46" s="273">
        <v>45517</v>
      </c>
      <c r="G46" s="273"/>
      <c r="H46" s="274">
        <v>4904.8100000000004</v>
      </c>
      <c r="I46" s="250"/>
      <c r="J46" s="250"/>
      <c r="K46" s="274">
        <v>262.76</v>
      </c>
      <c r="L46" s="250"/>
      <c r="M46" s="274">
        <v>630.62</v>
      </c>
      <c r="N46" s="250"/>
      <c r="O46" s="275">
        <v>893.38</v>
      </c>
      <c r="P46" s="274"/>
      <c r="Q46" s="277" t="s">
        <v>392</v>
      </c>
      <c r="R46" s="278"/>
      <c r="S46" s="279">
        <v>7</v>
      </c>
    </row>
    <row r="47" spans="1:19" ht="14.45" customHeight="1" x14ac:dyDescent="0.2">
      <c r="A47" s="251"/>
      <c r="B47" s="271">
        <v>814</v>
      </c>
      <c r="C47" s="271"/>
      <c r="D47" s="272" t="s">
        <v>424</v>
      </c>
      <c r="E47" s="272"/>
      <c r="F47" s="273">
        <v>45609</v>
      </c>
      <c r="G47" s="273"/>
      <c r="H47" s="282">
        <v>43954</v>
      </c>
      <c r="I47" s="250"/>
      <c r="J47" s="250"/>
      <c r="K47" s="282">
        <v>941.87</v>
      </c>
      <c r="L47" s="250"/>
      <c r="M47" s="282">
        <v>5651.23</v>
      </c>
      <c r="N47" s="250"/>
      <c r="O47" s="289">
        <v>6593.1</v>
      </c>
      <c r="P47" s="274"/>
      <c r="Q47" s="277" t="s">
        <v>392</v>
      </c>
      <c r="R47" s="278"/>
      <c r="S47" s="279">
        <v>7</v>
      </c>
    </row>
    <row r="48" spans="1:19" ht="14.45" customHeight="1" x14ac:dyDescent="0.2">
      <c r="A48" s="251"/>
      <c r="B48" s="249"/>
      <c r="C48" s="249"/>
      <c r="D48" s="284" t="s">
        <v>425</v>
      </c>
      <c r="E48" s="284"/>
      <c r="F48" s="284"/>
      <c r="G48" s="284"/>
      <c r="H48" s="292">
        <f>SUM(H39:H47)</f>
        <v>347718.81</v>
      </c>
      <c r="I48" s="250"/>
      <c r="J48" s="250"/>
      <c r="K48" s="292">
        <v>145159.26</v>
      </c>
      <c r="L48" s="250"/>
      <c r="M48" s="292">
        <v>42461.17</v>
      </c>
      <c r="N48" s="250"/>
      <c r="O48" s="297">
        <v>187620.43</v>
      </c>
      <c r="P48" s="274"/>
      <c r="Q48" s="249"/>
      <c r="R48" s="248"/>
      <c r="S48" s="249"/>
    </row>
    <row r="49" spans="1:19" ht="14.45" customHeight="1" x14ac:dyDescent="0.2">
      <c r="A49" s="251"/>
      <c r="B49" s="249"/>
      <c r="C49" s="249"/>
      <c r="D49" s="284"/>
      <c r="E49" s="284"/>
      <c r="F49" s="284"/>
      <c r="G49" s="284"/>
      <c r="H49" s="274"/>
      <c r="I49" s="250"/>
      <c r="J49" s="250"/>
      <c r="K49" s="274"/>
      <c r="L49" s="250"/>
      <c r="M49" s="274"/>
      <c r="N49" s="250"/>
      <c r="O49" s="275"/>
      <c r="P49" s="274"/>
      <c r="Q49" s="249"/>
      <c r="R49" s="248"/>
      <c r="S49" s="249"/>
    </row>
    <row r="50" spans="1:19" ht="14.45" customHeight="1" x14ac:dyDescent="0.2">
      <c r="A50" s="251"/>
      <c r="B50" s="440" t="s">
        <v>426</v>
      </c>
      <c r="C50" s="440"/>
      <c r="D50" s="440"/>
      <c r="E50" s="284"/>
      <c r="F50" s="251"/>
      <c r="H50" s="250"/>
      <c r="I50" s="250"/>
      <c r="J50" s="250"/>
      <c r="K50" s="250"/>
      <c r="L50" s="250"/>
      <c r="M50" s="250"/>
      <c r="O50" s="250"/>
      <c r="P50" s="250"/>
      <c r="Q50" s="249"/>
      <c r="R50" s="251"/>
      <c r="S50" s="249"/>
    </row>
    <row r="51" spans="1:19" ht="14.45" customHeight="1" x14ac:dyDescent="0.2">
      <c r="A51" s="251"/>
      <c r="B51" s="277">
        <v>701</v>
      </c>
      <c r="C51" s="277"/>
      <c r="D51" s="278" t="s">
        <v>427</v>
      </c>
      <c r="E51" s="278"/>
      <c r="F51" s="298">
        <v>26115</v>
      </c>
      <c r="H51" s="274">
        <v>2148</v>
      </c>
      <c r="I51" s="274"/>
      <c r="J51" s="274"/>
      <c r="K51" s="275">
        <v>2148</v>
      </c>
      <c r="L51" s="275"/>
      <c r="M51" s="275">
        <v>0</v>
      </c>
      <c r="O51" s="275">
        <v>2148</v>
      </c>
      <c r="P51" s="275"/>
      <c r="Q51" s="277" t="s">
        <v>392</v>
      </c>
      <c r="R51" s="272"/>
      <c r="S51" s="279">
        <v>50</v>
      </c>
    </row>
    <row r="52" spans="1:19" ht="14.45" customHeight="1" x14ac:dyDescent="0.2">
      <c r="A52" s="251"/>
      <c r="B52" s="277">
        <v>702</v>
      </c>
      <c r="C52" s="277"/>
      <c r="D52" s="278" t="s">
        <v>427</v>
      </c>
      <c r="E52" s="278"/>
      <c r="F52" s="298">
        <v>27211</v>
      </c>
      <c r="H52" s="274">
        <v>953</v>
      </c>
      <c r="I52" s="274"/>
      <c r="J52" s="274"/>
      <c r="K52" s="275">
        <v>953</v>
      </c>
      <c r="L52" s="275"/>
      <c r="M52" s="275">
        <v>0</v>
      </c>
      <c r="O52" s="275">
        <v>953</v>
      </c>
      <c r="P52" s="275"/>
      <c r="Q52" s="277" t="s">
        <v>392</v>
      </c>
      <c r="R52" s="272"/>
      <c r="S52" s="279">
        <v>50</v>
      </c>
    </row>
    <row r="53" spans="1:19" ht="14.45" customHeight="1" x14ac:dyDescent="0.2">
      <c r="A53" s="251"/>
      <c r="B53" s="277">
        <v>703</v>
      </c>
      <c r="C53" s="277"/>
      <c r="D53" s="278" t="s">
        <v>428</v>
      </c>
      <c r="E53" s="278"/>
      <c r="F53" s="298">
        <v>29068</v>
      </c>
      <c r="H53" s="274">
        <v>5050</v>
      </c>
      <c r="I53" s="274"/>
      <c r="J53" s="274"/>
      <c r="K53" s="275">
        <v>5050</v>
      </c>
      <c r="L53" s="275"/>
      <c r="M53" s="275">
        <v>0</v>
      </c>
      <c r="O53" s="275">
        <v>5050</v>
      </c>
      <c r="P53" s="275"/>
      <c r="Q53" s="277" t="s">
        <v>392</v>
      </c>
      <c r="R53" s="272"/>
      <c r="S53" s="279">
        <v>40</v>
      </c>
    </row>
    <row r="54" spans="1:19" ht="14.45" customHeight="1" x14ac:dyDescent="0.2">
      <c r="A54" s="251"/>
      <c r="B54" s="277">
        <v>704</v>
      </c>
      <c r="C54" s="277"/>
      <c r="D54" s="278" t="s">
        <v>429</v>
      </c>
      <c r="E54" s="278"/>
      <c r="F54" s="298">
        <v>33786</v>
      </c>
      <c r="H54" s="274">
        <v>708.5</v>
      </c>
      <c r="I54" s="274"/>
      <c r="J54" s="274"/>
      <c r="K54" s="275">
        <v>584.42999999999995</v>
      </c>
      <c r="L54" s="275"/>
      <c r="M54" s="275">
        <v>17.71</v>
      </c>
      <c r="O54" s="275">
        <v>602.14</v>
      </c>
      <c r="P54" s="275"/>
      <c r="Q54" s="277" t="s">
        <v>392</v>
      </c>
      <c r="R54" s="272"/>
      <c r="S54" s="279">
        <v>40</v>
      </c>
    </row>
    <row r="55" spans="1:19" ht="14.45" customHeight="1" x14ac:dyDescent="0.2">
      <c r="A55" s="251"/>
      <c r="B55" s="277">
        <v>705</v>
      </c>
      <c r="C55" s="277"/>
      <c r="D55" s="272" t="s">
        <v>430</v>
      </c>
      <c r="E55" s="278"/>
      <c r="F55" s="298">
        <v>45268</v>
      </c>
      <c r="H55" s="274">
        <v>16731.310000000001</v>
      </c>
      <c r="I55" s="274"/>
      <c r="J55" s="274"/>
      <c r="K55" s="275">
        <v>344.38</v>
      </c>
      <c r="L55" s="275"/>
      <c r="M55" s="275">
        <v>317.89</v>
      </c>
      <c r="O55" s="275">
        <v>662.27</v>
      </c>
      <c r="P55" s="275"/>
      <c r="Q55" s="277" t="s">
        <v>392</v>
      </c>
      <c r="R55" s="272"/>
      <c r="S55" s="279">
        <v>50</v>
      </c>
    </row>
    <row r="56" spans="1:19" ht="14.45" customHeight="1" x14ac:dyDescent="0.2">
      <c r="A56" s="251"/>
      <c r="B56" s="249"/>
      <c r="C56" s="249"/>
      <c r="D56" s="284" t="s">
        <v>431</v>
      </c>
      <c r="E56" s="284"/>
      <c r="F56" s="284"/>
      <c r="H56" s="301">
        <f>SUM(H51:H55)</f>
        <v>25590.81</v>
      </c>
      <c r="I56" s="250"/>
      <c r="J56" s="250"/>
      <c r="K56" s="301">
        <f>SUM(K51:K55)</f>
        <v>9079.81</v>
      </c>
      <c r="L56" s="250"/>
      <c r="M56" s="301">
        <f>SUM(M51:M55)</f>
        <v>335.59999999999997</v>
      </c>
      <c r="O56" s="301">
        <v>9415.41</v>
      </c>
      <c r="P56" s="250"/>
      <c r="Q56" s="302"/>
      <c r="R56" s="251"/>
      <c r="S56" s="249"/>
    </row>
    <row r="57" spans="1:19" ht="14.45" customHeight="1" x14ac:dyDescent="0.2">
      <c r="A57" s="251"/>
      <c r="B57" s="440" t="s">
        <v>432</v>
      </c>
      <c r="C57" s="440"/>
      <c r="D57" s="440"/>
      <c r="E57" s="284"/>
      <c r="F57" s="251"/>
      <c r="H57" s="250"/>
      <c r="I57" s="250"/>
      <c r="J57" s="250"/>
      <c r="K57" s="250"/>
      <c r="L57" s="250"/>
      <c r="M57" s="250"/>
      <c r="N57" s="250"/>
      <c r="O57" s="250"/>
      <c r="P57" s="250"/>
      <c r="Q57" s="249"/>
      <c r="R57" s="251"/>
      <c r="S57" s="249"/>
    </row>
    <row r="58" spans="1:19" ht="14.45" customHeight="1" x14ac:dyDescent="0.2">
      <c r="A58" s="251"/>
      <c r="B58" s="271">
        <v>1</v>
      </c>
      <c r="C58" s="271"/>
      <c r="D58" s="272" t="s">
        <v>433</v>
      </c>
      <c r="E58" s="272"/>
      <c r="F58" s="298">
        <v>25934</v>
      </c>
      <c r="H58" s="275">
        <v>300</v>
      </c>
      <c r="I58" s="275"/>
      <c r="J58" s="275">
        <v>0</v>
      </c>
      <c r="K58" s="275">
        <v>0</v>
      </c>
      <c r="L58" s="275"/>
      <c r="M58" s="275">
        <v>0</v>
      </c>
      <c r="O58" s="275">
        <v>0</v>
      </c>
      <c r="P58" s="275"/>
      <c r="Q58" s="279"/>
      <c r="R58" s="272"/>
      <c r="S58" s="279">
        <v>0</v>
      </c>
    </row>
    <row r="59" spans="1:19" ht="14.45" customHeight="1" x14ac:dyDescent="0.2">
      <c r="A59" s="251"/>
      <c r="B59" s="271">
        <v>2</v>
      </c>
      <c r="C59" s="271"/>
      <c r="D59" s="272" t="s">
        <v>433</v>
      </c>
      <c r="E59" s="272"/>
      <c r="F59" s="298">
        <v>27211</v>
      </c>
      <c r="H59" s="275">
        <v>900</v>
      </c>
      <c r="I59" s="275"/>
      <c r="J59" s="275">
        <v>0</v>
      </c>
      <c r="K59" s="275">
        <v>0</v>
      </c>
      <c r="L59" s="275"/>
      <c r="M59" s="275">
        <v>0</v>
      </c>
      <c r="O59" s="275">
        <v>0</v>
      </c>
      <c r="P59" s="275"/>
      <c r="Q59" s="279"/>
      <c r="R59" s="272"/>
      <c r="S59" s="279">
        <v>0</v>
      </c>
    </row>
    <row r="60" spans="1:19" ht="14.45" customHeight="1" x14ac:dyDescent="0.2">
      <c r="A60" s="251"/>
      <c r="B60" s="271">
        <v>4</v>
      </c>
      <c r="C60" s="271"/>
      <c r="D60" s="272" t="s">
        <v>434</v>
      </c>
      <c r="E60" s="272"/>
      <c r="F60" s="298">
        <v>31260</v>
      </c>
      <c r="H60" s="275">
        <v>15000</v>
      </c>
      <c r="I60" s="275"/>
      <c r="J60" s="275">
        <v>0</v>
      </c>
      <c r="K60" s="275">
        <v>0</v>
      </c>
      <c r="L60" s="275"/>
      <c r="M60" s="275">
        <v>0</v>
      </c>
      <c r="O60" s="275">
        <v>0</v>
      </c>
      <c r="P60" s="275"/>
      <c r="Q60" s="303"/>
      <c r="R60" s="272"/>
      <c r="S60" s="279">
        <v>0</v>
      </c>
    </row>
    <row r="61" spans="1:19" ht="14.45" customHeight="1" x14ac:dyDescent="0.2">
      <c r="A61" s="251"/>
      <c r="B61" s="271">
        <v>5</v>
      </c>
      <c r="C61" s="271"/>
      <c r="D61" s="272" t="s">
        <v>435</v>
      </c>
      <c r="E61" s="272"/>
      <c r="F61" s="298">
        <v>31260</v>
      </c>
      <c r="H61" s="275">
        <v>2213.5</v>
      </c>
      <c r="I61" s="275"/>
      <c r="J61" s="275">
        <v>0</v>
      </c>
      <c r="K61" s="275">
        <v>0</v>
      </c>
      <c r="L61" s="275"/>
      <c r="M61" s="275">
        <v>0</v>
      </c>
      <c r="O61" s="275">
        <v>0</v>
      </c>
      <c r="P61" s="275"/>
      <c r="Q61" s="303"/>
      <c r="R61" s="272"/>
      <c r="S61" s="279">
        <v>0</v>
      </c>
    </row>
    <row r="62" spans="1:19" ht="14.45" customHeight="1" x14ac:dyDescent="0.2">
      <c r="A62" s="251"/>
      <c r="B62" s="271">
        <v>6</v>
      </c>
      <c r="C62" s="271"/>
      <c r="D62" s="272" t="s">
        <v>433</v>
      </c>
      <c r="E62" s="272"/>
      <c r="F62" s="298">
        <v>31594</v>
      </c>
      <c r="H62" s="275">
        <v>371.5</v>
      </c>
      <c r="I62" s="275"/>
      <c r="J62" s="275">
        <v>0</v>
      </c>
      <c r="K62" s="275">
        <v>0</v>
      </c>
      <c r="L62" s="275"/>
      <c r="M62" s="275">
        <v>0</v>
      </c>
      <c r="O62" s="275">
        <v>0</v>
      </c>
      <c r="P62" s="275"/>
      <c r="Q62" s="279"/>
      <c r="R62" s="272"/>
      <c r="S62" s="279">
        <v>0</v>
      </c>
    </row>
    <row r="63" spans="1:19" ht="14.45" customHeight="1" x14ac:dyDescent="0.2">
      <c r="A63" s="251"/>
      <c r="B63" s="271">
        <v>7</v>
      </c>
      <c r="C63" s="271"/>
      <c r="D63" s="272" t="s">
        <v>436</v>
      </c>
      <c r="E63" s="272"/>
      <c r="F63" s="298">
        <v>33543</v>
      </c>
      <c r="H63" s="275">
        <v>1934</v>
      </c>
      <c r="I63" s="275"/>
      <c r="J63" s="275">
        <v>0</v>
      </c>
      <c r="K63" s="275">
        <v>0</v>
      </c>
      <c r="L63" s="275"/>
      <c r="M63" s="275">
        <v>0</v>
      </c>
      <c r="O63" s="275">
        <v>0</v>
      </c>
      <c r="P63" s="275"/>
      <c r="Q63" s="303"/>
      <c r="R63" s="272"/>
      <c r="S63" s="279">
        <v>0</v>
      </c>
    </row>
    <row r="64" spans="1:19" ht="14.45" customHeight="1" x14ac:dyDescent="0.2">
      <c r="A64" s="251"/>
      <c r="B64" s="271">
        <v>8</v>
      </c>
      <c r="C64" s="271"/>
      <c r="D64" s="272" t="s">
        <v>437</v>
      </c>
      <c r="E64" s="272"/>
      <c r="F64" s="298">
        <v>33786</v>
      </c>
      <c r="H64" s="275">
        <v>340.5</v>
      </c>
      <c r="I64" s="275"/>
      <c r="J64" s="275">
        <v>0</v>
      </c>
      <c r="K64" s="275">
        <v>0</v>
      </c>
      <c r="L64" s="275"/>
      <c r="M64" s="275">
        <v>0</v>
      </c>
      <c r="O64" s="275">
        <v>0</v>
      </c>
      <c r="P64" s="275"/>
      <c r="Q64" s="279"/>
      <c r="R64" s="272"/>
      <c r="S64" s="279">
        <v>0</v>
      </c>
    </row>
    <row r="65" spans="1:19" ht="14.45" customHeight="1" x14ac:dyDescent="0.2">
      <c r="A65" s="251"/>
      <c r="B65" s="271">
        <v>9</v>
      </c>
      <c r="C65" s="271"/>
      <c r="D65" s="272" t="s">
        <v>438</v>
      </c>
      <c r="E65" s="272"/>
      <c r="F65" s="298">
        <v>34151</v>
      </c>
      <c r="H65" s="275">
        <v>4000</v>
      </c>
      <c r="I65" s="275"/>
      <c r="J65" s="275">
        <v>0</v>
      </c>
      <c r="K65" s="275">
        <v>0</v>
      </c>
      <c r="L65" s="275"/>
      <c r="M65" s="275">
        <v>0</v>
      </c>
      <c r="O65" s="275">
        <v>0</v>
      </c>
      <c r="P65" s="275"/>
      <c r="Q65" s="303"/>
      <c r="R65" s="272"/>
      <c r="S65" s="279">
        <v>0</v>
      </c>
    </row>
    <row r="66" spans="1:19" ht="14.45" customHeight="1" x14ac:dyDescent="0.2">
      <c r="A66" s="251"/>
      <c r="B66" s="271">
        <v>10</v>
      </c>
      <c r="C66" s="271"/>
      <c r="D66" s="272" t="s">
        <v>439</v>
      </c>
      <c r="E66" s="272"/>
      <c r="F66" s="298">
        <v>34151</v>
      </c>
      <c r="H66" s="275">
        <v>1800</v>
      </c>
      <c r="I66" s="275"/>
      <c r="J66" s="275">
        <v>0</v>
      </c>
      <c r="K66" s="275">
        <v>0</v>
      </c>
      <c r="L66" s="275"/>
      <c r="M66" s="275">
        <v>0</v>
      </c>
      <c r="O66" s="275">
        <v>0</v>
      </c>
      <c r="P66" s="275"/>
      <c r="Q66" s="303"/>
      <c r="R66" s="272"/>
      <c r="S66" s="279">
        <v>0</v>
      </c>
    </row>
    <row r="67" spans="1:19" ht="14.45" customHeight="1" x14ac:dyDescent="0.2">
      <c r="A67" s="251"/>
      <c r="B67" s="271">
        <v>11</v>
      </c>
      <c r="C67" s="271"/>
      <c r="D67" s="272" t="s">
        <v>440</v>
      </c>
      <c r="E67" s="272"/>
      <c r="F67" s="298">
        <v>34151</v>
      </c>
      <c r="H67" s="275">
        <v>2500</v>
      </c>
      <c r="I67" s="275"/>
      <c r="J67" s="275">
        <v>0</v>
      </c>
      <c r="K67" s="275">
        <v>0</v>
      </c>
      <c r="L67" s="275"/>
      <c r="M67" s="275">
        <v>0</v>
      </c>
      <c r="O67" s="275">
        <v>0</v>
      </c>
      <c r="P67" s="275"/>
      <c r="Q67" s="303"/>
      <c r="R67" s="272"/>
      <c r="S67" s="279">
        <v>0</v>
      </c>
    </row>
    <row r="68" spans="1:19" ht="14.45" customHeight="1" x14ac:dyDescent="0.2">
      <c r="A68" s="251"/>
      <c r="B68" s="271">
        <v>12</v>
      </c>
      <c r="C68" s="271"/>
      <c r="D68" s="272" t="s">
        <v>441</v>
      </c>
      <c r="E68" s="272"/>
      <c r="F68" s="298">
        <v>34151</v>
      </c>
      <c r="H68" s="275">
        <v>10263</v>
      </c>
      <c r="I68" s="275"/>
      <c r="J68" s="275">
        <v>0</v>
      </c>
      <c r="K68" s="275">
        <v>0</v>
      </c>
      <c r="L68" s="275"/>
      <c r="M68" s="275">
        <v>0</v>
      </c>
      <c r="O68" s="275">
        <v>0</v>
      </c>
      <c r="P68" s="275"/>
      <c r="Q68" s="303"/>
      <c r="R68" s="272"/>
      <c r="S68" s="279">
        <v>0</v>
      </c>
    </row>
    <row r="69" spans="1:19" ht="14.45" customHeight="1" x14ac:dyDescent="0.2">
      <c r="A69" s="251"/>
      <c r="B69" s="271">
        <v>13</v>
      </c>
      <c r="C69" s="271"/>
      <c r="D69" s="272" t="s">
        <v>442</v>
      </c>
      <c r="E69" s="272"/>
      <c r="F69" s="298">
        <v>34151</v>
      </c>
      <c r="H69" s="275">
        <v>122.5</v>
      </c>
      <c r="I69" s="275"/>
      <c r="J69" s="275">
        <v>0</v>
      </c>
      <c r="K69" s="275">
        <v>0</v>
      </c>
      <c r="L69" s="275"/>
      <c r="M69" s="275">
        <v>0</v>
      </c>
      <c r="O69" s="275">
        <v>0</v>
      </c>
      <c r="P69" s="275"/>
      <c r="Q69" s="279"/>
      <c r="R69" s="272"/>
      <c r="S69" s="279">
        <v>0</v>
      </c>
    </row>
    <row r="70" spans="1:19" ht="14.45" customHeight="1" x14ac:dyDescent="0.2">
      <c r="A70" s="251"/>
      <c r="B70" s="271">
        <v>14</v>
      </c>
      <c r="C70" s="271"/>
      <c r="D70" s="272" t="s">
        <v>443</v>
      </c>
      <c r="E70" s="272"/>
      <c r="F70" s="298">
        <v>34634</v>
      </c>
      <c r="H70" s="275">
        <v>2809.5</v>
      </c>
      <c r="I70" s="275"/>
      <c r="J70" s="275">
        <v>0</v>
      </c>
      <c r="K70" s="275">
        <v>0</v>
      </c>
      <c r="L70" s="275"/>
      <c r="M70" s="275">
        <v>0</v>
      </c>
      <c r="O70" s="275">
        <v>0</v>
      </c>
      <c r="P70" s="275"/>
      <c r="Q70" s="303"/>
      <c r="R70" s="272"/>
      <c r="S70" s="279">
        <v>0</v>
      </c>
    </row>
    <row r="71" spans="1:19" ht="14.45" customHeight="1" x14ac:dyDescent="0.2">
      <c r="A71" s="251"/>
      <c r="B71" s="271">
        <v>15</v>
      </c>
      <c r="C71" s="271"/>
      <c r="D71" s="272" t="s">
        <v>444</v>
      </c>
      <c r="E71" s="272"/>
      <c r="F71" s="298">
        <v>34688</v>
      </c>
      <c r="H71" s="275">
        <v>845.5</v>
      </c>
      <c r="I71" s="275"/>
      <c r="J71" s="275">
        <v>0</v>
      </c>
      <c r="K71" s="275">
        <v>0</v>
      </c>
      <c r="L71" s="275"/>
      <c r="M71" s="275">
        <v>0</v>
      </c>
      <c r="O71" s="275">
        <v>0</v>
      </c>
      <c r="P71" s="275"/>
      <c r="Q71" s="279"/>
      <c r="R71" s="272"/>
      <c r="S71" s="279">
        <v>0</v>
      </c>
    </row>
    <row r="72" spans="1:19" ht="14.45" customHeight="1" x14ac:dyDescent="0.2">
      <c r="A72" s="251"/>
      <c r="B72" s="271">
        <v>16</v>
      </c>
      <c r="C72" s="271"/>
      <c r="D72" s="272" t="s">
        <v>445</v>
      </c>
      <c r="E72" s="272"/>
      <c r="F72" s="298">
        <v>34914</v>
      </c>
      <c r="H72" s="275">
        <v>192</v>
      </c>
      <c r="I72" s="275"/>
      <c r="J72" s="275">
        <v>0</v>
      </c>
      <c r="K72" s="275">
        <v>0</v>
      </c>
      <c r="L72" s="275"/>
      <c r="M72" s="275">
        <v>0</v>
      </c>
      <c r="O72" s="275">
        <v>0</v>
      </c>
      <c r="P72" s="275"/>
      <c r="Q72" s="279"/>
      <c r="R72" s="272"/>
      <c r="S72" s="279">
        <v>0</v>
      </c>
    </row>
    <row r="73" spans="1:19" ht="14.45" customHeight="1" x14ac:dyDescent="0.2">
      <c r="A73" s="251"/>
      <c r="B73" s="271">
        <v>17</v>
      </c>
      <c r="C73" s="271"/>
      <c r="D73" s="272" t="s">
        <v>446</v>
      </c>
      <c r="E73" s="272"/>
      <c r="F73" s="298">
        <v>35247</v>
      </c>
      <c r="H73" s="275">
        <v>2611.77</v>
      </c>
      <c r="I73" s="275"/>
      <c r="J73" s="275">
        <v>0</v>
      </c>
      <c r="K73" s="275">
        <v>0</v>
      </c>
      <c r="L73" s="275"/>
      <c r="M73" s="275">
        <v>0</v>
      </c>
      <c r="O73" s="275">
        <v>0</v>
      </c>
      <c r="P73" s="275"/>
      <c r="Q73" s="303"/>
      <c r="R73" s="272"/>
      <c r="S73" s="279">
        <v>0</v>
      </c>
    </row>
    <row r="74" spans="1:19" ht="14.45" customHeight="1" x14ac:dyDescent="0.2">
      <c r="A74" s="251"/>
      <c r="B74" s="271">
        <v>18</v>
      </c>
      <c r="C74" s="271"/>
      <c r="D74" s="272" t="s">
        <v>447</v>
      </c>
      <c r="E74" s="272"/>
      <c r="F74" s="298">
        <v>36031</v>
      </c>
      <c r="H74" s="275">
        <v>12000</v>
      </c>
      <c r="I74" s="275"/>
      <c r="J74" s="275">
        <v>0</v>
      </c>
      <c r="K74" s="275">
        <v>0</v>
      </c>
      <c r="L74" s="275"/>
      <c r="M74" s="275">
        <v>0</v>
      </c>
      <c r="O74" s="275">
        <v>0</v>
      </c>
      <c r="P74" s="275"/>
      <c r="Q74" s="303"/>
      <c r="R74" s="272"/>
      <c r="S74" s="279">
        <v>0</v>
      </c>
    </row>
    <row r="75" spans="1:19" ht="14.45" customHeight="1" x14ac:dyDescent="0.2">
      <c r="A75" s="251"/>
      <c r="B75" s="271">
        <v>19</v>
      </c>
      <c r="C75" s="271"/>
      <c r="D75" s="272" t="s">
        <v>448</v>
      </c>
      <c r="E75" s="272"/>
      <c r="F75" s="298">
        <v>36737</v>
      </c>
      <c r="H75" s="275">
        <v>9835</v>
      </c>
      <c r="I75" s="275"/>
      <c r="J75" s="275">
        <v>0</v>
      </c>
      <c r="K75" s="275">
        <v>0</v>
      </c>
      <c r="L75" s="275"/>
      <c r="M75" s="275">
        <v>0</v>
      </c>
      <c r="O75" s="275">
        <v>0</v>
      </c>
      <c r="P75" s="275"/>
      <c r="Q75" s="303"/>
      <c r="R75" s="272"/>
      <c r="S75" s="279">
        <v>0</v>
      </c>
    </row>
    <row r="76" spans="1:19" ht="14.45" customHeight="1" x14ac:dyDescent="0.2">
      <c r="A76" s="251"/>
      <c r="B76" s="271">
        <v>20</v>
      </c>
      <c r="C76" s="271"/>
      <c r="D76" s="272" t="s">
        <v>449</v>
      </c>
      <c r="E76" s="272"/>
      <c r="F76" s="298">
        <v>37190</v>
      </c>
      <c r="H76" s="275">
        <v>8427</v>
      </c>
      <c r="I76" s="275"/>
      <c r="J76" s="275">
        <v>0</v>
      </c>
      <c r="K76" s="275">
        <v>0</v>
      </c>
      <c r="L76" s="275"/>
      <c r="M76" s="275">
        <v>0</v>
      </c>
      <c r="O76" s="275">
        <v>0</v>
      </c>
      <c r="P76" s="275"/>
      <c r="Q76" s="303"/>
      <c r="R76" s="272"/>
      <c r="S76" s="279">
        <v>0</v>
      </c>
    </row>
    <row r="77" spans="1:19" ht="14.45" customHeight="1" x14ac:dyDescent="0.2">
      <c r="A77" s="251"/>
      <c r="B77" s="271">
        <v>21</v>
      </c>
      <c r="C77" s="271"/>
      <c r="D77" s="272" t="s">
        <v>450</v>
      </c>
      <c r="E77" s="272"/>
      <c r="F77" s="298">
        <v>37469</v>
      </c>
      <c r="H77" s="275">
        <v>9941</v>
      </c>
      <c r="I77" s="275"/>
      <c r="J77" s="275">
        <v>0</v>
      </c>
      <c r="K77" s="275">
        <v>0</v>
      </c>
      <c r="L77" s="275"/>
      <c r="M77" s="275">
        <v>0</v>
      </c>
      <c r="O77" s="275">
        <v>0</v>
      </c>
      <c r="P77" s="275"/>
      <c r="Q77" s="303"/>
      <c r="R77" s="272"/>
      <c r="S77" s="279">
        <v>0</v>
      </c>
    </row>
    <row r="78" spans="1:19" ht="14.45" customHeight="1" x14ac:dyDescent="0.2">
      <c r="A78" s="251"/>
      <c r="B78" s="271">
        <v>22</v>
      </c>
      <c r="C78" s="271"/>
      <c r="D78" s="272" t="s">
        <v>451</v>
      </c>
      <c r="E78" s="272"/>
      <c r="F78" s="298">
        <v>38077</v>
      </c>
      <c r="H78" s="275">
        <v>8000</v>
      </c>
      <c r="I78" s="275"/>
      <c r="J78" s="275">
        <v>0</v>
      </c>
      <c r="K78" s="275">
        <v>0</v>
      </c>
      <c r="L78" s="275"/>
      <c r="M78" s="275">
        <v>0</v>
      </c>
      <c r="O78" s="275">
        <v>0</v>
      </c>
      <c r="P78" s="275"/>
      <c r="Q78" s="303"/>
      <c r="R78" s="272"/>
      <c r="S78" s="279">
        <v>0</v>
      </c>
    </row>
    <row r="79" spans="1:19" ht="14.45" customHeight="1" x14ac:dyDescent="0.2">
      <c r="A79" s="251"/>
      <c r="B79" s="271">
        <v>23</v>
      </c>
      <c r="C79" s="271"/>
      <c r="D79" s="272" t="s">
        <v>452</v>
      </c>
      <c r="E79" s="272"/>
      <c r="F79" s="298">
        <v>38077</v>
      </c>
      <c r="H79" s="275">
        <v>2500</v>
      </c>
      <c r="I79" s="275"/>
      <c r="J79" s="275">
        <v>0</v>
      </c>
      <c r="K79" s="275">
        <v>0</v>
      </c>
      <c r="L79" s="275"/>
      <c r="M79" s="275">
        <v>0</v>
      </c>
      <c r="O79" s="275">
        <v>0</v>
      </c>
      <c r="P79" s="275"/>
      <c r="Q79" s="303"/>
      <c r="R79" s="272"/>
      <c r="S79" s="279">
        <v>0</v>
      </c>
    </row>
    <row r="80" spans="1:19" ht="14.45" customHeight="1" x14ac:dyDescent="0.2">
      <c r="A80" s="251"/>
      <c r="B80" s="271">
        <v>24</v>
      </c>
      <c r="C80" s="271"/>
      <c r="D80" s="272" t="s">
        <v>453</v>
      </c>
      <c r="E80" s="272"/>
      <c r="F80" s="298">
        <v>40494</v>
      </c>
      <c r="H80" s="275">
        <v>24004.11</v>
      </c>
      <c r="I80" s="275"/>
      <c r="J80" s="275">
        <v>0</v>
      </c>
      <c r="K80" s="275">
        <v>0</v>
      </c>
      <c r="L80" s="275"/>
      <c r="M80" s="275">
        <v>0</v>
      </c>
      <c r="O80" s="275">
        <v>0</v>
      </c>
      <c r="P80" s="275"/>
      <c r="Q80" s="303"/>
      <c r="R80" s="272"/>
      <c r="S80" s="279">
        <v>0</v>
      </c>
    </row>
    <row r="81" spans="1:19" ht="14.45" customHeight="1" x14ac:dyDescent="0.2">
      <c r="A81" s="251"/>
      <c r="B81" s="271">
        <v>25</v>
      </c>
      <c r="C81" s="271"/>
      <c r="D81" s="272" t="s">
        <v>454</v>
      </c>
      <c r="E81" s="272"/>
      <c r="F81" s="298">
        <v>40422</v>
      </c>
      <c r="H81" s="275">
        <v>3000</v>
      </c>
      <c r="I81" s="275"/>
      <c r="J81" s="275">
        <v>0</v>
      </c>
      <c r="K81" s="275">
        <v>0</v>
      </c>
      <c r="L81" s="275"/>
      <c r="M81" s="275">
        <v>0</v>
      </c>
      <c r="O81" s="275">
        <v>0</v>
      </c>
      <c r="P81" s="275"/>
      <c r="Q81" s="303"/>
      <c r="R81" s="272"/>
      <c r="S81" s="279">
        <v>0</v>
      </c>
    </row>
    <row r="82" spans="1:19" ht="14.45" customHeight="1" x14ac:dyDescent="0.2">
      <c r="A82" s="251"/>
      <c r="B82" s="271">
        <v>26</v>
      </c>
      <c r="C82" s="271"/>
      <c r="D82" s="272" t="s">
        <v>455</v>
      </c>
      <c r="E82" s="272"/>
      <c r="F82" s="298">
        <v>44708</v>
      </c>
      <c r="H82" s="304">
        <v>3500</v>
      </c>
      <c r="I82" s="275"/>
      <c r="J82" s="275">
        <v>0</v>
      </c>
      <c r="K82" s="275">
        <v>0</v>
      </c>
      <c r="L82" s="275"/>
      <c r="M82" s="275">
        <v>0</v>
      </c>
      <c r="O82" s="275">
        <v>0</v>
      </c>
      <c r="P82" s="275"/>
      <c r="Q82" s="303"/>
      <c r="R82" s="272"/>
      <c r="S82" s="279">
        <v>0</v>
      </c>
    </row>
    <row r="83" spans="1:19" ht="14.45" customHeight="1" x14ac:dyDescent="0.2">
      <c r="A83" s="251"/>
      <c r="B83" s="249"/>
      <c r="C83" s="249"/>
      <c r="D83" s="284" t="s">
        <v>456</v>
      </c>
      <c r="E83" s="284"/>
      <c r="F83" s="284"/>
      <c r="H83" s="301">
        <f>SUM(H58:H82)</f>
        <v>127410.87999999999</v>
      </c>
      <c r="I83" s="250"/>
      <c r="J83" s="250">
        <v>0</v>
      </c>
      <c r="K83" s="301">
        <f>SUM(K58:K82)</f>
        <v>0</v>
      </c>
      <c r="L83" s="250"/>
      <c r="M83" s="301">
        <f>SUM(M58:M82)</f>
        <v>0</v>
      </c>
      <c r="N83" s="252">
        <v>0</v>
      </c>
      <c r="O83" s="301">
        <f>SUM(O58:O82)</f>
        <v>0</v>
      </c>
      <c r="P83" s="250"/>
      <c r="Q83" s="302"/>
      <c r="R83" s="251"/>
      <c r="S83" s="249"/>
    </row>
    <row r="84" spans="1:19" ht="14.45" customHeight="1" x14ac:dyDescent="0.2">
      <c r="A84" s="251"/>
      <c r="B84" s="249"/>
      <c r="C84" s="249"/>
      <c r="D84" s="284"/>
      <c r="E84" s="284"/>
      <c r="F84" s="284"/>
      <c r="H84" s="250"/>
      <c r="I84" s="250"/>
      <c r="J84" s="250"/>
      <c r="K84" s="250"/>
      <c r="L84" s="250"/>
      <c r="M84" s="250"/>
      <c r="O84" s="250"/>
      <c r="P84" s="250"/>
      <c r="Q84" s="302"/>
      <c r="R84" s="251"/>
      <c r="S84" s="249"/>
    </row>
    <row r="85" spans="1:19" ht="14.45" customHeight="1" x14ac:dyDescent="0.2">
      <c r="A85" s="251"/>
      <c r="B85" s="438" t="s">
        <v>457</v>
      </c>
      <c r="C85" s="438"/>
      <c r="D85" s="438"/>
      <c r="E85" s="284"/>
      <c r="F85" s="251"/>
      <c r="H85" s="250"/>
      <c r="I85" s="250"/>
      <c r="J85" s="250"/>
      <c r="K85" s="250"/>
      <c r="L85" s="250"/>
      <c r="M85" s="250"/>
      <c r="N85" s="250"/>
      <c r="O85" s="250"/>
      <c r="P85" s="250"/>
      <c r="Q85" s="249"/>
      <c r="R85" s="251"/>
      <c r="S85" s="249"/>
    </row>
    <row r="86" spans="1:19" ht="14.45" customHeight="1" x14ac:dyDescent="0.2">
      <c r="A86" s="251"/>
      <c r="B86" s="271">
        <v>201</v>
      </c>
      <c r="C86" s="271"/>
      <c r="D86" s="272" t="s">
        <v>458</v>
      </c>
      <c r="E86" s="272"/>
      <c r="F86" s="298">
        <v>25934</v>
      </c>
      <c r="H86" s="275">
        <v>213245.25</v>
      </c>
      <c r="I86" s="275"/>
      <c r="J86" s="275">
        <v>0</v>
      </c>
      <c r="K86" s="275">
        <v>213245.25</v>
      </c>
      <c r="L86" s="275"/>
      <c r="M86" s="275">
        <v>0</v>
      </c>
      <c r="O86" s="275">
        <v>213245.25</v>
      </c>
      <c r="P86" s="275"/>
      <c r="Q86" s="277" t="s">
        <v>392</v>
      </c>
      <c r="R86" s="272"/>
      <c r="S86" s="279">
        <v>55</v>
      </c>
    </row>
    <row r="87" spans="1:19" ht="14.45" customHeight="1" x14ac:dyDescent="0.2">
      <c r="A87" s="251"/>
      <c r="B87" s="271">
        <v>202</v>
      </c>
      <c r="C87" s="271"/>
      <c r="D87" s="272" t="s">
        <v>459</v>
      </c>
      <c r="E87" s="272"/>
      <c r="F87" s="298">
        <v>27211</v>
      </c>
      <c r="H87" s="275">
        <v>212149.14</v>
      </c>
      <c r="I87" s="275"/>
      <c r="J87" s="275">
        <v>0</v>
      </c>
      <c r="K87" s="275">
        <v>212149.14</v>
      </c>
      <c r="L87" s="275"/>
      <c r="M87" s="275">
        <v>0</v>
      </c>
      <c r="O87" s="275">
        <v>212149.14</v>
      </c>
      <c r="P87" s="275"/>
      <c r="Q87" s="277" t="s">
        <v>392</v>
      </c>
      <c r="R87" s="272"/>
      <c r="S87" s="279">
        <v>55</v>
      </c>
    </row>
    <row r="88" spans="1:19" ht="14.45" customHeight="1" x14ac:dyDescent="0.2">
      <c r="A88" s="251"/>
      <c r="B88" s="271">
        <v>203</v>
      </c>
      <c r="C88" s="271"/>
      <c r="D88" s="272" t="s">
        <v>460</v>
      </c>
      <c r="E88" s="272"/>
      <c r="F88" s="298">
        <v>29068</v>
      </c>
      <c r="H88" s="275">
        <v>532451.74</v>
      </c>
      <c r="I88" s="275"/>
      <c r="J88" s="275">
        <v>0</v>
      </c>
      <c r="K88" s="275">
        <v>532451.74</v>
      </c>
      <c r="L88" s="275"/>
      <c r="M88" s="275">
        <v>0</v>
      </c>
      <c r="O88" s="275">
        <v>532451.74</v>
      </c>
      <c r="P88" s="275"/>
      <c r="Q88" s="277" t="s">
        <v>392</v>
      </c>
      <c r="R88" s="272"/>
      <c r="S88" s="279">
        <v>55</v>
      </c>
    </row>
    <row r="89" spans="1:19" ht="14.45" customHeight="1" x14ac:dyDescent="0.2">
      <c r="A89" s="251"/>
      <c r="B89" s="271">
        <v>204</v>
      </c>
      <c r="C89" s="271"/>
      <c r="D89" s="272" t="s">
        <v>461</v>
      </c>
      <c r="E89" s="272"/>
      <c r="F89" s="298">
        <v>30895</v>
      </c>
      <c r="H89" s="275">
        <v>67490.77</v>
      </c>
      <c r="I89" s="275"/>
      <c r="J89" s="275">
        <v>0</v>
      </c>
      <c r="K89" s="275">
        <v>66212.539999999994</v>
      </c>
      <c r="L89" s="275"/>
      <c r="M89" s="275">
        <v>1227.0999999999999</v>
      </c>
      <c r="O89" s="275">
        <v>67439.64</v>
      </c>
      <c r="P89" s="275"/>
      <c r="Q89" s="277" t="s">
        <v>392</v>
      </c>
      <c r="R89" s="272"/>
      <c r="S89" s="279">
        <v>55</v>
      </c>
    </row>
    <row r="90" spans="1:19" ht="14.45" customHeight="1" x14ac:dyDescent="0.2">
      <c r="A90" s="251"/>
      <c r="B90" s="271">
        <v>205</v>
      </c>
      <c r="C90" s="271"/>
      <c r="D90" s="272" t="s">
        <v>462</v>
      </c>
      <c r="E90" s="272"/>
      <c r="F90" s="298">
        <v>31321</v>
      </c>
      <c r="H90" s="275">
        <v>794874.68</v>
      </c>
      <c r="I90" s="275"/>
      <c r="J90" s="275">
        <v>0</v>
      </c>
      <c r="K90" s="275">
        <v>758306.23</v>
      </c>
      <c r="L90" s="275"/>
      <c r="M90" s="275">
        <v>14452.27</v>
      </c>
      <c r="O90" s="275">
        <v>772758.5</v>
      </c>
      <c r="P90" s="275"/>
      <c r="Q90" s="277" t="s">
        <v>392</v>
      </c>
      <c r="R90" s="272"/>
      <c r="S90" s="279">
        <v>55</v>
      </c>
    </row>
    <row r="91" spans="1:19" ht="14.45" customHeight="1" x14ac:dyDescent="0.2">
      <c r="A91" s="251"/>
      <c r="B91" s="271">
        <v>206</v>
      </c>
      <c r="C91" s="271"/>
      <c r="D91" s="272" t="s">
        <v>463</v>
      </c>
      <c r="E91" s="272"/>
      <c r="F91" s="298">
        <v>31533</v>
      </c>
      <c r="H91" s="275">
        <v>124950.31</v>
      </c>
      <c r="I91" s="275"/>
      <c r="J91" s="275">
        <v>0</v>
      </c>
      <c r="K91" s="275">
        <v>117368.2</v>
      </c>
      <c r="L91" s="275"/>
      <c r="M91" s="275">
        <v>2271.8200000000002</v>
      </c>
      <c r="O91" s="275">
        <v>119640.02</v>
      </c>
      <c r="P91" s="275"/>
      <c r="Q91" s="277" t="s">
        <v>392</v>
      </c>
      <c r="R91" s="272"/>
      <c r="S91" s="279">
        <v>55</v>
      </c>
    </row>
    <row r="92" spans="1:19" ht="14.45" customHeight="1" x14ac:dyDescent="0.2">
      <c r="A92" s="251"/>
      <c r="B92" s="271">
        <v>208</v>
      </c>
      <c r="C92" s="271"/>
      <c r="D92" s="272" t="s">
        <v>464</v>
      </c>
      <c r="E92" s="272"/>
      <c r="F92" s="298">
        <v>31959</v>
      </c>
      <c r="H92" s="275">
        <v>6275</v>
      </c>
      <c r="I92" s="275"/>
      <c r="J92" s="275">
        <v>0</v>
      </c>
      <c r="K92" s="275">
        <v>5711.84</v>
      </c>
      <c r="L92" s="275"/>
      <c r="M92" s="275">
        <v>114.09</v>
      </c>
      <c r="O92" s="275">
        <v>5825.93</v>
      </c>
      <c r="P92" s="275"/>
      <c r="Q92" s="277" t="s">
        <v>392</v>
      </c>
      <c r="R92" s="272"/>
      <c r="S92" s="279">
        <v>55</v>
      </c>
    </row>
    <row r="93" spans="1:19" ht="14.45" customHeight="1" x14ac:dyDescent="0.2">
      <c r="A93" s="251"/>
      <c r="B93" s="271">
        <v>209</v>
      </c>
      <c r="C93" s="271"/>
      <c r="D93" s="272" t="s">
        <v>465</v>
      </c>
      <c r="E93" s="272"/>
      <c r="F93" s="298">
        <v>31959</v>
      </c>
      <c r="H93" s="275">
        <v>4873.1099999999997</v>
      </c>
      <c r="I93" s="275"/>
      <c r="J93" s="275">
        <v>0</v>
      </c>
      <c r="K93" s="275">
        <v>4435.7</v>
      </c>
      <c r="L93" s="275"/>
      <c r="M93" s="275">
        <v>88.6</v>
      </c>
      <c r="O93" s="275">
        <v>4524.3</v>
      </c>
      <c r="P93" s="275"/>
      <c r="Q93" s="277" t="s">
        <v>392</v>
      </c>
      <c r="R93" s="272"/>
      <c r="S93" s="279">
        <v>55</v>
      </c>
    </row>
    <row r="94" spans="1:19" ht="14.45" customHeight="1" x14ac:dyDescent="0.2">
      <c r="A94" s="251"/>
      <c r="B94" s="271">
        <v>210</v>
      </c>
      <c r="C94" s="271"/>
      <c r="D94" s="272" t="s">
        <v>466</v>
      </c>
      <c r="E94" s="272"/>
      <c r="F94" s="298">
        <v>32112</v>
      </c>
      <c r="H94" s="275">
        <v>9927.02</v>
      </c>
      <c r="I94" s="275"/>
      <c r="J94" s="275">
        <v>0</v>
      </c>
      <c r="K94" s="275">
        <v>8932.58</v>
      </c>
      <c r="L94" s="275"/>
      <c r="M94" s="275">
        <v>180.49</v>
      </c>
      <c r="O94" s="275">
        <v>9113.07</v>
      </c>
      <c r="P94" s="275"/>
      <c r="Q94" s="277" t="s">
        <v>392</v>
      </c>
      <c r="R94" s="272"/>
      <c r="S94" s="279">
        <v>55</v>
      </c>
    </row>
    <row r="95" spans="1:19" ht="14.45" customHeight="1" x14ac:dyDescent="0.2">
      <c r="A95" s="251"/>
      <c r="B95" s="271">
        <v>211</v>
      </c>
      <c r="C95" s="271"/>
      <c r="D95" s="272" t="s">
        <v>467</v>
      </c>
      <c r="E95" s="272"/>
      <c r="F95" s="298">
        <v>32356</v>
      </c>
      <c r="H95" s="275">
        <v>5248.5</v>
      </c>
      <c r="I95" s="275"/>
      <c r="J95" s="275">
        <v>0</v>
      </c>
      <c r="K95" s="275">
        <v>4635.1099999999997</v>
      </c>
      <c r="L95" s="275"/>
      <c r="M95" s="275">
        <v>95.43</v>
      </c>
      <c r="O95" s="275">
        <v>4730.54</v>
      </c>
      <c r="P95" s="275"/>
      <c r="Q95" s="277" t="s">
        <v>392</v>
      </c>
      <c r="R95" s="272"/>
      <c r="S95" s="279">
        <v>55</v>
      </c>
    </row>
    <row r="96" spans="1:19" ht="14.45" customHeight="1" x14ac:dyDescent="0.2">
      <c r="A96" s="251"/>
      <c r="B96" s="271">
        <v>212</v>
      </c>
      <c r="C96" s="271"/>
      <c r="D96" s="272" t="s">
        <v>468</v>
      </c>
      <c r="E96" s="272"/>
      <c r="F96" s="298">
        <v>32325</v>
      </c>
      <c r="H96" s="275">
        <v>6267.72</v>
      </c>
      <c r="I96" s="275"/>
      <c r="J96" s="275">
        <v>0</v>
      </c>
      <c r="K96" s="275">
        <v>5548.27</v>
      </c>
      <c r="L96" s="275"/>
      <c r="M96" s="275">
        <v>113.96</v>
      </c>
      <c r="O96" s="275">
        <v>5662.23</v>
      </c>
      <c r="P96" s="275"/>
      <c r="Q96" s="277" t="s">
        <v>392</v>
      </c>
      <c r="R96" s="272"/>
      <c r="S96" s="279">
        <v>55</v>
      </c>
    </row>
    <row r="97" spans="1:19" ht="14.45" customHeight="1" x14ac:dyDescent="0.2">
      <c r="A97" s="251"/>
      <c r="B97" s="271">
        <v>213</v>
      </c>
      <c r="C97" s="271"/>
      <c r="D97" s="272" t="s">
        <v>469</v>
      </c>
      <c r="E97" s="272"/>
      <c r="F97" s="298">
        <v>32448</v>
      </c>
      <c r="H97" s="275">
        <v>12745.4</v>
      </c>
      <c r="I97" s="275"/>
      <c r="J97" s="275">
        <v>0</v>
      </c>
      <c r="K97" s="275">
        <v>11176.51</v>
      </c>
      <c r="L97" s="275"/>
      <c r="M97" s="275">
        <v>231.73</v>
      </c>
      <c r="O97" s="275">
        <v>11408.24</v>
      </c>
      <c r="P97" s="275"/>
      <c r="Q97" s="277" t="s">
        <v>392</v>
      </c>
      <c r="R97" s="272"/>
      <c r="S97" s="279">
        <v>55</v>
      </c>
    </row>
    <row r="98" spans="1:19" ht="14.45" customHeight="1" x14ac:dyDescent="0.2">
      <c r="A98" s="251"/>
      <c r="B98" s="271">
        <v>214</v>
      </c>
      <c r="C98" s="271"/>
      <c r="D98" s="272" t="s">
        <v>470</v>
      </c>
      <c r="E98" s="272"/>
      <c r="F98" s="298">
        <v>32478</v>
      </c>
      <c r="H98" s="275">
        <v>1916</v>
      </c>
      <c r="I98" s="275"/>
      <c r="J98" s="275">
        <v>0</v>
      </c>
      <c r="K98" s="275">
        <v>1676.15</v>
      </c>
      <c r="L98" s="275"/>
      <c r="M98" s="275">
        <v>34.840000000000003</v>
      </c>
      <c r="O98" s="275">
        <v>1710.99</v>
      </c>
      <c r="P98" s="275"/>
      <c r="Q98" s="277" t="s">
        <v>392</v>
      </c>
      <c r="R98" s="272"/>
      <c r="S98" s="279">
        <v>55</v>
      </c>
    </row>
    <row r="99" spans="1:19" ht="14.45" customHeight="1" x14ac:dyDescent="0.2">
      <c r="A99" s="251"/>
      <c r="B99" s="271">
        <v>215</v>
      </c>
      <c r="C99" s="271"/>
      <c r="D99" s="272" t="s">
        <v>471</v>
      </c>
      <c r="E99" s="272"/>
      <c r="F99" s="298">
        <v>32568</v>
      </c>
      <c r="H99" s="275">
        <v>6530.5</v>
      </c>
      <c r="I99" s="275"/>
      <c r="J99" s="275">
        <v>0</v>
      </c>
      <c r="K99" s="275">
        <v>5672.07</v>
      </c>
      <c r="L99" s="275"/>
      <c r="M99" s="275">
        <v>118.74</v>
      </c>
      <c r="O99" s="275">
        <v>5790.81</v>
      </c>
      <c r="P99" s="275"/>
      <c r="Q99" s="277" t="s">
        <v>392</v>
      </c>
      <c r="R99" s="272"/>
      <c r="S99" s="279">
        <v>55</v>
      </c>
    </row>
    <row r="100" spans="1:19" ht="14.45" customHeight="1" x14ac:dyDescent="0.2">
      <c r="A100" s="251"/>
      <c r="B100" s="271">
        <v>216</v>
      </c>
      <c r="C100" s="271"/>
      <c r="D100" s="272" t="s">
        <v>472</v>
      </c>
      <c r="E100" s="272"/>
      <c r="F100" s="298">
        <v>32629</v>
      </c>
      <c r="H100" s="275">
        <v>27117.200000000001</v>
      </c>
      <c r="I100" s="275"/>
      <c r="J100" s="275">
        <v>0</v>
      </c>
      <c r="K100" s="275">
        <v>23439.94</v>
      </c>
      <c r="L100" s="275"/>
      <c r="M100" s="275">
        <v>493.04</v>
      </c>
      <c r="O100" s="275">
        <v>23932.98</v>
      </c>
      <c r="P100" s="275"/>
      <c r="Q100" s="277" t="s">
        <v>392</v>
      </c>
      <c r="R100" s="272"/>
      <c r="S100" s="279">
        <v>55</v>
      </c>
    </row>
    <row r="101" spans="1:19" ht="14.45" customHeight="1" x14ac:dyDescent="0.2">
      <c r="A101" s="251"/>
      <c r="B101" s="271">
        <v>217</v>
      </c>
      <c r="C101" s="271"/>
      <c r="D101" s="272" t="s">
        <v>473</v>
      </c>
      <c r="E101" s="272"/>
      <c r="F101" s="298">
        <v>32721</v>
      </c>
      <c r="H101" s="275">
        <v>140258</v>
      </c>
      <c r="I101" s="275"/>
      <c r="J101" s="275">
        <v>0</v>
      </c>
      <c r="K101" s="275">
        <v>120361.57</v>
      </c>
      <c r="L101" s="275"/>
      <c r="M101" s="275">
        <v>2550.15</v>
      </c>
      <c r="O101" s="275">
        <v>122911.72</v>
      </c>
      <c r="P101" s="275"/>
      <c r="Q101" s="277" t="s">
        <v>392</v>
      </c>
      <c r="R101" s="272"/>
      <c r="S101" s="279">
        <v>55</v>
      </c>
    </row>
    <row r="102" spans="1:19" ht="14.45" customHeight="1" x14ac:dyDescent="0.2">
      <c r="A102" s="251"/>
      <c r="B102" s="271">
        <v>218</v>
      </c>
      <c r="C102" s="271"/>
      <c r="D102" s="272" t="s">
        <v>474</v>
      </c>
      <c r="E102" s="272"/>
      <c r="F102" s="298">
        <v>32782</v>
      </c>
      <c r="H102" s="275">
        <v>13270</v>
      </c>
      <c r="I102" s="275"/>
      <c r="J102" s="275">
        <v>0</v>
      </c>
      <c r="K102" s="275">
        <v>11332.27</v>
      </c>
      <c r="L102" s="275"/>
      <c r="M102" s="275">
        <v>241.27</v>
      </c>
      <c r="O102" s="275">
        <v>11573.54</v>
      </c>
      <c r="P102" s="275"/>
      <c r="Q102" s="277" t="s">
        <v>392</v>
      </c>
      <c r="R102" s="272"/>
      <c r="S102" s="279">
        <v>55</v>
      </c>
    </row>
    <row r="103" spans="1:19" ht="14.45" customHeight="1" x14ac:dyDescent="0.2">
      <c r="A103" s="251"/>
      <c r="B103" s="271">
        <v>219</v>
      </c>
      <c r="C103" s="271"/>
      <c r="D103" s="272" t="s">
        <v>475</v>
      </c>
      <c r="E103" s="272"/>
      <c r="F103" s="298">
        <v>32690</v>
      </c>
      <c r="H103" s="275">
        <v>2368.2199999999998</v>
      </c>
      <c r="I103" s="275"/>
      <c r="J103" s="275">
        <v>0</v>
      </c>
      <c r="K103" s="275">
        <v>2368.2199999999998</v>
      </c>
      <c r="L103" s="275"/>
      <c r="M103" s="275">
        <v>0</v>
      </c>
      <c r="O103" s="275">
        <v>2368.2199999999998</v>
      </c>
      <c r="P103" s="275"/>
      <c r="Q103" s="277" t="s">
        <v>392</v>
      </c>
      <c r="R103" s="272"/>
      <c r="S103" s="279">
        <v>55</v>
      </c>
    </row>
    <row r="104" spans="1:19" ht="14.45" customHeight="1" x14ac:dyDescent="0.2">
      <c r="A104" s="251"/>
      <c r="B104" s="271">
        <v>220</v>
      </c>
      <c r="C104" s="271"/>
      <c r="D104" s="272" t="s">
        <v>475</v>
      </c>
      <c r="E104" s="272"/>
      <c r="F104" s="298">
        <v>33147</v>
      </c>
      <c r="H104" s="275">
        <v>3453</v>
      </c>
      <c r="I104" s="275"/>
      <c r="J104" s="275">
        <v>0</v>
      </c>
      <c r="K104" s="275">
        <v>3453</v>
      </c>
      <c r="L104" s="275"/>
      <c r="M104" s="275">
        <v>0</v>
      </c>
      <c r="O104" s="275">
        <v>3453</v>
      </c>
      <c r="P104" s="275"/>
      <c r="Q104" s="277" t="s">
        <v>392</v>
      </c>
      <c r="R104" s="272"/>
      <c r="S104" s="279">
        <v>20</v>
      </c>
    </row>
    <row r="105" spans="1:19" ht="14.45" customHeight="1" x14ac:dyDescent="0.2">
      <c r="A105" s="251"/>
      <c r="B105" s="271">
        <v>222</v>
      </c>
      <c r="C105" s="271"/>
      <c r="D105" s="272" t="s">
        <v>476</v>
      </c>
      <c r="E105" s="272"/>
      <c r="F105" s="298">
        <v>32874</v>
      </c>
      <c r="H105" s="275">
        <v>36305.31</v>
      </c>
      <c r="I105" s="275"/>
      <c r="J105" s="275">
        <v>0</v>
      </c>
      <c r="K105" s="275">
        <v>30776.93</v>
      </c>
      <c r="L105" s="275"/>
      <c r="M105" s="275">
        <v>660.1</v>
      </c>
      <c r="O105" s="275">
        <v>31437.03</v>
      </c>
      <c r="P105" s="275"/>
      <c r="Q105" s="277" t="s">
        <v>392</v>
      </c>
      <c r="R105" s="272"/>
      <c r="S105" s="279">
        <v>55</v>
      </c>
    </row>
    <row r="106" spans="1:19" ht="14.45" customHeight="1" x14ac:dyDescent="0.2">
      <c r="A106" s="251"/>
      <c r="B106" s="271">
        <v>223</v>
      </c>
      <c r="C106" s="271"/>
      <c r="D106" s="272" t="s">
        <v>477</v>
      </c>
      <c r="E106" s="272"/>
      <c r="F106" s="298">
        <v>33147</v>
      </c>
      <c r="H106" s="275">
        <v>7176.98</v>
      </c>
      <c r="I106" s="275"/>
      <c r="J106" s="275">
        <v>0</v>
      </c>
      <c r="K106" s="275">
        <v>5949.42</v>
      </c>
      <c r="L106" s="275"/>
      <c r="M106" s="275">
        <v>130.49</v>
      </c>
      <c r="O106" s="275">
        <v>6079.91</v>
      </c>
      <c r="P106" s="275"/>
      <c r="Q106" s="277" t="s">
        <v>392</v>
      </c>
      <c r="R106" s="272"/>
      <c r="S106" s="279">
        <v>55</v>
      </c>
    </row>
    <row r="107" spans="1:19" ht="14.45" customHeight="1" x14ac:dyDescent="0.2">
      <c r="A107" s="251"/>
      <c r="B107" s="271">
        <v>224</v>
      </c>
      <c r="C107" s="271"/>
      <c r="D107" s="272" t="s">
        <v>478</v>
      </c>
      <c r="E107" s="272"/>
      <c r="F107" s="298">
        <v>33208</v>
      </c>
      <c r="H107" s="275">
        <v>1956.58</v>
      </c>
      <c r="I107" s="275"/>
      <c r="J107" s="275">
        <v>0</v>
      </c>
      <c r="K107" s="275">
        <v>1613.66</v>
      </c>
      <c r="L107" s="275"/>
      <c r="M107" s="275">
        <v>35.57</v>
      </c>
      <c r="O107" s="275">
        <v>1649.23</v>
      </c>
      <c r="P107" s="275"/>
      <c r="Q107" s="277" t="s">
        <v>392</v>
      </c>
      <c r="R107" s="272"/>
      <c r="S107" s="279">
        <v>55</v>
      </c>
    </row>
    <row r="108" spans="1:19" ht="14.45" customHeight="1" x14ac:dyDescent="0.2">
      <c r="A108" s="251"/>
      <c r="B108" s="271">
        <v>225</v>
      </c>
      <c r="C108" s="271"/>
      <c r="D108" s="272" t="s">
        <v>479</v>
      </c>
      <c r="E108" s="272"/>
      <c r="F108" s="298">
        <v>33178</v>
      </c>
      <c r="H108" s="275">
        <v>42719.82</v>
      </c>
      <c r="I108" s="275"/>
      <c r="J108" s="275">
        <v>0</v>
      </c>
      <c r="K108" s="275">
        <v>35324.730000000003</v>
      </c>
      <c r="L108" s="275"/>
      <c r="M108" s="275">
        <v>776.72</v>
      </c>
      <c r="O108" s="275">
        <v>36101.449999999997</v>
      </c>
      <c r="P108" s="275"/>
      <c r="Q108" s="277" t="s">
        <v>392</v>
      </c>
      <c r="R108" s="272"/>
      <c r="S108" s="279">
        <v>55</v>
      </c>
    </row>
    <row r="109" spans="1:19" ht="14.45" customHeight="1" x14ac:dyDescent="0.2">
      <c r="A109" s="251"/>
      <c r="B109" s="271">
        <v>226</v>
      </c>
      <c r="C109" s="271"/>
      <c r="D109" s="272" t="s">
        <v>480</v>
      </c>
      <c r="E109" s="272"/>
      <c r="F109" s="298">
        <v>33055</v>
      </c>
      <c r="H109" s="275">
        <v>1880.61</v>
      </c>
      <c r="I109" s="275"/>
      <c r="J109" s="275">
        <v>0</v>
      </c>
      <c r="K109" s="275">
        <v>1570.87</v>
      </c>
      <c r="L109" s="275"/>
      <c r="M109" s="275">
        <v>34.19</v>
      </c>
      <c r="O109" s="275">
        <v>1605.06</v>
      </c>
      <c r="P109" s="275"/>
      <c r="Q109" s="277" t="s">
        <v>392</v>
      </c>
      <c r="R109" s="272"/>
      <c r="S109" s="279">
        <v>55</v>
      </c>
    </row>
    <row r="110" spans="1:19" ht="14.45" customHeight="1" x14ac:dyDescent="0.2">
      <c r="A110" s="251"/>
      <c r="B110" s="271">
        <v>227</v>
      </c>
      <c r="C110" s="271"/>
      <c r="D110" s="272" t="s">
        <v>481</v>
      </c>
      <c r="E110" s="272"/>
      <c r="F110" s="298">
        <v>33543</v>
      </c>
      <c r="H110" s="275">
        <v>317237.90000000002</v>
      </c>
      <c r="I110" s="275"/>
      <c r="J110" s="275">
        <v>0</v>
      </c>
      <c r="K110" s="275">
        <v>254391.22</v>
      </c>
      <c r="L110" s="275"/>
      <c r="M110" s="275">
        <v>5767.96</v>
      </c>
      <c r="O110" s="275">
        <v>260159.18</v>
      </c>
      <c r="P110" s="275"/>
      <c r="Q110" s="277" t="s">
        <v>392</v>
      </c>
      <c r="R110" s="272"/>
      <c r="S110" s="279">
        <v>55</v>
      </c>
    </row>
    <row r="111" spans="1:19" ht="14.45" customHeight="1" x14ac:dyDescent="0.2">
      <c r="A111" s="251"/>
      <c r="B111" s="271">
        <v>228</v>
      </c>
      <c r="C111" s="271"/>
      <c r="D111" s="272" t="s">
        <v>482</v>
      </c>
      <c r="E111" s="272"/>
      <c r="F111" s="298">
        <v>33420</v>
      </c>
      <c r="H111" s="275">
        <v>520</v>
      </c>
      <c r="I111" s="275"/>
      <c r="J111" s="275">
        <v>0</v>
      </c>
      <c r="K111" s="275">
        <v>520</v>
      </c>
      <c r="L111" s="275"/>
      <c r="M111" s="275">
        <v>0</v>
      </c>
      <c r="O111" s="275">
        <v>520</v>
      </c>
      <c r="P111" s="275"/>
      <c r="Q111" s="277" t="s">
        <v>392</v>
      </c>
      <c r="R111" s="272"/>
      <c r="S111" s="279">
        <v>5</v>
      </c>
    </row>
    <row r="112" spans="1:19" ht="14.45" customHeight="1" x14ac:dyDescent="0.2">
      <c r="A112" s="251"/>
      <c r="B112" s="271">
        <v>229</v>
      </c>
      <c r="C112" s="271"/>
      <c r="D112" s="272" t="s">
        <v>483</v>
      </c>
      <c r="E112" s="272"/>
      <c r="F112" s="298">
        <v>33390</v>
      </c>
      <c r="H112" s="275">
        <v>1162.5</v>
      </c>
      <c r="I112" s="275"/>
      <c r="J112" s="275">
        <v>0</v>
      </c>
      <c r="K112" s="275">
        <v>944.25</v>
      </c>
      <c r="L112" s="275"/>
      <c r="M112" s="275">
        <v>21.14</v>
      </c>
      <c r="O112" s="275">
        <v>965.39</v>
      </c>
      <c r="P112" s="275"/>
      <c r="Q112" s="277" t="s">
        <v>392</v>
      </c>
      <c r="R112" s="272"/>
      <c r="S112" s="279">
        <v>55</v>
      </c>
    </row>
    <row r="113" spans="1:19" ht="14.45" customHeight="1" x14ac:dyDescent="0.2">
      <c r="A113" s="251"/>
      <c r="B113" s="271">
        <v>230</v>
      </c>
      <c r="C113" s="271"/>
      <c r="D113" s="272" t="s">
        <v>484</v>
      </c>
      <c r="E113" s="272"/>
      <c r="F113" s="298">
        <v>33543</v>
      </c>
      <c r="H113" s="275">
        <v>14699.44</v>
      </c>
      <c r="I113" s="275"/>
      <c r="J113" s="275">
        <v>0</v>
      </c>
      <c r="K113" s="275">
        <v>11787.5</v>
      </c>
      <c r="L113" s="275"/>
      <c r="M113" s="275">
        <v>267.26</v>
      </c>
      <c r="O113" s="275">
        <v>12054.76</v>
      </c>
      <c r="P113" s="275"/>
      <c r="Q113" s="277" t="s">
        <v>392</v>
      </c>
      <c r="R113" s="272"/>
      <c r="S113" s="279">
        <v>55</v>
      </c>
    </row>
    <row r="114" spans="1:19" ht="14.45" customHeight="1" x14ac:dyDescent="0.2">
      <c r="A114" s="251"/>
      <c r="B114" s="271">
        <v>231</v>
      </c>
      <c r="C114" s="271"/>
      <c r="D114" s="272" t="s">
        <v>485</v>
      </c>
      <c r="E114" s="272"/>
      <c r="F114" s="298">
        <v>33451</v>
      </c>
      <c r="H114" s="275">
        <v>6613.02</v>
      </c>
      <c r="I114" s="275"/>
      <c r="J114" s="275">
        <v>0</v>
      </c>
      <c r="K114" s="275">
        <v>5344.42</v>
      </c>
      <c r="L114" s="275"/>
      <c r="M114" s="275">
        <v>120.24</v>
      </c>
      <c r="O114" s="275">
        <v>5464.66</v>
      </c>
      <c r="P114" s="275"/>
      <c r="Q114" s="277" t="s">
        <v>392</v>
      </c>
      <c r="R114" s="272"/>
      <c r="S114" s="279">
        <v>55</v>
      </c>
    </row>
    <row r="115" spans="1:19" ht="14.45" customHeight="1" x14ac:dyDescent="0.2">
      <c r="A115" s="251"/>
      <c r="B115" s="271">
        <v>232</v>
      </c>
      <c r="C115" s="271"/>
      <c r="D115" s="272" t="s">
        <v>486</v>
      </c>
      <c r="E115" s="272"/>
      <c r="F115" s="298">
        <v>33420</v>
      </c>
      <c r="H115" s="275">
        <v>50460</v>
      </c>
      <c r="I115" s="275"/>
      <c r="J115" s="275">
        <v>0</v>
      </c>
      <c r="K115" s="275">
        <v>40884.050000000003</v>
      </c>
      <c r="L115" s="275"/>
      <c r="M115" s="275">
        <v>917.45</v>
      </c>
      <c r="O115" s="275">
        <v>41801.5</v>
      </c>
      <c r="P115" s="275"/>
      <c r="Q115" s="277" t="s">
        <v>392</v>
      </c>
      <c r="R115" s="272"/>
      <c r="S115" s="279">
        <v>55</v>
      </c>
    </row>
    <row r="116" spans="1:19" ht="14.45" customHeight="1" x14ac:dyDescent="0.2">
      <c r="A116" s="251"/>
      <c r="B116" s="271">
        <v>233</v>
      </c>
      <c r="C116" s="271"/>
      <c r="D116" s="272" t="s">
        <v>481</v>
      </c>
      <c r="E116" s="272"/>
      <c r="F116" s="298">
        <v>33786</v>
      </c>
      <c r="H116" s="275">
        <v>108884.22</v>
      </c>
      <c r="I116" s="275"/>
      <c r="J116" s="275">
        <v>0</v>
      </c>
      <c r="K116" s="275">
        <v>85498.96</v>
      </c>
      <c r="L116" s="275"/>
      <c r="M116" s="275">
        <v>1979.71</v>
      </c>
      <c r="O116" s="275">
        <v>87478.67</v>
      </c>
      <c r="P116" s="275"/>
      <c r="Q116" s="277" t="s">
        <v>392</v>
      </c>
      <c r="R116" s="272"/>
      <c r="S116" s="279">
        <v>55</v>
      </c>
    </row>
    <row r="117" spans="1:19" ht="14.45" customHeight="1" x14ac:dyDescent="0.2">
      <c r="A117" s="251"/>
      <c r="B117" s="271">
        <v>234</v>
      </c>
      <c r="C117" s="271"/>
      <c r="D117" s="272" t="s">
        <v>487</v>
      </c>
      <c r="E117" s="272"/>
      <c r="F117" s="298">
        <v>33786</v>
      </c>
      <c r="H117" s="275">
        <v>21861.91</v>
      </c>
      <c r="I117" s="275"/>
      <c r="J117" s="275">
        <v>0</v>
      </c>
      <c r="K117" s="275">
        <v>17439.91</v>
      </c>
      <c r="L117" s="275"/>
      <c r="M117" s="275">
        <v>397.49</v>
      </c>
      <c r="O117" s="275">
        <v>17837.400000000001</v>
      </c>
      <c r="P117" s="275"/>
      <c r="Q117" s="277" t="s">
        <v>392</v>
      </c>
      <c r="R117" s="272"/>
      <c r="S117" s="279">
        <v>55</v>
      </c>
    </row>
    <row r="118" spans="1:19" ht="14.45" customHeight="1" x14ac:dyDescent="0.2">
      <c r="A118" s="251"/>
      <c r="B118" s="271">
        <v>235</v>
      </c>
      <c r="C118" s="271"/>
      <c r="D118" s="272" t="s">
        <v>488</v>
      </c>
      <c r="E118" s="272"/>
      <c r="F118" s="298">
        <v>33664</v>
      </c>
      <c r="H118" s="275">
        <v>4409.21</v>
      </c>
      <c r="I118" s="275"/>
      <c r="J118" s="275">
        <v>0</v>
      </c>
      <c r="K118" s="275">
        <v>3489.79</v>
      </c>
      <c r="L118" s="275"/>
      <c r="M118" s="275">
        <v>80.17</v>
      </c>
      <c r="O118" s="275">
        <v>3569.96</v>
      </c>
      <c r="P118" s="275"/>
      <c r="Q118" s="277" t="s">
        <v>392</v>
      </c>
      <c r="R118" s="272"/>
      <c r="S118" s="279">
        <v>55</v>
      </c>
    </row>
    <row r="119" spans="1:19" ht="14.45" customHeight="1" x14ac:dyDescent="0.2">
      <c r="A119" s="251"/>
      <c r="B119" s="271">
        <v>236</v>
      </c>
      <c r="C119" s="271"/>
      <c r="D119" s="272" t="s">
        <v>489</v>
      </c>
      <c r="E119" s="272"/>
      <c r="F119" s="298">
        <v>34151</v>
      </c>
      <c r="H119" s="275">
        <v>852168.62</v>
      </c>
      <c r="I119" s="275"/>
      <c r="J119" s="275">
        <v>0</v>
      </c>
      <c r="K119" s="275">
        <v>647841.9</v>
      </c>
      <c r="L119" s="275"/>
      <c r="M119" s="275">
        <v>15493.97</v>
      </c>
      <c r="O119" s="275">
        <v>663335.87</v>
      </c>
      <c r="P119" s="275"/>
      <c r="Q119" s="277" t="s">
        <v>392</v>
      </c>
      <c r="R119" s="272"/>
      <c r="S119" s="279">
        <v>55</v>
      </c>
    </row>
    <row r="120" spans="1:19" ht="14.45" customHeight="1" x14ac:dyDescent="0.2">
      <c r="A120" s="251"/>
      <c r="B120" s="271">
        <v>237</v>
      </c>
      <c r="C120" s="271"/>
      <c r="D120" s="272" t="s">
        <v>490</v>
      </c>
      <c r="E120" s="272"/>
      <c r="F120" s="298">
        <v>34151</v>
      </c>
      <c r="H120" s="275">
        <v>51644.02</v>
      </c>
      <c r="I120" s="275"/>
      <c r="J120" s="275">
        <v>0</v>
      </c>
      <c r="K120" s="275">
        <v>39261.17</v>
      </c>
      <c r="L120" s="275"/>
      <c r="M120" s="275">
        <v>938.98</v>
      </c>
      <c r="O120" s="275">
        <v>40200.15</v>
      </c>
      <c r="P120" s="275"/>
      <c r="Q120" s="277" t="s">
        <v>392</v>
      </c>
      <c r="R120" s="272"/>
      <c r="S120" s="279">
        <v>55</v>
      </c>
    </row>
    <row r="121" spans="1:19" ht="14.45" customHeight="1" x14ac:dyDescent="0.2">
      <c r="A121" s="251"/>
      <c r="B121" s="271">
        <v>239</v>
      </c>
      <c r="C121" s="271"/>
      <c r="D121" s="272" t="s">
        <v>491</v>
      </c>
      <c r="E121" s="272"/>
      <c r="F121" s="298">
        <v>34079</v>
      </c>
      <c r="H121" s="275">
        <v>1791.25</v>
      </c>
      <c r="I121" s="275"/>
      <c r="J121" s="275">
        <v>0</v>
      </c>
      <c r="K121" s="275">
        <v>1361.73</v>
      </c>
      <c r="L121" s="275"/>
      <c r="M121" s="275">
        <v>32.57</v>
      </c>
      <c r="O121" s="275">
        <v>1394.3</v>
      </c>
      <c r="P121" s="275"/>
      <c r="Q121" s="277" t="s">
        <v>392</v>
      </c>
      <c r="R121" s="272"/>
      <c r="S121" s="279">
        <v>55</v>
      </c>
    </row>
    <row r="122" spans="1:19" ht="14.45" customHeight="1" x14ac:dyDescent="0.2">
      <c r="A122" s="251"/>
      <c r="B122" s="271">
        <v>240</v>
      </c>
      <c r="C122" s="271"/>
      <c r="D122" s="272" t="s">
        <v>492</v>
      </c>
      <c r="E122" s="272"/>
      <c r="F122" s="298">
        <v>33970</v>
      </c>
      <c r="H122" s="275">
        <v>8654.0300000000007</v>
      </c>
      <c r="I122" s="275"/>
      <c r="J122" s="275">
        <v>0</v>
      </c>
      <c r="K122" s="275">
        <v>6579.03</v>
      </c>
      <c r="L122" s="275"/>
      <c r="M122" s="275">
        <v>157.35</v>
      </c>
      <c r="O122" s="275">
        <v>6736.38</v>
      </c>
      <c r="P122" s="275"/>
      <c r="Q122" s="277" t="s">
        <v>392</v>
      </c>
      <c r="R122" s="272"/>
      <c r="S122" s="279">
        <v>55</v>
      </c>
    </row>
    <row r="123" spans="1:19" ht="14.45" customHeight="1" x14ac:dyDescent="0.2">
      <c r="A123" s="251"/>
      <c r="B123" s="271">
        <v>241</v>
      </c>
      <c r="C123" s="271"/>
      <c r="D123" s="272" t="s">
        <v>493</v>
      </c>
      <c r="E123" s="272"/>
      <c r="F123" s="298">
        <v>34157</v>
      </c>
      <c r="H123" s="275">
        <v>23287.55</v>
      </c>
      <c r="I123" s="275"/>
      <c r="J123" s="275">
        <v>0</v>
      </c>
      <c r="K123" s="275">
        <v>17703.86</v>
      </c>
      <c r="L123" s="275"/>
      <c r="M123" s="275">
        <v>423.41</v>
      </c>
      <c r="O123" s="275">
        <v>18127.27</v>
      </c>
      <c r="P123" s="275"/>
      <c r="Q123" s="277" t="s">
        <v>392</v>
      </c>
      <c r="R123" s="272"/>
      <c r="S123" s="279">
        <v>55</v>
      </c>
    </row>
    <row r="124" spans="1:19" ht="14.45" customHeight="1" x14ac:dyDescent="0.2">
      <c r="A124" s="251"/>
      <c r="B124" s="271">
        <v>242</v>
      </c>
      <c r="C124" s="271"/>
      <c r="D124" s="272" t="s">
        <v>494</v>
      </c>
      <c r="E124" s="272"/>
      <c r="F124" s="298">
        <v>34269</v>
      </c>
      <c r="H124" s="275">
        <v>9787.0499999999993</v>
      </c>
      <c r="I124" s="275"/>
      <c r="J124" s="275">
        <v>0</v>
      </c>
      <c r="K124" s="275">
        <v>7440.5</v>
      </c>
      <c r="L124" s="275"/>
      <c r="M124" s="275">
        <v>177.95</v>
      </c>
      <c r="O124" s="275">
        <v>7618.45</v>
      </c>
      <c r="P124" s="275"/>
      <c r="Q124" s="277" t="s">
        <v>392</v>
      </c>
      <c r="R124" s="272"/>
      <c r="S124" s="279">
        <v>55</v>
      </c>
    </row>
    <row r="125" spans="1:19" ht="14.45" customHeight="1" x14ac:dyDescent="0.2">
      <c r="A125" s="251"/>
      <c r="B125" s="271">
        <v>243</v>
      </c>
      <c r="C125" s="271"/>
      <c r="D125" s="272" t="s">
        <v>495</v>
      </c>
      <c r="E125" s="272"/>
      <c r="F125" s="298">
        <v>34281</v>
      </c>
      <c r="H125" s="275">
        <v>3899.5</v>
      </c>
      <c r="I125" s="275"/>
      <c r="J125" s="275">
        <v>0</v>
      </c>
      <c r="K125" s="275">
        <v>2964.57</v>
      </c>
      <c r="L125" s="275"/>
      <c r="M125" s="275">
        <v>70.900000000000006</v>
      </c>
      <c r="O125" s="275">
        <v>3035.47</v>
      </c>
      <c r="P125" s="275"/>
      <c r="Q125" s="277" t="s">
        <v>392</v>
      </c>
      <c r="R125" s="272"/>
      <c r="S125" s="279">
        <v>55</v>
      </c>
    </row>
    <row r="126" spans="1:19" ht="14.45" customHeight="1" x14ac:dyDescent="0.2">
      <c r="A126" s="251"/>
      <c r="B126" s="271">
        <v>244</v>
      </c>
      <c r="C126" s="271"/>
      <c r="D126" s="272" t="s">
        <v>496</v>
      </c>
      <c r="E126" s="272"/>
      <c r="F126" s="298">
        <v>34051</v>
      </c>
      <c r="H126" s="275">
        <v>21576.12</v>
      </c>
      <c r="I126" s="275"/>
      <c r="J126" s="275">
        <v>0</v>
      </c>
      <c r="K126" s="275">
        <v>16402.66</v>
      </c>
      <c r="L126" s="275"/>
      <c r="M126" s="275">
        <v>392.29</v>
      </c>
      <c r="O126" s="275">
        <v>16794.95</v>
      </c>
      <c r="P126" s="275"/>
      <c r="Q126" s="277" t="s">
        <v>392</v>
      </c>
      <c r="R126" s="272"/>
      <c r="S126" s="279">
        <v>55</v>
      </c>
    </row>
    <row r="127" spans="1:19" ht="14.45" customHeight="1" x14ac:dyDescent="0.2">
      <c r="A127" s="251"/>
      <c r="B127" s="271">
        <v>246</v>
      </c>
      <c r="C127" s="271"/>
      <c r="D127" s="272" t="s">
        <v>497</v>
      </c>
      <c r="E127" s="272"/>
      <c r="F127" s="298">
        <v>34225</v>
      </c>
      <c r="H127" s="275">
        <v>5212.3999999999996</v>
      </c>
      <c r="I127" s="275"/>
      <c r="J127" s="275">
        <v>0</v>
      </c>
      <c r="K127" s="275">
        <v>5212.3999999999996</v>
      </c>
      <c r="L127" s="275"/>
      <c r="M127" s="275">
        <v>0</v>
      </c>
      <c r="O127" s="275">
        <v>5212.3999999999996</v>
      </c>
      <c r="P127" s="275"/>
      <c r="Q127" s="277" t="s">
        <v>392</v>
      </c>
      <c r="R127" s="272"/>
      <c r="S127" s="279">
        <v>20</v>
      </c>
    </row>
    <row r="128" spans="1:19" ht="14.45" customHeight="1" x14ac:dyDescent="0.2">
      <c r="A128" s="251"/>
      <c r="B128" s="271">
        <v>248</v>
      </c>
      <c r="C128" s="271"/>
      <c r="D128" s="272" t="s">
        <v>498</v>
      </c>
      <c r="E128" s="272"/>
      <c r="F128" s="298">
        <v>34614</v>
      </c>
      <c r="H128" s="275">
        <v>7526.5</v>
      </c>
      <c r="I128" s="275"/>
      <c r="J128" s="275">
        <v>0</v>
      </c>
      <c r="K128" s="275">
        <v>7526.5</v>
      </c>
      <c r="L128" s="275"/>
      <c r="M128" s="275">
        <v>0</v>
      </c>
      <c r="O128" s="275">
        <v>7526.5</v>
      </c>
      <c r="P128" s="275"/>
      <c r="Q128" s="277" t="s">
        <v>392</v>
      </c>
      <c r="R128" s="272"/>
      <c r="S128" s="279">
        <v>20</v>
      </c>
    </row>
    <row r="129" spans="1:19" ht="14.45" customHeight="1" x14ac:dyDescent="0.2">
      <c r="A129" s="251"/>
      <c r="B129" s="271">
        <v>249</v>
      </c>
      <c r="C129" s="271"/>
      <c r="D129" s="272" t="s">
        <v>499</v>
      </c>
      <c r="E129" s="272"/>
      <c r="F129" s="298">
        <v>34617</v>
      </c>
      <c r="H129" s="275">
        <v>7938.85</v>
      </c>
      <c r="I129" s="275"/>
      <c r="J129" s="275">
        <v>0</v>
      </c>
      <c r="K129" s="275">
        <v>5827.84</v>
      </c>
      <c r="L129" s="275"/>
      <c r="M129" s="275">
        <v>144.34</v>
      </c>
      <c r="O129" s="275">
        <v>5972.18</v>
      </c>
      <c r="P129" s="275"/>
      <c r="Q129" s="277" t="s">
        <v>392</v>
      </c>
      <c r="R129" s="272"/>
      <c r="S129" s="279">
        <v>55</v>
      </c>
    </row>
    <row r="130" spans="1:19" ht="14.45" customHeight="1" x14ac:dyDescent="0.2">
      <c r="A130" s="251"/>
      <c r="B130" s="271">
        <v>250</v>
      </c>
      <c r="C130" s="271"/>
      <c r="D130" s="272" t="s">
        <v>500</v>
      </c>
      <c r="E130" s="272"/>
      <c r="F130" s="298">
        <v>34614</v>
      </c>
      <c r="H130" s="275">
        <v>208381.87</v>
      </c>
      <c r="I130" s="275"/>
      <c r="J130" s="275">
        <v>0</v>
      </c>
      <c r="K130" s="275">
        <v>151830.79</v>
      </c>
      <c r="L130" s="275"/>
      <c r="M130" s="275">
        <v>3788.76</v>
      </c>
      <c r="O130" s="275">
        <v>155619.54999999999</v>
      </c>
      <c r="P130" s="275"/>
      <c r="Q130" s="277" t="s">
        <v>392</v>
      </c>
      <c r="R130" s="272"/>
      <c r="S130" s="279">
        <v>55</v>
      </c>
    </row>
    <row r="131" spans="1:19" ht="14.45" customHeight="1" x14ac:dyDescent="0.2">
      <c r="A131" s="251"/>
      <c r="B131" s="271">
        <v>251</v>
      </c>
      <c r="C131" s="271"/>
      <c r="D131" s="272" t="s">
        <v>501</v>
      </c>
      <c r="E131" s="272"/>
      <c r="F131" s="298">
        <v>34688</v>
      </c>
      <c r="H131" s="275">
        <v>669498.30000000005</v>
      </c>
      <c r="I131" s="275"/>
      <c r="J131" s="275">
        <v>0</v>
      </c>
      <c r="K131" s="275">
        <v>484411.23</v>
      </c>
      <c r="L131" s="275"/>
      <c r="M131" s="275">
        <v>12172.7</v>
      </c>
      <c r="O131" s="275">
        <v>496583.93</v>
      </c>
      <c r="P131" s="275"/>
      <c r="Q131" s="277" t="s">
        <v>392</v>
      </c>
      <c r="R131" s="272"/>
      <c r="S131" s="279">
        <v>55</v>
      </c>
    </row>
    <row r="132" spans="1:19" ht="14.45" customHeight="1" x14ac:dyDescent="0.2">
      <c r="A132" s="251"/>
      <c r="B132" s="271">
        <v>252</v>
      </c>
      <c r="C132" s="271"/>
      <c r="D132" s="272" t="s">
        <v>502</v>
      </c>
      <c r="E132" s="272"/>
      <c r="F132" s="298">
        <v>34151</v>
      </c>
      <c r="H132" s="275">
        <v>1450</v>
      </c>
      <c r="I132" s="275"/>
      <c r="J132" s="275">
        <v>0</v>
      </c>
      <c r="K132" s="275">
        <v>1102.32</v>
      </c>
      <c r="L132" s="275"/>
      <c r="M132" s="275">
        <v>26.36</v>
      </c>
      <c r="O132" s="275">
        <v>1128.68</v>
      </c>
      <c r="P132" s="275"/>
      <c r="Q132" s="277" t="s">
        <v>392</v>
      </c>
      <c r="R132" s="272"/>
      <c r="S132" s="279">
        <v>55</v>
      </c>
    </row>
    <row r="133" spans="1:19" ht="14.45" customHeight="1" x14ac:dyDescent="0.2">
      <c r="A133" s="251"/>
      <c r="B133" s="271">
        <v>253</v>
      </c>
      <c r="C133" s="271"/>
      <c r="D133" s="272" t="s">
        <v>503</v>
      </c>
      <c r="E133" s="272"/>
      <c r="F133" s="298">
        <v>34151</v>
      </c>
      <c r="H133" s="275">
        <v>13742.5</v>
      </c>
      <c r="I133" s="275"/>
      <c r="J133" s="275">
        <v>0</v>
      </c>
      <c r="K133" s="275">
        <v>10447.34</v>
      </c>
      <c r="L133" s="275"/>
      <c r="M133" s="275">
        <v>249.86</v>
      </c>
      <c r="O133" s="275">
        <v>10697.2</v>
      </c>
      <c r="P133" s="275"/>
      <c r="Q133" s="277" t="s">
        <v>392</v>
      </c>
      <c r="R133" s="272"/>
      <c r="S133" s="279">
        <v>55</v>
      </c>
    </row>
    <row r="134" spans="1:19" ht="14.45" customHeight="1" x14ac:dyDescent="0.2">
      <c r="A134" s="251"/>
      <c r="B134" s="271">
        <v>254</v>
      </c>
      <c r="C134" s="271"/>
      <c r="D134" s="272" t="s">
        <v>504</v>
      </c>
      <c r="E134" s="272"/>
      <c r="F134" s="298">
        <v>34688</v>
      </c>
      <c r="H134" s="275">
        <v>13381.5</v>
      </c>
      <c r="I134" s="275"/>
      <c r="J134" s="275">
        <v>0</v>
      </c>
      <c r="K134" s="275">
        <v>9682.24</v>
      </c>
      <c r="L134" s="275"/>
      <c r="M134" s="275">
        <v>243.3</v>
      </c>
      <c r="O134" s="275">
        <v>9925.5400000000009</v>
      </c>
      <c r="P134" s="275"/>
      <c r="Q134" s="277" t="s">
        <v>392</v>
      </c>
      <c r="R134" s="272"/>
      <c r="S134" s="279">
        <v>55</v>
      </c>
    </row>
    <row r="135" spans="1:19" ht="14.45" customHeight="1" x14ac:dyDescent="0.2">
      <c r="A135" s="251"/>
      <c r="B135" s="271">
        <v>255</v>
      </c>
      <c r="C135" s="271"/>
      <c r="D135" s="272" t="s">
        <v>505</v>
      </c>
      <c r="E135" s="272"/>
      <c r="F135" s="298">
        <v>34634</v>
      </c>
      <c r="H135" s="275">
        <v>5392.1</v>
      </c>
      <c r="I135" s="275"/>
      <c r="J135" s="275">
        <v>0</v>
      </c>
      <c r="K135" s="275">
        <v>3921.34</v>
      </c>
      <c r="L135" s="275"/>
      <c r="M135" s="275">
        <v>98.04</v>
      </c>
      <c r="O135" s="275">
        <v>4019.38</v>
      </c>
      <c r="P135" s="275"/>
      <c r="Q135" s="277" t="s">
        <v>392</v>
      </c>
      <c r="R135" s="272"/>
      <c r="S135" s="279">
        <v>55</v>
      </c>
    </row>
    <row r="136" spans="1:19" ht="14.45" customHeight="1" x14ac:dyDescent="0.2">
      <c r="A136" s="251"/>
      <c r="B136" s="271">
        <v>256</v>
      </c>
      <c r="C136" s="271"/>
      <c r="D136" s="272" t="s">
        <v>506</v>
      </c>
      <c r="E136" s="272"/>
      <c r="F136" s="298">
        <v>34881</v>
      </c>
      <c r="H136" s="275">
        <v>51024.46</v>
      </c>
      <c r="I136" s="275"/>
      <c r="J136" s="275">
        <v>0</v>
      </c>
      <c r="K136" s="275">
        <v>36244.18</v>
      </c>
      <c r="L136" s="275"/>
      <c r="M136" s="275">
        <v>927.72</v>
      </c>
      <c r="O136" s="275">
        <v>37171.9</v>
      </c>
      <c r="P136" s="275"/>
      <c r="Q136" s="277" t="s">
        <v>392</v>
      </c>
      <c r="R136" s="272"/>
      <c r="S136" s="279">
        <v>55</v>
      </c>
    </row>
    <row r="137" spans="1:19" ht="14.45" customHeight="1" x14ac:dyDescent="0.2">
      <c r="A137" s="251"/>
      <c r="B137" s="271">
        <v>257</v>
      </c>
      <c r="C137" s="271"/>
      <c r="D137" s="272" t="s">
        <v>507</v>
      </c>
      <c r="E137" s="272"/>
      <c r="F137" s="298">
        <v>34881</v>
      </c>
      <c r="H137" s="275">
        <v>2657.95</v>
      </c>
      <c r="I137" s="275"/>
      <c r="J137" s="275">
        <v>0</v>
      </c>
      <c r="K137" s="275">
        <v>1888.07</v>
      </c>
      <c r="L137" s="275"/>
      <c r="M137" s="275">
        <v>48.33</v>
      </c>
      <c r="O137" s="275">
        <v>1936.4</v>
      </c>
      <c r="P137" s="275"/>
      <c r="Q137" s="277" t="s">
        <v>392</v>
      </c>
      <c r="R137" s="272"/>
      <c r="S137" s="279">
        <v>55</v>
      </c>
    </row>
    <row r="138" spans="1:19" ht="14.45" customHeight="1" x14ac:dyDescent="0.2">
      <c r="A138" s="251"/>
      <c r="B138" s="271">
        <v>258</v>
      </c>
      <c r="C138" s="271"/>
      <c r="D138" s="272" t="s">
        <v>508</v>
      </c>
      <c r="E138" s="272"/>
      <c r="F138" s="298">
        <v>34881</v>
      </c>
      <c r="H138" s="275">
        <v>25632.32</v>
      </c>
      <c r="I138" s="275"/>
      <c r="J138" s="275">
        <v>0</v>
      </c>
      <c r="K138" s="275">
        <v>18207.45</v>
      </c>
      <c r="L138" s="275"/>
      <c r="M138" s="275">
        <v>466.04</v>
      </c>
      <c r="O138" s="275">
        <v>18673.490000000002</v>
      </c>
      <c r="P138" s="275"/>
      <c r="Q138" s="277" t="s">
        <v>392</v>
      </c>
      <c r="R138" s="272"/>
      <c r="S138" s="279">
        <v>55</v>
      </c>
    </row>
    <row r="139" spans="1:19" ht="14.45" customHeight="1" x14ac:dyDescent="0.2">
      <c r="A139" s="251"/>
      <c r="B139" s="271">
        <v>259</v>
      </c>
      <c r="C139" s="271"/>
      <c r="D139" s="272" t="s">
        <v>509</v>
      </c>
      <c r="E139" s="272"/>
      <c r="F139" s="298">
        <v>34881</v>
      </c>
      <c r="H139" s="275">
        <v>23424.81</v>
      </c>
      <c r="I139" s="275"/>
      <c r="J139" s="275">
        <v>0</v>
      </c>
      <c r="K139" s="275">
        <v>16639.36</v>
      </c>
      <c r="L139" s="275"/>
      <c r="M139" s="275">
        <v>425.91</v>
      </c>
      <c r="O139" s="275">
        <v>17065.27</v>
      </c>
      <c r="P139" s="275"/>
      <c r="Q139" s="277" t="s">
        <v>392</v>
      </c>
      <c r="R139" s="272"/>
      <c r="S139" s="279">
        <v>55</v>
      </c>
    </row>
    <row r="140" spans="1:19" ht="14.45" customHeight="1" x14ac:dyDescent="0.2">
      <c r="A140" s="251"/>
      <c r="B140" s="271">
        <v>260</v>
      </c>
      <c r="C140" s="271"/>
      <c r="D140" s="272" t="s">
        <v>510</v>
      </c>
      <c r="E140" s="272"/>
      <c r="F140" s="298">
        <v>34914</v>
      </c>
      <c r="H140" s="275">
        <v>222847.98</v>
      </c>
      <c r="I140" s="275"/>
      <c r="J140" s="275">
        <v>0</v>
      </c>
      <c r="K140" s="275">
        <v>157791.91</v>
      </c>
      <c r="L140" s="275"/>
      <c r="M140" s="275">
        <v>4051.78</v>
      </c>
      <c r="O140" s="275">
        <v>161843.69</v>
      </c>
      <c r="P140" s="275"/>
      <c r="Q140" s="277" t="s">
        <v>392</v>
      </c>
      <c r="R140" s="272"/>
      <c r="S140" s="279">
        <v>55</v>
      </c>
    </row>
    <row r="141" spans="1:19" ht="14.45" customHeight="1" x14ac:dyDescent="0.2">
      <c r="A141" s="251"/>
      <c r="B141" s="271">
        <v>261</v>
      </c>
      <c r="C141" s="271"/>
      <c r="D141" s="272" t="s">
        <v>511</v>
      </c>
      <c r="E141" s="272"/>
      <c r="F141" s="298">
        <v>35060</v>
      </c>
      <c r="H141" s="275">
        <v>50291.12</v>
      </c>
      <c r="I141" s="275"/>
      <c r="J141" s="275">
        <v>0</v>
      </c>
      <c r="K141" s="275">
        <v>35106.74</v>
      </c>
      <c r="L141" s="275"/>
      <c r="M141" s="275">
        <v>914.38</v>
      </c>
      <c r="O141" s="275">
        <v>36021.120000000003</v>
      </c>
      <c r="P141" s="275"/>
      <c r="Q141" s="277" t="s">
        <v>392</v>
      </c>
      <c r="R141" s="272"/>
      <c r="S141" s="279">
        <v>55</v>
      </c>
    </row>
    <row r="142" spans="1:19" ht="14.45" customHeight="1" x14ac:dyDescent="0.2">
      <c r="A142" s="251"/>
      <c r="B142" s="271">
        <v>262</v>
      </c>
      <c r="C142" s="271"/>
      <c r="D142" s="272" t="s">
        <v>512</v>
      </c>
      <c r="E142" s="272"/>
      <c r="F142" s="298">
        <v>34852</v>
      </c>
      <c r="H142" s="275">
        <v>2942</v>
      </c>
      <c r="I142" s="275"/>
      <c r="J142" s="275">
        <v>0</v>
      </c>
      <c r="K142" s="275">
        <v>2942</v>
      </c>
      <c r="L142" s="275"/>
      <c r="M142" s="275">
        <v>0</v>
      </c>
      <c r="O142" s="275">
        <v>2942</v>
      </c>
      <c r="P142" s="275"/>
      <c r="Q142" s="277" t="s">
        <v>392</v>
      </c>
      <c r="R142" s="272"/>
      <c r="S142" s="279">
        <v>20</v>
      </c>
    </row>
    <row r="143" spans="1:19" ht="14.45" customHeight="1" x14ac:dyDescent="0.2">
      <c r="A143" s="251"/>
      <c r="B143" s="271">
        <v>263</v>
      </c>
      <c r="C143" s="271"/>
      <c r="D143" s="272" t="s">
        <v>513</v>
      </c>
      <c r="E143" s="272"/>
      <c r="F143" s="298">
        <v>34700</v>
      </c>
      <c r="H143" s="275">
        <v>11074.38</v>
      </c>
      <c r="I143" s="275"/>
      <c r="J143" s="275">
        <v>0</v>
      </c>
      <c r="K143" s="275">
        <v>8003.76</v>
      </c>
      <c r="L143" s="275"/>
      <c r="M143" s="275">
        <v>201.35</v>
      </c>
      <c r="O143" s="275">
        <v>8205.11</v>
      </c>
      <c r="P143" s="275"/>
      <c r="Q143" s="277" t="s">
        <v>392</v>
      </c>
      <c r="R143" s="272"/>
      <c r="S143" s="279">
        <v>55</v>
      </c>
    </row>
    <row r="144" spans="1:19" ht="14.45" customHeight="1" x14ac:dyDescent="0.2">
      <c r="A144" s="251"/>
      <c r="B144" s="271">
        <v>264</v>
      </c>
      <c r="C144" s="271"/>
      <c r="D144" s="272" t="s">
        <v>514</v>
      </c>
      <c r="E144" s="272"/>
      <c r="F144" s="298">
        <v>35247</v>
      </c>
      <c r="H144" s="275">
        <v>19617.25</v>
      </c>
      <c r="I144" s="275"/>
      <c r="J144" s="275">
        <v>0</v>
      </c>
      <c r="K144" s="275">
        <v>13443.6</v>
      </c>
      <c r="L144" s="275"/>
      <c r="M144" s="275">
        <v>356.68</v>
      </c>
      <c r="O144" s="275">
        <v>13800.28</v>
      </c>
      <c r="P144" s="275"/>
      <c r="Q144" s="277" t="s">
        <v>392</v>
      </c>
      <c r="R144" s="272"/>
      <c r="S144" s="279">
        <v>55</v>
      </c>
    </row>
    <row r="145" spans="1:19" ht="14.45" customHeight="1" x14ac:dyDescent="0.2">
      <c r="A145" s="251"/>
      <c r="B145" s="271">
        <v>265</v>
      </c>
      <c r="C145" s="271"/>
      <c r="D145" s="272" t="s">
        <v>515</v>
      </c>
      <c r="E145" s="272"/>
      <c r="F145" s="298">
        <v>35247</v>
      </c>
      <c r="H145" s="275">
        <v>895307.42</v>
      </c>
      <c r="I145" s="275"/>
      <c r="J145" s="275">
        <v>0</v>
      </c>
      <c r="K145" s="275">
        <v>613550.34</v>
      </c>
      <c r="L145" s="275"/>
      <c r="M145" s="275">
        <v>16278.32</v>
      </c>
      <c r="O145" s="275">
        <v>629828.66</v>
      </c>
      <c r="P145" s="275"/>
      <c r="Q145" s="277" t="s">
        <v>392</v>
      </c>
      <c r="R145" s="272"/>
      <c r="S145" s="279">
        <v>55</v>
      </c>
    </row>
    <row r="146" spans="1:19" ht="14.45" customHeight="1" x14ac:dyDescent="0.2">
      <c r="A146" s="251"/>
      <c r="B146" s="271">
        <v>266</v>
      </c>
      <c r="C146" s="271"/>
      <c r="D146" s="272" t="s">
        <v>516</v>
      </c>
      <c r="E146" s="272"/>
      <c r="F146" s="298">
        <v>35247</v>
      </c>
      <c r="H146" s="275">
        <v>408588.97</v>
      </c>
      <c r="I146" s="275"/>
      <c r="J146" s="275">
        <v>0</v>
      </c>
      <c r="K146" s="275">
        <v>280004.11</v>
      </c>
      <c r="L146" s="275"/>
      <c r="M146" s="275">
        <v>7428.89</v>
      </c>
      <c r="O146" s="275">
        <v>287433</v>
      </c>
      <c r="P146" s="275"/>
      <c r="Q146" s="277" t="s">
        <v>392</v>
      </c>
      <c r="R146" s="272"/>
      <c r="S146" s="279">
        <v>55</v>
      </c>
    </row>
    <row r="147" spans="1:19" ht="14.45" customHeight="1" x14ac:dyDescent="0.2">
      <c r="A147" s="251"/>
      <c r="B147" s="271">
        <v>267</v>
      </c>
      <c r="C147" s="271"/>
      <c r="D147" s="272" t="s">
        <v>517</v>
      </c>
      <c r="E147" s="272"/>
      <c r="F147" s="298">
        <v>35139</v>
      </c>
      <c r="H147" s="275">
        <v>10896.5</v>
      </c>
      <c r="I147" s="275"/>
      <c r="J147" s="275">
        <v>0</v>
      </c>
      <c r="K147" s="275">
        <v>7547.65</v>
      </c>
      <c r="L147" s="275"/>
      <c r="M147" s="275">
        <v>198.12</v>
      </c>
      <c r="O147" s="275">
        <v>7745.77</v>
      </c>
      <c r="P147" s="275"/>
      <c r="Q147" s="277" t="s">
        <v>392</v>
      </c>
      <c r="R147" s="272"/>
      <c r="S147" s="279">
        <v>55</v>
      </c>
    </row>
    <row r="148" spans="1:19" ht="14.45" customHeight="1" x14ac:dyDescent="0.2">
      <c r="A148" s="251"/>
      <c r="B148" s="271">
        <v>268</v>
      </c>
      <c r="C148" s="271"/>
      <c r="D148" s="272" t="s">
        <v>518</v>
      </c>
      <c r="E148" s="272"/>
      <c r="F148" s="298">
        <v>35139</v>
      </c>
      <c r="H148" s="275">
        <v>5193.1000000000004</v>
      </c>
      <c r="I148" s="275"/>
      <c r="J148" s="275">
        <v>0</v>
      </c>
      <c r="K148" s="275">
        <v>3597.18</v>
      </c>
      <c r="L148" s="275"/>
      <c r="M148" s="275">
        <v>94.42</v>
      </c>
      <c r="O148" s="275">
        <v>3691.6</v>
      </c>
      <c r="P148" s="275"/>
      <c r="Q148" s="277" t="s">
        <v>392</v>
      </c>
      <c r="R148" s="272"/>
      <c r="S148" s="279">
        <v>55</v>
      </c>
    </row>
    <row r="149" spans="1:19" ht="14.45" customHeight="1" x14ac:dyDescent="0.2">
      <c r="A149" s="251"/>
      <c r="B149" s="271">
        <v>269</v>
      </c>
      <c r="C149" s="271"/>
      <c r="D149" s="272" t="s">
        <v>519</v>
      </c>
      <c r="E149" s="272"/>
      <c r="F149" s="298">
        <v>35139</v>
      </c>
      <c r="H149" s="275">
        <v>3355.06</v>
      </c>
      <c r="I149" s="275"/>
      <c r="J149" s="275">
        <v>0</v>
      </c>
      <c r="K149" s="275">
        <v>2324.04</v>
      </c>
      <c r="L149" s="275"/>
      <c r="M149" s="275">
        <v>61</v>
      </c>
      <c r="O149" s="275">
        <v>2385.04</v>
      </c>
      <c r="P149" s="275"/>
      <c r="Q149" s="277" t="s">
        <v>392</v>
      </c>
      <c r="R149" s="272"/>
      <c r="S149" s="279">
        <v>55</v>
      </c>
    </row>
    <row r="150" spans="1:19" ht="14.45" customHeight="1" x14ac:dyDescent="0.2">
      <c r="A150" s="251"/>
      <c r="B150" s="271">
        <v>270</v>
      </c>
      <c r="C150" s="271"/>
      <c r="D150" s="272" t="s">
        <v>520</v>
      </c>
      <c r="E150" s="272"/>
      <c r="F150" s="298">
        <v>35261</v>
      </c>
      <c r="H150" s="275">
        <v>19452</v>
      </c>
      <c r="I150" s="275"/>
      <c r="J150" s="275">
        <v>0</v>
      </c>
      <c r="K150" s="275">
        <v>13311.76</v>
      </c>
      <c r="L150" s="275"/>
      <c r="M150" s="275">
        <v>353.67</v>
      </c>
      <c r="O150" s="275">
        <v>13665.43</v>
      </c>
      <c r="P150" s="275"/>
      <c r="Q150" s="277" t="s">
        <v>392</v>
      </c>
      <c r="R150" s="272"/>
      <c r="S150" s="279">
        <v>55</v>
      </c>
    </row>
    <row r="151" spans="1:19" ht="14.45" customHeight="1" x14ac:dyDescent="0.2">
      <c r="A151" s="251"/>
      <c r="B151" s="271">
        <v>271</v>
      </c>
      <c r="C151" s="271"/>
      <c r="D151" s="272" t="s">
        <v>521</v>
      </c>
      <c r="E151" s="272"/>
      <c r="F151" s="298">
        <v>35261</v>
      </c>
      <c r="H151" s="275">
        <v>3759.36</v>
      </c>
      <c r="I151" s="275"/>
      <c r="J151" s="275">
        <v>0</v>
      </c>
      <c r="K151" s="275">
        <v>2572.5700000000002</v>
      </c>
      <c r="L151" s="275"/>
      <c r="M151" s="275">
        <v>68.349999999999994</v>
      </c>
      <c r="O151" s="275">
        <v>2640.92</v>
      </c>
      <c r="P151" s="275"/>
      <c r="Q151" s="277" t="s">
        <v>392</v>
      </c>
      <c r="R151" s="272"/>
      <c r="S151" s="279">
        <v>55</v>
      </c>
    </row>
    <row r="152" spans="1:19" ht="14.45" customHeight="1" x14ac:dyDescent="0.2">
      <c r="A152" s="251"/>
      <c r="B152" s="271">
        <v>272</v>
      </c>
      <c r="C152" s="271"/>
      <c r="D152" s="272" t="s">
        <v>522</v>
      </c>
      <c r="E152" s="272"/>
      <c r="F152" s="298">
        <v>35384</v>
      </c>
      <c r="H152" s="275">
        <v>8235.27</v>
      </c>
      <c r="I152" s="275"/>
      <c r="J152" s="275">
        <v>0</v>
      </c>
      <c r="K152" s="275">
        <v>5566.48</v>
      </c>
      <c r="L152" s="275"/>
      <c r="M152" s="275">
        <v>149.72999999999999</v>
      </c>
      <c r="O152" s="275">
        <v>5716.21</v>
      </c>
      <c r="P152" s="275"/>
      <c r="Q152" s="277" t="s">
        <v>392</v>
      </c>
      <c r="R152" s="272"/>
      <c r="S152" s="279">
        <v>55</v>
      </c>
    </row>
    <row r="153" spans="1:19" ht="14.45" customHeight="1" x14ac:dyDescent="0.2">
      <c r="A153" s="251"/>
      <c r="B153" s="271">
        <v>273</v>
      </c>
      <c r="C153" s="271"/>
      <c r="D153" s="272" t="s">
        <v>523</v>
      </c>
      <c r="E153" s="272"/>
      <c r="F153" s="298">
        <v>35384</v>
      </c>
      <c r="H153" s="275">
        <v>7844.1</v>
      </c>
      <c r="I153" s="275"/>
      <c r="J153" s="275">
        <v>0</v>
      </c>
      <c r="K153" s="275">
        <v>5302.06</v>
      </c>
      <c r="L153" s="275"/>
      <c r="M153" s="275">
        <v>142.62</v>
      </c>
      <c r="O153" s="275">
        <v>5444.68</v>
      </c>
      <c r="P153" s="275"/>
      <c r="Q153" s="277" t="s">
        <v>392</v>
      </c>
      <c r="R153" s="272"/>
      <c r="S153" s="279">
        <v>55</v>
      </c>
    </row>
    <row r="154" spans="1:19" ht="14.45" customHeight="1" x14ac:dyDescent="0.2">
      <c r="A154" s="251"/>
      <c r="B154" s="271">
        <v>274</v>
      </c>
      <c r="C154" s="271"/>
      <c r="D154" s="272" t="s">
        <v>524</v>
      </c>
      <c r="E154" s="272"/>
      <c r="F154" s="298">
        <v>35414</v>
      </c>
      <c r="H154" s="275">
        <v>5896.44</v>
      </c>
      <c r="I154" s="275"/>
      <c r="J154" s="275">
        <v>0</v>
      </c>
      <c r="K154" s="275">
        <v>3973.53</v>
      </c>
      <c r="L154" s="275"/>
      <c r="M154" s="275">
        <v>107.21</v>
      </c>
      <c r="O154" s="275">
        <v>4080.74</v>
      </c>
      <c r="P154" s="275"/>
      <c r="Q154" s="277" t="s">
        <v>392</v>
      </c>
      <c r="R154" s="272"/>
      <c r="S154" s="279">
        <v>55</v>
      </c>
    </row>
    <row r="155" spans="1:19" ht="14.45" customHeight="1" x14ac:dyDescent="0.2">
      <c r="A155" s="251"/>
      <c r="B155" s="271">
        <v>275</v>
      </c>
      <c r="C155" s="271"/>
      <c r="D155" s="272" t="s">
        <v>525</v>
      </c>
      <c r="E155" s="272"/>
      <c r="F155" s="298">
        <v>35191</v>
      </c>
      <c r="H155" s="275">
        <v>11850.83</v>
      </c>
      <c r="I155" s="275"/>
      <c r="J155" s="275">
        <v>0</v>
      </c>
      <c r="K155" s="275">
        <v>8166.64</v>
      </c>
      <c r="L155" s="275"/>
      <c r="M155" s="275">
        <v>215.47</v>
      </c>
      <c r="O155" s="275">
        <v>8382.11</v>
      </c>
      <c r="P155" s="275"/>
      <c r="Q155" s="277" t="s">
        <v>392</v>
      </c>
      <c r="R155" s="272"/>
      <c r="S155" s="279">
        <v>55</v>
      </c>
    </row>
    <row r="156" spans="1:19" ht="14.45" customHeight="1" x14ac:dyDescent="0.2">
      <c r="A156" s="251"/>
      <c r="B156" s="271">
        <v>276</v>
      </c>
      <c r="C156" s="271"/>
      <c r="D156" s="272" t="s">
        <v>526</v>
      </c>
      <c r="E156" s="272"/>
      <c r="F156" s="298">
        <v>35608</v>
      </c>
      <c r="H156" s="275">
        <v>23500.2</v>
      </c>
      <c r="I156" s="275"/>
      <c r="J156" s="275">
        <v>0</v>
      </c>
      <c r="K156" s="275">
        <v>15524.46</v>
      </c>
      <c r="L156" s="275"/>
      <c r="M156" s="275">
        <v>427.28</v>
      </c>
      <c r="O156" s="275">
        <v>15951.74</v>
      </c>
      <c r="P156" s="275"/>
      <c r="Q156" s="277" t="s">
        <v>392</v>
      </c>
      <c r="R156" s="272"/>
      <c r="S156" s="279">
        <v>55</v>
      </c>
    </row>
    <row r="157" spans="1:19" ht="14.45" customHeight="1" x14ac:dyDescent="0.2">
      <c r="A157" s="251"/>
      <c r="B157" s="271">
        <v>277</v>
      </c>
      <c r="C157" s="271"/>
      <c r="D157" s="272" t="s">
        <v>527</v>
      </c>
      <c r="E157" s="272"/>
      <c r="F157" s="298">
        <v>35438</v>
      </c>
      <c r="H157" s="275">
        <v>10376</v>
      </c>
      <c r="I157" s="275"/>
      <c r="J157" s="275">
        <v>0</v>
      </c>
      <c r="K157" s="275">
        <v>6975.23</v>
      </c>
      <c r="L157" s="275"/>
      <c r="M157" s="275">
        <v>188.65</v>
      </c>
      <c r="O157" s="275">
        <v>7163.88</v>
      </c>
      <c r="P157" s="275"/>
      <c r="Q157" s="277" t="s">
        <v>392</v>
      </c>
      <c r="R157" s="272"/>
      <c r="S157" s="279">
        <v>55</v>
      </c>
    </row>
    <row r="158" spans="1:19" ht="14.45" customHeight="1" x14ac:dyDescent="0.2">
      <c r="A158" s="251"/>
      <c r="B158" s="271">
        <v>278</v>
      </c>
      <c r="C158" s="271"/>
      <c r="D158" s="272" t="s">
        <v>528</v>
      </c>
      <c r="E158" s="272"/>
      <c r="F158" s="298">
        <v>35501</v>
      </c>
      <c r="H158" s="275">
        <v>2472.4</v>
      </c>
      <c r="I158" s="275"/>
      <c r="J158" s="275">
        <v>0</v>
      </c>
      <c r="K158" s="275">
        <v>1651.39</v>
      </c>
      <c r="L158" s="275"/>
      <c r="M158" s="275">
        <v>44.95</v>
      </c>
      <c r="O158" s="275">
        <v>1696.34</v>
      </c>
      <c r="P158" s="275"/>
      <c r="Q158" s="277" t="s">
        <v>392</v>
      </c>
      <c r="R158" s="272"/>
      <c r="S158" s="279">
        <v>55</v>
      </c>
    </row>
    <row r="159" spans="1:19" ht="14.45" customHeight="1" x14ac:dyDescent="0.2">
      <c r="A159" s="251"/>
      <c r="B159" s="271">
        <v>279</v>
      </c>
      <c r="C159" s="271"/>
      <c r="D159" s="272" t="s">
        <v>529</v>
      </c>
      <c r="E159" s="272"/>
      <c r="F159" s="298">
        <v>35503</v>
      </c>
      <c r="H159" s="275">
        <v>9487.7000000000007</v>
      </c>
      <c r="I159" s="275"/>
      <c r="J159" s="275">
        <v>0</v>
      </c>
      <c r="K159" s="275">
        <v>6335.77</v>
      </c>
      <c r="L159" s="275"/>
      <c r="M159" s="275">
        <v>172.5</v>
      </c>
      <c r="O159" s="275">
        <v>6508.27</v>
      </c>
      <c r="P159" s="275"/>
      <c r="Q159" s="277" t="s">
        <v>392</v>
      </c>
      <c r="R159" s="272"/>
      <c r="S159" s="279">
        <v>55</v>
      </c>
    </row>
    <row r="160" spans="1:19" ht="14.45" customHeight="1" x14ac:dyDescent="0.2">
      <c r="A160" s="251"/>
      <c r="B160" s="271">
        <v>280</v>
      </c>
      <c r="C160" s="271"/>
      <c r="D160" s="272" t="s">
        <v>530</v>
      </c>
      <c r="E160" s="272"/>
      <c r="F160" s="298">
        <v>35712</v>
      </c>
      <c r="H160" s="275">
        <v>4844.7</v>
      </c>
      <c r="I160" s="275"/>
      <c r="J160" s="275">
        <v>0</v>
      </c>
      <c r="K160" s="275">
        <v>3165.99</v>
      </c>
      <c r="L160" s="275"/>
      <c r="M160" s="275">
        <v>88.09</v>
      </c>
      <c r="O160" s="275">
        <v>3254.08</v>
      </c>
      <c r="P160" s="275"/>
      <c r="Q160" s="277" t="s">
        <v>392</v>
      </c>
      <c r="R160" s="272"/>
      <c r="S160" s="279">
        <v>55</v>
      </c>
    </row>
    <row r="161" spans="1:19" ht="14.45" customHeight="1" x14ac:dyDescent="0.2">
      <c r="A161" s="251"/>
      <c r="B161" s="271">
        <v>281</v>
      </c>
      <c r="C161" s="271"/>
      <c r="D161" s="272" t="s">
        <v>531</v>
      </c>
      <c r="E161" s="272"/>
      <c r="F161" s="298">
        <v>35719</v>
      </c>
      <c r="H161" s="275">
        <v>5717</v>
      </c>
      <c r="I161" s="275"/>
      <c r="J161" s="275">
        <v>0</v>
      </c>
      <c r="K161" s="275">
        <v>3733.34</v>
      </c>
      <c r="L161" s="275"/>
      <c r="M161" s="275">
        <v>103.95</v>
      </c>
      <c r="O161" s="275">
        <v>3837.29</v>
      </c>
      <c r="P161" s="275"/>
      <c r="Q161" s="277" t="s">
        <v>392</v>
      </c>
      <c r="R161" s="272"/>
      <c r="S161" s="279">
        <v>55</v>
      </c>
    </row>
    <row r="162" spans="1:19" ht="14.45" customHeight="1" x14ac:dyDescent="0.2">
      <c r="A162" s="251"/>
      <c r="B162" s="271">
        <v>282</v>
      </c>
      <c r="C162" s="271"/>
      <c r="D162" s="272" t="s">
        <v>532</v>
      </c>
      <c r="E162" s="272"/>
      <c r="F162" s="298">
        <v>35599</v>
      </c>
      <c r="H162" s="275">
        <v>69870.37</v>
      </c>
      <c r="I162" s="275"/>
      <c r="J162" s="275">
        <v>0</v>
      </c>
      <c r="K162" s="275">
        <v>46199.73</v>
      </c>
      <c r="L162" s="275"/>
      <c r="M162" s="275">
        <v>1270.3699999999999</v>
      </c>
      <c r="O162" s="275">
        <v>47470.1</v>
      </c>
      <c r="P162" s="275"/>
      <c r="Q162" s="277" t="s">
        <v>392</v>
      </c>
      <c r="R162" s="272"/>
      <c r="S162" s="279">
        <v>55</v>
      </c>
    </row>
    <row r="163" spans="1:19" ht="14.45" customHeight="1" x14ac:dyDescent="0.2">
      <c r="A163" s="251"/>
      <c r="B163" s="271">
        <v>283</v>
      </c>
      <c r="C163" s="271"/>
      <c r="D163" s="272" t="s">
        <v>533</v>
      </c>
      <c r="E163" s="272"/>
      <c r="F163" s="298">
        <v>35734</v>
      </c>
      <c r="H163" s="275">
        <v>803.72</v>
      </c>
      <c r="I163" s="275"/>
      <c r="J163" s="275">
        <v>0</v>
      </c>
      <c r="K163" s="275">
        <v>803.72</v>
      </c>
      <c r="L163" s="275"/>
      <c r="M163" s="275">
        <v>0</v>
      </c>
      <c r="O163" s="275">
        <v>803.72</v>
      </c>
      <c r="P163" s="275"/>
      <c r="Q163" s="277" t="s">
        <v>392</v>
      </c>
      <c r="R163" s="272"/>
      <c r="S163" s="279">
        <v>20</v>
      </c>
    </row>
    <row r="164" spans="1:19" ht="14.45" customHeight="1" x14ac:dyDescent="0.2">
      <c r="A164" s="251"/>
      <c r="B164" s="271">
        <v>284</v>
      </c>
      <c r="C164" s="271"/>
      <c r="D164" s="272" t="s">
        <v>534</v>
      </c>
      <c r="E164" s="272"/>
      <c r="F164" s="298">
        <v>35825</v>
      </c>
      <c r="H164" s="275">
        <v>9623.2000000000007</v>
      </c>
      <c r="I164" s="275"/>
      <c r="J164" s="275">
        <v>0</v>
      </c>
      <c r="K164" s="275">
        <v>6214.11</v>
      </c>
      <c r="L164" s="275"/>
      <c r="M164" s="275">
        <v>174.97</v>
      </c>
      <c r="O164" s="275">
        <v>6389.08</v>
      </c>
      <c r="P164" s="275"/>
      <c r="Q164" s="277" t="s">
        <v>392</v>
      </c>
      <c r="R164" s="272"/>
      <c r="S164" s="279">
        <v>55</v>
      </c>
    </row>
    <row r="165" spans="1:19" ht="14.45" customHeight="1" x14ac:dyDescent="0.2">
      <c r="A165" s="251"/>
      <c r="B165" s="271">
        <v>285</v>
      </c>
      <c r="C165" s="271"/>
      <c r="D165" s="272" t="s">
        <v>535</v>
      </c>
      <c r="E165" s="272"/>
      <c r="F165" s="298">
        <v>36123</v>
      </c>
      <c r="H165" s="275">
        <v>4697.13</v>
      </c>
      <c r="I165" s="275"/>
      <c r="J165" s="275">
        <v>0</v>
      </c>
      <c r="K165" s="275">
        <v>2937.29</v>
      </c>
      <c r="L165" s="275"/>
      <c r="M165" s="275">
        <v>85.4</v>
      </c>
      <c r="O165" s="275">
        <v>3022.69</v>
      </c>
      <c r="P165" s="275"/>
      <c r="Q165" s="277" t="s">
        <v>392</v>
      </c>
      <c r="R165" s="272"/>
      <c r="S165" s="279">
        <v>55</v>
      </c>
    </row>
    <row r="166" spans="1:19" ht="14.45" customHeight="1" x14ac:dyDescent="0.2">
      <c r="A166" s="251"/>
      <c r="B166" s="271">
        <v>286</v>
      </c>
      <c r="C166" s="271"/>
      <c r="D166" s="272" t="s">
        <v>536</v>
      </c>
      <c r="E166" s="272"/>
      <c r="F166" s="298">
        <v>36150</v>
      </c>
      <c r="H166" s="275">
        <v>7902.4</v>
      </c>
      <c r="I166" s="275"/>
      <c r="J166" s="275">
        <v>0</v>
      </c>
      <c r="K166" s="275">
        <v>4926.99</v>
      </c>
      <c r="L166" s="275"/>
      <c r="M166" s="275">
        <v>143.68</v>
      </c>
      <c r="O166" s="275">
        <v>5070.67</v>
      </c>
      <c r="P166" s="275"/>
      <c r="Q166" s="277" t="s">
        <v>392</v>
      </c>
      <c r="R166" s="272"/>
      <c r="S166" s="279">
        <v>55</v>
      </c>
    </row>
    <row r="167" spans="1:19" ht="14.45" customHeight="1" x14ac:dyDescent="0.2">
      <c r="A167" s="251"/>
      <c r="B167" s="271">
        <v>287</v>
      </c>
      <c r="C167" s="271"/>
      <c r="D167" s="272" t="s">
        <v>537</v>
      </c>
      <c r="E167" s="272"/>
      <c r="F167" s="298">
        <v>36152</v>
      </c>
      <c r="H167" s="275">
        <v>1770.7</v>
      </c>
      <c r="I167" s="275"/>
      <c r="J167" s="275">
        <v>0</v>
      </c>
      <c r="K167" s="275">
        <v>1103.79</v>
      </c>
      <c r="L167" s="275"/>
      <c r="M167" s="275">
        <v>32.19</v>
      </c>
      <c r="O167" s="275">
        <v>1135.98</v>
      </c>
      <c r="P167" s="275"/>
      <c r="Q167" s="277" t="s">
        <v>392</v>
      </c>
      <c r="R167" s="272"/>
      <c r="S167" s="279">
        <v>55</v>
      </c>
    </row>
    <row r="168" spans="1:19" ht="14.45" customHeight="1" x14ac:dyDescent="0.2">
      <c r="A168" s="251"/>
      <c r="B168" s="271">
        <v>288</v>
      </c>
      <c r="C168" s="271"/>
      <c r="D168" s="272" t="s">
        <v>533</v>
      </c>
      <c r="E168" s="272"/>
      <c r="F168" s="298">
        <v>36410</v>
      </c>
      <c r="H168" s="275">
        <v>827.05</v>
      </c>
      <c r="I168" s="275"/>
      <c r="J168" s="275">
        <v>0</v>
      </c>
      <c r="K168" s="275">
        <v>827.05</v>
      </c>
      <c r="L168" s="275"/>
      <c r="M168" s="275">
        <v>0</v>
      </c>
      <c r="O168" s="275">
        <v>827.05</v>
      </c>
      <c r="P168" s="275"/>
      <c r="Q168" s="277" t="s">
        <v>392</v>
      </c>
      <c r="R168" s="272"/>
      <c r="S168" s="279">
        <v>20</v>
      </c>
    </row>
    <row r="169" spans="1:19" ht="14.45" customHeight="1" x14ac:dyDescent="0.2">
      <c r="A169" s="251"/>
      <c r="B169" s="271">
        <v>289</v>
      </c>
      <c r="C169" s="271"/>
      <c r="D169" s="272" t="s">
        <v>538</v>
      </c>
      <c r="E169" s="272"/>
      <c r="F169" s="298">
        <v>36188</v>
      </c>
      <c r="H169" s="275">
        <v>15357.55</v>
      </c>
      <c r="I169" s="275"/>
      <c r="J169" s="275">
        <v>0</v>
      </c>
      <c r="K169" s="275">
        <v>9531.6</v>
      </c>
      <c r="L169" s="275"/>
      <c r="M169" s="275">
        <v>279.23</v>
      </c>
      <c r="O169" s="275">
        <v>9810.83</v>
      </c>
      <c r="P169" s="275"/>
      <c r="Q169" s="277" t="s">
        <v>392</v>
      </c>
      <c r="R169" s="272"/>
      <c r="S169" s="279">
        <v>55</v>
      </c>
    </row>
    <row r="170" spans="1:19" ht="14.45" customHeight="1" x14ac:dyDescent="0.2">
      <c r="A170" s="251"/>
      <c r="B170" s="271">
        <v>290</v>
      </c>
      <c r="C170" s="271"/>
      <c r="D170" s="272" t="s">
        <v>539</v>
      </c>
      <c r="E170" s="272"/>
      <c r="F170" s="298">
        <v>36194</v>
      </c>
      <c r="H170" s="275">
        <v>21830.05</v>
      </c>
      <c r="I170" s="275"/>
      <c r="J170" s="275">
        <v>0</v>
      </c>
      <c r="K170" s="275">
        <v>13548.66</v>
      </c>
      <c r="L170" s="275"/>
      <c r="M170" s="275">
        <v>396.91</v>
      </c>
      <c r="O170" s="275">
        <v>13945.57</v>
      </c>
      <c r="P170" s="275"/>
      <c r="Q170" s="277" t="s">
        <v>392</v>
      </c>
      <c r="R170" s="272"/>
      <c r="S170" s="279">
        <v>55</v>
      </c>
    </row>
    <row r="171" spans="1:19" ht="14.45" customHeight="1" x14ac:dyDescent="0.2">
      <c r="A171" s="251"/>
      <c r="B171" s="271">
        <v>291</v>
      </c>
      <c r="C171" s="271"/>
      <c r="D171" s="272" t="s">
        <v>540</v>
      </c>
      <c r="E171" s="272"/>
      <c r="F171" s="298">
        <v>36279</v>
      </c>
      <c r="H171" s="275">
        <v>22330.11</v>
      </c>
      <c r="I171" s="275"/>
      <c r="J171" s="275">
        <v>0</v>
      </c>
      <c r="K171" s="275">
        <v>13719.42</v>
      </c>
      <c r="L171" s="275"/>
      <c r="M171" s="275">
        <v>406</v>
      </c>
      <c r="O171" s="275">
        <v>14125.42</v>
      </c>
      <c r="P171" s="275"/>
      <c r="Q171" s="277" t="s">
        <v>392</v>
      </c>
      <c r="R171" s="272"/>
      <c r="S171" s="279">
        <v>55</v>
      </c>
    </row>
    <row r="172" spans="1:19" ht="14.45" customHeight="1" x14ac:dyDescent="0.2">
      <c r="A172" s="251"/>
      <c r="B172" s="271">
        <v>292</v>
      </c>
      <c r="C172" s="271"/>
      <c r="D172" s="272" t="s">
        <v>541</v>
      </c>
      <c r="E172" s="272"/>
      <c r="F172" s="298">
        <v>36293</v>
      </c>
      <c r="H172" s="275">
        <v>10477.1</v>
      </c>
      <c r="I172" s="275"/>
      <c r="J172" s="275">
        <v>0</v>
      </c>
      <c r="K172" s="275">
        <v>6437.11</v>
      </c>
      <c r="L172" s="275"/>
      <c r="M172" s="275">
        <v>190.49</v>
      </c>
      <c r="O172" s="275">
        <v>6627.6</v>
      </c>
      <c r="P172" s="275"/>
      <c r="Q172" s="277" t="s">
        <v>392</v>
      </c>
      <c r="R172" s="272"/>
      <c r="S172" s="279">
        <v>55</v>
      </c>
    </row>
    <row r="173" spans="1:19" ht="14.45" customHeight="1" x14ac:dyDescent="0.2">
      <c r="A173" s="251"/>
      <c r="B173" s="271">
        <v>293</v>
      </c>
      <c r="C173" s="271"/>
      <c r="D173" s="272" t="s">
        <v>542</v>
      </c>
      <c r="E173" s="272"/>
      <c r="F173" s="298">
        <v>36326</v>
      </c>
      <c r="H173" s="275">
        <v>619</v>
      </c>
      <c r="I173" s="275"/>
      <c r="J173" s="275">
        <v>0</v>
      </c>
      <c r="K173" s="275">
        <v>379.11</v>
      </c>
      <c r="L173" s="275"/>
      <c r="M173" s="275">
        <v>11.25</v>
      </c>
      <c r="O173" s="275">
        <v>390.36</v>
      </c>
      <c r="P173" s="275"/>
      <c r="Q173" s="277" t="s">
        <v>392</v>
      </c>
      <c r="R173" s="272"/>
      <c r="S173" s="279">
        <v>55</v>
      </c>
    </row>
    <row r="174" spans="1:19" ht="14.45" customHeight="1" x14ac:dyDescent="0.2">
      <c r="A174" s="251"/>
      <c r="B174" s="271">
        <v>294</v>
      </c>
      <c r="C174" s="271"/>
      <c r="D174" s="272" t="s">
        <v>543</v>
      </c>
      <c r="E174" s="272"/>
      <c r="F174" s="298">
        <v>36202</v>
      </c>
      <c r="H174" s="275">
        <v>25396.98</v>
      </c>
      <c r="I174" s="275"/>
      <c r="J174" s="275">
        <v>0</v>
      </c>
      <c r="K174" s="275">
        <v>15762.37</v>
      </c>
      <c r="L174" s="275"/>
      <c r="M174" s="275">
        <v>461.76</v>
      </c>
      <c r="O174" s="275">
        <v>16224.13</v>
      </c>
      <c r="P174" s="275"/>
      <c r="Q174" s="277" t="s">
        <v>392</v>
      </c>
      <c r="R174" s="272"/>
      <c r="S174" s="279">
        <v>55</v>
      </c>
    </row>
    <row r="175" spans="1:19" ht="14.45" customHeight="1" x14ac:dyDescent="0.2">
      <c r="A175" s="251"/>
      <c r="B175" s="271">
        <v>295</v>
      </c>
      <c r="C175" s="271"/>
      <c r="D175" s="272" t="s">
        <v>544</v>
      </c>
      <c r="E175" s="272"/>
      <c r="F175" s="298">
        <v>36366</v>
      </c>
      <c r="H175" s="275">
        <v>27944.66</v>
      </c>
      <c r="I175" s="275"/>
      <c r="J175" s="275">
        <v>0</v>
      </c>
      <c r="K175" s="275">
        <v>16994.43</v>
      </c>
      <c r="L175" s="275"/>
      <c r="M175" s="275">
        <v>508.08</v>
      </c>
      <c r="O175" s="275">
        <v>17502.509999999998</v>
      </c>
      <c r="P175" s="275"/>
      <c r="Q175" s="277" t="s">
        <v>392</v>
      </c>
      <c r="R175" s="272"/>
      <c r="S175" s="279">
        <v>55</v>
      </c>
    </row>
    <row r="176" spans="1:19" ht="14.45" customHeight="1" x14ac:dyDescent="0.2">
      <c r="A176" s="251"/>
      <c r="B176" s="271">
        <v>296</v>
      </c>
      <c r="C176" s="271"/>
      <c r="D176" s="272" t="s">
        <v>545</v>
      </c>
      <c r="E176" s="272"/>
      <c r="F176" s="298">
        <v>36406</v>
      </c>
      <c r="H176" s="275">
        <v>18578.53</v>
      </c>
      <c r="I176" s="275"/>
      <c r="J176" s="275">
        <v>0</v>
      </c>
      <c r="K176" s="275">
        <v>11259.64</v>
      </c>
      <c r="L176" s="275"/>
      <c r="M176" s="275">
        <v>337.79</v>
      </c>
      <c r="O176" s="275">
        <v>11597.43</v>
      </c>
      <c r="P176" s="275"/>
      <c r="Q176" s="277" t="s">
        <v>392</v>
      </c>
      <c r="R176" s="272"/>
      <c r="S176" s="279">
        <v>55</v>
      </c>
    </row>
    <row r="177" spans="1:19" ht="14.45" customHeight="1" x14ac:dyDescent="0.2">
      <c r="A177" s="251"/>
      <c r="B177" s="271">
        <v>297</v>
      </c>
      <c r="C177" s="271"/>
      <c r="D177" s="272" t="s">
        <v>546</v>
      </c>
      <c r="E177" s="272"/>
      <c r="F177" s="298">
        <v>36447</v>
      </c>
      <c r="H177" s="275">
        <v>11397.12</v>
      </c>
      <c r="I177" s="275"/>
      <c r="J177" s="275">
        <v>0</v>
      </c>
      <c r="K177" s="275">
        <v>6883.64</v>
      </c>
      <c r="L177" s="275"/>
      <c r="M177" s="275">
        <v>207.22</v>
      </c>
      <c r="O177" s="275">
        <v>7090.86</v>
      </c>
      <c r="P177" s="275"/>
      <c r="Q177" s="277" t="s">
        <v>392</v>
      </c>
      <c r="R177" s="272"/>
      <c r="S177" s="279">
        <v>55</v>
      </c>
    </row>
    <row r="178" spans="1:19" ht="14.45" customHeight="1" x14ac:dyDescent="0.2">
      <c r="A178" s="251"/>
      <c r="B178" s="271">
        <v>298</v>
      </c>
      <c r="C178" s="271"/>
      <c r="D178" s="272" t="s">
        <v>547</v>
      </c>
      <c r="E178" s="272"/>
      <c r="F178" s="298">
        <v>36447</v>
      </c>
      <c r="H178" s="275">
        <v>2671.46</v>
      </c>
      <c r="I178" s="275"/>
      <c r="J178" s="275">
        <v>0</v>
      </c>
      <c r="K178" s="275">
        <v>1613.57</v>
      </c>
      <c r="L178" s="275"/>
      <c r="M178" s="275">
        <v>48.57</v>
      </c>
      <c r="O178" s="275">
        <v>1662.14</v>
      </c>
      <c r="P178" s="275"/>
      <c r="Q178" s="277" t="s">
        <v>392</v>
      </c>
      <c r="R178" s="272"/>
      <c r="S178" s="279">
        <v>55</v>
      </c>
    </row>
    <row r="179" spans="1:19" ht="14.45" customHeight="1" x14ac:dyDescent="0.2">
      <c r="A179" s="251"/>
      <c r="B179" s="271">
        <v>299</v>
      </c>
      <c r="C179" s="271"/>
      <c r="D179" s="272" t="s">
        <v>548</v>
      </c>
      <c r="E179" s="272"/>
      <c r="F179" s="298">
        <v>36406</v>
      </c>
      <c r="H179" s="275">
        <v>17022.25</v>
      </c>
      <c r="I179" s="275"/>
      <c r="J179" s="275">
        <v>0</v>
      </c>
      <c r="K179" s="275">
        <v>10316.61</v>
      </c>
      <c r="L179" s="275"/>
      <c r="M179" s="275">
        <v>309.5</v>
      </c>
      <c r="O179" s="275">
        <v>10626.11</v>
      </c>
      <c r="P179" s="275"/>
      <c r="Q179" s="277" t="s">
        <v>392</v>
      </c>
      <c r="R179" s="272"/>
      <c r="S179" s="279">
        <v>55</v>
      </c>
    </row>
    <row r="180" spans="1:19" ht="14.45" customHeight="1" x14ac:dyDescent="0.2">
      <c r="A180" s="251"/>
      <c r="B180" s="271">
        <v>300</v>
      </c>
      <c r="C180" s="271"/>
      <c r="D180" s="272" t="s">
        <v>549</v>
      </c>
      <c r="E180" s="272"/>
      <c r="F180" s="298">
        <v>36497</v>
      </c>
      <c r="H180" s="275">
        <v>19504.11</v>
      </c>
      <c r="I180" s="275"/>
      <c r="J180" s="275">
        <v>0</v>
      </c>
      <c r="K180" s="275">
        <v>11698.71</v>
      </c>
      <c r="L180" s="275"/>
      <c r="M180" s="275">
        <v>354.62</v>
      </c>
      <c r="O180" s="275">
        <v>12053.33</v>
      </c>
      <c r="P180" s="275"/>
      <c r="Q180" s="277" t="s">
        <v>392</v>
      </c>
      <c r="R180" s="272"/>
      <c r="S180" s="279">
        <v>55</v>
      </c>
    </row>
    <row r="181" spans="1:19" ht="14.45" customHeight="1" x14ac:dyDescent="0.2">
      <c r="A181" s="251"/>
      <c r="B181" s="271">
        <v>301</v>
      </c>
      <c r="C181" s="271"/>
      <c r="D181" s="272" t="s">
        <v>550</v>
      </c>
      <c r="E181" s="272"/>
      <c r="F181" s="298">
        <v>36482</v>
      </c>
      <c r="H181" s="275">
        <v>4288.58</v>
      </c>
      <c r="I181" s="275"/>
      <c r="J181" s="275">
        <v>0</v>
      </c>
      <c r="K181" s="275">
        <v>2572.2199999999998</v>
      </c>
      <c r="L181" s="275"/>
      <c r="M181" s="275">
        <v>77.97</v>
      </c>
      <c r="O181" s="275">
        <v>2650.19</v>
      </c>
      <c r="P181" s="275"/>
      <c r="Q181" s="277" t="s">
        <v>392</v>
      </c>
      <c r="R181" s="272"/>
      <c r="S181" s="279">
        <v>55</v>
      </c>
    </row>
    <row r="182" spans="1:19" ht="14.45" customHeight="1" x14ac:dyDescent="0.2">
      <c r="A182" s="251"/>
      <c r="B182" s="271">
        <v>302</v>
      </c>
      <c r="C182" s="271"/>
      <c r="D182" s="272" t="s">
        <v>551</v>
      </c>
      <c r="E182" s="272"/>
      <c r="F182" s="298">
        <v>36523</v>
      </c>
      <c r="H182" s="275">
        <v>2402.6999999999998</v>
      </c>
      <c r="I182" s="275"/>
      <c r="J182" s="275">
        <v>0</v>
      </c>
      <c r="K182" s="275">
        <v>1436.23</v>
      </c>
      <c r="L182" s="275"/>
      <c r="M182" s="275">
        <v>43.69</v>
      </c>
      <c r="O182" s="275">
        <v>1479.92</v>
      </c>
      <c r="P182" s="275"/>
      <c r="Q182" s="277" t="s">
        <v>392</v>
      </c>
      <c r="R182" s="272"/>
      <c r="S182" s="279">
        <v>55</v>
      </c>
    </row>
    <row r="183" spans="1:19" ht="14.45" customHeight="1" x14ac:dyDescent="0.2">
      <c r="A183" s="251"/>
      <c r="B183" s="271">
        <v>303</v>
      </c>
      <c r="C183" s="271"/>
      <c r="D183" s="272" t="s">
        <v>552</v>
      </c>
      <c r="E183" s="272"/>
      <c r="F183" s="298">
        <v>36199</v>
      </c>
      <c r="H183" s="275">
        <v>43597.8</v>
      </c>
      <c r="I183" s="275"/>
      <c r="J183" s="275">
        <v>0</v>
      </c>
      <c r="K183" s="275">
        <v>27058.83</v>
      </c>
      <c r="L183" s="275"/>
      <c r="M183" s="275">
        <v>792.69</v>
      </c>
      <c r="O183" s="275">
        <v>27851.52</v>
      </c>
      <c r="P183" s="275"/>
      <c r="Q183" s="277" t="s">
        <v>392</v>
      </c>
      <c r="R183" s="272"/>
      <c r="S183" s="279">
        <v>55</v>
      </c>
    </row>
    <row r="184" spans="1:19" ht="14.45" customHeight="1" x14ac:dyDescent="0.2">
      <c r="A184" s="251"/>
      <c r="B184" s="271">
        <v>304</v>
      </c>
      <c r="C184" s="271"/>
      <c r="D184" s="272" t="s">
        <v>553</v>
      </c>
      <c r="E184" s="272"/>
      <c r="F184" s="298">
        <v>36199</v>
      </c>
      <c r="H184" s="275">
        <v>26692.77</v>
      </c>
      <c r="I184" s="275"/>
      <c r="J184" s="275">
        <v>0</v>
      </c>
      <c r="K184" s="275">
        <v>16566.71</v>
      </c>
      <c r="L184" s="275"/>
      <c r="M184" s="275">
        <v>485.32</v>
      </c>
      <c r="O184" s="275">
        <v>17052.03</v>
      </c>
      <c r="P184" s="275"/>
      <c r="Q184" s="277" t="s">
        <v>392</v>
      </c>
      <c r="R184" s="272"/>
      <c r="S184" s="279">
        <v>55</v>
      </c>
    </row>
    <row r="185" spans="1:19" ht="14.45" customHeight="1" x14ac:dyDescent="0.2">
      <c r="A185" s="251"/>
      <c r="B185" s="271">
        <v>305</v>
      </c>
      <c r="C185" s="271"/>
      <c r="D185" s="272" t="s">
        <v>554</v>
      </c>
      <c r="E185" s="272"/>
      <c r="F185" s="298">
        <v>36199</v>
      </c>
      <c r="H185" s="275">
        <v>23967.93</v>
      </c>
      <c r="I185" s="275"/>
      <c r="J185" s="275">
        <v>0</v>
      </c>
      <c r="K185" s="275">
        <v>14875.59</v>
      </c>
      <c r="L185" s="275"/>
      <c r="M185" s="275">
        <v>435.78</v>
      </c>
      <c r="O185" s="275">
        <v>15311.37</v>
      </c>
      <c r="P185" s="275"/>
      <c r="Q185" s="277" t="s">
        <v>392</v>
      </c>
      <c r="R185" s="272"/>
      <c r="S185" s="279">
        <v>55</v>
      </c>
    </row>
    <row r="186" spans="1:19" ht="14.45" customHeight="1" x14ac:dyDescent="0.2">
      <c r="A186" s="251"/>
      <c r="B186" s="271">
        <v>306</v>
      </c>
      <c r="C186" s="271"/>
      <c r="D186" s="272" t="s">
        <v>555</v>
      </c>
      <c r="E186" s="272"/>
      <c r="F186" s="298">
        <v>36737</v>
      </c>
      <c r="H186" s="275">
        <v>86404.47</v>
      </c>
      <c r="I186" s="275"/>
      <c r="J186" s="275">
        <v>0</v>
      </c>
      <c r="K186" s="275">
        <v>50386.21</v>
      </c>
      <c r="L186" s="275"/>
      <c r="M186" s="275">
        <v>1570.99</v>
      </c>
      <c r="O186" s="275">
        <v>51957.2</v>
      </c>
      <c r="P186" s="275"/>
      <c r="Q186" s="277" t="s">
        <v>392</v>
      </c>
      <c r="R186" s="272"/>
      <c r="S186" s="279">
        <v>55</v>
      </c>
    </row>
    <row r="187" spans="1:19" ht="14.45" customHeight="1" x14ac:dyDescent="0.2">
      <c r="A187" s="251"/>
      <c r="B187" s="271">
        <v>307</v>
      </c>
      <c r="C187" s="271"/>
      <c r="D187" s="272" t="s">
        <v>556</v>
      </c>
      <c r="E187" s="272"/>
      <c r="F187" s="298">
        <v>36737</v>
      </c>
      <c r="H187" s="275">
        <v>77494.67</v>
      </c>
      <c r="I187" s="275"/>
      <c r="J187" s="275">
        <v>0</v>
      </c>
      <c r="K187" s="275">
        <v>45190.6</v>
      </c>
      <c r="L187" s="275"/>
      <c r="M187" s="275">
        <v>1408.99</v>
      </c>
      <c r="O187" s="275">
        <v>46599.59</v>
      </c>
      <c r="P187" s="275"/>
      <c r="Q187" s="277" t="s">
        <v>392</v>
      </c>
      <c r="R187" s="272"/>
      <c r="S187" s="279">
        <v>55</v>
      </c>
    </row>
    <row r="188" spans="1:19" ht="14.45" customHeight="1" x14ac:dyDescent="0.2">
      <c r="A188" s="251"/>
      <c r="B188" s="271">
        <v>308</v>
      </c>
      <c r="C188" s="271"/>
      <c r="D188" s="272" t="s">
        <v>557</v>
      </c>
      <c r="E188" s="272"/>
      <c r="F188" s="298">
        <v>36737</v>
      </c>
      <c r="H188" s="275">
        <v>91406.64</v>
      </c>
      <c r="I188" s="275"/>
      <c r="J188" s="275">
        <v>0</v>
      </c>
      <c r="K188" s="275">
        <v>53303.31</v>
      </c>
      <c r="L188" s="275"/>
      <c r="M188" s="275">
        <v>1661.94</v>
      </c>
      <c r="O188" s="275">
        <v>54965.25</v>
      </c>
      <c r="P188" s="275"/>
      <c r="Q188" s="277" t="s">
        <v>392</v>
      </c>
      <c r="R188" s="272"/>
      <c r="S188" s="279">
        <v>55</v>
      </c>
    </row>
    <row r="189" spans="1:19" ht="14.45" customHeight="1" x14ac:dyDescent="0.2">
      <c r="A189" s="251"/>
      <c r="B189" s="271">
        <v>309</v>
      </c>
      <c r="C189" s="271"/>
      <c r="D189" s="272" t="s">
        <v>558</v>
      </c>
      <c r="E189" s="272"/>
      <c r="F189" s="298">
        <v>36737</v>
      </c>
      <c r="H189" s="275">
        <v>40580.620000000003</v>
      </c>
      <c r="I189" s="275"/>
      <c r="J189" s="275">
        <v>0</v>
      </c>
      <c r="K189" s="275">
        <v>23664.43</v>
      </c>
      <c r="L189" s="275"/>
      <c r="M189" s="275">
        <v>737.83</v>
      </c>
      <c r="O189" s="275">
        <v>24402.26</v>
      </c>
      <c r="P189" s="275"/>
      <c r="Q189" s="277" t="s">
        <v>392</v>
      </c>
      <c r="R189" s="272"/>
      <c r="S189" s="279">
        <v>55</v>
      </c>
    </row>
    <row r="190" spans="1:19" ht="14.45" customHeight="1" x14ac:dyDescent="0.2">
      <c r="A190" s="251"/>
      <c r="B190" s="271">
        <v>310</v>
      </c>
      <c r="C190" s="271"/>
      <c r="D190" s="272" t="s">
        <v>559</v>
      </c>
      <c r="E190" s="272"/>
      <c r="F190" s="298">
        <v>36769</v>
      </c>
      <c r="H190" s="275">
        <v>250004.1</v>
      </c>
      <c r="I190" s="275"/>
      <c r="J190" s="275">
        <v>0</v>
      </c>
      <c r="K190" s="275">
        <v>145267.49</v>
      </c>
      <c r="L190" s="275"/>
      <c r="M190" s="275">
        <v>4545.53</v>
      </c>
      <c r="O190" s="275">
        <v>149813.01999999999</v>
      </c>
      <c r="P190" s="275"/>
      <c r="Q190" s="277" t="s">
        <v>392</v>
      </c>
      <c r="R190" s="272"/>
      <c r="S190" s="279">
        <v>55</v>
      </c>
    </row>
    <row r="191" spans="1:19" ht="14.45" customHeight="1" x14ac:dyDescent="0.2">
      <c r="A191" s="251"/>
      <c r="B191" s="271">
        <v>311</v>
      </c>
      <c r="C191" s="271"/>
      <c r="D191" s="272" t="s">
        <v>560</v>
      </c>
      <c r="E191" s="272"/>
      <c r="F191" s="298">
        <v>36809</v>
      </c>
      <c r="H191" s="275">
        <v>1417.5</v>
      </c>
      <c r="I191" s="275"/>
      <c r="J191" s="275">
        <v>0</v>
      </c>
      <c r="K191" s="275">
        <v>820.74</v>
      </c>
      <c r="L191" s="275"/>
      <c r="M191" s="275">
        <v>25.77</v>
      </c>
      <c r="O191" s="275">
        <v>846.51</v>
      </c>
      <c r="P191" s="275"/>
      <c r="Q191" s="277" t="s">
        <v>392</v>
      </c>
      <c r="R191" s="272"/>
      <c r="S191" s="279">
        <v>55</v>
      </c>
    </row>
    <row r="192" spans="1:19" ht="14.45" customHeight="1" x14ac:dyDescent="0.2">
      <c r="A192" s="251"/>
      <c r="B192" s="271">
        <v>312</v>
      </c>
      <c r="C192" s="271"/>
      <c r="D192" s="272" t="s">
        <v>561</v>
      </c>
      <c r="E192" s="272"/>
      <c r="F192" s="298">
        <v>36526</v>
      </c>
      <c r="H192" s="275">
        <v>11656.76</v>
      </c>
      <c r="I192" s="275"/>
      <c r="J192" s="275">
        <v>0</v>
      </c>
      <c r="K192" s="275">
        <v>6967.58</v>
      </c>
      <c r="L192" s="275"/>
      <c r="M192" s="275">
        <v>211.94</v>
      </c>
      <c r="O192" s="275">
        <v>7179.52</v>
      </c>
      <c r="P192" s="275"/>
      <c r="Q192" s="277" t="s">
        <v>392</v>
      </c>
      <c r="R192" s="272"/>
      <c r="S192" s="279">
        <v>55</v>
      </c>
    </row>
    <row r="193" spans="1:19" ht="14.45" customHeight="1" x14ac:dyDescent="0.2">
      <c r="A193" s="251"/>
      <c r="B193" s="271">
        <v>313</v>
      </c>
      <c r="C193" s="271"/>
      <c r="D193" s="272" t="s">
        <v>562</v>
      </c>
      <c r="E193" s="272"/>
      <c r="F193" s="298">
        <v>36737</v>
      </c>
      <c r="H193" s="275">
        <v>16160.52</v>
      </c>
      <c r="I193" s="275"/>
      <c r="J193" s="275">
        <v>0</v>
      </c>
      <c r="K193" s="275">
        <v>9423.86</v>
      </c>
      <c r="L193" s="275"/>
      <c r="M193" s="275">
        <v>293.83</v>
      </c>
      <c r="O193" s="275">
        <v>9717.69</v>
      </c>
      <c r="P193" s="275"/>
      <c r="Q193" s="277" t="s">
        <v>392</v>
      </c>
      <c r="R193" s="272"/>
      <c r="S193" s="279">
        <v>55</v>
      </c>
    </row>
    <row r="194" spans="1:19" ht="14.45" customHeight="1" x14ac:dyDescent="0.2">
      <c r="A194" s="251"/>
      <c r="B194" s="271">
        <v>314</v>
      </c>
      <c r="C194" s="271"/>
      <c r="D194" s="272" t="s">
        <v>563</v>
      </c>
      <c r="E194" s="272"/>
      <c r="F194" s="298">
        <v>36546</v>
      </c>
      <c r="H194" s="275">
        <v>17229.61</v>
      </c>
      <c r="I194" s="275"/>
      <c r="J194" s="275">
        <v>0</v>
      </c>
      <c r="K194" s="275">
        <v>10262.73</v>
      </c>
      <c r="L194" s="275"/>
      <c r="M194" s="275">
        <v>313.27</v>
      </c>
      <c r="O194" s="275">
        <v>10576</v>
      </c>
      <c r="P194" s="275"/>
      <c r="Q194" s="277" t="s">
        <v>392</v>
      </c>
      <c r="R194" s="272"/>
      <c r="S194" s="279">
        <v>55</v>
      </c>
    </row>
    <row r="195" spans="1:19" ht="14.45" customHeight="1" x14ac:dyDescent="0.2">
      <c r="A195" s="251"/>
      <c r="B195" s="271">
        <v>315</v>
      </c>
      <c r="C195" s="271"/>
      <c r="D195" s="272" t="s">
        <v>564</v>
      </c>
      <c r="E195" s="272"/>
      <c r="F195" s="298">
        <v>36737</v>
      </c>
      <c r="H195" s="275">
        <v>6001.32</v>
      </c>
      <c r="I195" s="275"/>
      <c r="J195" s="275">
        <v>0</v>
      </c>
      <c r="K195" s="275">
        <v>3499.55</v>
      </c>
      <c r="L195" s="275"/>
      <c r="M195" s="275">
        <v>109.11</v>
      </c>
      <c r="O195" s="275">
        <v>3608.66</v>
      </c>
      <c r="P195" s="275"/>
      <c r="Q195" s="277" t="s">
        <v>392</v>
      </c>
      <c r="R195" s="272"/>
      <c r="S195" s="279">
        <v>55</v>
      </c>
    </row>
    <row r="196" spans="1:19" ht="14.45" customHeight="1" x14ac:dyDescent="0.2">
      <c r="A196" s="251"/>
      <c r="B196" s="271">
        <v>316</v>
      </c>
      <c r="C196" s="271"/>
      <c r="D196" s="272" t="s">
        <v>565</v>
      </c>
      <c r="E196" s="272"/>
      <c r="F196" s="298">
        <v>36546</v>
      </c>
      <c r="H196" s="275">
        <v>21777.89</v>
      </c>
      <c r="I196" s="275"/>
      <c r="J196" s="275">
        <v>0</v>
      </c>
      <c r="K196" s="275">
        <v>12971.92</v>
      </c>
      <c r="L196" s="275"/>
      <c r="M196" s="275">
        <v>395.96</v>
      </c>
      <c r="O196" s="275">
        <v>13367.88</v>
      </c>
      <c r="P196" s="275"/>
      <c r="Q196" s="277" t="s">
        <v>392</v>
      </c>
      <c r="R196" s="272"/>
      <c r="S196" s="279">
        <v>55</v>
      </c>
    </row>
    <row r="197" spans="1:19" ht="14.45" customHeight="1" x14ac:dyDescent="0.2">
      <c r="A197" s="251"/>
      <c r="B197" s="271">
        <v>317</v>
      </c>
      <c r="C197" s="271"/>
      <c r="D197" s="272" t="s">
        <v>566</v>
      </c>
      <c r="E197" s="272"/>
      <c r="F197" s="298">
        <v>36579</v>
      </c>
      <c r="H197" s="275">
        <v>23276.63</v>
      </c>
      <c r="I197" s="275"/>
      <c r="J197" s="275">
        <v>0</v>
      </c>
      <c r="K197" s="275">
        <v>13816.17</v>
      </c>
      <c r="L197" s="275"/>
      <c r="M197" s="275">
        <v>423.21</v>
      </c>
      <c r="O197" s="275">
        <v>14239.38</v>
      </c>
      <c r="P197" s="275"/>
      <c r="Q197" s="277" t="s">
        <v>392</v>
      </c>
      <c r="R197" s="272"/>
      <c r="S197" s="279">
        <v>55</v>
      </c>
    </row>
    <row r="198" spans="1:19" ht="14.45" customHeight="1" x14ac:dyDescent="0.2">
      <c r="A198" s="251"/>
      <c r="B198" s="271">
        <v>318</v>
      </c>
      <c r="C198" s="271"/>
      <c r="D198" s="272" t="s">
        <v>567</v>
      </c>
      <c r="E198" s="272"/>
      <c r="F198" s="298">
        <v>36567</v>
      </c>
      <c r="H198" s="275">
        <v>20846.95</v>
      </c>
      <c r="I198" s="275"/>
      <c r="J198" s="275">
        <v>0</v>
      </c>
      <c r="K198" s="275">
        <v>12417.3</v>
      </c>
      <c r="L198" s="275"/>
      <c r="M198" s="275">
        <v>379.04</v>
      </c>
      <c r="O198" s="275">
        <v>12796.34</v>
      </c>
      <c r="P198" s="275"/>
      <c r="Q198" s="277" t="s">
        <v>392</v>
      </c>
      <c r="R198" s="272"/>
      <c r="S198" s="279">
        <v>55</v>
      </c>
    </row>
    <row r="199" spans="1:19" ht="14.45" customHeight="1" x14ac:dyDescent="0.2">
      <c r="A199" s="251"/>
      <c r="B199" s="271">
        <v>319</v>
      </c>
      <c r="C199" s="271"/>
      <c r="D199" s="272" t="s">
        <v>568</v>
      </c>
      <c r="E199" s="272"/>
      <c r="F199" s="298">
        <v>36615</v>
      </c>
      <c r="H199" s="275">
        <v>3983.45</v>
      </c>
      <c r="I199" s="275"/>
      <c r="J199" s="275">
        <v>0</v>
      </c>
      <c r="K199" s="275">
        <v>2356.21</v>
      </c>
      <c r="L199" s="275"/>
      <c r="M199" s="275">
        <v>72.430000000000007</v>
      </c>
      <c r="O199" s="275">
        <v>2428.64</v>
      </c>
      <c r="P199" s="275"/>
      <c r="Q199" s="277" t="s">
        <v>392</v>
      </c>
      <c r="R199" s="272"/>
      <c r="S199" s="279">
        <v>55</v>
      </c>
    </row>
    <row r="200" spans="1:19" ht="14.45" customHeight="1" x14ac:dyDescent="0.2">
      <c r="A200" s="251"/>
      <c r="B200" s="271">
        <v>320</v>
      </c>
      <c r="C200" s="271"/>
      <c r="D200" s="272" t="s">
        <v>569</v>
      </c>
      <c r="E200" s="272"/>
      <c r="F200" s="298">
        <v>36621</v>
      </c>
      <c r="H200" s="275">
        <v>12941.43</v>
      </c>
      <c r="I200" s="275"/>
      <c r="J200" s="275">
        <v>0</v>
      </c>
      <c r="K200" s="275">
        <v>7654.65</v>
      </c>
      <c r="L200" s="275"/>
      <c r="M200" s="275">
        <v>235.3</v>
      </c>
      <c r="O200" s="275">
        <v>7889.95</v>
      </c>
      <c r="P200" s="275"/>
      <c r="Q200" s="277" t="s">
        <v>392</v>
      </c>
      <c r="R200" s="272"/>
      <c r="S200" s="279">
        <v>55</v>
      </c>
    </row>
    <row r="201" spans="1:19" ht="14.45" customHeight="1" x14ac:dyDescent="0.2">
      <c r="A201" s="251"/>
      <c r="B201" s="271">
        <v>321</v>
      </c>
      <c r="C201" s="271"/>
      <c r="D201" s="272" t="s">
        <v>570</v>
      </c>
      <c r="E201" s="272"/>
      <c r="F201" s="298">
        <v>36636</v>
      </c>
      <c r="H201" s="275">
        <v>3930.6</v>
      </c>
      <c r="I201" s="275"/>
      <c r="J201" s="275">
        <v>0</v>
      </c>
      <c r="K201" s="275">
        <v>2316.79</v>
      </c>
      <c r="L201" s="275"/>
      <c r="M201" s="275">
        <v>71.47</v>
      </c>
      <c r="O201" s="275">
        <v>2388.2600000000002</v>
      </c>
      <c r="P201" s="275"/>
      <c r="Q201" s="277" t="s">
        <v>392</v>
      </c>
      <c r="R201" s="272"/>
      <c r="S201" s="279">
        <v>55</v>
      </c>
    </row>
    <row r="202" spans="1:19" ht="14.45" customHeight="1" x14ac:dyDescent="0.2">
      <c r="A202" s="251"/>
      <c r="B202" s="271">
        <v>322</v>
      </c>
      <c r="C202" s="271"/>
      <c r="D202" s="272" t="s">
        <v>571</v>
      </c>
      <c r="E202" s="272"/>
      <c r="F202" s="298">
        <v>36727</v>
      </c>
      <c r="H202" s="275">
        <v>4061.99</v>
      </c>
      <c r="I202" s="275"/>
      <c r="J202" s="275">
        <v>0</v>
      </c>
      <c r="K202" s="275">
        <v>2368.71</v>
      </c>
      <c r="L202" s="275"/>
      <c r="M202" s="275">
        <v>73.849999999999994</v>
      </c>
      <c r="O202" s="275">
        <v>2442.56</v>
      </c>
      <c r="P202" s="275"/>
      <c r="Q202" s="277" t="s">
        <v>392</v>
      </c>
      <c r="R202" s="272"/>
      <c r="S202" s="279">
        <v>55</v>
      </c>
    </row>
    <row r="203" spans="1:19" ht="14.45" customHeight="1" x14ac:dyDescent="0.2">
      <c r="A203" s="251"/>
      <c r="B203" s="271">
        <v>323</v>
      </c>
      <c r="C203" s="271"/>
      <c r="D203" s="272" t="s">
        <v>572</v>
      </c>
      <c r="E203" s="272"/>
      <c r="F203" s="298">
        <v>36780</v>
      </c>
      <c r="H203" s="275">
        <v>3933.9</v>
      </c>
      <c r="I203" s="275"/>
      <c r="J203" s="275">
        <v>0</v>
      </c>
      <c r="K203" s="275">
        <v>2285.9</v>
      </c>
      <c r="L203" s="275"/>
      <c r="M203" s="275">
        <v>71.53</v>
      </c>
      <c r="O203" s="275">
        <v>2357.4299999999998</v>
      </c>
      <c r="P203" s="275"/>
      <c r="Q203" s="277" t="s">
        <v>392</v>
      </c>
      <c r="R203" s="272"/>
      <c r="S203" s="279">
        <v>55</v>
      </c>
    </row>
    <row r="204" spans="1:19" ht="14.45" customHeight="1" x14ac:dyDescent="0.2">
      <c r="A204" s="251"/>
      <c r="B204" s="271">
        <v>324</v>
      </c>
      <c r="C204" s="271"/>
      <c r="D204" s="272" t="s">
        <v>573</v>
      </c>
      <c r="E204" s="272"/>
      <c r="F204" s="298">
        <v>36819</v>
      </c>
      <c r="H204" s="275">
        <v>11777.75</v>
      </c>
      <c r="I204" s="275"/>
      <c r="J204" s="275">
        <v>0</v>
      </c>
      <c r="K204" s="275">
        <v>6794.43</v>
      </c>
      <c r="L204" s="275"/>
      <c r="M204" s="275">
        <v>214.14</v>
      </c>
      <c r="O204" s="275">
        <v>7008.57</v>
      </c>
      <c r="P204" s="275"/>
      <c r="Q204" s="277" t="s">
        <v>392</v>
      </c>
      <c r="R204" s="272"/>
      <c r="S204" s="279">
        <v>55</v>
      </c>
    </row>
    <row r="205" spans="1:19" ht="14.45" customHeight="1" x14ac:dyDescent="0.2">
      <c r="A205" s="251"/>
      <c r="B205" s="271">
        <v>325</v>
      </c>
      <c r="C205" s="271"/>
      <c r="D205" s="272" t="s">
        <v>574</v>
      </c>
      <c r="E205" s="272"/>
      <c r="F205" s="298">
        <v>36826</v>
      </c>
      <c r="H205" s="275">
        <v>8811.1200000000008</v>
      </c>
      <c r="I205" s="275"/>
      <c r="J205" s="275">
        <v>0</v>
      </c>
      <c r="K205" s="275">
        <v>5083.1099999999997</v>
      </c>
      <c r="L205" s="275"/>
      <c r="M205" s="275">
        <v>160.19999999999999</v>
      </c>
      <c r="O205" s="275">
        <v>5243.31</v>
      </c>
      <c r="P205" s="275"/>
      <c r="Q205" s="277" t="s">
        <v>392</v>
      </c>
      <c r="R205" s="272"/>
      <c r="S205" s="279">
        <v>55</v>
      </c>
    </row>
    <row r="206" spans="1:19" ht="14.45" customHeight="1" x14ac:dyDescent="0.2">
      <c r="A206" s="251"/>
      <c r="B206" s="271">
        <v>326</v>
      </c>
      <c r="C206" s="271"/>
      <c r="D206" s="272" t="s">
        <v>575</v>
      </c>
      <c r="E206" s="272"/>
      <c r="F206" s="298">
        <v>36826</v>
      </c>
      <c r="H206" s="275">
        <v>17675.599999999999</v>
      </c>
      <c r="I206" s="275"/>
      <c r="J206" s="275">
        <v>0</v>
      </c>
      <c r="K206" s="275">
        <v>10196.93</v>
      </c>
      <c r="L206" s="275"/>
      <c r="M206" s="275">
        <v>321.37</v>
      </c>
      <c r="O206" s="275">
        <v>10518.3</v>
      </c>
      <c r="P206" s="275"/>
      <c r="Q206" s="277" t="s">
        <v>392</v>
      </c>
      <c r="R206" s="272"/>
      <c r="S206" s="279">
        <v>55</v>
      </c>
    </row>
    <row r="207" spans="1:19" ht="14.45" customHeight="1" x14ac:dyDescent="0.2">
      <c r="A207" s="251"/>
      <c r="B207" s="271">
        <v>327</v>
      </c>
      <c r="C207" s="271"/>
      <c r="D207" s="272" t="s">
        <v>576</v>
      </c>
      <c r="E207" s="272"/>
      <c r="F207" s="298">
        <v>36831</v>
      </c>
      <c r="H207" s="275">
        <v>2349.17</v>
      </c>
      <c r="I207" s="275"/>
      <c r="J207" s="275">
        <v>0</v>
      </c>
      <c r="K207" s="275">
        <v>1355.23</v>
      </c>
      <c r="L207" s="275"/>
      <c r="M207" s="275">
        <v>42.71</v>
      </c>
      <c r="O207" s="275">
        <v>1397.94</v>
      </c>
      <c r="P207" s="275"/>
      <c r="Q207" s="277" t="s">
        <v>392</v>
      </c>
      <c r="R207" s="272"/>
      <c r="S207" s="279">
        <v>55</v>
      </c>
    </row>
    <row r="208" spans="1:19" ht="14.45" customHeight="1" x14ac:dyDescent="0.2">
      <c r="A208" s="251"/>
      <c r="B208" s="271">
        <v>328</v>
      </c>
      <c r="C208" s="271"/>
      <c r="D208" s="272" t="s">
        <v>577</v>
      </c>
      <c r="E208" s="272"/>
      <c r="F208" s="298">
        <v>36831</v>
      </c>
      <c r="H208" s="275">
        <v>2986</v>
      </c>
      <c r="I208" s="275"/>
      <c r="J208" s="275">
        <v>0</v>
      </c>
      <c r="K208" s="275">
        <v>1722.6</v>
      </c>
      <c r="L208" s="275"/>
      <c r="M208" s="275">
        <v>54.29</v>
      </c>
      <c r="O208" s="275">
        <v>1776.89</v>
      </c>
      <c r="P208" s="275"/>
      <c r="Q208" s="277" t="s">
        <v>392</v>
      </c>
      <c r="R208" s="272"/>
      <c r="S208" s="279">
        <v>55</v>
      </c>
    </row>
    <row r="209" spans="1:19" ht="14.45" customHeight="1" x14ac:dyDescent="0.2">
      <c r="A209" s="251"/>
      <c r="B209" s="271">
        <v>329</v>
      </c>
      <c r="C209" s="271"/>
      <c r="D209" s="272" t="s">
        <v>578</v>
      </c>
      <c r="E209" s="272"/>
      <c r="F209" s="298">
        <v>36923</v>
      </c>
      <c r="H209" s="275">
        <v>10734.36</v>
      </c>
      <c r="I209" s="275"/>
      <c r="J209" s="275">
        <v>0</v>
      </c>
      <c r="K209" s="275">
        <v>6125.52</v>
      </c>
      <c r="L209" s="275"/>
      <c r="M209" s="275">
        <v>195.17</v>
      </c>
      <c r="O209" s="275">
        <v>6320.69</v>
      </c>
      <c r="P209" s="275"/>
      <c r="Q209" s="277" t="s">
        <v>392</v>
      </c>
      <c r="R209" s="272"/>
      <c r="S209" s="279">
        <v>55</v>
      </c>
    </row>
    <row r="210" spans="1:19" ht="14.45" customHeight="1" x14ac:dyDescent="0.2">
      <c r="A210" s="251"/>
      <c r="B210" s="271">
        <v>330</v>
      </c>
      <c r="C210" s="271"/>
      <c r="D210" s="272" t="s">
        <v>579</v>
      </c>
      <c r="E210" s="272"/>
      <c r="F210" s="298">
        <v>37029</v>
      </c>
      <c r="H210" s="275">
        <v>17003.41</v>
      </c>
      <c r="I210" s="275"/>
      <c r="J210" s="275">
        <v>0</v>
      </c>
      <c r="K210" s="275">
        <v>9561.2800000000007</v>
      </c>
      <c r="L210" s="275"/>
      <c r="M210" s="275">
        <v>309.14999999999998</v>
      </c>
      <c r="O210" s="275">
        <v>9870.43</v>
      </c>
      <c r="P210" s="275"/>
      <c r="Q210" s="277" t="s">
        <v>392</v>
      </c>
      <c r="R210" s="272"/>
      <c r="S210" s="279">
        <v>55</v>
      </c>
    </row>
    <row r="211" spans="1:19" ht="14.45" customHeight="1" x14ac:dyDescent="0.2">
      <c r="A211" s="251"/>
      <c r="B211" s="271">
        <v>331</v>
      </c>
      <c r="C211" s="271"/>
      <c r="D211" s="272" t="s">
        <v>580</v>
      </c>
      <c r="E211" s="272"/>
      <c r="F211" s="298">
        <v>37029</v>
      </c>
      <c r="H211" s="275">
        <v>7304.7</v>
      </c>
      <c r="I211" s="275"/>
      <c r="J211" s="275">
        <v>0</v>
      </c>
      <c r="K211" s="275">
        <v>4107.55</v>
      </c>
      <c r="L211" s="275"/>
      <c r="M211" s="275">
        <v>132.81</v>
      </c>
      <c r="O211" s="275">
        <v>4240.3599999999997</v>
      </c>
      <c r="P211" s="275"/>
      <c r="Q211" s="277" t="s">
        <v>392</v>
      </c>
      <c r="R211" s="272"/>
      <c r="S211" s="279">
        <v>55</v>
      </c>
    </row>
    <row r="212" spans="1:19" ht="14.45" customHeight="1" x14ac:dyDescent="0.2">
      <c r="A212" s="251"/>
      <c r="B212" s="271">
        <v>332</v>
      </c>
      <c r="C212" s="271"/>
      <c r="D212" s="272" t="s">
        <v>581</v>
      </c>
      <c r="E212" s="272"/>
      <c r="F212" s="298">
        <v>37118</v>
      </c>
      <c r="H212" s="275">
        <v>9377.68</v>
      </c>
      <c r="I212" s="275"/>
      <c r="J212" s="275">
        <v>0</v>
      </c>
      <c r="K212" s="275">
        <v>5234.04</v>
      </c>
      <c r="L212" s="275"/>
      <c r="M212" s="275">
        <v>170.5</v>
      </c>
      <c r="O212" s="275">
        <v>5404.54</v>
      </c>
      <c r="P212" s="275"/>
      <c r="Q212" s="277" t="s">
        <v>392</v>
      </c>
      <c r="R212" s="272"/>
      <c r="S212" s="279">
        <v>55</v>
      </c>
    </row>
    <row r="213" spans="1:19" ht="14.45" customHeight="1" x14ac:dyDescent="0.2">
      <c r="A213" s="251"/>
      <c r="B213" s="271">
        <v>333</v>
      </c>
      <c r="C213" s="271"/>
      <c r="D213" s="272" t="s">
        <v>582</v>
      </c>
      <c r="E213" s="272"/>
      <c r="F213" s="298">
        <v>37131</v>
      </c>
      <c r="H213" s="275">
        <v>14964.51</v>
      </c>
      <c r="I213" s="275"/>
      <c r="J213" s="275">
        <v>0</v>
      </c>
      <c r="K213" s="275">
        <v>8321.11</v>
      </c>
      <c r="L213" s="275"/>
      <c r="M213" s="275">
        <v>272.08</v>
      </c>
      <c r="O213" s="275">
        <v>8593.19</v>
      </c>
      <c r="P213" s="275"/>
      <c r="Q213" s="277" t="s">
        <v>392</v>
      </c>
      <c r="R213" s="272"/>
      <c r="S213" s="279">
        <v>55</v>
      </c>
    </row>
    <row r="214" spans="1:19" ht="14.45" customHeight="1" x14ac:dyDescent="0.2">
      <c r="A214" s="251"/>
      <c r="B214" s="271">
        <v>334</v>
      </c>
      <c r="C214" s="271"/>
      <c r="D214" s="272" t="s">
        <v>583</v>
      </c>
      <c r="E214" s="272"/>
      <c r="F214" s="298">
        <v>37133</v>
      </c>
      <c r="H214" s="275">
        <v>7511.48</v>
      </c>
      <c r="I214" s="275"/>
      <c r="J214" s="275">
        <v>0</v>
      </c>
      <c r="K214" s="275">
        <v>4176.8900000000003</v>
      </c>
      <c r="L214" s="275"/>
      <c r="M214" s="275">
        <v>136.57</v>
      </c>
      <c r="O214" s="275">
        <v>4313.46</v>
      </c>
      <c r="P214" s="275"/>
      <c r="Q214" s="277" t="s">
        <v>392</v>
      </c>
      <c r="R214" s="272"/>
      <c r="S214" s="279">
        <v>55</v>
      </c>
    </row>
    <row r="215" spans="1:19" ht="14.45" customHeight="1" x14ac:dyDescent="0.2">
      <c r="A215" s="251"/>
      <c r="B215" s="271">
        <v>335</v>
      </c>
      <c r="C215" s="271"/>
      <c r="D215" s="272" t="s">
        <v>584</v>
      </c>
      <c r="E215" s="272"/>
      <c r="F215" s="298">
        <v>37182</v>
      </c>
      <c r="H215" s="275">
        <v>2705.74</v>
      </c>
      <c r="I215" s="275"/>
      <c r="J215" s="275">
        <v>0</v>
      </c>
      <c r="K215" s="275">
        <v>1493.23</v>
      </c>
      <c r="L215" s="275"/>
      <c r="M215" s="275">
        <v>49.2</v>
      </c>
      <c r="O215" s="275">
        <v>1542.43</v>
      </c>
      <c r="P215" s="275"/>
      <c r="Q215" s="277" t="s">
        <v>392</v>
      </c>
      <c r="R215" s="272"/>
      <c r="S215" s="279">
        <v>55</v>
      </c>
    </row>
    <row r="216" spans="1:19" ht="14.45" customHeight="1" x14ac:dyDescent="0.2">
      <c r="A216" s="251"/>
      <c r="B216" s="271">
        <v>336</v>
      </c>
      <c r="C216" s="271"/>
      <c r="D216" s="272" t="s">
        <v>585</v>
      </c>
      <c r="E216" s="272"/>
      <c r="F216" s="298">
        <v>37246</v>
      </c>
      <c r="H216" s="275">
        <v>14740.6</v>
      </c>
      <c r="I216" s="275"/>
      <c r="J216" s="275">
        <v>0</v>
      </c>
      <c r="K216" s="275">
        <v>8073.92</v>
      </c>
      <c r="L216" s="275"/>
      <c r="M216" s="275">
        <v>268.01</v>
      </c>
      <c r="O216" s="275">
        <v>8341.93</v>
      </c>
      <c r="P216" s="275"/>
      <c r="Q216" s="277" t="s">
        <v>392</v>
      </c>
      <c r="R216" s="272"/>
      <c r="S216" s="279">
        <v>55</v>
      </c>
    </row>
    <row r="217" spans="1:19" ht="14.45" customHeight="1" x14ac:dyDescent="0.2">
      <c r="A217" s="251"/>
      <c r="B217" s="271">
        <v>337</v>
      </c>
      <c r="C217" s="271"/>
      <c r="D217" s="272" t="s">
        <v>586</v>
      </c>
      <c r="E217" s="272"/>
      <c r="F217" s="298">
        <v>37246</v>
      </c>
      <c r="H217" s="275">
        <v>13423.34</v>
      </c>
      <c r="I217" s="275"/>
      <c r="J217" s="275">
        <v>0</v>
      </c>
      <c r="K217" s="275">
        <v>7352.26</v>
      </c>
      <c r="L217" s="275"/>
      <c r="M217" s="275">
        <v>244.06</v>
      </c>
      <c r="O217" s="275">
        <v>7596.32</v>
      </c>
      <c r="P217" s="275"/>
      <c r="Q217" s="277" t="s">
        <v>392</v>
      </c>
      <c r="R217" s="272"/>
      <c r="S217" s="279">
        <v>55</v>
      </c>
    </row>
    <row r="218" spans="1:19" ht="14.45" customHeight="1" x14ac:dyDescent="0.2">
      <c r="A218" s="251"/>
      <c r="B218" s="271">
        <v>338</v>
      </c>
      <c r="C218" s="271"/>
      <c r="D218" s="272" t="s">
        <v>587</v>
      </c>
      <c r="E218" s="272"/>
      <c r="F218" s="298">
        <v>37246</v>
      </c>
      <c r="H218" s="275">
        <v>1568.14</v>
      </c>
      <c r="I218" s="275"/>
      <c r="J218" s="275">
        <v>0</v>
      </c>
      <c r="K218" s="275">
        <v>858.84</v>
      </c>
      <c r="L218" s="275"/>
      <c r="M218" s="275">
        <v>28.51</v>
      </c>
      <c r="O218" s="275">
        <v>887.35</v>
      </c>
      <c r="P218" s="275"/>
      <c r="Q218" s="277" t="s">
        <v>392</v>
      </c>
      <c r="R218" s="272"/>
      <c r="S218" s="279">
        <v>55</v>
      </c>
    </row>
    <row r="219" spans="1:19" ht="14.45" customHeight="1" x14ac:dyDescent="0.2">
      <c r="A219" s="251"/>
      <c r="B219" s="271">
        <v>339</v>
      </c>
      <c r="C219" s="271"/>
      <c r="D219" s="272" t="s">
        <v>588</v>
      </c>
      <c r="E219" s="272"/>
      <c r="F219" s="298">
        <v>37012</v>
      </c>
      <c r="H219" s="275">
        <v>56353.77</v>
      </c>
      <c r="I219" s="275"/>
      <c r="J219" s="275">
        <v>0</v>
      </c>
      <c r="K219" s="275">
        <v>31805.63</v>
      </c>
      <c r="L219" s="275"/>
      <c r="M219" s="275">
        <v>1024.6099999999999</v>
      </c>
      <c r="O219" s="275">
        <v>32830.239999999998</v>
      </c>
      <c r="P219" s="275"/>
      <c r="Q219" s="277" t="s">
        <v>392</v>
      </c>
      <c r="R219" s="272"/>
      <c r="S219" s="279">
        <v>55</v>
      </c>
    </row>
    <row r="220" spans="1:19" ht="14.45" customHeight="1" x14ac:dyDescent="0.2">
      <c r="A220" s="251"/>
      <c r="B220" s="271">
        <v>340</v>
      </c>
      <c r="C220" s="271"/>
      <c r="D220" s="272" t="s">
        <v>589</v>
      </c>
      <c r="E220" s="272"/>
      <c r="F220" s="298">
        <v>37012</v>
      </c>
      <c r="H220" s="275">
        <v>7226.09</v>
      </c>
      <c r="I220" s="275"/>
      <c r="J220" s="275">
        <v>0</v>
      </c>
      <c r="K220" s="275">
        <v>4078.3</v>
      </c>
      <c r="L220" s="275"/>
      <c r="M220" s="275">
        <v>131.38</v>
      </c>
      <c r="O220" s="275">
        <v>4209.68</v>
      </c>
      <c r="P220" s="275"/>
      <c r="Q220" s="277" t="s">
        <v>392</v>
      </c>
      <c r="R220" s="272"/>
      <c r="S220" s="279">
        <v>55</v>
      </c>
    </row>
    <row r="221" spans="1:19" ht="14.45" customHeight="1" x14ac:dyDescent="0.2">
      <c r="A221" s="251"/>
      <c r="B221" s="271">
        <v>341</v>
      </c>
      <c r="C221" s="271"/>
      <c r="D221" s="272" t="s">
        <v>590</v>
      </c>
      <c r="E221" s="272"/>
      <c r="F221" s="298">
        <v>37012</v>
      </c>
      <c r="H221" s="275">
        <v>10155.6</v>
      </c>
      <c r="I221" s="275"/>
      <c r="J221" s="275">
        <v>0</v>
      </c>
      <c r="K221" s="275">
        <v>5731.77</v>
      </c>
      <c r="L221" s="275"/>
      <c r="M221" s="275">
        <v>184.65</v>
      </c>
      <c r="O221" s="275">
        <v>5916.42</v>
      </c>
      <c r="P221" s="275"/>
      <c r="Q221" s="277" t="s">
        <v>392</v>
      </c>
      <c r="R221" s="272"/>
      <c r="S221" s="279">
        <v>55</v>
      </c>
    </row>
    <row r="222" spans="1:19" ht="14.45" customHeight="1" x14ac:dyDescent="0.2">
      <c r="A222" s="251"/>
      <c r="B222" s="271">
        <v>342</v>
      </c>
      <c r="C222" s="271"/>
      <c r="D222" s="272" t="s">
        <v>591</v>
      </c>
      <c r="E222" s="272"/>
      <c r="F222" s="298">
        <v>37091</v>
      </c>
      <c r="H222" s="275">
        <v>18012.330000000002</v>
      </c>
      <c r="I222" s="275"/>
      <c r="J222" s="275">
        <v>0</v>
      </c>
      <c r="K222" s="275">
        <v>10053.52</v>
      </c>
      <c r="L222" s="275"/>
      <c r="M222" s="275">
        <v>327.5</v>
      </c>
      <c r="O222" s="275">
        <v>10381.02</v>
      </c>
      <c r="P222" s="275"/>
      <c r="Q222" s="277" t="s">
        <v>392</v>
      </c>
      <c r="R222" s="272"/>
      <c r="S222" s="279">
        <v>55</v>
      </c>
    </row>
    <row r="223" spans="1:19" ht="14.45" customHeight="1" x14ac:dyDescent="0.2">
      <c r="A223" s="251"/>
      <c r="B223" s="271">
        <v>343</v>
      </c>
      <c r="C223" s="271"/>
      <c r="D223" s="272" t="s">
        <v>592</v>
      </c>
      <c r="E223" s="272"/>
      <c r="F223" s="298">
        <v>37091</v>
      </c>
      <c r="H223" s="275">
        <v>685.67</v>
      </c>
      <c r="I223" s="275"/>
      <c r="J223" s="275">
        <v>0</v>
      </c>
      <c r="K223" s="275">
        <v>382.68</v>
      </c>
      <c r="L223" s="275"/>
      <c r="M223" s="275">
        <v>12.47</v>
      </c>
      <c r="O223" s="275">
        <v>395.15</v>
      </c>
      <c r="P223" s="275"/>
      <c r="Q223" s="277" t="s">
        <v>392</v>
      </c>
      <c r="R223" s="272"/>
      <c r="S223" s="279">
        <v>55</v>
      </c>
    </row>
    <row r="224" spans="1:19" ht="14.45" customHeight="1" x14ac:dyDescent="0.2">
      <c r="A224" s="251"/>
      <c r="B224" s="271">
        <v>344</v>
      </c>
      <c r="C224" s="271"/>
      <c r="D224" s="272" t="s">
        <v>593</v>
      </c>
      <c r="E224" s="272"/>
      <c r="F224" s="298">
        <v>37225</v>
      </c>
      <c r="H224" s="275">
        <v>20644.72</v>
      </c>
      <c r="I224" s="275"/>
      <c r="J224" s="275">
        <v>0</v>
      </c>
      <c r="K224" s="275">
        <v>11350.73</v>
      </c>
      <c r="L224" s="275"/>
      <c r="M224" s="275">
        <v>375.36</v>
      </c>
      <c r="O224" s="275">
        <v>11726.09</v>
      </c>
      <c r="P224" s="275"/>
      <c r="Q224" s="277" t="s">
        <v>392</v>
      </c>
      <c r="R224" s="272"/>
      <c r="S224" s="279">
        <v>55</v>
      </c>
    </row>
    <row r="225" spans="1:19" ht="14.45" customHeight="1" x14ac:dyDescent="0.2">
      <c r="A225" s="251"/>
      <c r="B225" s="271">
        <v>345</v>
      </c>
      <c r="C225" s="271"/>
      <c r="D225" s="272" t="s">
        <v>594</v>
      </c>
      <c r="E225" s="272"/>
      <c r="F225" s="298">
        <v>37225</v>
      </c>
      <c r="H225" s="275">
        <v>4222.05</v>
      </c>
      <c r="I225" s="275"/>
      <c r="J225" s="275">
        <v>0</v>
      </c>
      <c r="K225" s="275">
        <v>2321.29</v>
      </c>
      <c r="L225" s="275"/>
      <c r="M225" s="275">
        <v>76.760000000000005</v>
      </c>
      <c r="O225" s="275">
        <v>2398.0500000000002</v>
      </c>
      <c r="P225" s="275"/>
      <c r="Q225" s="277" t="s">
        <v>392</v>
      </c>
      <c r="R225" s="272"/>
      <c r="S225" s="279">
        <v>55</v>
      </c>
    </row>
    <row r="226" spans="1:19" ht="14.45" customHeight="1" x14ac:dyDescent="0.2">
      <c r="A226" s="251"/>
      <c r="B226" s="271">
        <v>346</v>
      </c>
      <c r="C226" s="271"/>
      <c r="D226" s="272" t="s">
        <v>595</v>
      </c>
      <c r="E226" s="272"/>
      <c r="F226" s="298">
        <v>37309</v>
      </c>
      <c r="H226" s="275">
        <v>7511.65</v>
      </c>
      <c r="I226" s="275"/>
      <c r="J226" s="275">
        <v>0</v>
      </c>
      <c r="K226" s="275">
        <v>4083.03</v>
      </c>
      <c r="L226" s="275"/>
      <c r="M226" s="275">
        <v>136.58000000000001</v>
      </c>
      <c r="O226" s="275">
        <v>4219.6099999999997</v>
      </c>
      <c r="P226" s="275"/>
      <c r="Q226" s="277" t="s">
        <v>392</v>
      </c>
      <c r="R226" s="272"/>
      <c r="S226" s="279">
        <v>55</v>
      </c>
    </row>
    <row r="227" spans="1:19" ht="14.45" customHeight="1" x14ac:dyDescent="0.2">
      <c r="A227" s="251"/>
      <c r="B227" s="271">
        <v>347</v>
      </c>
      <c r="C227" s="271"/>
      <c r="D227" s="272" t="s">
        <v>596</v>
      </c>
      <c r="E227" s="272"/>
      <c r="F227" s="298">
        <v>37370</v>
      </c>
      <c r="H227" s="275">
        <v>2577.11</v>
      </c>
      <c r="I227" s="275"/>
      <c r="J227" s="275">
        <v>0</v>
      </c>
      <c r="K227" s="275">
        <v>1390.13</v>
      </c>
      <c r="L227" s="275"/>
      <c r="M227" s="275">
        <v>46.86</v>
      </c>
      <c r="O227" s="275">
        <v>1436.99</v>
      </c>
      <c r="P227" s="275"/>
      <c r="Q227" s="277" t="s">
        <v>392</v>
      </c>
      <c r="R227" s="272"/>
      <c r="S227" s="279">
        <v>55</v>
      </c>
    </row>
    <row r="228" spans="1:19" ht="14.45" customHeight="1" x14ac:dyDescent="0.2">
      <c r="A228" s="251"/>
      <c r="B228" s="271">
        <v>348</v>
      </c>
      <c r="C228" s="271"/>
      <c r="D228" s="272" t="s">
        <v>597</v>
      </c>
      <c r="E228" s="272"/>
      <c r="F228" s="298">
        <v>37370</v>
      </c>
      <c r="H228" s="275">
        <v>10299.450000000001</v>
      </c>
      <c r="I228" s="275"/>
      <c r="J228" s="275">
        <v>0</v>
      </c>
      <c r="K228" s="275">
        <v>5555.52</v>
      </c>
      <c r="L228" s="275"/>
      <c r="M228" s="275">
        <v>187.26</v>
      </c>
      <c r="O228" s="275">
        <v>5742.78</v>
      </c>
      <c r="P228" s="275"/>
      <c r="Q228" s="277" t="s">
        <v>392</v>
      </c>
      <c r="R228" s="272"/>
      <c r="S228" s="279">
        <v>55</v>
      </c>
    </row>
    <row r="229" spans="1:19" ht="14.45" customHeight="1" x14ac:dyDescent="0.2">
      <c r="A229" s="251"/>
      <c r="B229" s="271">
        <v>349</v>
      </c>
      <c r="C229" s="271"/>
      <c r="D229" s="272" t="s">
        <v>598</v>
      </c>
      <c r="E229" s="272"/>
      <c r="F229" s="298">
        <v>37439</v>
      </c>
      <c r="H229" s="275">
        <v>25557.57</v>
      </c>
      <c r="I229" s="275"/>
      <c r="J229" s="275">
        <v>0</v>
      </c>
      <c r="K229" s="275">
        <v>13679.11</v>
      </c>
      <c r="L229" s="275"/>
      <c r="M229" s="275">
        <v>464.68</v>
      </c>
      <c r="O229" s="275">
        <v>14143.79</v>
      </c>
      <c r="P229" s="275"/>
      <c r="Q229" s="277" t="s">
        <v>392</v>
      </c>
      <c r="R229" s="272"/>
      <c r="S229" s="279">
        <v>55</v>
      </c>
    </row>
    <row r="230" spans="1:19" ht="14.45" customHeight="1" x14ac:dyDescent="0.2">
      <c r="A230" s="251"/>
      <c r="B230" s="271">
        <v>350</v>
      </c>
      <c r="C230" s="271"/>
      <c r="D230" s="272" t="s">
        <v>599</v>
      </c>
      <c r="E230" s="272"/>
      <c r="F230" s="298">
        <v>37439</v>
      </c>
      <c r="H230" s="275">
        <v>13954.28</v>
      </c>
      <c r="I230" s="275"/>
      <c r="J230" s="275">
        <v>0</v>
      </c>
      <c r="K230" s="275">
        <v>7468.75</v>
      </c>
      <c r="L230" s="275"/>
      <c r="M230" s="275">
        <v>253.71</v>
      </c>
      <c r="O230" s="275">
        <v>7722.46</v>
      </c>
      <c r="P230" s="275"/>
      <c r="Q230" s="277" t="s">
        <v>392</v>
      </c>
      <c r="R230" s="272"/>
      <c r="S230" s="279">
        <v>55</v>
      </c>
    </row>
    <row r="231" spans="1:19" ht="14.45" customHeight="1" x14ac:dyDescent="0.2">
      <c r="A231" s="251"/>
      <c r="B231" s="271">
        <v>351</v>
      </c>
      <c r="C231" s="271"/>
      <c r="D231" s="272" t="s">
        <v>600</v>
      </c>
      <c r="E231" s="272"/>
      <c r="F231" s="298">
        <v>37492</v>
      </c>
      <c r="H231" s="275">
        <v>10513.69</v>
      </c>
      <c r="I231" s="275"/>
      <c r="J231" s="275">
        <v>0</v>
      </c>
      <c r="K231" s="275">
        <v>5583.37</v>
      </c>
      <c r="L231" s="275"/>
      <c r="M231" s="275">
        <v>191.16</v>
      </c>
      <c r="O231" s="275">
        <v>5774.53</v>
      </c>
      <c r="P231" s="275"/>
      <c r="Q231" s="277" t="s">
        <v>392</v>
      </c>
      <c r="R231" s="272"/>
      <c r="S231" s="279">
        <v>55</v>
      </c>
    </row>
    <row r="232" spans="1:19" ht="14.45" customHeight="1" x14ac:dyDescent="0.2">
      <c r="A232" s="251"/>
      <c r="B232" s="271">
        <v>352</v>
      </c>
      <c r="C232" s="271"/>
      <c r="D232" s="272" t="s">
        <v>601</v>
      </c>
      <c r="E232" s="272"/>
      <c r="F232" s="298">
        <v>37510</v>
      </c>
      <c r="H232" s="275">
        <v>9303.7999999999993</v>
      </c>
      <c r="I232" s="275"/>
      <c r="J232" s="275">
        <v>0</v>
      </c>
      <c r="K232" s="275">
        <v>4940.97</v>
      </c>
      <c r="L232" s="275"/>
      <c r="M232" s="275">
        <v>169.16</v>
      </c>
      <c r="O232" s="275">
        <v>5110.13</v>
      </c>
      <c r="P232" s="275"/>
      <c r="Q232" s="277" t="s">
        <v>392</v>
      </c>
      <c r="R232" s="272"/>
      <c r="S232" s="279">
        <v>55</v>
      </c>
    </row>
    <row r="233" spans="1:19" ht="14.45" customHeight="1" x14ac:dyDescent="0.2">
      <c r="A233" s="251"/>
      <c r="B233" s="271">
        <v>353</v>
      </c>
      <c r="C233" s="271"/>
      <c r="D233" s="272" t="s">
        <v>602</v>
      </c>
      <c r="E233" s="272"/>
      <c r="F233" s="298">
        <v>37511</v>
      </c>
      <c r="H233" s="275">
        <v>77333.95</v>
      </c>
      <c r="I233" s="275"/>
      <c r="J233" s="275">
        <v>0</v>
      </c>
      <c r="K233" s="275">
        <v>41069.03</v>
      </c>
      <c r="L233" s="275"/>
      <c r="M233" s="275">
        <v>1406.07</v>
      </c>
      <c r="O233" s="275">
        <v>42475.1</v>
      </c>
      <c r="P233" s="275"/>
      <c r="Q233" s="277" t="s">
        <v>392</v>
      </c>
      <c r="R233" s="272"/>
      <c r="S233" s="279">
        <v>55</v>
      </c>
    </row>
    <row r="234" spans="1:19" ht="14.45" customHeight="1" x14ac:dyDescent="0.2">
      <c r="A234" s="251"/>
      <c r="B234" s="271">
        <v>354</v>
      </c>
      <c r="C234" s="271"/>
      <c r="D234" s="272" t="s">
        <v>603</v>
      </c>
      <c r="E234" s="272"/>
      <c r="F234" s="298">
        <v>37511</v>
      </c>
      <c r="H234" s="275">
        <v>63308.08</v>
      </c>
      <c r="I234" s="275"/>
      <c r="J234" s="275">
        <v>0</v>
      </c>
      <c r="K234" s="275">
        <v>33620.410000000003</v>
      </c>
      <c r="L234" s="275"/>
      <c r="M234" s="275">
        <v>1151.06</v>
      </c>
      <c r="O234" s="275">
        <v>34771.47</v>
      </c>
      <c r="P234" s="275"/>
      <c r="Q234" s="277" t="s">
        <v>392</v>
      </c>
      <c r="R234" s="272"/>
      <c r="S234" s="279">
        <v>55</v>
      </c>
    </row>
    <row r="235" spans="1:19" ht="14.45" customHeight="1" x14ac:dyDescent="0.2">
      <c r="A235" s="251"/>
      <c r="B235" s="271">
        <v>355</v>
      </c>
      <c r="C235" s="271"/>
      <c r="D235" s="272" t="s">
        <v>604</v>
      </c>
      <c r="E235" s="272"/>
      <c r="F235" s="298">
        <v>37511</v>
      </c>
      <c r="H235" s="275">
        <v>8575.17</v>
      </c>
      <c r="I235" s="275"/>
      <c r="J235" s="275">
        <v>0</v>
      </c>
      <c r="K235" s="275">
        <v>4553.9399999999996</v>
      </c>
      <c r="L235" s="275"/>
      <c r="M235" s="275">
        <v>155.91</v>
      </c>
      <c r="O235" s="275">
        <v>4709.8500000000004</v>
      </c>
      <c r="P235" s="275"/>
      <c r="Q235" s="277" t="s">
        <v>392</v>
      </c>
      <c r="R235" s="272"/>
      <c r="S235" s="279">
        <v>55</v>
      </c>
    </row>
    <row r="236" spans="1:19" ht="14.45" customHeight="1" x14ac:dyDescent="0.2">
      <c r="A236" s="251"/>
      <c r="B236" s="271">
        <v>356</v>
      </c>
      <c r="C236" s="271"/>
      <c r="D236" s="272" t="s">
        <v>605</v>
      </c>
      <c r="E236" s="272"/>
      <c r="F236" s="298">
        <v>37565</v>
      </c>
      <c r="H236" s="275">
        <v>5063.55</v>
      </c>
      <c r="I236" s="275"/>
      <c r="J236" s="275">
        <v>0</v>
      </c>
      <c r="K236" s="275">
        <v>2667.96</v>
      </c>
      <c r="L236" s="275"/>
      <c r="M236" s="275">
        <v>92.06</v>
      </c>
      <c r="O236" s="275">
        <v>2760.02</v>
      </c>
      <c r="P236" s="275"/>
      <c r="Q236" s="277" t="s">
        <v>392</v>
      </c>
      <c r="R236" s="272"/>
      <c r="S236" s="279">
        <v>55</v>
      </c>
    </row>
    <row r="237" spans="1:19" ht="14.45" customHeight="1" x14ac:dyDescent="0.2">
      <c r="A237" s="251"/>
      <c r="B237" s="271">
        <v>357</v>
      </c>
      <c r="C237" s="271"/>
      <c r="D237" s="272" t="s">
        <v>606</v>
      </c>
      <c r="E237" s="272"/>
      <c r="F237" s="298">
        <v>37589</v>
      </c>
      <c r="H237" s="275">
        <v>12611.02</v>
      </c>
      <c r="I237" s="275"/>
      <c r="J237" s="275">
        <v>0</v>
      </c>
      <c r="K237" s="275">
        <v>6618.47</v>
      </c>
      <c r="L237" s="275"/>
      <c r="M237" s="275">
        <v>229.29</v>
      </c>
      <c r="O237" s="275">
        <v>6847.76</v>
      </c>
      <c r="P237" s="275"/>
      <c r="Q237" s="277" t="s">
        <v>392</v>
      </c>
      <c r="R237" s="272"/>
      <c r="S237" s="279">
        <v>55</v>
      </c>
    </row>
    <row r="238" spans="1:19" ht="14.45" customHeight="1" x14ac:dyDescent="0.2">
      <c r="A238" s="251"/>
      <c r="B238" s="271">
        <v>358</v>
      </c>
      <c r="C238" s="271"/>
      <c r="D238" s="272" t="s">
        <v>607</v>
      </c>
      <c r="E238" s="272"/>
      <c r="F238" s="298">
        <v>37593</v>
      </c>
      <c r="H238" s="275">
        <v>5736.48</v>
      </c>
      <c r="I238" s="275"/>
      <c r="J238" s="275">
        <v>0</v>
      </c>
      <c r="K238" s="275">
        <v>3010.53</v>
      </c>
      <c r="L238" s="275"/>
      <c r="M238" s="275">
        <v>104.3</v>
      </c>
      <c r="O238" s="275">
        <v>3114.83</v>
      </c>
      <c r="P238" s="275"/>
      <c r="Q238" s="277" t="s">
        <v>392</v>
      </c>
      <c r="R238" s="272"/>
      <c r="S238" s="279">
        <v>55</v>
      </c>
    </row>
    <row r="239" spans="1:19" ht="14.45" customHeight="1" x14ac:dyDescent="0.2">
      <c r="A239" s="251"/>
      <c r="B239" s="271">
        <v>359</v>
      </c>
      <c r="C239" s="271"/>
      <c r="D239" s="272" t="s">
        <v>608</v>
      </c>
      <c r="E239" s="272"/>
      <c r="F239" s="298">
        <v>37469</v>
      </c>
      <c r="H239" s="275">
        <v>59386.5</v>
      </c>
      <c r="I239" s="275"/>
      <c r="J239" s="275">
        <v>0</v>
      </c>
      <c r="K239" s="275">
        <v>31661.49</v>
      </c>
      <c r="L239" s="275"/>
      <c r="M239" s="275">
        <v>1079.75</v>
      </c>
      <c r="O239" s="275">
        <v>32741.24</v>
      </c>
      <c r="P239" s="275"/>
      <c r="Q239" s="277" t="s">
        <v>392</v>
      </c>
      <c r="R239" s="272"/>
      <c r="S239" s="279">
        <v>55</v>
      </c>
    </row>
    <row r="240" spans="1:19" ht="14.45" customHeight="1" x14ac:dyDescent="0.2">
      <c r="A240" s="251"/>
      <c r="B240" s="271">
        <v>360</v>
      </c>
      <c r="C240" s="271"/>
      <c r="D240" s="272" t="s">
        <v>609</v>
      </c>
      <c r="E240" s="272"/>
      <c r="F240" s="298">
        <v>37469</v>
      </c>
      <c r="H240" s="275">
        <v>161444.49</v>
      </c>
      <c r="I240" s="275"/>
      <c r="J240" s="275">
        <v>0</v>
      </c>
      <c r="K240" s="275">
        <v>86073.09</v>
      </c>
      <c r="L240" s="275"/>
      <c r="M240" s="275">
        <v>2935.35</v>
      </c>
      <c r="O240" s="275">
        <v>89008.44</v>
      </c>
      <c r="P240" s="275"/>
      <c r="Q240" s="277" t="s">
        <v>392</v>
      </c>
      <c r="R240" s="272"/>
      <c r="S240" s="279">
        <v>55</v>
      </c>
    </row>
    <row r="241" spans="1:19" ht="14.45" customHeight="1" x14ac:dyDescent="0.2">
      <c r="A241" s="251"/>
      <c r="B241" s="271">
        <v>361</v>
      </c>
      <c r="C241" s="271"/>
      <c r="D241" s="272" t="s">
        <v>610</v>
      </c>
      <c r="E241" s="272"/>
      <c r="F241" s="298">
        <v>37469</v>
      </c>
      <c r="H241" s="275">
        <v>4419.7700000000004</v>
      </c>
      <c r="I241" s="275"/>
      <c r="J241" s="275">
        <v>0</v>
      </c>
      <c r="K241" s="275">
        <v>2356.3000000000002</v>
      </c>
      <c r="L241" s="275"/>
      <c r="M241" s="275">
        <v>80.36</v>
      </c>
      <c r="O241" s="275">
        <v>2436.66</v>
      </c>
      <c r="P241" s="275"/>
      <c r="Q241" s="277" t="s">
        <v>392</v>
      </c>
      <c r="R241" s="272"/>
      <c r="S241" s="279">
        <v>55</v>
      </c>
    </row>
    <row r="242" spans="1:19" ht="14.45" customHeight="1" x14ac:dyDescent="0.2">
      <c r="A242" s="251"/>
      <c r="B242" s="271">
        <v>362</v>
      </c>
      <c r="C242" s="271"/>
      <c r="D242" s="272" t="s">
        <v>611</v>
      </c>
      <c r="E242" s="272"/>
      <c r="F242" s="298">
        <v>37469</v>
      </c>
      <c r="H242" s="275">
        <v>25724.04</v>
      </c>
      <c r="I242" s="275"/>
      <c r="J242" s="275">
        <v>0</v>
      </c>
      <c r="K242" s="275">
        <v>13714.6</v>
      </c>
      <c r="L242" s="275"/>
      <c r="M242" s="275">
        <v>467.71</v>
      </c>
      <c r="O242" s="275">
        <v>14182.31</v>
      </c>
      <c r="P242" s="275"/>
      <c r="Q242" s="277" t="s">
        <v>392</v>
      </c>
      <c r="R242" s="272"/>
      <c r="S242" s="279">
        <v>55</v>
      </c>
    </row>
    <row r="243" spans="1:19" ht="14.45" customHeight="1" x14ac:dyDescent="0.2">
      <c r="A243" s="251"/>
      <c r="B243" s="271">
        <v>363</v>
      </c>
      <c r="C243" s="271"/>
      <c r="D243" s="272" t="s">
        <v>612</v>
      </c>
      <c r="E243" s="272"/>
      <c r="F243" s="298">
        <v>37804</v>
      </c>
      <c r="H243" s="275">
        <v>17818.759999999998</v>
      </c>
      <c r="I243" s="275"/>
      <c r="J243" s="275">
        <v>0</v>
      </c>
      <c r="K243" s="275">
        <v>16887.37</v>
      </c>
      <c r="L243" s="275"/>
      <c r="M243" s="275">
        <v>323.98</v>
      </c>
      <c r="O243" s="275">
        <v>17211.349999999999</v>
      </c>
      <c r="P243" s="275"/>
      <c r="Q243" s="277" t="s">
        <v>392</v>
      </c>
      <c r="R243" s="272"/>
      <c r="S243" s="279">
        <v>55</v>
      </c>
    </row>
    <row r="244" spans="1:19" ht="14.45" customHeight="1" x14ac:dyDescent="0.2">
      <c r="A244" s="251"/>
      <c r="B244" s="271">
        <v>364</v>
      </c>
      <c r="C244" s="271"/>
      <c r="D244" s="272" t="s">
        <v>613</v>
      </c>
      <c r="E244" s="272"/>
      <c r="F244" s="298">
        <v>37681</v>
      </c>
      <c r="H244" s="275">
        <v>10624.57</v>
      </c>
      <c r="I244" s="275"/>
      <c r="J244" s="275">
        <v>0</v>
      </c>
      <c r="K244" s="275">
        <v>5509.4</v>
      </c>
      <c r="L244" s="275"/>
      <c r="M244" s="275">
        <v>193.17</v>
      </c>
      <c r="O244" s="275">
        <v>5702.57</v>
      </c>
      <c r="P244" s="275"/>
      <c r="Q244" s="277" t="s">
        <v>392</v>
      </c>
      <c r="R244" s="272"/>
      <c r="S244" s="279">
        <v>55</v>
      </c>
    </row>
    <row r="245" spans="1:19" ht="14.45" customHeight="1" x14ac:dyDescent="0.2">
      <c r="A245" s="251"/>
      <c r="B245" s="271">
        <v>365</v>
      </c>
      <c r="C245" s="271"/>
      <c r="D245" s="272" t="s">
        <v>614</v>
      </c>
      <c r="E245" s="272"/>
      <c r="F245" s="298">
        <v>37698</v>
      </c>
      <c r="H245" s="275">
        <v>4169.57</v>
      </c>
      <c r="I245" s="275"/>
      <c r="J245" s="275">
        <v>0</v>
      </c>
      <c r="K245" s="275">
        <v>2153.5</v>
      </c>
      <c r="L245" s="275"/>
      <c r="M245" s="275">
        <v>75.81</v>
      </c>
      <c r="O245" s="275">
        <v>2229.31</v>
      </c>
      <c r="P245" s="275"/>
      <c r="Q245" s="277" t="s">
        <v>392</v>
      </c>
      <c r="R245" s="272"/>
      <c r="S245" s="279">
        <v>55</v>
      </c>
    </row>
    <row r="246" spans="1:19" ht="14.45" customHeight="1" x14ac:dyDescent="0.2">
      <c r="A246" s="251"/>
      <c r="B246" s="271">
        <v>366</v>
      </c>
      <c r="C246" s="271"/>
      <c r="D246" s="272" t="s">
        <v>615</v>
      </c>
      <c r="E246" s="272"/>
      <c r="F246" s="298">
        <v>37777</v>
      </c>
      <c r="H246" s="275">
        <v>15421.86</v>
      </c>
      <c r="I246" s="275"/>
      <c r="J246" s="275">
        <v>0</v>
      </c>
      <c r="K246" s="275">
        <v>7900.85</v>
      </c>
      <c r="L246" s="275"/>
      <c r="M246" s="275">
        <v>280.39999999999998</v>
      </c>
      <c r="O246" s="275">
        <v>8181.25</v>
      </c>
      <c r="P246" s="275"/>
      <c r="Q246" s="277" t="s">
        <v>392</v>
      </c>
      <c r="R246" s="272"/>
      <c r="S246" s="279">
        <v>55</v>
      </c>
    </row>
    <row r="247" spans="1:19" ht="14.45" customHeight="1" x14ac:dyDescent="0.2">
      <c r="A247" s="251"/>
      <c r="B247" s="271">
        <v>367</v>
      </c>
      <c r="C247" s="271"/>
      <c r="D247" s="272" t="s">
        <v>616</v>
      </c>
      <c r="E247" s="272"/>
      <c r="F247" s="298">
        <v>37855</v>
      </c>
      <c r="H247" s="275">
        <v>18751.71</v>
      </c>
      <c r="I247" s="275"/>
      <c r="J247" s="275">
        <v>0</v>
      </c>
      <c r="K247" s="275">
        <v>9489.4500000000007</v>
      </c>
      <c r="L247" s="275"/>
      <c r="M247" s="275">
        <v>340.94</v>
      </c>
      <c r="O247" s="275">
        <v>9830.39</v>
      </c>
      <c r="P247" s="275"/>
      <c r="Q247" s="277" t="s">
        <v>392</v>
      </c>
      <c r="R247" s="272"/>
      <c r="S247" s="279">
        <v>55</v>
      </c>
    </row>
    <row r="248" spans="1:19" ht="14.45" customHeight="1" x14ac:dyDescent="0.2">
      <c r="A248" s="251"/>
      <c r="B248" s="271">
        <v>368</v>
      </c>
      <c r="C248" s="271"/>
      <c r="D248" s="272" t="s">
        <v>617</v>
      </c>
      <c r="E248" s="272"/>
      <c r="F248" s="298">
        <v>37874</v>
      </c>
      <c r="H248" s="275">
        <v>45632.44</v>
      </c>
      <c r="I248" s="275"/>
      <c r="J248" s="275">
        <v>0</v>
      </c>
      <c r="K248" s="275">
        <v>23092.76</v>
      </c>
      <c r="L248" s="275"/>
      <c r="M248" s="275">
        <v>829.68</v>
      </c>
      <c r="O248" s="275">
        <v>23922.44</v>
      </c>
      <c r="P248" s="275"/>
      <c r="Q248" s="277" t="s">
        <v>392</v>
      </c>
      <c r="R248" s="272"/>
      <c r="S248" s="279">
        <v>55</v>
      </c>
    </row>
    <row r="249" spans="1:19" ht="14.45" customHeight="1" x14ac:dyDescent="0.2">
      <c r="A249" s="251"/>
      <c r="B249" s="271">
        <v>369</v>
      </c>
      <c r="C249" s="271"/>
      <c r="D249" s="272" t="s">
        <v>618</v>
      </c>
      <c r="E249" s="272"/>
      <c r="F249" s="298">
        <v>37812</v>
      </c>
      <c r="H249" s="275">
        <v>18172.32</v>
      </c>
      <c r="I249" s="275"/>
      <c r="J249" s="275">
        <v>0</v>
      </c>
      <c r="K249" s="275">
        <v>9272.06</v>
      </c>
      <c r="L249" s="275"/>
      <c r="M249" s="275">
        <v>330.41</v>
      </c>
      <c r="O249" s="275">
        <v>9602.4699999999993</v>
      </c>
      <c r="P249" s="275"/>
      <c r="Q249" s="277" t="s">
        <v>392</v>
      </c>
      <c r="R249" s="272"/>
      <c r="S249" s="279">
        <v>55</v>
      </c>
    </row>
    <row r="250" spans="1:19" ht="14.45" customHeight="1" x14ac:dyDescent="0.2">
      <c r="A250" s="251"/>
      <c r="B250" s="271">
        <v>370</v>
      </c>
      <c r="C250" s="271"/>
      <c r="D250" s="272" t="s">
        <v>619</v>
      </c>
      <c r="E250" s="272"/>
      <c r="F250" s="298">
        <v>37714</v>
      </c>
      <c r="H250" s="275">
        <v>7289.82</v>
      </c>
      <c r="I250" s="275"/>
      <c r="J250" s="275">
        <v>0</v>
      </c>
      <c r="K250" s="275">
        <v>3765.09</v>
      </c>
      <c r="L250" s="275"/>
      <c r="M250" s="275">
        <v>132.54</v>
      </c>
      <c r="O250" s="275">
        <v>3897.63</v>
      </c>
      <c r="P250" s="275"/>
      <c r="Q250" s="277" t="s">
        <v>392</v>
      </c>
      <c r="R250" s="272"/>
      <c r="S250" s="279">
        <v>55</v>
      </c>
    </row>
    <row r="251" spans="1:19" ht="14.45" customHeight="1" x14ac:dyDescent="0.2">
      <c r="A251" s="251"/>
      <c r="B251" s="271">
        <v>371</v>
      </c>
      <c r="C251" s="271"/>
      <c r="D251" s="272" t="s">
        <v>620</v>
      </c>
      <c r="E251" s="272"/>
      <c r="F251" s="298">
        <v>37985</v>
      </c>
      <c r="H251" s="275">
        <v>28546.52</v>
      </c>
      <c r="I251" s="275"/>
      <c r="J251" s="275">
        <v>0</v>
      </c>
      <c r="K251" s="275">
        <v>14208.34</v>
      </c>
      <c r="L251" s="275"/>
      <c r="M251" s="275">
        <v>519.03</v>
      </c>
      <c r="O251" s="275">
        <v>14727.37</v>
      </c>
      <c r="P251" s="275"/>
      <c r="Q251" s="277" t="s">
        <v>392</v>
      </c>
      <c r="R251" s="272"/>
      <c r="S251" s="279">
        <v>55</v>
      </c>
    </row>
    <row r="252" spans="1:19" ht="14.45" customHeight="1" x14ac:dyDescent="0.2">
      <c r="A252" s="251"/>
      <c r="B252" s="271">
        <v>372</v>
      </c>
      <c r="C252" s="271"/>
      <c r="D252" s="272" t="s">
        <v>621</v>
      </c>
      <c r="E252" s="272"/>
      <c r="F252" s="298">
        <v>38077</v>
      </c>
      <c r="H252" s="275">
        <v>42892.43</v>
      </c>
      <c r="I252" s="275"/>
      <c r="J252" s="275">
        <v>0</v>
      </c>
      <c r="K252" s="275">
        <v>21080.63</v>
      </c>
      <c r="L252" s="275"/>
      <c r="M252" s="275">
        <v>779.86</v>
      </c>
      <c r="O252" s="275">
        <v>21860.49</v>
      </c>
      <c r="P252" s="275"/>
      <c r="Q252" s="277" t="s">
        <v>392</v>
      </c>
      <c r="R252" s="272"/>
      <c r="S252" s="279">
        <v>55</v>
      </c>
    </row>
    <row r="253" spans="1:19" ht="14.45" customHeight="1" x14ac:dyDescent="0.2">
      <c r="A253" s="251"/>
      <c r="B253" s="271">
        <v>373</v>
      </c>
      <c r="C253" s="271"/>
      <c r="D253" s="272" t="s">
        <v>622</v>
      </c>
      <c r="E253" s="272"/>
      <c r="F253" s="298">
        <v>38077</v>
      </c>
      <c r="H253" s="275">
        <v>17575.419999999998</v>
      </c>
      <c r="I253" s="275"/>
      <c r="J253" s="275">
        <v>0</v>
      </c>
      <c r="K253" s="275">
        <v>8637.98</v>
      </c>
      <c r="L253" s="275"/>
      <c r="M253" s="275">
        <v>319.55</v>
      </c>
      <c r="O253" s="275">
        <v>8957.5300000000007</v>
      </c>
      <c r="P253" s="275"/>
      <c r="Q253" s="277" t="s">
        <v>392</v>
      </c>
      <c r="R253" s="272"/>
      <c r="S253" s="279">
        <v>55</v>
      </c>
    </row>
    <row r="254" spans="1:19" ht="14.45" customHeight="1" x14ac:dyDescent="0.2">
      <c r="A254" s="251"/>
      <c r="B254" s="271">
        <v>374</v>
      </c>
      <c r="C254" s="271"/>
      <c r="D254" s="272" t="s">
        <v>623</v>
      </c>
      <c r="E254" s="272"/>
      <c r="F254" s="298">
        <v>38077</v>
      </c>
      <c r="H254" s="275">
        <v>9235.5300000000007</v>
      </c>
      <c r="I254" s="275"/>
      <c r="J254" s="275">
        <v>0</v>
      </c>
      <c r="K254" s="275">
        <v>4539.09</v>
      </c>
      <c r="L254" s="275"/>
      <c r="M254" s="275">
        <v>167.92</v>
      </c>
      <c r="O254" s="275">
        <v>4707.01</v>
      </c>
      <c r="P254" s="275"/>
      <c r="Q254" s="277" t="s">
        <v>392</v>
      </c>
      <c r="R254" s="272"/>
      <c r="S254" s="279">
        <v>55</v>
      </c>
    </row>
    <row r="255" spans="1:19" ht="14.45" customHeight="1" x14ac:dyDescent="0.2">
      <c r="A255" s="251"/>
      <c r="B255" s="271">
        <v>375</v>
      </c>
      <c r="C255" s="271"/>
      <c r="D255" s="272" t="s">
        <v>624</v>
      </c>
      <c r="E255" s="272"/>
      <c r="F255" s="298">
        <v>38077</v>
      </c>
      <c r="H255" s="275">
        <v>46966.68</v>
      </c>
      <c r="I255" s="275"/>
      <c r="J255" s="275">
        <v>0</v>
      </c>
      <c r="K255" s="275">
        <v>42750.29</v>
      </c>
      <c r="L255" s="275"/>
      <c r="M255" s="275">
        <v>853.94</v>
      </c>
      <c r="O255" s="275">
        <v>43604.23</v>
      </c>
      <c r="P255" s="275"/>
      <c r="Q255" s="277" t="s">
        <v>392</v>
      </c>
      <c r="R255" s="272"/>
      <c r="S255" s="279">
        <v>55</v>
      </c>
    </row>
    <row r="256" spans="1:19" ht="14.45" customHeight="1" x14ac:dyDescent="0.2">
      <c r="A256" s="251"/>
      <c r="B256" s="271">
        <v>376</v>
      </c>
      <c r="C256" s="271"/>
      <c r="D256" s="272" t="s">
        <v>625</v>
      </c>
      <c r="E256" s="272"/>
      <c r="F256" s="298">
        <v>38056</v>
      </c>
      <c r="H256" s="275">
        <v>135118.41</v>
      </c>
      <c r="I256" s="275"/>
      <c r="J256" s="275">
        <v>0</v>
      </c>
      <c r="K256" s="275">
        <v>66689.13</v>
      </c>
      <c r="L256" s="275"/>
      <c r="M256" s="275">
        <v>2456.6999999999998</v>
      </c>
      <c r="O256" s="275">
        <v>69145.83</v>
      </c>
      <c r="P256" s="275"/>
      <c r="Q256" s="277" t="s">
        <v>392</v>
      </c>
      <c r="R256" s="272"/>
      <c r="S256" s="279">
        <v>55</v>
      </c>
    </row>
    <row r="257" spans="1:19" ht="14.45" customHeight="1" x14ac:dyDescent="0.2">
      <c r="A257" s="251"/>
      <c r="B257" s="271">
        <v>377</v>
      </c>
      <c r="C257" s="271"/>
      <c r="D257" s="272" t="s">
        <v>626</v>
      </c>
      <c r="E257" s="272"/>
      <c r="F257" s="298">
        <v>38056</v>
      </c>
      <c r="H257" s="275">
        <v>85921.45</v>
      </c>
      <c r="I257" s="275"/>
      <c r="J257" s="275">
        <v>0</v>
      </c>
      <c r="K257" s="275">
        <v>42407.51</v>
      </c>
      <c r="L257" s="275"/>
      <c r="M257" s="275">
        <v>1562.21</v>
      </c>
      <c r="O257" s="275">
        <v>43969.72</v>
      </c>
      <c r="P257" s="275"/>
      <c r="Q257" s="277" t="s">
        <v>392</v>
      </c>
      <c r="R257" s="272"/>
      <c r="S257" s="279">
        <v>55</v>
      </c>
    </row>
    <row r="258" spans="1:19" ht="14.45" customHeight="1" x14ac:dyDescent="0.2">
      <c r="A258" s="251"/>
      <c r="B258" s="271">
        <v>378</v>
      </c>
      <c r="C258" s="271"/>
      <c r="D258" s="272" t="s">
        <v>627</v>
      </c>
      <c r="E258" s="272"/>
      <c r="F258" s="298">
        <v>38111</v>
      </c>
      <c r="H258" s="275">
        <v>15980.52</v>
      </c>
      <c r="I258" s="275"/>
      <c r="J258" s="275">
        <v>0</v>
      </c>
      <c r="K258" s="275">
        <v>7820.7</v>
      </c>
      <c r="L258" s="275"/>
      <c r="M258" s="275">
        <v>290.55</v>
      </c>
      <c r="O258" s="275">
        <v>8111.25</v>
      </c>
      <c r="P258" s="275"/>
      <c r="Q258" s="277" t="s">
        <v>392</v>
      </c>
      <c r="R258" s="272"/>
      <c r="S258" s="279">
        <v>55</v>
      </c>
    </row>
    <row r="259" spans="1:19" ht="14.45" customHeight="1" x14ac:dyDescent="0.2">
      <c r="A259" s="251"/>
      <c r="B259" s="271">
        <v>379</v>
      </c>
      <c r="C259" s="271"/>
      <c r="D259" s="272" t="s">
        <v>628</v>
      </c>
      <c r="E259" s="272"/>
      <c r="F259" s="298">
        <v>38111</v>
      </c>
      <c r="H259" s="275">
        <v>27554.639999999999</v>
      </c>
      <c r="I259" s="275"/>
      <c r="J259" s="275">
        <v>0</v>
      </c>
      <c r="K259" s="275">
        <v>13485.12</v>
      </c>
      <c r="L259" s="275"/>
      <c r="M259" s="275">
        <v>500.99</v>
      </c>
      <c r="O259" s="275">
        <v>13986.11</v>
      </c>
      <c r="P259" s="275"/>
      <c r="Q259" s="277" t="s">
        <v>392</v>
      </c>
      <c r="R259" s="272"/>
      <c r="S259" s="279">
        <v>55</v>
      </c>
    </row>
    <row r="260" spans="1:19" ht="14.45" customHeight="1" x14ac:dyDescent="0.2">
      <c r="A260" s="251"/>
      <c r="B260" s="271">
        <v>380</v>
      </c>
      <c r="C260" s="271"/>
      <c r="D260" s="272" t="s">
        <v>629</v>
      </c>
      <c r="E260" s="272"/>
      <c r="F260" s="298">
        <v>38188</v>
      </c>
      <c r="H260" s="275">
        <v>9600.49</v>
      </c>
      <c r="I260" s="275"/>
      <c r="J260" s="275">
        <v>0</v>
      </c>
      <c r="K260" s="275">
        <v>4638.37</v>
      </c>
      <c r="L260" s="275"/>
      <c r="M260" s="275">
        <v>174.55</v>
      </c>
      <c r="O260" s="275">
        <v>4812.92</v>
      </c>
      <c r="P260" s="275"/>
      <c r="Q260" s="277" t="s">
        <v>392</v>
      </c>
      <c r="R260" s="272"/>
      <c r="S260" s="279">
        <v>55</v>
      </c>
    </row>
    <row r="261" spans="1:19" ht="14.45" customHeight="1" x14ac:dyDescent="0.2">
      <c r="A261" s="251"/>
      <c r="B261" s="271">
        <v>381</v>
      </c>
      <c r="C261" s="271"/>
      <c r="D261" s="272" t="s">
        <v>630</v>
      </c>
      <c r="E261" s="272"/>
      <c r="F261" s="298">
        <v>38049</v>
      </c>
      <c r="H261" s="275">
        <v>25445.06</v>
      </c>
      <c r="I261" s="275"/>
      <c r="J261" s="275">
        <v>0</v>
      </c>
      <c r="K261" s="275">
        <v>12558.75</v>
      </c>
      <c r="L261" s="275"/>
      <c r="M261" s="275">
        <v>462.64</v>
      </c>
      <c r="O261" s="275">
        <v>13021.39</v>
      </c>
      <c r="P261" s="275"/>
      <c r="Q261" s="277" t="s">
        <v>392</v>
      </c>
      <c r="R261" s="272"/>
      <c r="S261" s="279">
        <v>55</v>
      </c>
    </row>
    <row r="262" spans="1:19" ht="14.45" customHeight="1" x14ac:dyDescent="0.2">
      <c r="A262" s="251"/>
      <c r="B262" s="271">
        <v>382</v>
      </c>
      <c r="C262" s="271"/>
      <c r="D262" s="272" t="s">
        <v>631</v>
      </c>
      <c r="E262" s="272"/>
      <c r="F262" s="298">
        <v>38273</v>
      </c>
      <c r="H262" s="275">
        <v>22938.01</v>
      </c>
      <c r="I262" s="275"/>
      <c r="J262" s="275">
        <v>0</v>
      </c>
      <c r="K262" s="275">
        <v>10986.76</v>
      </c>
      <c r="L262" s="275"/>
      <c r="M262" s="275">
        <v>417.05</v>
      </c>
      <c r="O262" s="275">
        <v>11403.81</v>
      </c>
      <c r="P262" s="275"/>
      <c r="Q262" s="277" t="s">
        <v>392</v>
      </c>
      <c r="R262" s="272"/>
      <c r="S262" s="279">
        <v>55</v>
      </c>
    </row>
    <row r="263" spans="1:19" ht="14.45" customHeight="1" x14ac:dyDescent="0.2">
      <c r="A263" s="251"/>
      <c r="B263" s="271">
        <v>383</v>
      </c>
      <c r="C263" s="271"/>
      <c r="D263" s="272" t="s">
        <v>632</v>
      </c>
      <c r="E263" s="272"/>
      <c r="F263" s="298">
        <v>38273</v>
      </c>
      <c r="H263" s="275">
        <v>2970.14</v>
      </c>
      <c r="I263" s="275"/>
      <c r="J263" s="275">
        <v>0</v>
      </c>
      <c r="K263" s="275">
        <v>1422.56</v>
      </c>
      <c r="L263" s="275"/>
      <c r="M263" s="275">
        <v>54</v>
      </c>
      <c r="O263" s="275">
        <v>1476.56</v>
      </c>
      <c r="P263" s="275"/>
      <c r="Q263" s="277" t="s">
        <v>392</v>
      </c>
      <c r="R263" s="272"/>
      <c r="S263" s="279">
        <v>55</v>
      </c>
    </row>
    <row r="264" spans="1:19" ht="14.45" customHeight="1" x14ac:dyDescent="0.2">
      <c r="A264" s="251"/>
      <c r="B264" s="271">
        <v>384</v>
      </c>
      <c r="C264" s="271"/>
      <c r="D264" s="272" t="s">
        <v>633</v>
      </c>
      <c r="E264" s="272"/>
      <c r="F264" s="298">
        <v>38331</v>
      </c>
      <c r="H264" s="275">
        <v>16564.89</v>
      </c>
      <c r="I264" s="275"/>
      <c r="J264" s="275">
        <v>0</v>
      </c>
      <c r="K264" s="275">
        <v>7865.15</v>
      </c>
      <c r="L264" s="275"/>
      <c r="M264" s="275">
        <v>301.18</v>
      </c>
      <c r="O264" s="275">
        <v>8166.33</v>
      </c>
      <c r="P264" s="275"/>
      <c r="Q264" s="277" t="s">
        <v>392</v>
      </c>
      <c r="R264" s="272"/>
      <c r="S264" s="279">
        <v>55</v>
      </c>
    </row>
    <row r="265" spans="1:19" ht="14.45" customHeight="1" x14ac:dyDescent="0.2">
      <c r="A265" s="251"/>
      <c r="B265" s="271">
        <v>385</v>
      </c>
      <c r="C265" s="271"/>
      <c r="D265" s="272" t="s">
        <v>634</v>
      </c>
      <c r="E265" s="272"/>
      <c r="F265" s="298">
        <v>38622</v>
      </c>
      <c r="H265" s="275">
        <v>1989.97</v>
      </c>
      <c r="I265" s="275"/>
      <c r="J265" s="275">
        <v>0</v>
      </c>
      <c r="K265" s="275">
        <v>1915.37</v>
      </c>
      <c r="L265" s="275"/>
      <c r="M265" s="275">
        <v>74.599999999999994</v>
      </c>
      <c r="O265" s="275">
        <v>1989.97</v>
      </c>
      <c r="P265" s="275"/>
      <c r="Q265" s="277" t="s">
        <v>392</v>
      </c>
      <c r="R265" s="272"/>
      <c r="S265" s="279">
        <v>20</v>
      </c>
    </row>
    <row r="266" spans="1:19" ht="14.45" customHeight="1" x14ac:dyDescent="0.2">
      <c r="A266" s="251"/>
      <c r="B266" s="271">
        <v>386</v>
      </c>
      <c r="C266" s="271"/>
      <c r="D266" s="272" t="s">
        <v>635</v>
      </c>
      <c r="E266" s="272"/>
      <c r="F266" s="298">
        <v>38364</v>
      </c>
      <c r="H266" s="275">
        <v>1699.83</v>
      </c>
      <c r="I266" s="275"/>
      <c r="J266" s="275">
        <v>0</v>
      </c>
      <c r="K266" s="275">
        <v>803.64</v>
      </c>
      <c r="L266" s="275"/>
      <c r="M266" s="275">
        <v>30.91</v>
      </c>
      <c r="O266" s="275">
        <v>834.55</v>
      </c>
      <c r="P266" s="275"/>
      <c r="Q266" s="277" t="s">
        <v>392</v>
      </c>
      <c r="R266" s="272"/>
      <c r="S266" s="279">
        <v>55</v>
      </c>
    </row>
    <row r="267" spans="1:19" ht="14.45" customHeight="1" x14ac:dyDescent="0.2">
      <c r="A267" s="251"/>
      <c r="B267" s="271">
        <v>387</v>
      </c>
      <c r="C267" s="271"/>
      <c r="D267" s="272" t="s">
        <v>636</v>
      </c>
      <c r="E267" s="272"/>
      <c r="F267" s="298">
        <v>38442</v>
      </c>
      <c r="H267" s="275">
        <v>20316.04</v>
      </c>
      <c r="I267" s="275"/>
      <c r="J267" s="275">
        <v>0</v>
      </c>
      <c r="K267" s="275">
        <v>9476.9500000000007</v>
      </c>
      <c r="L267" s="275"/>
      <c r="M267" s="275">
        <v>369.38</v>
      </c>
      <c r="O267" s="275">
        <v>9846.33</v>
      </c>
      <c r="P267" s="275"/>
      <c r="Q267" s="277" t="s">
        <v>392</v>
      </c>
      <c r="R267" s="272"/>
      <c r="S267" s="279">
        <v>55</v>
      </c>
    </row>
    <row r="268" spans="1:19" ht="14.45" customHeight="1" x14ac:dyDescent="0.2">
      <c r="A268" s="251"/>
      <c r="B268" s="271">
        <v>388</v>
      </c>
      <c r="C268" s="271"/>
      <c r="D268" s="272" t="s">
        <v>637</v>
      </c>
      <c r="E268" s="272"/>
      <c r="F268" s="298">
        <v>38609</v>
      </c>
      <c r="H268" s="275">
        <v>16593.61</v>
      </c>
      <c r="I268" s="275"/>
      <c r="J268" s="275">
        <v>0</v>
      </c>
      <c r="K268" s="275">
        <v>7567.68</v>
      </c>
      <c r="L268" s="275"/>
      <c r="M268" s="275">
        <v>301.7</v>
      </c>
      <c r="O268" s="275">
        <v>7869.38</v>
      </c>
      <c r="P268" s="275"/>
      <c r="Q268" s="277" t="s">
        <v>392</v>
      </c>
      <c r="R268" s="272"/>
      <c r="S268" s="279">
        <v>55</v>
      </c>
    </row>
    <row r="269" spans="1:19" ht="14.45" customHeight="1" x14ac:dyDescent="0.2">
      <c r="A269" s="251"/>
      <c r="B269" s="271">
        <v>389</v>
      </c>
      <c r="C269" s="271"/>
      <c r="D269" s="272" t="s">
        <v>638</v>
      </c>
      <c r="E269" s="272"/>
      <c r="F269" s="298">
        <v>38609</v>
      </c>
      <c r="H269" s="275">
        <v>5853.36</v>
      </c>
      <c r="I269" s="275"/>
      <c r="J269" s="275">
        <v>0</v>
      </c>
      <c r="K269" s="275">
        <v>2669.41</v>
      </c>
      <c r="L269" s="275"/>
      <c r="M269" s="275">
        <v>106.42</v>
      </c>
      <c r="O269" s="275">
        <v>2775.83</v>
      </c>
      <c r="P269" s="275"/>
      <c r="Q269" s="277" t="s">
        <v>392</v>
      </c>
      <c r="R269" s="272"/>
      <c r="S269" s="279">
        <v>55</v>
      </c>
    </row>
    <row r="270" spans="1:19" ht="14.45" customHeight="1" x14ac:dyDescent="0.2">
      <c r="A270" s="251"/>
      <c r="B270" s="271">
        <v>390</v>
      </c>
      <c r="C270" s="271"/>
      <c r="D270" s="272" t="s">
        <v>639</v>
      </c>
      <c r="E270" s="272"/>
      <c r="F270" s="298">
        <v>38547</v>
      </c>
      <c r="H270" s="275">
        <v>2161.66</v>
      </c>
      <c r="I270" s="275"/>
      <c r="J270" s="275">
        <v>0</v>
      </c>
      <c r="K270" s="275">
        <v>994.82</v>
      </c>
      <c r="L270" s="275"/>
      <c r="M270" s="275">
        <v>39.299999999999997</v>
      </c>
      <c r="O270" s="275">
        <v>1034.1199999999999</v>
      </c>
      <c r="P270" s="275"/>
      <c r="Q270" s="277" t="s">
        <v>392</v>
      </c>
      <c r="R270" s="272"/>
      <c r="S270" s="279">
        <v>55</v>
      </c>
    </row>
    <row r="271" spans="1:19" ht="14.45" customHeight="1" x14ac:dyDescent="0.2">
      <c r="A271" s="251"/>
      <c r="B271" s="271">
        <v>391</v>
      </c>
      <c r="C271" s="271"/>
      <c r="D271" s="272" t="s">
        <v>640</v>
      </c>
      <c r="E271" s="272"/>
      <c r="F271" s="298">
        <v>38611</v>
      </c>
      <c r="H271" s="275">
        <v>15246.51</v>
      </c>
      <c r="I271" s="275"/>
      <c r="J271" s="275">
        <v>0</v>
      </c>
      <c r="K271" s="275">
        <v>6921.53</v>
      </c>
      <c r="L271" s="275"/>
      <c r="M271" s="275">
        <v>277.20999999999998</v>
      </c>
      <c r="O271" s="275">
        <v>7198.74</v>
      </c>
      <c r="P271" s="275"/>
      <c r="Q271" s="277" t="s">
        <v>392</v>
      </c>
      <c r="R271" s="272"/>
      <c r="S271" s="279">
        <v>55</v>
      </c>
    </row>
    <row r="272" spans="1:19" ht="14.45" customHeight="1" x14ac:dyDescent="0.2">
      <c r="A272" s="251"/>
      <c r="B272" s="271">
        <v>392</v>
      </c>
      <c r="C272" s="271"/>
      <c r="D272" s="272" t="s">
        <v>641</v>
      </c>
      <c r="E272" s="272"/>
      <c r="F272" s="298">
        <v>38611</v>
      </c>
      <c r="H272" s="275">
        <v>3411.24</v>
      </c>
      <c r="I272" s="275"/>
      <c r="J272" s="275">
        <v>0</v>
      </c>
      <c r="K272" s="275">
        <v>1548.6</v>
      </c>
      <c r="L272" s="275"/>
      <c r="M272" s="275">
        <v>62.02</v>
      </c>
      <c r="O272" s="275">
        <v>1610.62</v>
      </c>
      <c r="P272" s="275"/>
      <c r="Q272" s="277" t="s">
        <v>392</v>
      </c>
      <c r="R272" s="272"/>
      <c r="S272" s="279">
        <v>55</v>
      </c>
    </row>
    <row r="273" spans="1:19" ht="14.45" customHeight="1" x14ac:dyDescent="0.2">
      <c r="A273" s="251"/>
      <c r="B273" s="271">
        <v>393</v>
      </c>
      <c r="C273" s="271"/>
      <c r="D273" s="272" t="s">
        <v>642</v>
      </c>
      <c r="E273" s="272"/>
      <c r="F273" s="298">
        <v>38701</v>
      </c>
      <c r="H273" s="275">
        <v>5266.96</v>
      </c>
      <c r="I273" s="275"/>
      <c r="J273" s="275">
        <v>0</v>
      </c>
      <c r="K273" s="275">
        <v>2369.06</v>
      </c>
      <c r="L273" s="275"/>
      <c r="M273" s="275">
        <v>95.76</v>
      </c>
      <c r="O273" s="275">
        <v>2464.8200000000002</v>
      </c>
      <c r="P273" s="275"/>
      <c r="Q273" s="277" t="s">
        <v>392</v>
      </c>
      <c r="R273" s="272"/>
      <c r="S273" s="279">
        <v>55</v>
      </c>
    </row>
    <row r="274" spans="1:19" ht="14.45" customHeight="1" x14ac:dyDescent="0.2">
      <c r="A274" s="251"/>
      <c r="B274" s="271">
        <v>394</v>
      </c>
      <c r="C274" s="271"/>
      <c r="D274" s="272" t="s">
        <v>643</v>
      </c>
      <c r="E274" s="272"/>
      <c r="F274" s="298">
        <v>38623</v>
      </c>
      <c r="H274" s="275">
        <v>2308.65</v>
      </c>
      <c r="I274" s="275"/>
      <c r="J274" s="275">
        <v>0</v>
      </c>
      <c r="K274" s="275">
        <v>1048.1500000000001</v>
      </c>
      <c r="L274" s="275"/>
      <c r="M274" s="275">
        <v>41.98</v>
      </c>
      <c r="O274" s="275">
        <v>1090.1300000000001</v>
      </c>
      <c r="P274" s="275"/>
      <c r="Q274" s="277" t="s">
        <v>392</v>
      </c>
      <c r="R274" s="272"/>
      <c r="S274" s="279">
        <v>55</v>
      </c>
    </row>
    <row r="275" spans="1:19" ht="14.45" customHeight="1" x14ac:dyDescent="0.2">
      <c r="A275" s="251"/>
      <c r="B275" s="271">
        <v>395</v>
      </c>
      <c r="C275" s="271"/>
      <c r="D275" s="272" t="s">
        <v>644</v>
      </c>
      <c r="E275" s="272"/>
      <c r="F275" s="298">
        <v>38474</v>
      </c>
      <c r="H275" s="275">
        <v>17080.86</v>
      </c>
      <c r="I275" s="275"/>
      <c r="J275" s="275">
        <v>0</v>
      </c>
      <c r="K275" s="275">
        <v>7932.22</v>
      </c>
      <c r="L275" s="275"/>
      <c r="M275" s="275">
        <v>310.56</v>
      </c>
      <c r="O275" s="275">
        <v>8242.7800000000007</v>
      </c>
      <c r="P275" s="275"/>
      <c r="Q275" s="277" t="s">
        <v>392</v>
      </c>
      <c r="R275" s="272"/>
      <c r="S275" s="279">
        <v>55</v>
      </c>
    </row>
    <row r="276" spans="1:19" ht="14.45" customHeight="1" x14ac:dyDescent="0.2">
      <c r="A276" s="251"/>
      <c r="B276" s="271">
        <v>396</v>
      </c>
      <c r="C276" s="271"/>
      <c r="D276" s="272" t="s">
        <v>645</v>
      </c>
      <c r="E276" s="272"/>
      <c r="F276" s="298">
        <v>38688</v>
      </c>
      <c r="H276" s="275">
        <v>8003.34</v>
      </c>
      <c r="I276" s="275"/>
      <c r="J276" s="275">
        <v>0</v>
      </c>
      <c r="K276" s="275">
        <v>3599.95</v>
      </c>
      <c r="L276" s="275"/>
      <c r="M276" s="275">
        <v>145.52000000000001</v>
      </c>
      <c r="O276" s="275">
        <v>3745.47</v>
      </c>
      <c r="P276" s="275"/>
      <c r="Q276" s="277" t="s">
        <v>392</v>
      </c>
      <c r="R276" s="272"/>
      <c r="S276" s="279">
        <v>55</v>
      </c>
    </row>
    <row r="277" spans="1:19" ht="14.45" customHeight="1" x14ac:dyDescent="0.2">
      <c r="A277" s="251"/>
      <c r="B277" s="271">
        <v>397</v>
      </c>
      <c r="C277" s="271"/>
      <c r="D277" s="272" t="s">
        <v>646</v>
      </c>
      <c r="E277" s="272"/>
      <c r="F277" s="298">
        <v>38688</v>
      </c>
      <c r="H277" s="275">
        <v>3693.85</v>
      </c>
      <c r="I277" s="275"/>
      <c r="J277" s="275">
        <v>0</v>
      </c>
      <c r="K277" s="275">
        <v>1661.59</v>
      </c>
      <c r="L277" s="275"/>
      <c r="M277" s="275">
        <v>67.16</v>
      </c>
      <c r="O277" s="275">
        <v>1728.75</v>
      </c>
      <c r="P277" s="275"/>
      <c r="Q277" s="277" t="s">
        <v>392</v>
      </c>
      <c r="R277" s="272"/>
      <c r="S277" s="279">
        <v>55</v>
      </c>
    </row>
    <row r="278" spans="1:19" ht="14.45" customHeight="1" x14ac:dyDescent="0.2">
      <c r="A278" s="251"/>
      <c r="B278" s="271">
        <v>398</v>
      </c>
      <c r="C278" s="271"/>
      <c r="D278" s="272" t="s">
        <v>647</v>
      </c>
      <c r="E278" s="272"/>
      <c r="F278" s="298">
        <v>38889</v>
      </c>
      <c r="H278" s="275">
        <v>130870.05</v>
      </c>
      <c r="I278" s="275"/>
      <c r="J278" s="275">
        <v>0</v>
      </c>
      <c r="K278" s="275">
        <v>56958.22</v>
      </c>
      <c r="L278" s="275"/>
      <c r="M278" s="275">
        <v>2379.46</v>
      </c>
      <c r="O278" s="275">
        <v>59337.68</v>
      </c>
      <c r="P278" s="275"/>
      <c r="Q278" s="277" t="s">
        <v>392</v>
      </c>
      <c r="R278" s="272"/>
      <c r="S278" s="279">
        <v>55</v>
      </c>
    </row>
    <row r="279" spans="1:19" ht="14.45" customHeight="1" x14ac:dyDescent="0.2">
      <c r="A279" s="251"/>
      <c r="B279" s="271">
        <v>399</v>
      </c>
      <c r="C279" s="271"/>
      <c r="D279" s="272" t="s">
        <v>648</v>
      </c>
      <c r="E279" s="272"/>
      <c r="F279" s="298">
        <v>38954</v>
      </c>
      <c r="H279" s="275">
        <v>208884.08</v>
      </c>
      <c r="I279" s="275"/>
      <c r="J279" s="275">
        <v>0</v>
      </c>
      <c r="K279" s="275">
        <v>90041.66</v>
      </c>
      <c r="L279" s="275"/>
      <c r="M279" s="275">
        <v>3797.89</v>
      </c>
      <c r="O279" s="275">
        <v>93839.55</v>
      </c>
      <c r="P279" s="275"/>
      <c r="Q279" s="277" t="s">
        <v>392</v>
      </c>
      <c r="R279" s="272"/>
      <c r="S279" s="279">
        <v>55</v>
      </c>
    </row>
    <row r="280" spans="1:19" ht="14.45" customHeight="1" x14ac:dyDescent="0.2">
      <c r="A280" s="251"/>
      <c r="B280" s="271">
        <v>400</v>
      </c>
      <c r="C280" s="271"/>
      <c r="D280" s="272" t="s">
        <v>649</v>
      </c>
      <c r="E280" s="272"/>
      <c r="F280" s="298">
        <v>38727</v>
      </c>
      <c r="H280" s="275">
        <v>4219.75</v>
      </c>
      <c r="I280" s="275"/>
      <c r="J280" s="275">
        <v>0</v>
      </c>
      <c r="K280" s="275">
        <v>1889.23</v>
      </c>
      <c r="L280" s="275"/>
      <c r="M280" s="275">
        <v>76.72</v>
      </c>
      <c r="O280" s="275">
        <v>1965.95</v>
      </c>
      <c r="P280" s="275"/>
      <c r="Q280" s="277" t="s">
        <v>392</v>
      </c>
      <c r="R280" s="272"/>
      <c r="S280" s="279">
        <v>55</v>
      </c>
    </row>
    <row r="281" spans="1:19" ht="14.45" customHeight="1" x14ac:dyDescent="0.2">
      <c r="A281" s="251"/>
      <c r="B281" s="271">
        <v>401</v>
      </c>
      <c r="C281" s="271"/>
      <c r="D281" s="272" t="s">
        <v>650</v>
      </c>
      <c r="E281" s="272"/>
      <c r="F281" s="298">
        <v>38812</v>
      </c>
      <c r="H281" s="275">
        <v>11545.7</v>
      </c>
      <c r="I281" s="275"/>
      <c r="J281" s="275">
        <v>0</v>
      </c>
      <c r="K281" s="275">
        <v>5097.12</v>
      </c>
      <c r="L281" s="275"/>
      <c r="M281" s="275">
        <v>209.92</v>
      </c>
      <c r="O281" s="275">
        <v>5307.04</v>
      </c>
      <c r="P281" s="275"/>
      <c r="Q281" s="277" t="s">
        <v>392</v>
      </c>
      <c r="R281" s="272"/>
      <c r="S281" s="279">
        <v>55</v>
      </c>
    </row>
    <row r="282" spans="1:19" ht="14.45" customHeight="1" x14ac:dyDescent="0.2">
      <c r="A282" s="251"/>
      <c r="B282" s="271">
        <v>402</v>
      </c>
      <c r="C282" s="271"/>
      <c r="D282" s="272" t="s">
        <v>651</v>
      </c>
      <c r="E282" s="272"/>
      <c r="F282" s="298">
        <v>38733</v>
      </c>
      <c r="H282" s="275">
        <v>37950.46</v>
      </c>
      <c r="I282" s="275"/>
      <c r="J282" s="275">
        <v>0</v>
      </c>
      <c r="K282" s="275">
        <v>16912.38</v>
      </c>
      <c r="L282" s="275"/>
      <c r="M282" s="275">
        <v>690.01</v>
      </c>
      <c r="O282" s="275">
        <v>17602.39</v>
      </c>
      <c r="P282" s="275"/>
      <c r="Q282" s="277" t="s">
        <v>392</v>
      </c>
      <c r="R282" s="272"/>
      <c r="S282" s="279">
        <v>55</v>
      </c>
    </row>
    <row r="283" spans="1:19" ht="14.45" customHeight="1" x14ac:dyDescent="0.2">
      <c r="A283" s="251"/>
      <c r="B283" s="271">
        <v>403</v>
      </c>
      <c r="C283" s="271"/>
      <c r="D283" s="272" t="s">
        <v>652</v>
      </c>
      <c r="E283" s="272"/>
      <c r="F283" s="298">
        <v>38891</v>
      </c>
      <c r="H283" s="275">
        <v>21250.37</v>
      </c>
      <c r="I283" s="275"/>
      <c r="J283" s="275">
        <v>0</v>
      </c>
      <c r="K283" s="275">
        <v>9248.75</v>
      </c>
      <c r="L283" s="275"/>
      <c r="M283" s="275">
        <v>386.37</v>
      </c>
      <c r="O283" s="275">
        <v>9635.1200000000008</v>
      </c>
      <c r="P283" s="275"/>
      <c r="Q283" s="277" t="s">
        <v>392</v>
      </c>
      <c r="R283" s="272"/>
      <c r="S283" s="279">
        <v>55</v>
      </c>
    </row>
    <row r="284" spans="1:19" ht="14.45" customHeight="1" x14ac:dyDescent="0.2">
      <c r="A284" s="251"/>
      <c r="B284" s="271">
        <v>404</v>
      </c>
      <c r="C284" s="271"/>
      <c r="D284" s="272" t="s">
        <v>653</v>
      </c>
      <c r="E284" s="272"/>
      <c r="F284" s="298">
        <v>38938</v>
      </c>
      <c r="H284" s="275">
        <v>6323.23</v>
      </c>
      <c r="I284" s="275"/>
      <c r="J284" s="275">
        <v>0</v>
      </c>
      <c r="K284" s="275">
        <v>2738.87</v>
      </c>
      <c r="L284" s="275"/>
      <c r="M284" s="275">
        <v>114.97</v>
      </c>
      <c r="O284" s="275">
        <v>2853.84</v>
      </c>
      <c r="P284" s="275"/>
      <c r="Q284" s="277" t="s">
        <v>392</v>
      </c>
      <c r="R284" s="272"/>
      <c r="S284" s="279">
        <v>55</v>
      </c>
    </row>
    <row r="285" spans="1:19" ht="14.45" customHeight="1" x14ac:dyDescent="0.2">
      <c r="A285" s="251"/>
      <c r="B285" s="271">
        <v>405</v>
      </c>
      <c r="C285" s="271"/>
      <c r="D285" s="272" t="s">
        <v>654</v>
      </c>
      <c r="E285" s="272"/>
      <c r="F285" s="298">
        <v>38817</v>
      </c>
      <c r="H285" s="275">
        <v>1424.23</v>
      </c>
      <c r="I285" s="275"/>
      <c r="J285" s="275">
        <v>0</v>
      </c>
      <c r="K285" s="275">
        <v>628.84</v>
      </c>
      <c r="L285" s="275"/>
      <c r="M285" s="275">
        <v>25.9</v>
      </c>
      <c r="O285" s="275">
        <v>654.74</v>
      </c>
      <c r="P285" s="275"/>
      <c r="Q285" s="277" t="s">
        <v>392</v>
      </c>
      <c r="R285" s="272"/>
      <c r="S285" s="279">
        <v>55</v>
      </c>
    </row>
    <row r="286" spans="1:19" ht="14.45" customHeight="1" x14ac:dyDescent="0.2">
      <c r="A286" s="251"/>
      <c r="B286" s="271">
        <v>406</v>
      </c>
      <c r="C286" s="271"/>
      <c r="D286" s="272" t="s">
        <v>655</v>
      </c>
      <c r="E286" s="272"/>
      <c r="F286" s="298">
        <v>38915</v>
      </c>
      <c r="H286" s="275">
        <v>5915.42</v>
      </c>
      <c r="I286" s="275"/>
      <c r="J286" s="275">
        <v>0</v>
      </c>
      <c r="K286" s="275">
        <v>2562.2800000000002</v>
      </c>
      <c r="L286" s="275"/>
      <c r="M286" s="275">
        <v>107.55</v>
      </c>
      <c r="O286" s="275">
        <v>2669.83</v>
      </c>
      <c r="P286" s="275"/>
      <c r="Q286" s="277" t="s">
        <v>392</v>
      </c>
      <c r="R286" s="272"/>
      <c r="S286" s="279">
        <v>55</v>
      </c>
    </row>
    <row r="287" spans="1:19" ht="14.45" customHeight="1" x14ac:dyDescent="0.2">
      <c r="A287" s="251"/>
      <c r="B287" s="271">
        <v>407</v>
      </c>
      <c r="C287" s="271"/>
      <c r="D287" s="272" t="s">
        <v>656</v>
      </c>
      <c r="E287" s="272"/>
      <c r="F287" s="298">
        <v>38940</v>
      </c>
      <c r="H287" s="275">
        <v>6669.56</v>
      </c>
      <c r="I287" s="275"/>
      <c r="J287" s="275">
        <v>0</v>
      </c>
      <c r="K287" s="275">
        <v>2888.87</v>
      </c>
      <c r="L287" s="275"/>
      <c r="M287" s="275">
        <v>121.26</v>
      </c>
      <c r="O287" s="275">
        <v>3010.13</v>
      </c>
      <c r="P287" s="275"/>
      <c r="Q287" s="277" t="s">
        <v>392</v>
      </c>
      <c r="R287" s="272"/>
      <c r="S287" s="279">
        <v>55</v>
      </c>
    </row>
    <row r="288" spans="1:19" ht="14.45" customHeight="1" x14ac:dyDescent="0.2">
      <c r="A288" s="251"/>
      <c r="B288" s="271">
        <v>408</v>
      </c>
      <c r="C288" s="271"/>
      <c r="D288" s="272" t="s">
        <v>657</v>
      </c>
      <c r="E288" s="272"/>
      <c r="F288" s="298">
        <v>39017</v>
      </c>
      <c r="H288" s="275">
        <v>5856.3</v>
      </c>
      <c r="I288" s="275"/>
      <c r="J288" s="275">
        <v>0</v>
      </c>
      <c r="K288" s="275">
        <v>2500.06</v>
      </c>
      <c r="L288" s="275"/>
      <c r="M288" s="275">
        <v>106.48</v>
      </c>
      <c r="O288" s="275">
        <v>2606.54</v>
      </c>
      <c r="P288" s="275"/>
      <c r="Q288" s="277" t="s">
        <v>392</v>
      </c>
      <c r="R288" s="272"/>
      <c r="S288" s="279">
        <v>55</v>
      </c>
    </row>
    <row r="289" spans="1:19" ht="14.45" customHeight="1" x14ac:dyDescent="0.2">
      <c r="A289" s="251"/>
      <c r="B289" s="271">
        <v>409</v>
      </c>
      <c r="C289" s="271"/>
      <c r="D289" s="272" t="s">
        <v>658</v>
      </c>
      <c r="E289" s="272"/>
      <c r="F289" s="298">
        <v>39024</v>
      </c>
      <c r="H289" s="275">
        <v>11509.93</v>
      </c>
      <c r="I289" s="275"/>
      <c r="J289" s="275">
        <v>0</v>
      </c>
      <c r="K289" s="275">
        <v>4913.54</v>
      </c>
      <c r="L289" s="275"/>
      <c r="M289" s="275">
        <v>209.27</v>
      </c>
      <c r="O289" s="275">
        <v>5122.8100000000004</v>
      </c>
      <c r="P289" s="275"/>
      <c r="Q289" s="277" t="s">
        <v>392</v>
      </c>
      <c r="R289" s="272"/>
      <c r="S289" s="279">
        <v>55</v>
      </c>
    </row>
    <row r="290" spans="1:19" ht="14.45" customHeight="1" x14ac:dyDescent="0.2">
      <c r="A290" s="251"/>
      <c r="B290" s="271">
        <v>410</v>
      </c>
      <c r="C290" s="271"/>
      <c r="D290" s="272" t="s">
        <v>659</v>
      </c>
      <c r="E290" s="272"/>
      <c r="F290" s="298">
        <v>39077</v>
      </c>
      <c r="H290" s="275">
        <v>22423.69</v>
      </c>
      <c r="I290" s="275"/>
      <c r="J290" s="275">
        <v>0</v>
      </c>
      <c r="K290" s="275">
        <v>9479.06</v>
      </c>
      <c r="L290" s="275"/>
      <c r="M290" s="275">
        <v>407.7</v>
      </c>
      <c r="O290" s="275">
        <v>9886.76</v>
      </c>
      <c r="P290" s="275"/>
      <c r="Q290" s="277" t="s">
        <v>392</v>
      </c>
      <c r="R290" s="272"/>
      <c r="S290" s="279">
        <v>55</v>
      </c>
    </row>
    <row r="291" spans="1:19" ht="14.45" customHeight="1" x14ac:dyDescent="0.2">
      <c r="A291" s="251"/>
      <c r="B291" s="271">
        <v>411</v>
      </c>
      <c r="C291" s="271"/>
      <c r="D291" s="272" t="s">
        <v>660</v>
      </c>
      <c r="E291" s="272"/>
      <c r="F291" s="298">
        <v>39066</v>
      </c>
      <c r="H291" s="275">
        <v>10308.030000000001</v>
      </c>
      <c r="I291" s="275"/>
      <c r="J291" s="275">
        <v>0</v>
      </c>
      <c r="K291" s="275">
        <v>4378.96</v>
      </c>
      <c r="L291" s="275"/>
      <c r="M291" s="275">
        <v>187.42</v>
      </c>
      <c r="O291" s="275">
        <v>4566.38</v>
      </c>
      <c r="P291" s="275"/>
      <c r="Q291" s="277" t="s">
        <v>392</v>
      </c>
      <c r="R291" s="272"/>
      <c r="S291" s="279">
        <v>55</v>
      </c>
    </row>
    <row r="292" spans="1:19" ht="14.45" customHeight="1" x14ac:dyDescent="0.2">
      <c r="A292" s="251"/>
      <c r="B292" s="271">
        <v>412</v>
      </c>
      <c r="C292" s="271"/>
      <c r="D292" s="272" t="s">
        <v>661</v>
      </c>
      <c r="E292" s="272"/>
      <c r="F292" s="298">
        <v>38986</v>
      </c>
      <c r="H292" s="275">
        <v>1570.89</v>
      </c>
      <c r="I292" s="275"/>
      <c r="J292" s="275">
        <v>0</v>
      </c>
      <c r="K292" s="275">
        <v>673.84</v>
      </c>
      <c r="L292" s="275"/>
      <c r="M292" s="275">
        <v>28.56</v>
      </c>
      <c r="O292" s="275">
        <v>702.4</v>
      </c>
      <c r="P292" s="275"/>
      <c r="Q292" s="277" t="s">
        <v>392</v>
      </c>
      <c r="R292" s="272"/>
      <c r="S292" s="279">
        <v>55</v>
      </c>
    </row>
    <row r="293" spans="1:19" ht="14.45" customHeight="1" x14ac:dyDescent="0.2">
      <c r="A293" s="251"/>
      <c r="B293" s="271">
        <v>413</v>
      </c>
      <c r="C293" s="271"/>
      <c r="D293" s="272" t="s">
        <v>662</v>
      </c>
      <c r="E293" s="272"/>
      <c r="F293" s="298">
        <v>38733</v>
      </c>
      <c r="H293" s="275">
        <v>3480.3</v>
      </c>
      <c r="I293" s="275"/>
      <c r="J293" s="275">
        <v>0</v>
      </c>
      <c r="K293" s="275">
        <v>1551.02</v>
      </c>
      <c r="L293" s="275"/>
      <c r="M293" s="275">
        <v>63.28</v>
      </c>
      <c r="O293" s="275">
        <v>1614.3</v>
      </c>
      <c r="P293" s="275"/>
      <c r="Q293" s="277" t="s">
        <v>392</v>
      </c>
      <c r="R293" s="272"/>
      <c r="S293" s="279">
        <v>55</v>
      </c>
    </row>
    <row r="294" spans="1:19" ht="14.45" customHeight="1" x14ac:dyDescent="0.2">
      <c r="A294" s="251"/>
      <c r="B294" s="271">
        <v>414</v>
      </c>
      <c r="C294" s="271"/>
      <c r="D294" s="272" t="s">
        <v>663</v>
      </c>
      <c r="E294" s="272"/>
      <c r="F294" s="298">
        <v>38891</v>
      </c>
      <c r="H294" s="275">
        <v>52782.06</v>
      </c>
      <c r="I294" s="275"/>
      <c r="J294" s="275">
        <v>0</v>
      </c>
      <c r="K294" s="275">
        <v>22972.16</v>
      </c>
      <c r="L294" s="275"/>
      <c r="M294" s="275">
        <v>959.67</v>
      </c>
      <c r="O294" s="275">
        <v>23931.83</v>
      </c>
      <c r="P294" s="275"/>
      <c r="Q294" s="277" t="s">
        <v>392</v>
      </c>
      <c r="R294" s="272"/>
      <c r="S294" s="279">
        <v>55</v>
      </c>
    </row>
    <row r="295" spans="1:19" ht="14.45" customHeight="1" x14ac:dyDescent="0.2">
      <c r="A295" s="251"/>
      <c r="B295" s="271">
        <v>415</v>
      </c>
      <c r="C295" s="271"/>
      <c r="D295" s="272" t="s">
        <v>664</v>
      </c>
      <c r="E295" s="272"/>
      <c r="F295" s="298">
        <v>38938</v>
      </c>
      <c r="H295" s="275">
        <v>10214.450000000001</v>
      </c>
      <c r="I295" s="275"/>
      <c r="J295" s="275">
        <v>0</v>
      </c>
      <c r="K295" s="275">
        <v>4424.32</v>
      </c>
      <c r="L295" s="275"/>
      <c r="M295" s="275">
        <v>185.72</v>
      </c>
      <c r="O295" s="275">
        <v>4610.04</v>
      </c>
      <c r="P295" s="275"/>
      <c r="Q295" s="277" t="s">
        <v>392</v>
      </c>
      <c r="R295" s="272"/>
      <c r="S295" s="279">
        <v>55</v>
      </c>
    </row>
    <row r="296" spans="1:19" ht="14.45" customHeight="1" x14ac:dyDescent="0.2">
      <c r="A296" s="251"/>
      <c r="B296" s="271">
        <v>416</v>
      </c>
      <c r="C296" s="271"/>
      <c r="D296" s="272" t="s">
        <v>665</v>
      </c>
      <c r="E296" s="272"/>
      <c r="F296" s="298">
        <v>38938</v>
      </c>
      <c r="H296" s="275">
        <v>10104.66</v>
      </c>
      <c r="I296" s="275"/>
      <c r="J296" s="275">
        <v>0</v>
      </c>
      <c r="K296" s="275">
        <v>4376.82</v>
      </c>
      <c r="L296" s="275"/>
      <c r="M296" s="275">
        <v>183.72</v>
      </c>
      <c r="O296" s="275">
        <v>4560.54</v>
      </c>
      <c r="P296" s="275"/>
      <c r="Q296" s="277" t="s">
        <v>392</v>
      </c>
      <c r="R296" s="272"/>
      <c r="S296" s="279">
        <v>55</v>
      </c>
    </row>
    <row r="297" spans="1:19" ht="14.45" customHeight="1" x14ac:dyDescent="0.2">
      <c r="A297" s="251"/>
      <c r="B297" s="271">
        <v>417</v>
      </c>
      <c r="C297" s="271"/>
      <c r="D297" s="272" t="s">
        <v>666</v>
      </c>
      <c r="E297" s="272"/>
      <c r="F297" s="298">
        <v>39358</v>
      </c>
      <c r="H297" s="275">
        <v>134133.23000000001</v>
      </c>
      <c r="I297" s="275"/>
      <c r="J297" s="275">
        <v>0</v>
      </c>
      <c r="K297" s="275">
        <v>54186.78</v>
      </c>
      <c r="L297" s="275"/>
      <c r="M297" s="275">
        <v>2438.79</v>
      </c>
      <c r="O297" s="275">
        <v>56625.57</v>
      </c>
      <c r="P297" s="275"/>
      <c r="Q297" s="277" t="s">
        <v>392</v>
      </c>
      <c r="R297" s="272"/>
      <c r="S297" s="279">
        <v>55</v>
      </c>
    </row>
    <row r="298" spans="1:19" ht="14.45" customHeight="1" x14ac:dyDescent="0.2">
      <c r="A298" s="251"/>
      <c r="B298" s="271">
        <v>418</v>
      </c>
      <c r="C298" s="271"/>
      <c r="D298" s="272" t="s">
        <v>667</v>
      </c>
      <c r="E298" s="272"/>
      <c r="F298" s="298">
        <v>39205</v>
      </c>
      <c r="H298" s="275">
        <v>3249.93</v>
      </c>
      <c r="I298" s="275"/>
      <c r="J298" s="275">
        <v>0</v>
      </c>
      <c r="K298" s="275">
        <v>1346.78</v>
      </c>
      <c r="L298" s="275"/>
      <c r="M298" s="275">
        <v>59.09</v>
      </c>
      <c r="O298" s="275">
        <v>1405.87</v>
      </c>
      <c r="P298" s="275"/>
      <c r="Q298" s="277" t="s">
        <v>392</v>
      </c>
      <c r="R298" s="272"/>
      <c r="S298" s="279">
        <v>55</v>
      </c>
    </row>
    <row r="299" spans="1:19" ht="14.45" customHeight="1" x14ac:dyDescent="0.2">
      <c r="A299" s="251"/>
      <c r="B299" s="271">
        <v>419</v>
      </c>
      <c r="C299" s="271"/>
      <c r="D299" s="272" t="s">
        <v>668</v>
      </c>
      <c r="E299" s="272"/>
      <c r="F299" s="298">
        <v>39295</v>
      </c>
      <c r="H299" s="275">
        <v>43147</v>
      </c>
      <c r="I299" s="275"/>
      <c r="J299" s="275">
        <v>0</v>
      </c>
      <c r="K299" s="275">
        <v>17610.25</v>
      </c>
      <c r="L299" s="275"/>
      <c r="M299" s="275">
        <v>784.49</v>
      </c>
      <c r="O299" s="275">
        <v>18394.740000000002</v>
      </c>
      <c r="P299" s="275"/>
      <c r="Q299" s="277" t="s">
        <v>392</v>
      </c>
      <c r="R299" s="272"/>
      <c r="S299" s="279">
        <v>55</v>
      </c>
    </row>
    <row r="300" spans="1:19" ht="14.45" customHeight="1" x14ac:dyDescent="0.2">
      <c r="A300" s="251"/>
      <c r="B300" s="271">
        <v>420</v>
      </c>
      <c r="C300" s="271"/>
      <c r="D300" s="272" t="s">
        <v>669</v>
      </c>
      <c r="E300" s="272"/>
      <c r="F300" s="298">
        <v>39295</v>
      </c>
      <c r="H300" s="275">
        <v>16742.560000000001</v>
      </c>
      <c r="I300" s="275"/>
      <c r="J300" s="275">
        <v>0</v>
      </c>
      <c r="K300" s="275">
        <v>6833.32</v>
      </c>
      <c r="L300" s="275"/>
      <c r="M300" s="275">
        <v>304.41000000000003</v>
      </c>
      <c r="O300" s="275">
        <v>7137.73</v>
      </c>
      <c r="P300" s="275"/>
      <c r="Q300" s="277" t="s">
        <v>392</v>
      </c>
      <c r="R300" s="272"/>
      <c r="S300" s="279">
        <v>55</v>
      </c>
    </row>
    <row r="301" spans="1:19" ht="14.45" customHeight="1" x14ac:dyDescent="0.2">
      <c r="A301" s="251"/>
      <c r="B301" s="271">
        <v>421</v>
      </c>
      <c r="C301" s="271"/>
      <c r="D301" s="272" t="s">
        <v>670</v>
      </c>
      <c r="E301" s="272"/>
      <c r="F301" s="298">
        <v>39295</v>
      </c>
      <c r="H301" s="275">
        <v>3758.79</v>
      </c>
      <c r="I301" s="275"/>
      <c r="J301" s="275">
        <v>0</v>
      </c>
      <c r="K301" s="275">
        <v>1534.12</v>
      </c>
      <c r="L301" s="275"/>
      <c r="M301" s="275">
        <v>68.34</v>
      </c>
      <c r="O301" s="275">
        <v>1602.46</v>
      </c>
      <c r="P301" s="275"/>
      <c r="Q301" s="277" t="s">
        <v>392</v>
      </c>
      <c r="R301" s="272"/>
      <c r="S301" s="279">
        <v>55</v>
      </c>
    </row>
    <row r="302" spans="1:19" ht="14.45" customHeight="1" x14ac:dyDescent="0.2">
      <c r="A302" s="251"/>
      <c r="B302" s="271">
        <v>422</v>
      </c>
      <c r="C302" s="271"/>
      <c r="D302" s="272" t="s">
        <v>671</v>
      </c>
      <c r="E302" s="272"/>
      <c r="F302" s="298">
        <v>39435</v>
      </c>
      <c r="H302" s="275">
        <v>11382.65</v>
      </c>
      <c r="I302" s="275"/>
      <c r="J302" s="275">
        <v>0</v>
      </c>
      <c r="K302" s="275">
        <v>4527.25</v>
      </c>
      <c r="L302" s="275"/>
      <c r="M302" s="275">
        <v>206.96</v>
      </c>
      <c r="O302" s="275">
        <v>4734.21</v>
      </c>
      <c r="P302" s="275"/>
      <c r="Q302" s="277" t="s">
        <v>392</v>
      </c>
      <c r="R302" s="272"/>
      <c r="S302" s="279">
        <v>55</v>
      </c>
    </row>
    <row r="303" spans="1:19" ht="14.45" customHeight="1" x14ac:dyDescent="0.2">
      <c r="A303" s="251"/>
      <c r="B303" s="271">
        <v>423</v>
      </c>
      <c r="C303" s="271"/>
      <c r="D303" s="272" t="s">
        <v>672</v>
      </c>
      <c r="E303" s="272"/>
      <c r="F303" s="298">
        <v>39435</v>
      </c>
      <c r="H303" s="275">
        <v>4941.71</v>
      </c>
      <c r="I303" s="275"/>
      <c r="J303" s="275">
        <v>0</v>
      </c>
      <c r="K303" s="275">
        <v>1965.42</v>
      </c>
      <c r="L303" s="275"/>
      <c r="M303" s="275">
        <v>89.85</v>
      </c>
      <c r="O303" s="275">
        <v>2055.27</v>
      </c>
      <c r="P303" s="275"/>
      <c r="Q303" s="277" t="s">
        <v>392</v>
      </c>
      <c r="R303" s="272"/>
      <c r="S303" s="279">
        <v>55</v>
      </c>
    </row>
    <row r="304" spans="1:19" ht="14.45" customHeight="1" x14ac:dyDescent="0.2">
      <c r="A304" s="251"/>
      <c r="B304" s="271">
        <v>424</v>
      </c>
      <c r="C304" s="271"/>
      <c r="D304" s="272" t="s">
        <v>673</v>
      </c>
      <c r="E304" s="272"/>
      <c r="F304" s="298">
        <v>39560</v>
      </c>
      <c r="H304" s="275">
        <v>12414.1</v>
      </c>
      <c r="I304" s="275"/>
      <c r="J304" s="275">
        <v>0</v>
      </c>
      <c r="K304" s="275">
        <v>4833.9399999999996</v>
      </c>
      <c r="L304" s="275"/>
      <c r="M304" s="275">
        <v>225.71</v>
      </c>
      <c r="O304" s="275">
        <v>5059.6499999999996</v>
      </c>
      <c r="P304" s="275"/>
      <c r="Q304" s="277" t="s">
        <v>392</v>
      </c>
      <c r="R304" s="272"/>
      <c r="S304" s="279">
        <v>55</v>
      </c>
    </row>
    <row r="305" spans="1:19" ht="14.45" customHeight="1" x14ac:dyDescent="0.2">
      <c r="A305" s="251"/>
      <c r="B305" s="271">
        <v>425</v>
      </c>
      <c r="C305" s="271"/>
      <c r="D305" s="272" t="s">
        <v>674</v>
      </c>
      <c r="E305" s="272"/>
      <c r="F305" s="298">
        <v>39601</v>
      </c>
      <c r="H305" s="275">
        <v>15521.72</v>
      </c>
      <c r="I305" s="275"/>
      <c r="J305" s="275">
        <v>0</v>
      </c>
      <c r="K305" s="275">
        <v>6011.68</v>
      </c>
      <c r="L305" s="275"/>
      <c r="M305" s="275">
        <v>282.20999999999998</v>
      </c>
      <c r="O305" s="275">
        <v>6293.89</v>
      </c>
      <c r="P305" s="275"/>
      <c r="Q305" s="277" t="s">
        <v>392</v>
      </c>
      <c r="R305" s="272"/>
      <c r="S305" s="279">
        <v>55</v>
      </c>
    </row>
    <row r="306" spans="1:19" ht="14.45" customHeight="1" x14ac:dyDescent="0.2">
      <c r="A306" s="251"/>
      <c r="B306" s="271">
        <v>426</v>
      </c>
      <c r="C306" s="271"/>
      <c r="D306" s="272" t="s">
        <v>675</v>
      </c>
      <c r="E306" s="272"/>
      <c r="F306" s="298">
        <v>39601</v>
      </c>
      <c r="H306" s="275">
        <v>25541.040000000001</v>
      </c>
      <c r="I306" s="275"/>
      <c r="J306" s="275">
        <v>0</v>
      </c>
      <c r="K306" s="275">
        <v>9892.35</v>
      </c>
      <c r="L306" s="275"/>
      <c r="M306" s="275">
        <v>464.38</v>
      </c>
      <c r="O306" s="275">
        <v>10356.73</v>
      </c>
      <c r="P306" s="275"/>
      <c r="Q306" s="277" t="s">
        <v>392</v>
      </c>
      <c r="R306" s="272"/>
      <c r="S306" s="279">
        <v>55</v>
      </c>
    </row>
    <row r="307" spans="1:19" ht="14.45" customHeight="1" x14ac:dyDescent="0.2">
      <c r="A307" s="251"/>
      <c r="B307" s="271">
        <v>427</v>
      </c>
      <c r="C307" s="271"/>
      <c r="D307" s="272" t="s">
        <v>676</v>
      </c>
      <c r="E307" s="272"/>
      <c r="F307" s="298">
        <v>39619</v>
      </c>
      <c r="H307" s="275">
        <v>3873.92</v>
      </c>
      <c r="I307" s="275"/>
      <c r="J307" s="275">
        <v>0</v>
      </c>
      <c r="K307" s="275">
        <v>1492.34</v>
      </c>
      <c r="L307" s="275"/>
      <c r="M307" s="275">
        <v>70.430000000000007</v>
      </c>
      <c r="O307" s="275">
        <v>1562.77</v>
      </c>
      <c r="P307" s="275"/>
      <c r="Q307" s="277" t="s">
        <v>392</v>
      </c>
      <c r="R307" s="272"/>
      <c r="S307" s="279">
        <v>55</v>
      </c>
    </row>
    <row r="308" spans="1:19" ht="14.45" customHeight="1" x14ac:dyDescent="0.2">
      <c r="A308" s="251"/>
      <c r="B308" s="271">
        <v>428</v>
      </c>
      <c r="C308" s="271"/>
      <c r="D308" s="272" t="s">
        <v>677</v>
      </c>
      <c r="E308" s="272"/>
      <c r="F308" s="298">
        <v>39651</v>
      </c>
      <c r="H308" s="275">
        <v>42812.19</v>
      </c>
      <c r="I308" s="275"/>
      <c r="J308" s="275">
        <v>0</v>
      </c>
      <c r="K308" s="275">
        <v>16403.16</v>
      </c>
      <c r="L308" s="275"/>
      <c r="M308" s="275">
        <v>778.4</v>
      </c>
      <c r="O308" s="275">
        <v>17181.560000000001</v>
      </c>
      <c r="P308" s="275"/>
      <c r="Q308" s="277" t="s">
        <v>392</v>
      </c>
      <c r="R308" s="272"/>
      <c r="S308" s="279">
        <v>55</v>
      </c>
    </row>
    <row r="309" spans="1:19" ht="14.45" customHeight="1" x14ac:dyDescent="0.2">
      <c r="A309" s="251"/>
      <c r="B309" s="271">
        <v>429</v>
      </c>
      <c r="C309" s="271"/>
      <c r="D309" s="272" t="s">
        <v>678</v>
      </c>
      <c r="E309" s="272"/>
      <c r="F309" s="298">
        <v>39651</v>
      </c>
      <c r="H309" s="275">
        <v>19505.41</v>
      </c>
      <c r="I309" s="275"/>
      <c r="J309" s="275">
        <v>0</v>
      </c>
      <c r="K309" s="275">
        <v>7473.42</v>
      </c>
      <c r="L309" s="275"/>
      <c r="M309" s="275">
        <v>354.64</v>
      </c>
      <c r="O309" s="275">
        <v>7828.06</v>
      </c>
      <c r="P309" s="275"/>
      <c r="Q309" s="277" t="s">
        <v>392</v>
      </c>
      <c r="R309" s="272"/>
      <c r="S309" s="279">
        <v>55</v>
      </c>
    </row>
    <row r="310" spans="1:19" ht="14.45" customHeight="1" x14ac:dyDescent="0.2">
      <c r="A310" s="251"/>
      <c r="B310" s="271">
        <v>430</v>
      </c>
      <c r="C310" s="271"/>
      <c r="D310" s="272" t="s">
        <v>679</v>
      </c>
      <c r="E310" s="272"/>
      <c r="F310" s="298">
        <v>39647</v>
      </c>
      <c r="H310" s="275">
        <v>40832.720000000001</v>
      </c>
      <c r="I310" s="275"/>
      <c r="J310" s="275">
        <v>0</v>
      </c>
      <c r="K310" s="275">
        <v>15644.82</v>
      </c>
      <c r="L310" s="275"/>
      <c r="M310" s="275">
        <v>742.41</v>
      </c>
      <c r="O310" s="275">
        <v>16387.23</v>
      </c>
      <c r="P310" s="275"/>
      <c r="Q310" s="277" t="s">
        <v>392</v>
      </c>
      <c r="R310" s="272"/>
      <c r="S310" s="279">
        <v>55</v>
      </c>
    </row>
    <row r="311" spans="1:19" ht="14.45" customHeight="1" x14ac:dyDescent="0.2">
      <c r="A311" s="251"/>
      <c r="B311" s="271">
        <v>431</v>
      </c>
      <c r="C311" s="271"/>
      <c r="D311" s="272" t="s">
        <v>680</v>
      </c>
      <c r="E311" s="272"/>
      <c r="F311" s="298">
        <v>39797</v>
      </c>
      <c r="H311" s="275">
        <v>17603.48</v>
      </c>
      <c r="I311" s="275"/>
      <c r="J311" s="275">
        <v>0</v>
      </c>
      <c r="K311" s="275">
        <v>6597.99</v>
      </c>
      <c r="L311" s="275"/>
      <c r="M311" s="275">
        <v>320.06</v>
      </c>
      <c r="O311" s="275">
        <v>6918.05</v>
      </c>
      <c r="P311" s="275"/>
      <c r="Q311" s="277" t="s">
        <v>392</v>
      </c>
      <c r="R311" s="272"/>
      <c r="S311" s="279">
        <v>55</v>
      </c>
    </row>
    <row r="312" spans="1:19" ht="14.45" customHeight="1" x14ac:dyDescent="0.2">
      <c r="A312" s="251"/>
      <c r="B312" s="271">
        <v>437</v>
      </c>
      <c r="C312" s="271"/>
      <c r="D312" s="272" t="s">
        <v>681</v>
      </c>
      <c r="E312" s="272"/>
      <c r="F312" s="298">
        <v>39910</v>
      </c>
      <c r="H312" s="275">
        <v>6708.5</v>
      </c>
      <c r="I312" s="275"/>
      <c r="J312" s="275">
        <v>0</v>
      </c>
      <c r="K312" s="275">
        <v>2458.4699999999998</v>
      </c>
      <c r="L312" s="275"/>
      <c r="M312" s="275">
        <v>121.97</v>
      </c>
      <c r="O312" s="275">
        <v>2580.44</v>
      </c>
      <c r="P312" s="275"/>
      <c r="Q312" s="277" t="s">
        <v>392</v>
      </c>
      <c r="R312" s="272"/>
      <c r="S312" s="279">
        <v>55</v>
      </c>
    </row>
    <row r="313" spans="1:19" ht="14.45" customHeight="1" x14ac:dyDescent="0.2">
      <c r="A313" s="251"/>
      <c r="B313" s="271">
        <v>438</v>
      </c>
      <c r="C313" s="271"/>
      <c r="D313" s="272" t="s">
        <v>682</v>
      </c>
      <c r="E313" s="272"/>
      <c r="F313" s="298">
        <v>40101</v>
      </c>
      <c r="H313" s="275">
        <v>138330.13</v>
      </c>
      <c r="I313" s="275"/>
      <c r="J313" s="275">
        <v>0</v>
      </c>
      <c r="K313" s="275">
        <v>48965.67</v>
      </c>
      <c r="L313" s="275"/>
      <c r="M313" s="275">
        <v>2515.09</v>
      </c>
      <c r="O313" s="275">
        <v>51480.76</v>
      </c>
      <c r="P313" s="275"/>
      <c r="Q313" s="277" t="s">
        <v>392</v>
      </c>
      <c r="R313" s="272"/>
      <c r="S313" s="279">
        <v>55</v>
      </c>
    </row>
    <row r="314" spans="1:19" ht="14.45" customHeight="1" x14ac:dyDescent="0.2">
      <c r="A314" s="251"/>
      <c r="B314" s="271">
        <v>439</v>
      </c>
      <c r="C314" s="271"/>
      <c r="D314" s="272" t="s">
        <v>683</v>
      </c>
      <c r="E314" s="272"/>
      <c r="F314" s="298">
        <v>40101</v>
      </c>
      <c r="H314" s="275">
        <v>12924.67</v>
      </c>
      <c r="I314" s="275"/>
      <c r="J314" s="275">
        <v>0</v>
      </c>
      <c r="K314" s="275">
        <v>4575.0600000000004</v>
      </c>
      <c r="L314" s="275"/>
      <c r="M314" s="275">
        <v>234.99</v>
      </c>
      <c r="O314" s="275">
        <v>4810.05</v>
      </c>
      <c r="P314" s="275"/>
      <c r="Q314" s="277" t="s">
        <v>392</v>
      </c>
      <c r="R314" s="272"/>
      <c r="S314" s="279">
        <v>55</v>
      </c>
    </row>
    <row r="315" spans="1:19" ht="14.45" customHeight="1" x14ac:dyDescent="0.2">
      <c r="A315" s="251"/>
      <c r="B315" s="271">
        <v>440</v>
      </c>
      <c r="C315" s="271"/>
      <c r="D315" s="272" t="s">
        <v>684</v>
      </c>
      <c r="E315" s="272"/>
      <c r="F315" s="298">
        <v>40101</v>
      </c>
      <c r="H315" s="275">
        <v>270966.18</v>
      </c>
      <c r="I315" s="275"/>
      <c r="J315" s="275">
        <v>0</v>
      </c>
      <c r="K315" s="275">
        <v>95915.83</v>
      </c>
      <c r="L315" s="275"/>
      <c r="M315" s="275">
        <v>4926.66</v>
      </c>
      <c r="O315" s="275">
        <v>100842.49</v>
      </c>
      <c r="P315" s="275"/>
      <c r="Q315" s="277" t="s">
        <v>392</v>
      </c>
      <c r="R315" s="272"/>
      <c r="S315" s="279">
        <v>55</v>
      </c>
    </row>
    <row r="316" spans="1:19" ht="14.45" customHeight="1" x14ac:dyDescent="0.2">
      <c r="A316" s="251"/>
      <c r="B316" s="271">
        <v>441</v>
      </c>
      <c r="C316" s="271"/>
      <c r="D316" s="272" t="s">
        <v>685</v>
      </c>
      <c r="E316" s="272"/>
      <c r="F316" s="298">
        <v>40101</v>
      </c>
      <c r="H316" s="275">
        <v>30865.56</v>
      </c>
      <c r="I316" s="275"/>
      <c r="J316" s="275">
        <v>0</v>
      </c>
      <c r="K316" s="275">
        <v>10925.71</v>
      </c>
      <c r="L316" s="275"/>
      <c r="M316" s="275">
        <v>561.19000000000005</v>
      </c>
      <c r="O316" s="275">
        <v>11486.9</v>
      </c>
      <c r="P316" s="275"/>
      <c r="Q316" s="277" t="s">
        <v>392</v>
      </c>
      <c r="R316" s="272"/>
      <c r="S316" s="279">
        <v>55</v>
      </c>
    </row>
    <row r="317" spans="1:19" ht="14.45" customHeight="1" x14ac:dyDescent="0.2">
      <c r="A317" s="251"/>
      <c r="B317" s="271">
        <v>442</v>
      </c>
      <c r="C317" s="271"/>
      <c r="D317" s="272" t="s">
        <v>686</v>
      </c>
      <c r="E317" s="272"/>
      <c r="F317" s="298">
        <v>40498</v>
      </c>
      <c r="H317" s="275">
        <v>19125.669999999998</v>
      </c>
      <c r="I317" s="275"/>
      <c r="J317" s="275">
        <v>0</v>
      </c>
      <c r="K317" s="275">
        <v>6212.21</v>
      </c>
      <c r="L317" s="275"/>
      <c r="M317" s="275">
        <v>347.74</v>
      </c>
      <c r="O317" s="275">
        <v>6559.95</v>
      </c>
      <c r="P317" s="275"/>
      <c r="Q317" s="277" t="s">
        <v>392</v>
      </c>
      <c r="R317" s="272"/>
      <c r="S317" s="279">
        <v>55</v>
      </c>
    </row>
    <row r="318" spans="1:19" ht="14.45" customHeight="1" x14ac:dyDescent="0.2">
      <c r="A318" s="251"/>
      <c r="B318" s="271">
        <v>443</v>
      </c>
      <c r="C318" s="271"/>
      <c r="D318" s="272" t="s">
        <v>687</v>
      </c>
      <c r="E318" s="272"/>
      <c r="F318" s="298">
        <v>40365</v>
      </c>
      <c r="H318" s="275">
        <v>71677.67</v>
      </c>
      <c r="I318" s="275"/>
      <c r="J318" s="275">
        <v>0</v>
      </c>
      <c r="K318" s="275">
        <v>24028.29</v>
      </c>
      <c r="L318" s="275"/>
      <c r="M318" s="275">
        <v>1303.23</v>
      </c>
      <c r="O318" s="275">
        <v>25331.52</v>
      </c>
      <c r="P318" s="275"/>
      <c r="Q318" s="277" t="s">
        <v>392</v>
      </c>
      <c r="R318" s="272"/>
      <c r="S318" s="279">
        <v>55</v>
      </c>
    </row>
    <row r="319" spans="1:19" ht="14.45" customHeight="1" x14ac:dyDescent="0.2">
      <c r="A319" s="251"/>
      <c r="B319" s="271">
        <v>444</v>
      </c>
      <c r="C319" s="271"/>
      <c r="D319" s="272" t="s">
        <v>688</v>
      </c>
      <c r="E319" s="272"/>
      <c r="F319" s="298">
        <v>40422</v>
      </c>
      <c r="H319" s="275">
        <v>186619.37</v>
      </c>
      <c r="I319" s="275"/>
      <c r="J319" s="275">
        <v>0</v>
      </c>
      <c r="K319" s="275">
        <v>61782.28</v>
      </c>
      <c r="L319" s="275"/>
      <c r="M319" s="275">
        <v>3393.08</v>
      </c>
      <c r="O319" s="275">
        <v>65175.360000000001</v>
      </c>
      <c r="P319" s="275"/>
      <c r="Q319" s="277" t="s">
        <v>392</v>
      </c>
      <c r="R319" s="272"/>
      <c r="S319" s="279">
        <v>55</v>
      </c>
    </row>
    <row r="320" spans="1:19" ht="14.45" customHeight="1" x14ac:dyDescent="0.2">
      <c r="A320" s="251"/>
      <c r="B320" s="271">
        <v>445</v>
      </c>
      <c r="C320" s="271"/>
      <c r="D320" s="272" t="s">
        <v>689</v>
      </c>
      <c r="E320" s="272"/>
      <c r="F320" s="298">
        <v>40422</v>
      </c>
      <c r="H320" s="275">
        <v>112741.13</v>
      </c>
      <c r="I320" s="275"/>
      <c r="J320" s="275">
        <v>0</v>
      </c>
      <c r="K320" s="275">
        <v>37324.17</v>
      </c>
      <c r="L320" s="275"/>
      <c r="M320" s="275">
        <v>2049.84</v>
      </c>
      <c r="O320" s="275">
        <v>39374.01</v>
      </c>
      <c r="P320" s="275"/>
      <c r="Q320" s="277" t="s">
        <v>392</v>
      </c>
      <c r="R320" s="272"/>
      <c r="S320" s="279">
        <v>55</v>
      </c>
    </row>
    <row r="321" spans="1:19" ht="14.45" customHeight="1" x14ac:dyDescent="0.2">
      <c r="A321" s="251"/>
      <c r="B321" s="271">
        <v>446</v>
      </c>
      <c r="C321" s="271"/>
      <c r="D321" s="272" t="s">
        <v>690</v>
      </c>
      <c r="E321" s="272"/>
      <c r="F321" s="298">
        <v>40422</v>
      </c>
      <c r="H321" s="275">
        <v>213531.33</v>
      </c>
      <c r="I321" s="275"/>
      <c r="J321" s="275">
        <v>0</v>
      </c>
      <c r="K321" s="275">
        <v>70691.789999999994</v>
      </c>
      <c r="L321" s="275"/>
      <c r="M321" s="275">
        <v>3882.39</v>
      </c>
      <c r="O321" s="275">
        <v>74574.179999999993</v>
      </c>
      <c r="P321" s="275"/>
      <c r="Q321" s="277" t="s">
        <v>392</v>
      </c>
      <c r="R321" s="272"/>
      <c r="S321" s="279">
        <v>55</v>
      </c>
    </row>
    <row r="322" spans="1:19" ht="14.45" customHeight="1" x14ac:dyDescent="0.2">
      <c r="A322" s="251"/>
      <c r="B322" s="271">
        <v>447</v>
      </c>
      <c r="C322" s="271"/>
      <c r="D322" s="272" t="s">
        <v>691</v>
      </c>
      <c r="E322" s="272"/>
      <c r="F322" s="298">
        <v>40422</v>
      </c>
      <c r="H322" s="275">
        <v>8292.48</v>
      </c>
      <c r="I322" s="275"/>
      <c r="J322" s="275">
        <v>0</v>
      </c>
      <c r="K322" s="275">
        <v>2745.28</v>
      </c>
      <c r="L322" s="275"/>
      <c r="M322" s="275">
        <v>150.77000000000001</v>
      </c>
      <c r="O322" s="275">
        <v>2896.05</v>
      </c>
      <c r="P322" s="275"/>
      <c r="Q322" s="277" t="s">
        <v>392</v>
      </c>
      <c r="R322" s="272"/>
      <c r="S322" s="279">
        <v>55</v>
      </c>
    </row>
    <row r="323" spans="1:19" ht="14.45" customHeight="1" x14ac:dyDescent="0.2">
      <c r="A323" s="251"/>
      <c r="B323" s="271">
        <v>448</v>
      </c>
      <c r="C323" s="271"/>
      <c r="D323" s="272" t="s">
        <v>692</v>
      </c>
      <c r="E323" s="272"/>
      <c r="F323" s="298">
        <v>40422</v>
      </c>
      <c r="H323" s="275">
        <v>84357.68</v>
      </c>
      <c r="I323" s="275"/>
      <c r="J323" s="275">
        <v>0</v>
      </c>
      <c r="K323" s="275">
        <v>27927.5</v>
      </c>
      <c r="L323" s="275"/>
      <c r="M323" s="275">
        <v>1533.78</v>
      </c>
      <c r="O323" s="275">
        <v>29461.279999999999</v>
      </c>
      <c r="P323" s="275"/>
      <c r="Q323" s="277" t="s">
        <v>392</v>
      </c>
      <c r="R323" s="272"/>
      <c r="S323" s="279">
        <v>55</v>
      </c>
    </row>
    <row r="324" spans="1:19" ht="14.45" customHeight="1" x14ac:dyDescent="0.2">
      <c r="A324" s="251"/>
      <c r="B324" s="271">
        <v>449</v>
      </c>
      <c r="C324" s="271"/>
      <c r="D324" s="272" t="s">
        <v>693</v>
      </c>
      <c r="E324" s="272"/>
      <c r="F324" s="298">
        <v>40422</v>
      </c>
      <c r="H324" s="275">
        <v>14024.04</v>
      </c>
      <c r="I324" s="275"/>
      <c r="J324" s="275">
        <v>0</v>
      </c>
      <c r="K324" s="275">
        <v>4642.79</v>
      </c>
      <c r="L324" s="275"/>
      <c r="M324" s="275">
        <v>254.98</v>
      </c>
      <c r="O324" s="275">
        <v>4897.7700000000004</v>
      </c>
      <c r="P324" s="275"/>
      <c r="Q324" s="277" t="s">
        <v>392</v>
      </c>
      <c r="R324" s="272"/>
      <c r="S324" s="279">
        <v>55</v>
      </c>
    </row>
    <row r="325" spans="1:19" ht="14.45" customHeight="1" x14ac:dyDescent="0.2">
      <c r="A325" s="251"/>
      <c r="B325" s="271">
        <v>450</v>
      </c>
      <c r="C325" s="271"/>
      <c r="D325" s="272" t="s">
        <v>694</v>
      </c>
      <c r="E325" s="272"/>
      <c r="F325" s="298">
        <v>40422</v>
      </c>
      <c r="H325" s="275">
        <v>6750</v>
      </c>
      <c r="I325" s="275"/>
      <c r="J325" s="275">
        <v>0</v>
      </c>
      <c r="K325" s="275">
        <v>4837.5</v>
      </c>
      <c r="L325" s="275"/>
      <c r="M325" s="275">
        <v>337.5</v>
      </c>
      <c r="O325" s="275">
        <v>5175</v>
      </c>
      <c r="P325" s="275"/>
      <c r="Q325" s="277" t="s">
        <v>392</v>
      </c>
      <c r="R325" s="272"/>
      <c r="S325" s="279">
        <v>20</v>
      </c>
    </row>
    <row r="326" spans="1:19" ht="14.45" customHeight="1" x14ac:dyDescent="0.2">
      <c r="A326" s="251"/>
      <c r="B326" s="271">
        <v>451</v>
      </c>
      <c r="C326" s="271"/>
      <c r="D326" s="272" t="s">
        <v>695</v>
      </c>
      <c r="E326" s="272"/>
      <c r="F326" s="298">
        <v>40422</v>
      </c>
      <c r="H326" s="275">
        <v>6750</v>
      </c>
      <c r="I326" s="275"/>
      <c r="J326" s="275">
        <v>0</v>
      </c>
      <c r="K326" s="275">
        <v>4837.5</v>
      </c>
      <c r="L326" s="275"/>
      <c r="M326" s="275">
        <v>337.5</v>
      </c>
      <c r="O326" s="275">
        <v>5175</v>
      </c>
      <c r="P326" s="275"/>
      <c r="Q326" s="277" t="s">
        <v>392</v>
      </c>
      <c r="R326" s="272"/>
      <c r="S326" s="279">
        <v>20</v>
      </c>
    </row>
    <row r="327" spans="1:19" ht="14.45" customHeight="1" x14ac:dyDescent="0.2">
      <c r="A327" s="251"/>
      <c r="B327" s="271">
        <v>452</v>
      </c>
      <c r="C327" s="271"/>
      <c r="D327" s="272" t="s">
        <v>696</v>
      </c>
      <c r="E327" s="272"/>
      <c r="F327" s="298">
        <v>40687</v>
      </c>
      <c r="H327" s="275">
        <v>9202.02</v>
      </c>
      <c r="I327" s="275"/>
      <c r="J327" s="275">
        <v>0</v>
      </c>
      <c r="K327" s="275">
        <v>9202.02</v>
      </c>
      <c r="L327" s="275"/>
      <c r="M327" s="275">
        <v>0</v>
      </c>
      <c r="O327" s="275">
        <v>9202.02</v>
      </c>
      <c r="P327" s="275"/>
      <c r="Q327" s="277" t="s">
        <v>392</v>
      </c>
      <c r="R327" s="272"/>
      <c r="S327" s="279">
        <v>10</v>
      </c>
    </row>
    <row r="328" spans="1:19" ht="14.45" customHeight="1" x14ac:dyDescent="0.2">
      <c r="A328" s="251"/>
      <c r="B328" s="271">
        <v>453</v>
      </c>
      <c r="C328" s="271"/>
      <c r="D328" s="272" t="s">
        <v>697</v>
      </c>
      <c r="E328" s="272"/>
      <c r="F328" s="298">
        <v>40578</v>
      </c>
      <c r="H328" s="275">
        <v>84106.29</v>
      </c>
      <c r="I328" s="275"/>
      <c r="J328" s="275">
        <v>0</v>
      </c>
      <c r="K328" s="275">
        <v>58523.9</v>
      </c>
      <c r="L328" s="275"/>
      <c r="M328" s="275">
        <v>4205.3100000000004</v>
      </c>
      <c r="O328" s="275">
        <v>62729.21</v>
      </c>
      <c r="P328" s="275"/>
      <c r="Q328" s="277" t="s">
        <v>392</v>
      </c>
      <c r="R328" s="272"/>
      <c r="S328" s="279">
        <v>20</v>
      </c>
    </row>
    <row r="329" spans="1:19" ht="14.45" customHeight="1" x14ac:dyDescent="0.2">
      <c r="A329" s="251"/>
      <c r="B329" s="271">
        <v>454</v>
      </c>
      <c r="C329" s="271"/>
      <c r="D329" s="272" t="s">
        <v>698</v>
      </c>
      <c r="E329" s="272"/>
      <c r="F329" s="298">
        <v>40578</v>
      </c>
      <c r="H329" s="275">
        <v>186678.27</v>
      </c>
      <c r="I329" s="275"/>
      <c r="J329" s="275">
        <v>0</v>
      </c>
      <c r="K329" s="275">
        <v>59857.279999999999</v>
      </c>
      <c r="L329" s="275"/>
      <c r="M329" s="275">
        <v>3394.15</v>
      </c>
      <c r="O329" s="275">
        <v>63251.43</v>
      </c>
      <c r="P329" s="275"/>
      <c r="Q329" s="277" t="s">
        <v>392</v>
      </c>
      <c r="R329" s="272"/>
      <c r="S329" s="279">
        <v>55</v>
      </c>
    </row>
    <row r="330" spans="1:19" ht="14.45" customHeight="1" x14ac:dyDescent="0.2">
      <c r="A330" s="251"/>
      <c r="B330" s="271">
        <v>455</v>
      </c>
      <c r="C330" s="271"/>
      <c r="D330" s="272" t="s">
        <v>699</v>
      </c>
      <c r="E330" s="272"/>
      <c r="F330" s="298">
        <v>40665</v>
      </c>
      <c r="H330" s="275">
        <v>42105.23</v>
      </c>
      <c r="I330" s="275"/>
      <c r="J330" s="275">
        <v>0</v>
      </c>
      <c r="K330" s="275">
        <v>13237.62</v>
      </c>
      <c r="L330" s="275"/>
      <c r="M330" s="275">
        <v>765.55</v>
      </c>
      <c r="O330" s="275">
        <v>14003.17</v>
      </c>
      <c r="P330" s="275"/>
      <c r="Q330" s="277" t="s">
        <v>392</v>
      </c>
      <c r="R330" s="272"/>
      <c r="S330" s="279">
        <v>55</v>
      </c>
    </row>
    <row r="331" spans="1:19" ht="14.45" customHeight="1" x14ac:dyDescent="0.2">
      <c r="A331" s="251"/>
      <c r="B331" s="271">
        <v>456</v>
      </c>
      <c r="C331" s="271"/>
      <c r="D331" s="272" t="s">
        <v>700</v>
      </c>
      <c r="E331" s="272"/>
      <c r="F331" s="298">
        <v>40882</v>
      </c>
      <c r="H331" s="275">
        <v>40003.129999999997</v>
      </c>
      <c r="I331" s="275"/>
      <c r="J331" s="275">
        <v>0</v>
      </c>
      <c r="K331" s="275">
        <v>11993.38</v>
      </c>
      <c r="L331" s="275"/>
      <c r="M331" s="275">
        <v>727.33</v>
      </c>
      <c r="O331" s="275">
        <v>12720.71</v>
      </c>
      <c r="P331" s="275"/>
      <c r="Q331" s="277" t="s">
        <v>392</v>
      </c>
      <c r="R331" s="272"/>
      <c r="S331" s="279">
        <v>55</v>
      </c>
    </row>
    <row r="332" spans="1:19" ht="14.45" customHeight="1" x14ac:dyDescent="0.2">
      <c r="A332" s="251"/>
      <c r="B332" s="271">
        <v>457</v>
      </c>
      <c r="C332" s="271"/>
      <c r="D332" s="272" t="s">
        <v>701</v>
      </c>
      <c r="E332" s="272"/>
      <c r="F332" s="298">
        <v>41375</v>
      </c>
      <c r="H332" s="275">
        <v>8287.0300000000007</v>
      </c>
      <c r="I332" s="275"/>
      <c r="J332" s="275">
        <v>0</v>
      </c>
      <c r="K332" s="275">
        <v>2208.3200000000002</v>
      </c>
      <c r="L332" s="275"/>
      <c r="M332" s="275">
        <v>150.66999999999999</v>
      </c>
      <c r="O332" s="275">
        <v>2358.9899999999998</v>
      </c>
      <c r="P332" s="275"/>
      <c r="Q332" s="277" t="s">
        <v>392</v>
      </c>
      <c r="R332" s="272"/>
      <c r="S332" s="279">
        <v>55</v>
      </c>
    </row>
    <row r="333" spans="1:19" ht="14.45" customHeight="1" x14ac:dyDescent="0.2">
      <c r="A333" s="251"/>
      <c r="B333" s="271">
        <v>458</v>
      </c>
      <c r="C333" s="271"/>
      <c r="D333" s="272" t="s">
        <v>702</v>
      </c>
      <c r="E333" s="272"/>
      <c r="F333" s="298">
        <v>41518</v>
      </c>
      <c r="H333" s="275">
        <v>56277.15</v>
      </c>
      <c r="I333" s="275"/>
      <c r="J333" s="275">
        <v>0</v>
      </c>
      <c r="K333" s="275">
        <v>14410.37</v>
      </c>
      <c r="L333" s="275"/>
      <c r="M333" s="275">
        <v>1023.22</v>
      </c>
      <c r="O333" s="275">
        <v>15433.59</v>
      </c>
      <c r="P333" s="275"/>
      <c r="Q333" s="277" t="s">
        <v>392</v>
      </c>
      <c r="R333" s="272"/>
      <c r="S333" s="279">
        <v>55</v>
      </c>
    </row>
    <row r="334" spans="1:19" ht="14.45" customHeight="1" x14ac:dyDescent="0.2">
      <c r="A334" s="251"/>
      <c r="B334" s="271">
        <v>459</v>
      </c>
      <c r="C334" s="271"/>
      <c r="D334" s="272" t="s">
        <v>703</v>
      </c>
      <c r="E334" s="272"/>
      <c r="F334" s="298">
        <v>41518</v>
      </c>
      <c r="H334" s="275">
        <v>20817.98</v>
      </c>
      <c r="I334" s="275"/>
      <c r="J334" s="275">
        <v>0</v>
      </c>
      <c r="K334" s="275">
        <v>5330.67</v>
      </c>
      <c r="L334" s="275"/>
      <c r="M334" s="275">
        <v>378.51</v>
      </c>
      <c r="O334" s="275">
        <v>5709.18</v>
      </c>
      <c r="P334" s="275"/>
      <c r="Q334" s="277" t="s">
        <v>392</v>
      </c>
      <c r="R334" s="272"/>
      <c r="S334" s="279">
        <v>55</v>
      </c>
    </row>
    <row r="335" spans="1:19" ht="14.45" customHeight="1" x14ac:dyDescent="0.2">
      <c r="A335" s="251"/>
      <c r="B335" s="271">
        <v>460</v>
      </c>
      <c r="C335" s="271"/>
      <c r="D335" s="272" t="s">
        <v>704</v>
      </c>
      <c r="E335" s="272"/>
      <c r="F335" s="298">
        <v>41518</v>
      </c>
      <c r="H335" s="275">
        <v>235803</v>
      </c>
      <c r="I335" s="275"/>
      <c r="J335" s="275">
        <v>0</v>
      </c>
      <c r="K335" s="275">
        <v>60379.91</v>
      </c>
      <c r="L335" s="275"/>
      <c r="M335" s="275">
        <v>4287.33</v>
      </c>
      <c r="O335" s="275">
        <v>64667.24</v>
      </c>
      <c r="P335" s="275"/>
      <c r="Q335" s="277" t="s">
        <v>392</v>
      </c>
      <c r="R335" s="272"/>
      <c r="S335" s="279">
        <v>55</v>
      </c>
    </row>
    <row r="336" spans="1:19" ht="14.45" customHeight="1" x14ac:dyDescent="0.2">
      <c r="A336" s="251"/>
      <c r="B336" s="271">
        <v>461</v>
      </c>
      <c r="C336" s="271"/>
      <c r="D336" s="272" t="s">
        <v>705</v>
      </c>
      <c r="E336" s="272"/>
      <c r="F336" s="298">
        <v>41518</v>
      </c>
      <c r="H336" s="275">
        <v>68932.399999999994</v>
      </c>
      <c r="I336" s="275"/>
      <c r="J336" s="275">
        <v>0</v>
      </c>
      <c r="K336" s="275">
        <v>17650.89</v>
      </c>
      <c r="L336" s="275"/>
      <c r="M336" s="275">
        <v>1253.32</v>
      </c>
      <c r="O336" s="275">
        <v>18904.21</v>
      </c>
      <c r="P336" s="275"/>
      <c r="Q336" s="277" t="s">
        <v>392</v>
      </c>
      <c r="R336" s="272"/>
      <c r="S336" s="279">
        <v>55</v>
      </c>
    </row>
    <row r="337" spans="1:19" ht="14.45" customHeight="1" x14ac:dyDescent="0.2">
      <c r="A337" s="251"/>
      <c r="B337" s="271">
        <v>462</v>
      </c>
      <c r="C337" s="271"/>
      <c r="D337" s="272" t="s">
        <v>706</v>
      </c>
      <c r="E337" s="272"/>
      <c r="F337" s="298">
        <v>41518</v>
      </c>
      <c r="H337" s="275">
        <v>189444.56</v>
      </c>
      <c r="I337" s="275"/>
      <c r="J337" s="275">
        <v>0</v>
      </c>
      <c r="K337" s="275">
        <v>48509.27</v>
      </c>
      <c r="L337" s="275"/>
      <c r="M337" s="275">
        <v>3444.45</v>
      </c>
      <c r="O337" s="275">
        <v>51953.72</v>
      </c>
      <c r="P337" s="275"/>
      <c r="Q337" s="277" t="s">
        <v>392</v>
      </c>
      <c r="R337" s="272"/>
      <c r="S337" s="279">
        <v>55</v>
      </c>
    </row>
    <row r="338" spans="1:19" ht="14.45" customHeight="1" x14ac:dyDescent="0.2">
      <c r="A338" s="251"/>
      <c r="B338" s="271">
        <v>463</v>
      </c>
      <c r="C338" s="271"/>
      <c r="D338" s="272" t="s">
        <v>707</v>
      </c>
      <c r="E338" s="272"/>
      <c r="F338" s="298">
        <v>41640</v>
      </c>
      <c r="H338" s="275">
        <v>45882.47</v>
      </c>
      <c r="I338" s="275"/>
      <c r="J338" s="275">
        <v>0</v>
      </c>
      <c r="K338" s="275">
        <v>11366.34</v>
      </c>
      <c r="L338" s="275"/>
      <c r="M338" s="275">
        <v>834.23</v>
      </c>
      <c r="O338" s="275">
        <v>12200.57</v>
      </c>
      <c r="P338" s="275"/>
      <c r="Q338" s="277" t="s">
        <v>392</v>
      </c>
      <c r="R338" s="272"/>
      <c r="S338" s="279">
        <v>55</v>
      </c>
    </row>
    <row r="339" spans="1:19" ht="14.45" customHeight="1" x14ac:dyDescent="0.2">
      <c r="A339" s="251"/>
      <c r="B339" s="271">
        <v>464</v>
      </c>
      <c r="C339" s="271"/>
      <c r="D339" s="272" t="s">
        <v>708</v>
      </c>
      <c r="E339" s="272"/>
      <c r="F339" s="298">
        <v>41835</v>
      </c>
      <c r="H339" s="275">
        <v>9745.4599999999991</v>
      </c>
      <c r="I339" s="275"/>
      <c r="J339" s="275">
        <v>0</v>
      </c>
      <c r="K339" s="275">
        <v>2292.42</v>
      </c>
      <c r="L339" s="275"/>
      <c r="M339" s="275">
        <v>177.19</v>
      </c>
      <c r="O339" s="275">
        <v>2469.61</v>
      </c>
      <c r="P339" s="275"/>
      <c r="Q339" s="277" t="s">
        <v>392</v>
      </c>
      <c r="R339" s="272"/>
      <c r="S339" s="279">
        <v>55</v>
      </c>
    </row>
    <row r="340" spans="1:19" ht="14.45" customHeight="1" x14ac:dyDescent="0.2">
      <c r="A340" s="251"/>
      <c r="B340" s="271">
        <v>465</v>
      </c>
      <c r="C340" s="271"/>
      <c r="D340" s="272" t="s">
        <v>709</v>
      </c>
      <c r="E340" s="272"/>
      <c r="F340" s="298">
        <v>41842</v>
      </c>
      <c r="H340" s="275">
        <v>9260.66</v>
      </c>
      <c r="I340" s="275"/>
      <c r="J340" s="275">
        <v>0</v>
      </c>
      <c r="K340" s="275">
        <v>2159.11</v>
      </c>
      <c r="L340" s="275"/>
      <c r="M340" s="275">
        <v>168.38</v>
      </c>
      <c r="O340" s="275">
        <v>2327.4899999999998</v>
      </c>
      <c r="P340" s="275"/>
      <c r="Q340" s="277" t="s">
        <v>392</v>
      </c>
      <c r="R340" s="272"/>
      <c r="S340" s="279">
        <v>55</v>
      </c>
    </row>
    <row r="341" spans="1:19" ht="14.45" customHeight="1" x14ac:dyDescent="0.2">
      <c r="A341" s="251"/>
      <c r="B341" s="271">
        <v>466</v>
      </c>
      <c r="C341" s="271"/>
      <c r="D341" s="272" t="s">
        <v>710</v>
      </c>
      <c r="E341" s="272"/>
      <c r="F341" s="298">
        <v>42704</v>
      </c>
      <c r="H341" s="275">
        <v>20291.66</v>
      </c>
      <c r="I341" s="275"/>
      <c r="J341" s="275">
        <v>0</v>
      </c>
      <c r="K341" s="275">
        <v>3547.19</v>
      </c>
      <c r="L341" s="275"/>
      <c r="M341" s="275">
        <v>368.94</v>
      </c>
      <c r="O341" s="275">
        <v>3916.13</v>
      </c>
      <c r="P341" s="275"/>
      <c r="Q341" s="277" t="s">
        <v>392</v>
      </c>
      <c r="R341" s="272"/>
      <c r="S341" s="279">
        <v>55</v>
      </c>
    </row>
    <row r="342" spans="1:19" ht="14.45" customHeight="1" x14ac:dyDescent="0.2">
      <c r="A342" s="251"/>
      <c r="B342" s="271">
        <v>467</v>
      </c>
      <c r="C342" s="271"/>
      <c r="D342" s="272" t="s">
        <v>711</v>
      </c>
      <c r="E342" s="272"/>
      <c r="F342" s="298">
        <v>43076</v>
      </c>
      <c r="H342" s="275">
        <v>3699.72</v>
      </c>
      <c r="I342" s="275"/>
      <c r="J342" s="275">
        <v>0</v>
      </c>
      <c r="K342" s="275">
        <v>554.26</v>
      </c>
      <c r="L342" s="275"/>
      <c r="M342" s="275">
        <v>67.27</v>
      </c>
      <c r="O342" s="275">
        <v>621.53</v>
      </c>
      <c r="P342" s="275"/>
      <c r="Q342" s="277" t="s">
        <v>392</v>
      </c>
      <c r="R342" s="272"/>
      <c r="S342" s="279">
        <v>55</v>
      </c>
    </row>
    <row r="343" spans="1:19" ht="14.45" customHeight="1" x14ac:dyDescent="0.2">
      <c r="A343" s="251"/>
      <c r="B343" s="271">
        <v>468</v>
      </c>
      <c r="C343" s="271"/>
      <c r="D343" s="272" t="s">
        <v>712</v>
      </c>
      <c r="E343" s="272"/>
      <c r="F343" s="298">
        <v>43465</v>
      </c>
      <c r="H343" s="275">
        <v>11576</v>
      </c>
      <c r="I343" s="275"/>
      <c r="J343" s="275">
        <v>0</v>
      </c>
      <c r="K343" s="275">
        <v>3472.8</v>
      </c>
      <c r="L343" s="275"/>
      <c r="M343" s="275">
        <v>578.79999999999995</v>
      </c>
      <c r="O343" s="275">
        <v>4051.6</v>
      </c>
      <c r="P343" s="275"/>
      <c r="Q343" s="277" t="s">
        <v>392</v>
      </c>
      <c r="R343" s="272"/>
      <c r="S343" s="279">
        <v>20</v>
      </c>
    </row>
    <row r="344" spans="1:19" ht="14.45" customHeight="1" x14ac:dyDescent="0.2">
      <c r="A344" s="251"/>
      <c r="B344" s="271">
        <v>470</v>
      </c>
      <c r="C344" s="271"/>
      <c r="D344" s="272" t="s">
        <v>713</v>
      </c>
      <c r="E344" s="272"/>
      <c r="F344" s="298">
        <v>43494</v>
      </c>
      <c r="H344" s="275">
        <v>160099.01</v>
      </c>
      <c r="I344" s="275"/>
      <c r="J344" s="275">
        <v>0</v>
      </c>
      <c r="K344" s="275">
        <v>47362.62</v>
      </c>
      <c r="L344" s="275"/>
      <c r="M344" s="275">
        <v>8004.95</v>
      </c>
      <c r="O344" s="275">
        <v>55367.57</v>
      </c>
      <c r="P344" s="275"/>
      <c r="Q344" s="277" t="s">
        <v>392</v>
      </c>
      <c r="R344" s="272"/>
      <c r="S344" s="279">
        <v>20</v>
      </c>
    </row>
    <row r="345" spans="1:19" ht="14.45" customHeight="1" x14ac:dyDescent="0.2">
      <c r="A345" s="251"/>
      <c r="B345" s="271">
        <v>471</v>
      </c>
      <c r="C345" s="271"/>
      <c r="D345" s="272" t="s">
        <v>714</v>
      </c>
      <c r="E345" s="272"/>
      <c r="F345" s="298">
        <v>43291</v>
      </c>
      <c r="H345" s="275">
        <v>689500.16000000003</v>
      </c>
      <c r="I345" s="275"/>
      <c r="J345" s="275">
        <v>0</v>
      </c>
      <c r="K345" s="275">
        <v>93239.23</v>
      </c>
      <c r="L345" s="275"/>
      <c r="M345" s="275">
        <v>12536.37</v>
      </c>
      <c r="O345" s="275">
        <v>105775.6</v>
      </c>
      <c r="P345" s="275"/>
      <c r="Q345" s="277" t="s">
        <v>392</v>
      </c>
      <c r="R345" s="272"/>
      <c r="S345" s="279">
        <v>55</v>
      </c>
    </row>
    <row r="346" spans="1:19" ht="14.45" customHeight="1" x14ac:dyDescent="0.2">
      <c r="A346" s="251"/>
      <c r="B346" s="271">
        <v>472</v>
      </c>
      <c r="C346" s="271"/>
      <c r="D346" s="272" t="s">
        <v>715</v>
      </c>
      <c r="E346" s="272"/>
      <c r="F346" s="298">
        <v>43451</v>
      </c>
      <c r="H346" s="275">
        <v>974138.93</v>
      </c>
      <c r="I346" s="275"/>
      <c r="J346" s="275">
        <v>0</v>
      </c>
      <c r="K346" s="275">
        <v>119553.42</v>
      </c>
      <c r="L346" s="275"/>
      <c r="M346" s="275">
        <v>17711.62</v>
      </c>
      <c r="O346" s="275">
        <v>137265.04</v>
      </c>
      <c r="P346" s="275"/>
      <c r="Q346" s="277" t="s">
        <v>392</v>
      </c>
      <c r="R346" s="272"/>
      <c r="S346" s="279">
        <v>55</v>
      </c>
    </row>
    <row r="347" spans="1:19" ht="14.45" customHeight="1" x14ac:dyDescent="0.2">
      <c r="A347" s="251"/>
      <c r="B347" s="271">
        <v>474</v>
      </c>
      <c r="C347" s="271"/>
      <c r="D347" s="272" t="s">
        <v>716</v>
      </c>
      <c r="E347" s="272"/>
      <c r="F347" s="298">
        <v>43259</v>
      </c>
      <c r="H347" s="275">
        <v>126899.2</v>
      </c>
      <c r="I347" s="275"/>
      <c r="J347" s="275">
        <v>0</v>
      </c>
      <c r="K347" s="275">
        <v>17424.61</v>
      </c>
      <c r="L347" s="275"/>
      <c r="M347" s="275">
        <v>2307.2600000000002</v>
      </c>
      <c r="O347" s="275">
        <v>19731.87</v>
      </c>
      <c r="P347" s="275"/>
      <c r="Q347" s="277" t="s">
        <v>392</v>
      </c>
      <c r="R347" s="272"/>
      <c r="S347" s="279">
        <v>55</v>
      </c>
    </row>
    <row r="348" spans="1:19" ht="14.45" customHeight="1" x14ac:dyDescent="0.2">
      <c r="A348" s="251"/>
      <c r="B348" s="271">
        <v>475</v>
      </c>
      <c r="C348" s="271"/>
      <c r="D348" s="272" t="s">
        <v>717</v>
      </c>
      <c r="E348" s="272"/>
      <c r="F348" s="298">
        <v>43307</v>
      </c>
      <c r="H348" s="275">
        <v>51530.67</v>
      </c>
      <c r="I348" s="275"/>
      <c r="J348" s="275">
        <v>0</v>
      </c>
      <c r="K348" s="275">
        <v>6861</v>
      </c>
      <c r="L348" s="275"/>
      <c r="M348" s="275">
        <v>936.92</v>
      </c>
      <c r="O348" s="275">
        <v>7797.92</v>
      </c>
      <c r="P348" s="275"/>
      <c r="Q348" s="277" t="s">
        <v>392</v>
      </c>
      <c r="R348" s="272"/>
      <c r="S348" s="279">
        <v>55</v>
      </c>
    </row>
    <row r="349" spans="1:19" ht="14.45" customHeight="1" x14ac:dyDescent="0.2">
      <c r="A349" s="251"/>
      <c r="B349" s="271">
        <v>476</v>
      </c>
      <c r="C349" s="271"/>
      <c r="D349" s="272" t="s">
        <v>718</v>
      </c>
      <c r="E349" s="272"/>
      <c r="F349" s="298">
        <v>43306</v>
      </c>
      <c r="H349" s="275">
        <v>111355.36</v>
      </c>
      <c r="I349" s="275"/>
      <c r="J349" s="275">
        <v>0</v>
      </c>
      <c r="K349" s="275">
        <v>14826.27</v>
      </c>
      <c r="L349" s="275"/>
      <c r="M349" s="275">
        <v>2024.64</v>
      </c>
      <c r="O349" s="275">
        <v>16850.91</v>
      </c>
      <c r="P349" s="275"/>
      <c r="Q349" s="277" t="s">
        <v>392</v>
      </c>
      <c r="R349" s="272"/>
      <c r="S349" s="279">
        <v>55</v>
      </c>
    </row>
    <row r="350" spans="1:19" ht="14.45" customHeight="1" x14ac:dyDescent="0.2">
      <c r="A350" s="251"/>
      <c r="B350" s="271">
        <v>477</v>
      </c>
      <c r="C350" s="271"/>
      <c r="D350" s="272" t="s">
        <v>719</v>
      </c>
      <c r="E350" s="272"/>
      <c r="F350" s="298">
        <v>43317</v>
      </c>
      <c r="H350" s="275">
        <v>130837.08</v>
      </c>
      <c r="I350" s="275"/>
      <c r="J350" s="275">
        <v>0</v>
      </c>
      <c r="K350" s="275">
        <v>17420.189999999999</v>
      </c>
      <c r="L350" s="275"/>
      <c r="M350" s="275">
        <v>2378.86</v>
      </c>
      <c r="O350" s="275">
        <v>19799.05</v>
      </c>
      <c r="P350" s="275"/>
      <c r="Q350" s="277" t="s">
        <v>392</v>
      </c>
      <c r="R350" s="272"/>
      <c r="S350" s="279">
        <v>55</v>
      </c>
    </row>
    <row r="351" spans="1:19" ht="14.45" customHeight="1" x14ac:dyDescent="0.2">
      <c r="A351" s="251"/>
      <c r="B351" s="271">
        <v>478</v>
      </c>
      <c r="C351" s="271"/>
      <c r="D351" s="272" t="s">
        <v>720</v>
      </c>
      <c r="E351" s="272"/>
      <c r="F351" s="298">
        <v>43306</v>
      </c>
      <c r="H351" s="275">
        <v>35060.370000000003</v>
      </c>
      <c r="I351" s="275"/>
      <c r="J351" s="275">
        <v>0</v>
      </c>
      <c r="K351" s="275">
        <v>4668.07</v>
      </c>
      <c r="L351" s="275"/>
      <c r="M351" s="275">
        <v>637.46</v>
      </c>
      <c r="O351" s="275">
        <v>5305.53</v>
      </c>
      <c r="P351" s="275"/>
      <c r="Q351" s="277" t="s">
        <v>392</v>
      </c>
      <c r="R351" s="272"/>
      <c r="S351" s="279">
        <v>55</v>
      </c>
    </row>
    <row r="352" spans="1:19" ht="14.45" customHeight="1" x14ac:dyDescent="0.2">
      <c r="A352" s="251"/>
      <c r="B352" s="271">
        <v>479</v>
      </c>
      <c r="C352" s="271"/>
      <c r="D352" s="272" t="s">
        <v>721</v>
      </c>
      <c r="E352" s="272"/>
      <c r="F352" s="298">
        <v>43431</v>
      </c>
      <c r="H352" s="275">
        <v>352132.85</v>
      </c>
      <c r="I352" s="275"/>
      <c r="J352" s="275">
        <v>0</v>
      </c>
      <c r="K352" s="275">
        <v>43949.93</v>
      </c>
      <c r="L352" s="275"/>
      <c r="M352" s="275">
        <v>6402.42</v>
      </c>
      <c r="O352" s="275">
        <v>50352.35</v>
      </c>
      <c r="P352" s="275"/>
      <c r="Q352" s="277" t="s">
        <v>392</v>
      </c>
      <c r="R352" s="272"/>
      <c r="S352" s="279">
        <v>55</v>
      </c>
    </row>
    <row r="353" spans="1:19" ht="14.45" customHeight="1" x14ac:dyDescent="0.2">
      <c r="A353" s="251"/>
      <c r="B353" s="271">
        <v>480</v>
      </c>
      <c r="C353" s="271"/>
      <c r="D353" s="272" t="s">
        <v>722</v>
      </c>
      <c r="E353" s="272"/>
      <c r="F353" s="298">
        <v>43265</v>
      </c>
      <c r="H353" s="275">
        <v>215618.79</v>
      </c>
      <c r="I353" s="275"/>
      <c r="J353" s="275">
        <v>0</v>
      </c>
      <c r="K353" s="275">
        <v>29606.74</v>
      </c>
      <c r="L353" s="275"/>
      <c r="M353" s="275">
        <v>3920.34</v>
      </c>
      <c r="O353" s="275">
        <v>33527.08</v>
      </c>
      <c r="P353" s="275"/>
      <c r="Q353" s="277" t="s">
        <v>392</v>
      </c>
      <c r="R353" s="272"/>
      <c r="S353" s="279">
        <v>55</v>
      </c>
    </row>
    <row r="354" spans="1:19" ht="14.45" customHeight="1" x14ac:dyDescent="0.2">
      <c r="A354" s="251"/>
      <c r="B354" s="271">
        <v>481</v>
      </c>
      <c r="C354" s="271"/>
      <c r="D354" s="272" t="s">
        <v>723</v>
      </c>
      <c r="E354" s="272"/>
      <c r="F354" s="298">
        <v>43494</v>
      </c>
      <c r="H354" s="275">
        <v>22834.61</v>
      </c>
      <c r="I354" s="275"/>
      <c r="J354" s="275">
        <v>0</v>
      </c>
      <c r="K354" s="275">
        <v>2754.84</v>
      </c>
      <c r="L354" s="275"/>
      <c r="M354" s="275">
        <v>415.17</v>
      </c>
      <c r="O354" s="275">
        <v>3170.01</v>
      </c>
      <c r="P354" s="275"/>
      <c r="Q354" s="277" t="s">
        <v>392</v>
      </c>
      <c r="R354" s="272"/>
      <c r="S354" s="279">
        <v>55</v>
      </c>
    </row>
    <row r="355" spans="1:19" ht="14.45" customHeight="1" x14ac:dyDescent="0.2">
      <c r="A355" s="251"/>
      <c r="B355" s="271">
        <v>482</v>
      </c>
      <c r="C355" s="271"/>
      <c r="D355" s="272" t="s">
        <v>724</v>
      </c>
      <c r="E355" s="272"/>
      <c r="F355" s="298">
        <v>43531</v>
      </c>
      <c r="H355" s="275">
        <v>32464.99</v>
      </c>
      <c r="I355" s="275"/>
      <c r="J355" s="275">
        <v>0</v>
      </c>
      <c r="K355" s="275">
        <v>3849.05</v>
      </c>
      <c r="L355" s="275"/>
      <c r="M355" s="275">
        <v>590.27</v>
      </c>
      <c r="O355" s="275">
        <v>4439.32</v>
      </c>
      <c r="P355" s="275"/>
      <c r="Q355" s="277" t="s">
        <v>392</v>
      </c>
      <c r="R355" s="272"/>
      <c r="S355" s="279">
        <v>55</v>
      </c>
    </row>
    <row r="356" spans="1:19" ht="14.45" customHeight="1" x14ac:dyDescent="0.2">
      <c r="A356" s="251"/>
      <c r="B356" s="271">
        <v>483</v>
      </c>
      <c r="C356" s="271"/>
      <c r="D356" s="272" t="s">
        <v>725</v>
      </c>
      <c r="E356" s="272"/>
      <c r="F356" s="298">
        <v>43558</v>
      </c>
      <c r="H356" s="275">
        <v>22500</v>
      </c>
      <c r="I356" s="275"/>
      <c r="J356" s="275">
        <v>0</v>
      </c>
      <c r="K356" s="275">
        <v>2620.7399999999998</v>
      </c>
      <c r="L356" s="275"/>
      <c r="M356" s="275">
        <v>409.09</v>
      </c>
      <c r="O356" s="275">
        <v>3029.83</v>
      </c>
      <c r="P356" s="275"/>
      <c r="Q356" s="277" t="s">
        <v>392</v>
      </c>
      <c r="R356" s="272"/>
      <c r="S356" s="279">
        <v>55</v>
      </c>
    </row>
    <row r="357" spans="1:19" ht="14.45" customHeight="1" x14ac:dyDescent="0.2">
      <c r="A357" s="251"/>
      <c r="B357" s="271">
        <v>484</v>
      </c>
      <c r="C357" s="271"/>
      <c r="D357" s="272" t="s">
        <v>726</v>
      </c>
      <c r="E357" s="272"/>
      <c r="F357" s="298">
        <v>44074</v>
      </c>
      <c r="H357" s="275">
        <v>3414.32</v>
      </c>
      <c r="I357" s="275"/>
      <c r="J357" s="275">
        <v>0</v>
      </c>
      <c r="K357" s="275">
        <v>739.79</v>
      </c>
      <c r="L357" s="275"/>
      <c r="M357" s="275">
        <v>170.72</v>
      </c>
      <c r="O357" s="275">
        <v>910.51</v>
      </c>
      <c r="P357" s="275"/>
      <c r="Q357" s="277" t="s">
        <v>392</v>
      </c>
      <c r="R357" s="272"/>
      <c r="S357" s="279">
        <v>20</v>
      </c>
    </row>
    <row r="358" spans="1:19" ht="14.45" customHeight="1" x14ac:dyDescent="0.2">
      <c r="A358" s="251"/>
      <c r="B358" s="271">
        <v>485</v>
      </c>
      <c r="C358" s="271"/>
      <c r="D358" s="272" t="s">
        <v>727</v>
      </c>
      <c r="E358" s="272"/>
      <c r="F358" s="298">
        <v>44510</v>
      </c>
      <c r="H358" s="275">
        <v>5467.69</v>
      </c>
      <c r="I358" s="275"/>
      <c r="J358" s="275">
        <v>0</v>
      </c>
      <c r="K358" s="275">
        <v>865.7</v>
      </c>
      <c r="L358" s="275"/>
      <c r="M358" s="275">
        <v>273.38</v>
      </c>
      <c r="O358" s="275">
        <v>1139.08</v>
      </c>
      <c r="P358" s="275"/>
      <c r="Q358" s="277" t="s">
        <v>392</v>
      </c>
      <c r="R358" s="272"/>
      <c r="S358" s="279">
        <v>20</v>
      </c>
    </row>
    <row r="359" spans="1:19" ht="14.45" customHeight="1" x14ac:dyDescent="0.2">
      <c r="A359" s="251"/>
      <c r="B359" s="271">
        <v>486</v>
      </c>
      <c r="C359" s="271"/>
      <c r="D359" s="272" t="s">
        <v>728</v>
      </c>
      <c r="E359" s="272"/>
      <c r="F359" s="298">
        <v>44837</v>
      </c>
      <c r="H359" s="275">
        <v>58550</v>
      </c>
      <c r="I359" s="275"/>
      <c r="J359" s="275">
        <v>0</v>
      </c>
      <c r="K359" s="275">
        <v>2395.2399999999998</v>
      </c>
      <c r="L359" s="275"/>
      <c r="M359" s="275">
        <v>1064.55</v>
      </c>
      <c r="O359" s="275">
        <v>3459.79</v>
      </c>
      <c r="P359" s="275"/>
      <c r="Q359" s="277" t="s">
        <v>392</v>
      </c>
      <c r="R359" s="272"/>
      <c r="S359" s="279">
        <v>55</v>
      </c>
    </row>
    <row r="360" spans="1:19" ht="14.45" customHeight="1" x14ac:dyDescent="0.2">
      <c r="A360" s="251"/>
      <c r="B360" s="271">
        <v>487</v>
      </c>
      <c r="C360" s="271"/>
      <c r="D360" s="272" t="s">
        <v>729</v>
      </c>
      <c r="E360" s="272"/>
      <c r="F360" s="298">
        <v>44910</v>
      </c>
      <c r="H360" s="275">
        <v>47890</v>
      </c>
      <c r="I360" s="275"/>
      <c r="J360" s="275">
        <v>0</v>
      </c>
      <c r="K360" s="275">
        <v>1814.02</v>
      </c>
      <c r="L360" s="275"/>
      <c r="M360" s="275">
        <v>870.73</v>
      </c>
      <c r="O360" s="275">
        <v>2684.75</v>
      </c>
      <c r="P360" s="275"/>
      <c r="Q360" s="277" t="s">
        <v>392</v>
      </c>
      <c r="R360" s="272"/>
      <c r="S360" s="279">
        <v>55</v>
      </c>
    </row>
    <row r="361" spans="1:19" ht="14.45" customHeight="1" x14ac:dyDescent="0.2">
      <c r="A361" s="251"/>
      <c r="B361" s="271">
        <v>488</v>
      </c>
      <c r="C361" s="271"/>
      <c r="D361" s="272" t="s">
        <v>730</v>
      </c>
      <c r="E361" s="272"/>
      <c r="F361" s="298">
        <v>45280</v>
      </c>
      <c r="H361" s="275">
        <v>225002.56</v>
      </c>
      <c r="I361" s="275"/>
      <c r="J361" s="275">
        <v>0</v>
      </c>
      <c r="K361" s="275">
        <v>4090.96</v>
      </c>
      <c r="L361" s="275"/>
      <c r="M361" s="275">
        <v>4090.96</v>
      </c>
      <c r="O361" s="275">
        <v>8181.92</v>
      </c>
      <c r="P361" s="275"/>
      <c r="Q361" s="277" t="s">
        <v>392</v>
      </c>
      <c r="R361" s="272"/>
      <c r="S361" s="279">
        <v>55</v>
      </c>
    </row>
    <row r="362" spans="1:19" ht="14.45" customHeight="1" x14ac:dyDescent="0.2">
      <c r="A362" s="251"/>
      <c r="B362" s="271">
        <v>489</v>
      </c>
      <c r="C362" s="271"/>
      <c r="D362" s="272" t="s">
        <v>731</v>
      </c>
      <c r="E362" s="272"/>
      <c r="F362" s="298">
        <v>45268</v>
      </c>
      <c r="H362" s="275">
        <v>1004459.33</v>
      </c>
      <c r="I362" s="275"/>
      <c r="J362" s="275">
        <v>0</v>
      </c>
      <c r="K362" s="275">
        <v>19784.810000000001</v>
      </c>
      <c r="L362" s="275"/>
      <c r="M362" s="275">
        <v>18262.900000000001</v>
      </c>
      <c r="O362" s="275">
        <v>38047.71</v>
      </c>
      <c r="P362" s="275"/>
      <c r="Q362" s="277" t="s">
        <v>392</v>
      </c>
      <c r="R362" s="272"/>
      <c r="S362" s="279">
        <v>55</v>
      </c>
    </row>
    <row r="363" spans="1:19" ht="14.45" customHeight="1" x14ac:dyDescent="0.2">
      <c r="A363" s="251"/>
      <c r="B363" s="271">
        <v>490</v>
      </c>
      <c r="C363" s="271"/>
      <c r="D363" s="272" t="s">
        <v>732</v>
      </c>
      <c r="E363" s="272"/>
      <c r="F363" s="298">
        <v>45268</v>
      </c>
      <c r="H363" s="275">
        <v>481704.66</v>
      </c>
      <c r="I363" s="275"/>
      <c r="J363" s="275">
        <v>0</v>
      </c>
      <c r="K363" s="275">
        <v>9488.1299999999992</v>
      </c>
      <c r="L363" s="275"/>
      <c r="M363" s="275">
        <v>8758.27</v>
      </c>
      <c r="O363" s="275">
        <v>18246.400000000001</v>
      </c>
      <c r="P363" s="275"/>
      <c r="Q363" s="277" t="s">
        <v>392</v>
      </c>
      <c r="R363" s="272"/>
      <c r="S363" s="279">
        <v>55</v>
      </c>
    </row>
    <row r="364" spans="1:19" ht="14.45" customHeight="1" x14ac:dyDescent="0.2">
      <c r="A364" s="251"/>
      <c r="B364" s="271">
        <v>491</v>
      </c>
      <c r="C364" s="271"/>
      <c r="D364" s="272" t="s">
        <v>733</v>
      </c>
      <c r="E364" s="272"/>
      <c r="F364" s="298">
        <v>45268</v>
      </c>
      <c r="H364" s="275">
        <v>86705.34</v>
      </c>
      <c r="I364" s="275"/>
      <c r="J364" s="275">
        <v>0</v>
      </c>
      <c r="K364" s="275">
        <v>1707.83</v>
      </c>
      <c r="L364" s="275"/>
      <c r="M364" s="275">
        <v>1576.46</v>
      </c>
      <c r="O364" s="275">
        <v>3284.29</v>
      </c>
      <c r="P364" s="275"/>
      <c r="Q364" s="277" t="s">
        <v>392</v>
      </c>
      <c r="R364" s="272"/>
      <c r="S364" s="279">
        <v>55</v>
      </c>
    </row>
    <row r="365" spans="1:19" ht="14.45" customHeight="1" x14ac:dyDescent="0.2">
      <c r="A365" s="251"/>
      <c r="B365" s="271">
        <v>492</v>
      </c>
      <c r="C365" s="271"/>
      <c r="D365" s="272" t="s">
        <v>734</v>
      </c>
      <c r="E365" s="272"/>
      <c r="F365" s="298">
        <v>45268</v>
      </c>
      <c r="H365" s="275">
        <v>51369.38</v>
      </c>
      <c r="I365" s="275"/>
      <c r="J365" s="275">
        <v>0</v>
      </c>
      <c r="K365" s="275">
        <v>1011.82</v>
      </c>
      <c r="L365" s="275"/>
      <c r="M365" s="275">
        <v>933.99</v>
      </c>
      <c r="O365" s="275">
        <v>1945.81</v>
      </c>
      <c r="P365" s="275"/>
      <c r="Q365" s="277" t="s">
        <v>392</v>
      </c>
      <c r="R365" s="272"/>
      <c r="S365" s="279">
        <v>55</v>
      </c>
    </row>
    <row r="366" spans="1:19" ht="14.45" customHeight="1" x14ac:dyDescent="0.2">
      <c r="A366" s="251"/>
      <c r="B366" s="271">
        <v>493</v>
      </c>
      <c r="C366" s="271"/>
      <c r="D366" s="272" t="s">
        <v>735</v>
      </c>
      <c r="E366" s="272"/>
      <c r="F366" s="298">
        <v>45268</v>
      </c>
      <c r="H366" s="275">
        <v>506323.03</v>
      </c>
      <c r="I366" s="275"/>
      <c r="J366" s="275">
        <v>0</v>
      </c>
      <c r="K366" s="275">
        <v>9973.0300000000007</v>
      </c>
      <c r="L366" s="275"/>
      <c r="M366" s="275">
        <v>9205.8700000000008</v>
      </c>
      <c r="O366" s="275">
        <v>19178.900000000001</v>
      </c>
      <c r="P366" s="275"/>
      <c r="Q366" s="277" t="s">
        <v>392</v>
      </c>
      <c r="R366" s="272"/>
      <c r="S366" s="279">
        <v>55</v>
      </c>
    </row>
    <row r="367" spans="1:19" ht="14.45" customHeight="1" x14ac:dyDescent="0.2">
      <c r="A367" s="251"/>
      <c r="B367" s="271">
        <v>494</v>
      </c>
      <c r="C367" s="271"/>
      <c r="D367" s="272" t="s">
        <v>736</v>
      </c>
      <c r="E367" s="272"/>
      <c r="F367" s="298">
        <v>45268</v>
      </c>
      <c r="H367" s="275">
        <v>47139.38</v>
      </c>
      <c r="I367" s="275"/>
      <c r="J367" s="275">
        <v>0</v>
      </c>
      <c r="K367" s="275">
        <v>928.5</v>
      </c>
      <c r="L367" s="275"/>
      <c r="M367" s="275">
        <v>857.08</v>
      </c>
      <c r="O367" s="275">
        <v>1785.58</v>
      </c>
      <c r="P367" s="275"/>
      <c r="Q367" s="277" t="s">
        <v>392</v>
      </c>
      <c r="R367" s="272"/>
      <c r="S367" s="279">
        <v>55</v>
      </c>
    </row>
    <row r="368" spans="1:19" ht="14.45" customHeight="1" x14ac:dyDescent="0.2">
      <c r="A368" s="251"/>
      <c r="B368" s="271">
        <v>495</v>
      </c>
      <c r="C368" s="271"/>
      <c r="D368" s="272" t="s">
        <v>737</v>
      </c>
      <c r="E368" s="272"/>
      <c r="F368" s="298">
        <v>45268</v>
      </c>
      <c r="H368" s="275">
        <v>62544.5</v>
      </c>
      <c r="I368" s="275"/>
      <c r="J368" s="275">
        <v>0</v>
      </c>
      <c r="K368" s="275">
        <v>1231.93</v>
      </c>
      <c r="L368" s="275"/>
      <c r="M368" s="275">
        <v>1137.17</v>
      </c>
      <c r="O368" s="275">
        <v>2369.1</v>
      </c>
      <c r="P368" s="275"/>
      <c r="Q368" s="277" t="s">
        <v>392</v>
      </c>
      <c r="R368" s="272"/>
      <c r="S368" s="279">
        <v>55</v>
      </c>
    </row>
    <row r="369" spans="1:19" ht="14.45" customHeight="1" x14ac:dyDescent="0.2">
      <c r="A369" s="251"/>
      <c r="B369" s="271">
        <v>496</v>
      </c>
      <c r="C369" s="271"/>
      <c r="D369" s="272" t="s">
        <v>738</v>
      </c>
      <c r="E369" s="272"/>
      <c r="F369" s="298">
        <v>45268</v>
      </c>
      <c r="H369" s="275">
        <v>195049.4</v>
      </c>
      <c r="I369" s="275"/>
      <c r="J369" s="275">
        <v>0</v>
      </c>
      <c r="K369" s="275">
        <v>3841.88</v>
      </c>
      <c r="L369" s="275"/>
      <c r="M369" s="275">
        <v>3546.35</v>
      </c>
      <c r="O369" s="275">
        <v>7388.23</v>
      </c>
      <c r="P369" s="275"/>
      <c r="Q369" s="277" t="s">
        <v>392</v>
      </c>
      <c r="R369" s="272"/>
      <c r="S369" s="279">
        <v>55</v>
      </c>
    </row>
    <row r="370" spans="1:19" ht="14.45" customHeight="1" x14ac:dyDescent="0.2">
      <c r="A370" s="251"/>
      <c r="B370" s="271">
        <v>497</v>
      </c>
      <c r="C370" s="271"/>
      <c r="D370" s="272" t="s">
        <v>739</v>
      </c>
      <c r="E370" s="272"/>
      <c r="F370" s="298">
        <v>45268</v>
      </c>
      <c r="H370" s="275">
        <v>168349.57</v>
      </c>
      <c r="I370" s="275"/>
      <c r="J370" s="275">
        <v>0</v>
      </c>
      <c r="K370" s="275">
        <v>3315.98</v>
      </c>
      <c r="L370" s="275"/>
      <c r="M370" s="275">
        <v>3060.9</v>
      </c>
      <c r="O370" s="275">
        <v>6376.88</v>
      </c>
      <c r="P370" s="275"/>
      <c r="Q370" s="277" t="s">
        <v>392</v>
      </c>
      <c r="R370" s="272"/>
      <c r="S370" s="279">
        <v>55</v>
      </c>
    </row>
    <row r="371" spans="1:19" ht="14.45" customHeight="1" x14ac:dyDescent="0.2">
      <c r="A371" s="251"/>
      <c r="B371" s="271">
        <v>498</v>
      </c>
      <c r="C371" s="271"/>
      <c r="D371" s="272" t="s">
        <v>740</v>
      </c>
      <c r="E371" s="272"/>
      <c r="F371" s="298">
        <v>45268</v>
      </c>
      <c r="H371" s="275">
        <v>126080.38</v>
      </c>
      <c r="I371" s="275"/>
      <c r="J371" s="275">
        <v>0</v>
      </c>
      <c r="K371" s="275">
        <v>2483.4</v>
      </c>
      <c r="L371" s="275"/>
      <c r="M371" s="275">
        <v>2292.37</v>
      </c>
      <c r="O371" s="275">
        <v>4775.7700000000004</v>
      </c>
      <c r="P371" s="275"/>
      <c r="Q371" s="277" t="s">
        <v>392</v>
      </c>
      <c r="R371" s="272"/>
      <c r="S371" s="279">
        <v>55</v>
      </c>
    </row>
    <row r="372" spans="1:19" ht="14.45" customHeight="1" x14ac:dyDescent="0.2">
      <c r="A372" s="251"/>
      <c r="B372" s="271">
        <v>499</v>
      </c>
      <c r="C372" s="271"/>
      <c r="D372" s="272" t="s">
        <v>741</v>
      </c>
      <c r="E372" s="272"/>
      <c r="F372" s="298">
        <v>45268</v>
      </c>
      <c r="H372" s="275">
        <v>159671.41</v>
      </c>
      <c r="I372" s="275"/>
      <c r="J372" s="275">
        <v>0</v>
      </c>
      <c r="K372" s="275">
        <v>3145.05</v>
      </c>
      <c r="L372" s="275"/>
      <c r="M372" s="275">
        <v>2903.12</v>
      </c>
      <c r="O372" s="275">
        <v>6048.17</v>
      </c>
      <c r="P372" s="275"/>
      <c r="Q372" s="277" t="s">
        <v>392</v>
      </c>
      <c r="R372" s="272"/>
      <c r="S372" s="279">
        <v>55</v>
      </c>
    </row>
    <row r="373" spans="1:19" ht="14.45" customHeight="1" x14ac:dyDescent="0.2">
      <c r="A373" s="251"/>
      <c r="B373" s="271">
        <v>500</v>
      </c>
      <c r="C373" s="271"/>
      <c r="D373" s="272" t="s">
        <v>742</v>
      </c>
      <c r="E373" s="272"/>
      <c r="F373" s="298">
        <v>45268</v>
      </c>
      <c r="H373" s="275">
        <v>59238.85</v>
      </c>
      <c r="I373" s="275"/>
      <c r="J373" s="275">
        <v>0</v>
      </c>
      <c r="K373" s="275">
        <v>1166.83</v>
      </c>
      <c r="L373" s="275"/>
      <c r="M373" s="275">
        <v>1077.07</v>
      </c>
      <c r="O373" s="275">
        <v>2243.9</v>
      </c>
      <c r="P373" s="275"/>
      <c r="Q373" s="277" t="s">
        <v>392</v>
      </c>
      <c r="R373" s="272"/>
      <c r="S373" s="279">
        <v>55</v>
      </c>
    </row>
    <row r="374" spans="1:19" ht="14.45" customHeight="1" x14ac:dyDescent="0.2">
      <c r="A374" s="251"/>
      <c r="B374" s="271">
        <v>501</v>
      </c>
      <c r="C374" s="271"/>
      <c r="D374" s="272" t="s">
        <v>743</v>
      </c>
      <c r="E374" s="272"/>
      <c r="F374" s="298">
        <v>45268</v>
      </c>
      <c r="H374" s="275">
        <v>432551.6</v>
      </c>
      <c r="I374" s="275"/>
      <c r="J374" s="275">
        <v>0</v>
      </c>
      <c r="K374" s="275">
        <v>8519.9500000000007</v>
      </c>
      <c r="L374" s="275"/>
      <c r="M374" s="275">
        <v>7864.57</v>
      </c>
      <c r="O374" s="275">
        <v>16384.52</v>
      </c>
      <c r="P374" s="275"/>
      <c r="Q374" s="277" t="s">
        <v>392</v>
      </c>
      <c r="R374" s="272"/>
      <c r="S374" s="279">
        <v>55</v>
      </c>
    </row>
    <row r="375" spans="1:19" ht="14.45" customHeight="1" x14ac:dyDescent="0.2">
      <c r="A375" s="251"/>
      <c r="B375" s="271">
        <v>502</v>
      </c>
      <c r="C375" s="271"/>
      <c r="D375" s="272" t="s">
        <v>744</v>
      </c>
      <c r="E375" s="272"/>
      <c r="F375" s="298">
        <v>45268</v>
      </c>
      <c r="H375" s="275">
        <v>106385.09</v>
      </c>
      <c r="I375" s="275"/>
      <c r="J375" s="275">
        <v>0</v>
      </c>
      <c r="K375" s="275">
        <v>2095.46</v>
      </c>
      <c r="L375" s="275"/>
      <c r="M375" s="275">
        <v>1934.27</v>
      </c>
      <c r="O375" s="275">
        <v>4029.73</v>
      </c>
      <c r="P375" s="275"/>
      <c r="Q375" s="277" t="s">
        <v>392</v>
      </c>
      <c r="R375" s="272"/>
      <c r="S375" s="279">
        <v>55</v>
      </c>
    </row>
    <row r="376" spans="1:19" ht="14.45" customHeight="1" x14ac:dyDescent="0.2">
      <c r="A376" s="251"/>
      <c r="B376" s="271">
        <v>503</v>
      </c>
      <c r="C376" s="271"/>
      <c r="D376" s="272" t="s">
        <v>745</v>
      </c>
      <c r="E376" s="272"/>
      <c r="F376" s="298">
        <v>45268</v>
      </c>
      <c r="H376" s="275">
        <v>128626.87</v>
      </c>
      <c r="I376" s="275"/>
      <c r="J376" s="275">
        <v>0</v>
      </c>
      <c r="K376" s="275">
        <v>2533.56</v>
      </c>
      <c r="L376" s="275"/>
      <c r="M376" s="275">
        <v>2338.67</v>
      </c>
      <c r="O376" s="275">
        <v>4872.2299999999996</v>
      </c>
      <c r="P376" s="275"/>
      <c r="Q376" s="277" t="s">
        <v>392</v>
      </c>
      <c r="R376" s="272"/>
      <c r="S376" s="279">
        <v>55</v>
      </c>
    </row>
    <row r="377" spans="1:19" ht="14.45" customHeight="1" x14ac:dyDescent="0.2">
      <c r="A377" s="251"/>
      <c r="B377" s="271">
        <v>504</v>
      </c>
      <c r="C377" s="271"/>
      <c r="D377" s="272" t="s">
        <v>746</v>
      </c>
      <c r="E377" s="272"/>
      <c r="F377" s="298">
        <v>45268</v>
      </c>
      <c r="H377" s="275">
        <v>117649.5</v>
      </c>
      <c r="I377" s="275"/>
      <c r="J377" s="275">
        <v>0</v>
      </c>
      <c r="K377" s="275">
        <v>2317.34</v>
      </c>
      <c r="L377" s="275"/>
      <c r="M377" s="275">
        <v>2139.08</v>
      </c>
      <c r="O377" s="275">
        <v>4456.42</v>
      </c>
      <c r="P377" s="275"/>
      <c r="Q377" s="277" t="s">
        <v>392</v>
      </c>
      <c r="R377" s="272"/>
      <c r="S377" s="279">
        <v>55</v>
      </c>
    </row>
    <row r="378" spans="1:19" ht="14.45" customHeight="1" x14ac:dyDescent="0.2">
      <c r="A378" s="251"/>
      <c r="B378" s="271">
        <v>505</v>
      </c>
      <c r="C378" s="271"/>
      <c r="D378" s="272" t="s">
        <v>747</v>
      </c>
      <c r="E378" s="272"/>
      <c r="F378" s="298">
        <v>45268</v>
      </c>
      <c r="H378" s="275">
        <v>8916.2199999999993</v>
      </c>
      <c r="I378" s="275"/>
      <c r="J378" s="275">
        <v>0</v>
      </c>
      <c r="K378" s="275">
        <v>482.96</v>
      </c>
      <c r="L378" s="275"/>
      <c r="M378" s="275">
        <v>445.81</v>
      </c>
      <c r="O378" s="275">
        <v>928.77</v>
      </c>
      <c r="P378" s="275"/>
      <c r="Q378" s="277" t="s">
        <v>392</v>
      </c>
      <c r="R378" s="272"/>
      <c r="S378" s="279">
        <v>20</v>
      </c>
    </row>
    <row r="379" spans="1:19" ht="14.45" customHeight="1" x14ac:dyDescent="0.2">
      <c r="A379" s="251"/>
      <c r="B379" s="271">
        <v>506</v>
      </c>
      <c r="C379" s="271"/>
      <c r="D379" s="272" t="s">
        <v>748</v>
      </c>
      <c r="E379" s="272"/>
      <c r="F379" s="298">
        <v>45344</v>
      </c>
      <c r="H379" s="275">
        <v>4585.45</v>
      </c>
      <c r="I379" s="275"/>
      <c r="J379" s="275">
        <v>0</v>
      </c>
      <c r="K379" s="275">
        <v>191.06</v>
      </c>
      <c r="L379" s="275"/>
      <c r="M379" s="275">
        <v>229.27</v>
      </c>
      <c r="O379" s="275">
        <v>420.33</v>
      </c>
      <c r="P379" s="275"/>
      <c r="Q379" s="277" t="s">
        <v>392</v>
      </c>
      <c r="R379" s="272"/>
      <c r="S379" s="279">
        <v>20</v>
      </c>
    </row>
    <row r="380" spans="1:19" ht="14.45" customHeight="1" x14ac:dyDescent="0.2">
      <c r="A380" s="251"/>
      <c r="B380" s="271">
        <v>507</v>
      </c>
      <c r="C380" s="271"/>
      <c r="D380" s="272" t="s">
        <v>749</v>
      </c>
      <c r="E380" s="272"/>
      <c r="F380" s="298">
        <v>45489</v>
      </c>
      <c r="H380" s="275">
        <v>5203.6400000000003</v>
      </c>
      <c r="I380" s="275"/>
      <c r="J380" s="275">
        <v>0</v>
      </c>
      <c r="K380" s="275">
        <v>39.42</v>
      </c>
      <c r="L380" s="275"/>
      <c r="M380" s="275">
        <v>94.61</v>
      </c>
      <c r="O380" s="275">
        <v>134.03</v>
      </c>
      <c r="P380" s="275"/>
      <c r="Q380" s="277" t="s">
        <v>392</v>
      </c>
      <c r="R380" s="272"/>
      <c r="S380" s="279">
        <v>55</v>
      </c>
    </row>
    <row r="381" spans="1:19" ht="14.45" customHeight="1" x14ac:dyDescent="0.2">
      <c r="A381" s="251"/>
      <c r="B381" s="271">
        <v>508</v>
      </c>
      <c r="C381" s="271"/>
      <c r="D381" s="272" t="s">
        <v>750</v>
      </c>
      <c r="E381" s="272"/>
      <c r="F381" s="298">
        <v>45504</v>
      </c>
      <c r="H381" s="275">
        <v>20387.13</v>
      </c>
      <c r="I381" s="275"/>
      <c r="J381" s="275">
        <v>0</v>
      </c>
      <c r="K381" s="275">
        <v>424.73</v>
      </c>
      <c r="L381" s="275"/>
      <c r="M381" s="275">
        <v>1019.36</v>
      </c>
      <c r="O381" s="275">
        <v>1444.09</v>
      </c>
      <c r="P381" s="275"/>
      <c r="Q381" s="277" t="s">
        <v>392</v>
      </c>
      <c r="R381" s="272"/>
      <c r="S381" s="279">
        <v>20</v>
      </c>
    </row>
    <row r="382" spans="1:19" ht="14.45" customHeight="1" x14ac:dyDescent="0.2">
      <c r="A382" s="251"/>
      <c r="B382" s="271">
        <v>509</v>
      </c>
      <c r="C382" s="271"/>
      <c r="D382" s="272" t="s">
        <v>751</v>
      </c>
      <c r="E382" s="272"/>
      <c r="F382" s="298">
        <v>45541</v>
      </c>
      <c r="H382" s="275">
        <v>6979.38</v>
      </c>
      <c r="I382" s="275"/>
      <c r="J382" s="275">
        <v>0</v>
      </c>
      <c r="K382" s="275">
        <v>116.32</v>
      </c>
      <c r="L382" s="275"/>
      <c r="M382" s="275">
        <v>348.97</v>
      </c>
      <c r="O382" s="275">
        <v>465.29</v>
      </c>
      <c r="P382" s="275"/>
      <c r="Q382" s="277" t="s">
        <v>392</v>
      </c>
      <c r="R382" s="272"/>
      <c r="S382" s="279">
        <v>20</v>
      </c>
    </row>
    <row r="383" spans="1:19" ht="14.45" customHeight="1" x14ac:dyDescent="0.2">
      <c r="A383" s="251"/>
      <c r="B383" s="271">
        <v>510</v>
      </c>
      <c r="C383" s="271"/>
      <c r="D383" s="272" t="s">
        <v>752</v>
      </c>
      <c r="E383" s="272"/>
      <c r="F383" s="298">
        <v>45569</v>
      </c>
      <c r="H383" s="275">
        <v>114172.3</v>
      </c>
      <c r="I383" s="275"/>
      <c r="J383" s="275">
        <v>0</v>
      </c>
      <c r="K383" s="275">
        <v>518.97</v>
      </c>
      <c r="L383" s="275"/>
      <c r="M383" s="275">
        <v>2075.86</v>
      </c>
      <c r="O383" s="275">
        <v>2594.83</v>
      </c>
      <c r="P383" s="275"/>
      <c r="Q383" s="277" t="s">
        <v>392</v>
      </c>
      <c r="R383" s="272"/>
      <c r="S383" s="279">
        <v>55</v>
      </c>
    </row>
    <row r="384" spans="1:19" ht="14.45" customHeight="1" x14ac:dyDescent="0.2">
      <c r="A384" s="251"/>
      <c r="B384" s="271">
        <v>511</v>
      </c>
      <c r="C384" s="271"/>
      <c r="D384" s="272" t="s">
        <v>753</v>
      </c>
      <c r="E384" s="272"/>
      <c r="F384" s="298">
        <v>45569</v>
      </c>
      <c r="H384" s="275">
        <v>72995.399999999994</v>
      </c>
      <c r="I384" s="275"/>
      <c r="J384" s="275">
        <v>0</v>
      </c>
      <c r="K384" s="275">
        <v>331.8</v>
      </c>
      <c r="L384" s="275"/>
      <c r="M384" s="275">
        <v>1327.19</v>
      </c>
      <c r="O384" s="275">
        <v>1658.99</v>
      </c>
      <c r="P384" s="275"/>
      <c r="Q384" s="277" t="s">
        <v>392</v>
      </c>
      <c r="R384" s="272"/>
      <c r="S384" s="279">
        <v>55</v>
      </c>
    </row>
    <row r="385" spans="1:19" ht="14.45" customHeight="1" x14ac:dyDescent="0.2">
      <c r="A385" s="251"/>
      <c r="B385" s="271">
        <v>512</v>
      </c>
      <c r="C385" s="271"/>
      <c r="D385" s="272" t="s">
        <v>754</v>
      </c>
      <c r="E385" s="272"/>
      <c r="F385" s="298">
        <v>45596</v>
      </c>
      <c r="H385" s="275">
        <v>4906.25</v>
      </c>
      <c r="I385" s="275"/>
      <c r="J385" s="275">
        <v>0</v>
      </c>
      <c r="K385" s="275">
        <v>40.89</v>
      </c>
      <c r="L385" s="275"/>
      <c r="M385" s="275">
        <v>245.31</v>
      </c>
      <c r="O385" s="275">
        <v>286.2</v>
      </c>
      <c r="P385" s="275"/>
      <c r="Q385" s="277" t="s">
        <v>392</v>
      </c>
      <c r="R385" s="272"/>
      <c r="S385" s="279">
        <v>20</v>
      </c>
    </row>
    <row r="386" spans="1:19" ht="14.45" customHeight="1" x14ac:dyDescent="0.2">
      <c r="A386" s="248"/>
      <c r="B386" s="249"/>
      <c r="C386" s="249"/>
      <c r="D386" s="284" t="s">
        <v>755</v>
      </c>
      <c r="E386" s="248"/>
      <c r="F386" s="248"/>
      <c r="H386" s="301">
        <f>SUM(H86:H385)</f>
        <v>19549806.109999996</v>
      </c>
      <c r="I386" s="250"/>
      <c r="J386" s="250"/>
      <c r="K386" s="301">
        <f>SUM(K86:K385)</f>
        <v>8368527.2299999995</v>
      </c>
      <c r="L386" s="250"/>
      <c r="M386" s="301">
        <f>SUM(M86:M385)</f>
        <v>347783.7</v>
      </c>
      <c r="O386" s="301">
        <f>SUM(O86:O385)</f>
        <v>8716310.9299999941</v>
      </c>
      <c r="P386" s="250"/>
      <c r="Q386" s="277" t="s">
        <v>392</v>
      </c>
      <c r="R386" s="248"/>
      <c r="S386" s="249"/>
    </row>
    <row r="387" spans="1:19" ht="14.45" customHeight="1" x14ac:dyDescent="0.2">
      <c r="A387" s="251"/>
      <c r="B387" s="438" t="s">
        <v>756</v>
      </c>
      <c r="C387" s="438"/>
      <c r="D387" s="438"/>
      <c r="E387" s="284"/>
      <c r="F387" s="251"/>
      <c r="H387" s="250"/>
      <c r="I387" s="250"/>
      <c r="J387" s="250"/>
      <c r="K387" s="250"/>
      <c r="L387" s="250"/>
      <c r="M387" s="250"/>
      <c r="N387" s="250"/>
      <c r="O387" s="250"/>
      <c r="P387" s="250"/>
      <c r="Q387" s="277" t="s">
        <v>392</v>
      </c>
      <c r="R387" s="251"/>
      <c r="S387" s="249"/>
    </row>
    <row r="388" spans="1:19" ht="14.45" customHeight="1" x14ac:dyDescent="0.2">
      <c r="A388" s="251"/>
      <c r="B388" s="277" t="s">
        <v>757</v>
      </c>
      <c r="C388" s="277"/>
      <c r="D388" s="278"/>
      <c r="E388" s="278"/>
      <c r="F388" s="298">
        <v>25934</v>
      </c>
      <c r="H388" s="275">
        <v>4659</v>
      </c>
      <c r="I388" s="275"/>
      <c r="J388" s="275">
        <v>0</v>
      </c>
      <c r="K388" s="275">
        <v>4659</v>
      </c>
      <c r="L388" s="275"/>
      <c r="M388" s="275">
        <v>0</v>
      </c>
      <c r="O388" s="275">
        <v>4659</v>
      </c>
      <c r="P388" s="275"/>
      <c r="Q388" s="277" t="s">
        <v>392</v>
      </c>
      <c r="R388" s="272"/>
      <c r="S388" s="279">
        <v>50</v>
      </c>
    </row>
    <row r="389" spans="1:19" ht="14.45" customHeight="1" x14ac:dyDescent="0.2">
      <c r="A389" s="251"/>
      <c r="B389" s="277" t="s">
        <v>758</v>
      </c>
      <c r="C389" s="277"/>
      <c r="D389" s="278"/>
      <c r="E389" s="278"/>
      <c r="F389" s="298">
        <v>27211</v>
      </c>
      <c r="H389" s="275">
        <v>2144</v>
      </c>
      <c r="I389" s="275"/>
      <c r="J389" s="275">
        <v>0</v>
      </c>
      <c r="K389" s="275">
        <v>2144</v>
      </c>
      <c r="L389" s="275"/>
      <c r="M389" s="275">
        <v>0</v>
      </c>
      <c r="O389" s="275">
        <v>2144</v>
      </c>
      <c r="P389" s="275"/>
      <c r="Q389" s="277" t="s">
        <v>392</v>
      </c>
      <c r="R389" s="272"/>
      <c r="S389" s="279">
        <v>50</v>
      </c>
    </row>
    <row r="390" spans="1:19" ht="14.45" customHeight="1" x14ac:dyDescent="0.2">
      <c r="A390" s="248"/>
      <c r="B390" s="249"/>
      <c r="C390" s="249"/>
      <c r="D390" s="284" t="s">
        <v>759</v>
      </c>
      <c r="E390" s="248"/>
      <c r="F390" s="248"/>
      <c r="H390" s="301">
        <v>6803</v>
      </c>
      <c r="I390" s="250"/>
      <c r="J390" s="250"/>
      <c r="K390" s="301">
        <v>6803</v>
      </c>
      <c r="L390" s="250"/>
      <c r="M390" s="301">
        <f>SUM(M388:M389)</f>
        <v>0</v>
      </c>
      <c r="O390" s="301">
        <v>6803</v>
      </c>
      <c r="P390" s="250"/>
      <c r="Q390" s="277"/>
      <c r="R390" s="248"/>
      <c r="S390" s="249"/>
    </row>
    <row r="391" spans="1:19" ht="14.45" customHeight="1" x14ac:dyDescent="0.2">
      <c r="A391" s="248"/>
      <c r="B391" s="249"/>
      <c r="C391" s="249"/>
      <c r="D391" s="284"/>
      <c r="E391" s="248"/>
      <c r="F391" s="248"/>
      <c r="H391" s="250"/>
      <c r="I391" s="250"/>
      <c r="J391" s="250"/>
      <c r="K391" s="250"/>
      <c r="L391" s="250"/>
      <c r="M391" s="250"/>
      <c r="O391" s="250"/>
      <c r="P391" s="250"/>
      <c r="Q391" s="277"/>
      <c r="R391" s="248"/>
      <c r="S391" s="249"/>
    </row>
    <row r="392" spans="1:19" ht="14.45" customHeight="1" x14ac:dyDescent="0.2">
      <c r="A392" s="251"/>
      <c r="B392" s="438" t="s">
        <v>760</v>
      </c>
      <c r="C392" s="438"/>
      <c r="D392" s="438"/>
      <c r="E392" s="284"/>
      <c r="F392" s="251"/>
      <c r="H392" s="250"/>
      <c r="I392" s="250"/>
      <c r="J392" s="250"/>
      <c r="K392" s="250"/>
      <c r="L392" s="250"/>
      <c r="M392" s="250"/>
      <c r="N392" s="250"/>
      <c r="O392" s="250"/>
      <c r="P392" s="250"/>
      <c r="Q392" s="277" t="s">
        <v>392</v>
      </c>
      <c r="R392" s="251"/>
      <c r="S392" s="249"/>
    </row>
    <row r="393" spans="1:19" ht="14.45" customHeight="1" x14ac:dyDescent="0.2">
      <c r="A393" s="251"/>
      <c r="B393" s="271">
        <v>616</v>
      </c>
      <c r="C393" s="271"/>
      <c r="D393" s="272" t="s">
        <v>761</v>
      </c>
      <c r="E393" s="272"/>
      <c r="F393" s="298">
        <v>31321</v>
      </c>
      <c r="H393" s="275">
        <v>17155</v>
      </c>
      <c r="I393" s="275"/>
      <c r="J393" s="275">
        <v>0</v>
      </c>
      <c r="K393" s="275">
        <v>16833.54</v>
      </c>
      <c r="L393" s="275"/>
      <c r="M393" s="275">
        <v>321.45999999999998</v>
      </c>
      <c r="O393" s="275">
        <v>17155</v>
      </c>
      <c r="P393" s="275"/>
      <c r="Q393" s="277" t="s">
        <v>392</v>
      </c>
      <c r="R393" s="272"/>
      <c r="S393" s="279">
        <v>40</v>
      </c>
    </row>
    <row r="394" spans="1:19" ht="14.45" customHeight="1" x14ac:dyDescent="0.2">
      <c r="A394" s="251"/>
      <c r="B394" s="271">
        <v>617</v>
      </c>
      <c r="C394" s="271"/>
      <c r="D394" s="272" t="s">
        <v>762</v>
      </c>
      <c r="E394" s="272"/>
      <c r="F394" s="298">
        <v>31229</v>
      </c>
      <c r="H394" s="275">
        <v>5610</v>
      </c>
      <c r="I394" s="275"/>
      <c r="J394" s="275">
        <v>0</v>
      </c>
      <c r="K394" s="275">
        <v>5539.88</v>
      </c>
      <c r="L394" s="275"/>
      <c r="M394" s="275">
        <v>70.12</v>
      </c>
      <c r="O394" s="275">
        <v>5610</v>
      </c>
      <c r="P394" s="275"/>
      <c r="Q394" s="277" t="s">
        <v>392</v>
      </c>
      <c r="R394" s="272"/>
      <c r="S394" s="279">
        <v>40</v>
      </c>
    </row>
    <row r="395" spans="1:19" ht="14.45" customHeight="1" x14ac:dyDescent="0.2">
      <c r="A395" s="251"/>
      <c r="B395" s="271">
        <v>618</v>
      </c>
      <c r="C395" s="271"/>
      <c r="D395" s="272" t="s">
        <v>761</v>
      </c>
      <c r="E395" s="272"/>
      <c r="F395" s="298">
        <v>31533</v>
      </c>
      <c r="H395" s="275">
        <v>2310</v>
      </c>
      <c r="I395" s="275"/>
      <c r="J395" s="275">
        <v>0</v>
      </c>
      <c r="K395" s="275">
        <v>2233</v>
      </c>
      <c r="L395" s="275"/>
      <c r="M395" s="275">
        <v>57.75</v>
      </c>
      <c r="O395" s="275">
        <v>2290.75</v>
      </c>
      <c r="P395" s="275"/>
      <c r="Q395" s="277" t="s">
        <v>392</v>
      </c>
      <c r="R395" s="272"/>
      <c r="S395" s="279">
        <v>40</v>
      </c>
    </row>
    <row r="396" spans="1:19" ht="14.45" customHeight="1" x14ac:dyDescent="0.2">
      <c r="A396" s="251"/>
      <c r="B396" s="271">
        <v>619</v>
      </c>
      <c r="C396" s="271"/>
      <c r="D396" s="272" t="s">
        <v>762</v>
      </c>
      <c r="E396" s="272"/>
      <c r="F396" s="298">
        <v>31594</v>
      </c>
      <c r="H396" s="275">
        <v>7735</v>
      </c>
      <c r="I396" s="275"/>
      <c r="J396" s="275">
        <v>0</v>
      </c>
      <c r="K396" s="275">
        <v>7445.13</v>
      </c>
      <c r="L396" s="275"/>
      <c r="M396" s="275">
        <v>193.38</v>
      </c>
      <c r="O396" s="275">
        <v>7638.51</v>
      </c>
      <c r="P396" s="275"/>
      <c r="Q396" s="277" t="s">
        <v>392</v>
      </c>
      <c r="R396" s="272"/>
      <c r="S396" s="279">
        <v>40</v>
      </c>
    </row>
    <row r="397" spans="1:19" ht="14.45" customHeight="1" x14ac:dyDescent="0.2">
      <c r="A397" s="251"/>
      <c r="B397" s="271">
        <v>620</v>
      </c>
      <c r="C397" s="271"/>
      <c r="D397" s="272" t="s">
        <v>762</v>
      </c>
      <c r="E397" s="272"/>
      <c r="F397" s="298">
        <v>31959</v>
      </c>
      <c r="H397" s="275">
        <v>7470</v>
      </c>
      <c r="I397" s="275"/>
      <c r="J397" s="275">
        <v>0</v>
      </c>
      <c r="K397" s="275">
        <v>7003.13</v>
      </c>
      <c r="L397" s="275"/>
      <c r="M397" s="275">
        <v>186.75</v>
      </c>
      <c r="O397" s="275">
        <v>7189.88</v>
      </c>
      <c r="P397" s="275"/>
      <c r="Q397" s="277" t="s">
        <v>392</v>
      </c>
      <c r="R397" s="272"/>
      <c r="S397" s="279">
        <v>40</v>
      </c>
    </row>
    <row r="398" spans="1:19" ht="14.45" customHeight="1" x14ac:dyDescent="0.2">
      <c r="A398" s="251"/>
      <c r="B398" s="271">
        <v>621</v>
      </c>
      <c r="C398" s="271"/>
      <c r="D398" s="272" t="s">
        <v>763</v>
      </c>
      <c r="E398" s="272"/>
      <c r="F398" s="298">
        <v>32325</v>
      </c>
      <c r="H398" s="275">
        <v>9900</v>
      </c>
      <c r="I398" s="275"/>
      <c r="J398" s="275">
        <v>0</v>
      </c>
      <c r="K398" s="275">
        <v>9033.75</v>
      </c>
      <c r="L398" s="275"/>
      <c r="M398" s="275">
        <v>247.5</v>
      </c>
      <c r="O398" s="275">
        <v>9281.25</v>
      </c>
      <c r="P398" s="275"/>
      <c r="Q398" s="277" t="s">
        <v>392</v>
      </c>
      <c r="R398" s="272"/>
      <c r="S398" s="279">
        <v>40</v>
      </c>
    </row>
    <row r="399" spans="1:19" ht="14.45" customHeight="1" x14ac:dyDescent="0.2">
      <c r="A399" s="251"/>
      <c r="B399" s="271">
        <v>622</v>
      </c>
      <c r="C399" s="271"/>
      <c r="D399" s="272" t="s">
        <v>763</v>
      </c>
      <c r="E399" s="272"/>
      <c r="F399" s="298">
        <v>32690</v>
      </c>
      <c r="H399" s="275">
        <v>9200</v>
      </c>
      <c r="I399" s="275"/>
      <c r="J399" s="275">
        <v>0</v>
      </c>
      <c r="K399" s="275">
        <v>8165</v>
      </c>
      <c r="L399" s="275"/>
      <c r="M399" s="275">
        <v>230</v>
      </c>
      <c r="O399" s="275">
        <v>8395</v>
      </c>
      <c r="P399" s="275"/>
      <c r="Q399" s="277" t="s">
        <v>392</v>
      </c>
      <c r="R399" s="272"/>
      <c r="S399" s="279">
        <v>40</v>
      </c>
    </row>
    <row r="400" spans="1:19" ht="14.45" customHeight="1" x14ac:dyDescent="0.2">
      <c r="A400" s="251"/>
      <c r="B400" s="271">
        <v>623</v>
      </c>
      <c r="C400" s="271"/>
      <c r="D400" s="272" t="s">
        <v>763</v>
      </c>
      <c r="E400" s="272"/>
      <c r="F400" s="298">
        <v>33055</v>
      </c>
      <c r="H400" s="275">
        <v>12800</v>
      </c>
      <c r="I400" s="275"/>
      <c r="J400" s="275">
        <v>0</v>
      </c>
      <c r="K400" s="275">
        <v>11040</v>
      </c>
      <c r="L400" s="275"/>
      <c r="M400" s="275">
        <v>320</v>
      </c>
      <c r="O400" s="275">
        <v>11360</v>
      </c>
      <c r="P400" s="275"/>
      <c r="Q400" s="277" t="s">
        <v>392</v>
      </c>
      <c r="R400" s="272"/>
      <c r="S400" s="279">
        <v>40</v>
      </c>
    </row>
    <row r="401" spans="1:19" ht="14.45" customHeight="1" x14ac:dyDescent="0.2">
      <c r="A401" s="251"/>
      <c r="B401" s="271">
        <v>624</v>
      </c>
      <c r="C401" s="271"/>
      <c r="D401" s="272" t="s">
        <v>764</v>
      </c>
      <c r="E401" s="272"/>
      <c r="F401" s="298">
        <v>33420</v>
      </c>
      <c r="H401" s="275">
        <v>10920</v>
      </c>
      <c r="I401" s="275"/>
      <c r="J401" s="275">
        <v>0</v>
      </c>
      <c r="K401" s="275">
        <v>9145.5</v>
      </c>
      <c r="L401" s="275"/>
      <c r="M401" s="275">
        <v>273</v>
      </c>
      <c r="O401" s="275">
        <v>9418.5</v>
      </c>
      <c r="P401" s="275"/>
      <c r="Q401" s="277" t="s">
        <v>392</v>
      </c>
      <c r="R401" s="272"/>
      <c r="S401" s="279">
        <v>40</v>
      </c>
    </row>
    <row r="402" spans="1:19" ht="14.45" customHeight="1" x14ac:dyDescent="0.2">
      <c r="A402" s="251"/>
      <c r="B402" s="271">
        <v>625</v>
      </c>
      <c r="C402" s="271"/>
      <c r="D402" s="272" t="s">
        <v>764</v>
      </c>
      <c r="E402" s="272"/>
      <c r="F402" s="298">
        <v>33786</v>
      </c>
      <c r="H402" s="275">
        <v>12150</v>
      </c>
      <c r="I402" s="275"/>
      <c r="J402" s="275">
        <v>0</v>
      </c>
      <c r="K402" s="275">
        <v>9871.8799999999992</v>
      </c>
      <c r="L402" s="275"/>
      <c r="M402" s="275">
        <v>303.75</v>
      </c>
      <c r="O402" s="275">
        <v>10175.629999999999</v>
      </c>
      <c r="P402" s="275"/>
      <c r="Q402" s="277" t="s">
        <v>392</v>
      </c>
      <c r="R402" s="272"/>
      <c r="S402" s="279">
        <v>40</v>
      </c>
    </row>
    <row r="403" spans="1:19" ht="14.45" customHeight="1" x14ac:dyDescent="0.2">
      <c r="A403" s="251"/>
      <c r="B403" s="271">
        <v>626</v>
      </c>
      <c r="C403" s="271"/>
      <c r="D403" s="272" t="s">
        <v>764</v>
      </c>
      <c r="E403" s="272"/>
      <c r="F403" s="298">
        <v>34151</v>
      </c>
      <c r="H403" s="275">
        <v>17545</v>
      </c>
      <c r="I403" s="275"/>
      <c r="J403" s="275">
        <v>0</v>
      </c>
      <c r="K403" s="275">
        <v>13816.84</v>
      </c>
      <c r="L403" s="275"/>
      <c r="M403" s="275">
        <v>438.63</v>
      </c>
      <c r="O403" s="275">
        <v>14255.47</v>
      </c>
      <c r="P403" s="275"/>
      <c r="Q403" s="277" t="s">
        <v>392</v>
      </c>
      <c r="R403" s="272"/>
      <c r="S403" s="279">
        <v>40</v>
      </c>
    </row>
    <row r="404" spans="1:19" ht="14.45" customHeight="1" x14ac:dyDescent="0.2">
      <c r="A404" s="251"/>
      <c r="B404" s="271">
        <v>627</v>
      </c>
      <c r="C404" s="271"/>
      <c r="D404" s="272" t="s">
        <v>765</v>
      </c>
      <c r="E404" s="272"/>
      <c r="F404" s="298">
        <v>34516</v>
      </c>
      <c r="H404" s="275">
        <v>21855</v>
      </c>
      <c r="I404" s="275"/>
      <c r="J404" s="275">
        <v>0</v>
      </c>
      <c r="K404" s="275">
        <v>16666.830000000002</v>
      </c>
      <c r="L404" s="275"/>
      <c r="M404" s="275">
        <v>546.38</v>
      </c>
      <c r="O404" s="275">
        <v>17213.21</v>
      </c>
      <c r="P404" s="275"/>
      <c r="Q404" s="277" t="s">
        <v>392</v>
      </c>
      <c r="R404" s="272"/>
      <c r="S404" s="279">
        <v>40</v>
      </c>
    </row>
    <row r="405" spans="1:19" ht="14.45" customHeight="1" x14ac:dyDescent="0.2">
      <c r="A405" s="251"/>
      <c r="B405" s="271">
        <v>628</v>
      </c>
      <c r="C405" s="271"/>
      <c r="D405" s="272" t="s">
        <v>766</v>
      </c>
      <c r="E405" s="272"/>
      <c r="F405" s="298">
        <v>34881</v>
      </c>
      <c r="H405" s="275">
        <v>15965</v>
      </c>
      <c r="I405" s="275"/>
      <c r="J405" s="275">
        <v>0</v>
      </c>
      <c r="K405" s="275">
        <v>11775.97</v>
      </c>
      <c r="L405" s="275"/>
      <c r="M405" s="275">
        <v>399.13</v>
      </c>
      <c r="O405" s="275">
        <v>12175.1</v>
      </c>
      <c r="P405" s="275"/>
      <c r="Q405" s="277" t="s">
        <v>392</v>
      </c>
      <c r="R405" s="272"/>
      <c r="S405" s="279">
        <v>40</v>
      </c>
    </row>
    <row r="406" spans="1:19" ht="14.45" customHeight="1" x14ac:dyDescent="0.2">
      <c r="A406" s="251"/>
      <c r="B406" s="271">
        <v>629</v>
      </c>
      <c r="C406" s="271"/>
      <c r="D406" s="272" t="s">
        <v>767</v>
      </c>
      <c r="E406" s="272"/>
      <c r="F406" s="298">
        <v>35247</v>
      </c>
      <c r="H406" s="275">
        <v>27745</v>
      </c>
      <c r="I406" s="275"/>
      <c r="J406" s="275">
        <v>0</v>
      </c>
      <c r="K406" s="275">
        <v>19770.349999999999</v>
      </c>
      <c r="L406" s="275"/>
      <c r="M406" s="275">
        <v>693.63</v>
      </c>
      <c r="O406" s="275">
        <v>20463.98</v>
      </c>
      <c r="P406" s="275"/>
      <c r="Q406" s="277" t="s">
        <v>392</v>
      </c>
      <c r="R406" s="272"/>
      <c r="S406" s="279">
        <v>40</v>
      </c>
    </row>
    <row r="407" spans="1:19" ht="14.45" customHeight="1" x14ac:dyDescent="0.2">
      <c r="A407" s="251"/>
      <c r="B407" s="271">
        <v>630</v>
      </c>
      <c r="C407" s="271"/>
      <c r="D407" s="272" t="s">
        <v>768</v>
      </c>
      <c r="E407" s="272"/>
      <c r="F407" s="298">
        <v>35612</v>
      </c>
      <c r="H407" s="275">
        <v>31465</v>
      </c>
      <c r="I407" s="275"/>
      <c r="J407" s="275">
        <v>0</v>
      </c>
      <c r="K407" s="275">
        <v>21635.56</v>
      </c>
      <c r="L407" s="275"/>
      <c r="M407" s="275">
        <v>786.63</v>
      </c>
      <c r="O407" s="275">
        <v>22422.19</v>
      </c>
      <c r="P407" s="275"/>
      <c r="Q407" s="277" t="s">
        <v>392</v>
      </c>
      <c r="R407" s="272"/>
      <c r="S407" s="279">
        <v>40</v>
      </c>
    </row>
    <row r="408" spans="1:19" ht="14.45" customHeight="1" x14ac:dyDescent="0.2">
      <c r="A408" s="251"/>
      <c r="B408" s="271">
        <v>631</v>
      </c>
      <c r="C408" s="271"/>
      <c r="D408" s="272" t="s">
        <v>769</v>
      </c>
      <c r="E408" s="272"/>
      <c r="F408" s="298">
        <v>35977</v>
      </c>
      <c r="H408" s="275">
        <v>29915</v>
      </c>
      <c r="I408" s="275"/>
      <c r="J408" s="275">
        <v>0</v>
      </c>
      <c r="K408" s="275">
        <v>19821.89</v>
      </c>
      <c r="L408" s="275"/>
      <c r="M408" s="275">
        <v>747.88</v>
      </c>
      <c r="O408" s="275">
        <v>20569.77</v>
      </c>
      <c r="P408" s="275"/>
      <c r="Q408" s="277" t="s">
        <v>392</v>
      </c>
      <c r="R408" s="272"/>
      <c r="S408" s="279">
        <v>40</v>
      </c>
    </row>
    <row r="409" spans="1:19" ht="14.45" customHeight="1" x14ac:dyDescent="0.2">
      <c r="A409" s="251"/>
      <c r="B409" s="271">
        <v>632</v>
      </c>
      <c r="C409" s="271"/>
      <c r="D409" s="272" t="s">
        <v>770</v>
      </c>
      <c r="E409" s="272"/>
      <c r="F409" s="298">
        <v>36342</v>
      </c>
      <c r="H409" s="275">
        <v>34565</v>
      </c>
      <c r="I409" s="275"/>
      <c r="J409" s="275">
        <v>0</v>
      </c>
      <c r="K409" s="275">
        <v>22035.31</v>
      </c>
      <c r="L409" s="275"/>
      <c r="M409" s="275">
        <v>864.13</v>
      </c>
      <c r="O409" s="275">
        <v>22899.439999999999</v>
      </c>
      <c r="P409" s="275"/>
      <c r="Q409" s="277" t="s">
        <v>392</v>
      </c>
      <c r="R409" s="272"/>
      <c r="S409" s="279">
        <v>40</v>
      </c>
    </row>
    <row r="410" spans="1:19" ht="14.45" customHeight="1" x14ac:dyDescent="0.2">
      <c r="A410" s="251"/>
      <c r="B410" s="271">
        <v>633</v>
      </c>
      <c r="C410" s="271"/>
      <c r="D410" s="272" t="s">
        <v>771</v>
      </c>
      <c r="E410" s="272"/>
      <c r="F410" s="298">
        <v>36708</v>
      </c>
      <c r="H410" s="275">
        <v>34565</v>
      </c>
      <c r="I410" s="275"/>
      <c r="J410" s="275">
        <v>0</v>
      </c>
      <c r="K410" s="275">
        <v>21171.18</v>
      </c>
      <c r="L410" s="275"/>
      <c r="M410" s="275">
        <v>864.13</v>
      </c>
      <c r="O410" s="275">
        <v>22035.31</v>
      </c>
      <c r="P410" s="275"/>
      <c r="Q410" s="277" t="s">
        <v>392</v>
      </c>
      <c r="R410" s="272"/>
      <c r="S410" s="279">
        <v>40</v>
      </c>
    </row>
    <row r="411" spans="1:19" ht="14.45" customHeight="1" x14ac:dyDescent="0.2">
      <c r="A411" s="251"/>
      <c r="B411" s="271">
        <v>634</v>
      </c>
      <c r="C411" s="271"/>
      <c r="D411" s="272" t="s">
        <v>772</v>
      </c>
      <c r="E411" s="272"/>
      <c r="F411" s="298">
        <v>37073</v>
      </c>
      <c r="H411" s="275">
        <v>29450</v>
      </c>
      <c r="I411" s="275"/>
      <c r="J411" s="275">
        <v>0</v>
      </c>
      <c r="K411" s="275">
        <v>17301.88</v>
      </c>
      <c r="L411" s="275"/>
      <c r="M411" s="275">
        <v>736.25</v>
      </c>
      <c r="O411" s="275">
        <v>18038.13</v>
      </c>
      <c r="P411" s="275"/>
      <c r="Q411" s="277" t="s">
        <v>392</v>
      </c>
      <c r="R411" s="272"/>
      <c r="S411" s="279">
        <v>40</v>
      </c>
    </row>
    <row r="412" spans="1:19" ht="14.45" customHeight="1" x14ac:dyDescent="0.2">
      <c r="A412" s="251"/>
      <c r="B412" s="271">
        <v>635</v>
      </c>
      <c r="C412" s="271"/>
      <c r="D412" s="272" t="s">
        <v>773</v>
      </c>
      <c r="E412" s="272"/>
      <c r="F412" s="298">
        <v>37438</v>
      </c>
      <c r="H412" s="275">
        <v>25885</v>
      </c>
      <c r="I412" s="275"/>
      <c r="J412" s="275">
        <v>0</v>
      </c>
      <c r="K412" s="275">
        <v>14560.42</v>
      </c>
      <c r="L412" s="275"/>
      <c r="M412" s="275">
        <v>647.13</v>
      </c>
      <c r="O412" s="275">
        <v>15207.55</v>
      </c>
      <c r="P412" s="275"/>
      <c r="Q412" s="277" t="s">
        <v>392</v>
      </c>
      <c r="R412" s="272"/>
      <c r="S412" s="279">
        <v>40</v>
      </c>
    </row>
    <row r="413" spans="1:19" ht="14.45" customHeight="1" x14ac:dyDescent="0.2">
      <c r="A413" s="251"/>
      <c r="B413" s="271">
        <v>636</v>
      </c>
      <c r="C413" s="271"/>
      <c r="D413" s="272" t="s">
        <v>774</v>
      </c>
      <c r="E413" s="272"/>
      <c r="F413" s="298">
        <v>37803</v>
      </c>
      <c r="H413" s="275">
        <v>24180</v>
      </c>
      <c r="I413" s="275"/>
      <c r="J413" s="275">
        <v>0</v>
      </c>
      <c r="K413" s="275">
        <v>12996.75</v>
      </c>
      <c r="L413" s="275"/>
      <c r="M413" s="275">
        <v>604.5</v>
      </c>
      <c r="O413" s="275">
        <v>13601.25</v>
      </c>
      <c r="P413" s="275"/>
      <c r="Q413" s="277" t="s">
        <v>392</v>
      </c>
      <c r="R413" s="272"/>
      <c r="S413" s="279">
        <v>40</v>
      </c>
    </row>
    <row r="414" spans="1:19" ht="14.45" customHeight="1" x14ac:dyDescent="0.2">
      <c r="A414" s="251"/>
      <c r="B414" s="271">
        <v>637</v>
      </c>
      <c r="C414" s="271"/>
      <c r="D414" s="272" t="s">
        <v>775</v>
      </c>
      <c r="E414" s="272"/>
      <c r="F414" s="298">
        <v>38169</v>
      </c>
      <c r="H414" s="275">
        <v>29915</v>
      </c>
      <c r="I414" s="275"/>
      <c r="J414" s="275">
        <v>0</v>
      </c>
      <c r="K414" s="275">
        <v>27671.4</v>
      </c>
      <c r="L414" s="275"/>
      <c r="M414" s="275">
        <v>747.88</v>
      </c>
      <c r="O414" s="275">
        <v>28419.279999999999</v>
      </c>
      <c r="P414" s="275"/>
      <c r="Q414" s="277" t="s">
        <v>392</v>
      </c>
      <c r="R414" s="272"/>
      <c r="S414" s="279">
        <v>40</v>
      </c>
    </row>
    <row r="415" spans="1:19" ht="14.45" customHeight="1" x14ac:dyDescent="0.2">
      <c r="A415" s="251"/>
      <c r="B415" s="271">
        <v>638</v>
      </c>
      <c r="C415" s="271"/>
      <c r="D415" s="272" t="s">
        <v>776</v>
      </c>
      <c r="E415" s="272"/>
      <c r="F415" s="298">
        <v>38534</v>
      </c>
      <c r="H415" s="275">
        <v>26505</v>
      </c>
      <c r="I415" s="275"/>
      <c r="J415" s="275">
        <v>0</v>
      </c>
      <c r="K415" s="275">
        <v>23191.9</v>
      </c>
      <c r="L415" s="275"/>
      <c r="M415" s="275">
        <v>662.63</v>
      </c>
      <c r="O415" s="275">
        <v>23854.53</v>
      </c>
      <c r="P415" s="275"/>
      <c r="Q415" s="277" t="s">
        <v>392</v>
      </c>
      <c r="R415" s="272"/>
      <c r="S415" s="279">
        <v>40</v>
      </c>
    </row>
    <row r="416" spans="1:19" ht="14.45" customHeight="1" x14ac:dyDescent="0.2">
      <c r="A416" s="251"/>
      <c r="B416" s="271">
        <v>639</v>
      </c>
      <c r="C416" s="271"/>
      <c r="D416" s="272" t="s">
        <v>777</v>
      </c>
      <c r="E416" s="272"/>
      <c r="F416" s="298">
        <v>38899</v>
      </c>
      <c r="H416" s="275">
        <v>27590</v>
      </c>
      <c r="I416" s="275"/>
      <c r="J416" s="275">
        <v>0</v>
      </c>
      <c r="K416" s="275">
        <v>22761.75</v>
      </c>
      <c r="L416" s="275"/>
      <c r="M416" s="275">
        <v>689.75</v>
      </c>
      <c r="O416" s="275">
        <v>23451.5</v>
      </c>
      <c r="P416" s="275"/>
      <c r="Q416" s="277" t="s">
        <v>392</v>
      </c>
      <c r="R416" s="272"/>
      <c r="S416" s="279">
        <v>40</v>
      </c>
    </row>
    <row r="417" spans="1:19" ht="14.45" customHeight="1" x14ac:dyDescent="0.2">
      <c r="A417" s="251"/>
      <c r="B417" s="271">
        <v>640</v>
      </c>
      <c r="C417" s="271"/>
      <c r="D417" s="272" t="s">
        <v>778</v>
      </c>
      <c r="E417" s="272"/>
      <c r="F417" s="298">
        <v>39264</v>
      </c>
      <c r="H417" s="275">
        <v>16120</v>
      </c>
      <c r="I417" s="275"/>
      <c r="J417" s="275">
        <v>0</v>
      </c>
      <c r="K417" s="275">
        <v>12493</v>
      </c>
      <c r="L417" s="275"/>
      <c r="M417" s="275">
        <v>403</v>
      </c>
      <c r="O417" s="275">
        <v>12896</v>
      </c>
      <c r="P417" s="275"/>
      <c r="Q417" s="277" t="s">
        <v>392</v>
      </c>
      <c r="R417" s="272"/>
      <c r="S417" s="279">
        <v>40</v>
      </c>
    </row>
    <row r="418" spans="1:19" ht="14.45" customHeight="1" x14ac:dyDescent="0.2">
      <c r="A418" s="251"/>
      <c r="B418" s="271">
        <v>641</v>
      </c>
      <c r="C418" s="271"/>
      <c r="D418" s="272" t="s">
        <v>779</v>
      </c>
      <c r="E418" s="272"/>
      <c r="F418" s="298">
        <v>39630</v>
      </c>
      <c r="H418" s="275">
        <v>9765</v>
      </c>
      <c r="I418" s="275"/>
      <c r="J418" s="275">
        <v>0</v>
      </c>
      <c r="K418" s="275">
        <v>7079.65</v>
      </c>
      <c r="L418" s="275"/>
      <c r="M418" s="275">
        <v>244.13</v>
      </c>
      <c r="O418" s="275">
        <v>7323.78</v>
      </c>
      <c r="P418" s="275"/>
      <c r="Q418" s="277" t="s">
        <v>392</v>
      </c>
      <c r="R418" s="272"/>
      <c r="S418" s="279">
        <v>40</v>
      </c>
    </row>
    <row r="419" spans="1:19" ht="14.45" customHeight="1" x14ac:dyDescent="0.2">
      <c r="A419" s="251"/>
      <c r="B419" s="271">
        <v>642</v>
      </c>
      <c r="C419" s="271"/>
      <c r="D419" s="272" t="s">
        <v>780</v>
      </c>
      <c r="E419" s="272"/>
      <c r="F419" s="298">
        <v>39995</v>
      </c>
      <c r="H419" s="275">
        <v>7285</v>
      </c>
      <c r="I419" s="275"/>
      <c r="J419" s="275">
        <v>0</v>
      </c>
      <c r="K419" s="275">
        <v>4917.3999999999996</v>
      </c>
      <c r="L419" s="275"/>
      <c r="M419" s="275">
        <v>182.13</v>
      </c>
      <c r="O419" s="275">
        <v>5099.53</v>
      </c>
      <c r="P419" s="275"/>
      <c r="Q419" s="277" t="s">
        <v>392</v>
      </c>
      <c r="R419" s="272"/>
      <c r="S419" s="279">
        <v>40</v>
      </c>
    </row>
    <row r="420" spans="1:19" ht="14.45" customHeight="1" x14ac:dyDescent="0.2">
      <c r="A420" s="251"/>
      <c r="B420" s="271">
        <v>644</v>
      </c>
      <c r="C420" s="271"/>
      <c r="D420" s="272" t="s">
        <v>781</v>
      </c>
      <c r="E420" s="272"/>
      <c r="F420" s="298">
        <v>40360</v>
      </c>
      <c r="H420" s="275">
        <v>7750</v>
      </c>
      <c r="I420" s="275"/>
      <c r="J420" s="275">
        <v>0</v>
      </c>
      <c r="K420" s="275">
        <v>4843.75</v>
      </c>
      <c r="L420" s="275"/>
      <c r="M420" s="275">
        <v>193.75</v>
      </c>
      <c r="O420" s="275">
        <v>5037.5</v>
      </c>
      <c r="P420" s="275"/>
      <c r="Q420" s="277" t="s">
        <v>392</v>
      </c>
      <c r="R420" s="272"/>
      <c r="S420" s="279">
        <v>40</v>
      </c>
    </row>
    <row r="421" spans="1:19" ht="14.45" customHeight="1" x14ac:dyDescent="0.2">
      <c r="A421" s="251"/>
      <c r="B421" s="271">
        <v>645</v>
      </c>
      <c r="C421" s="271"/>
      <c r="D421" s="272" t="s">
        <v>782</v>
      </c>
      <c r="E421" s="272"/>
      <c r="F421" s="298">
        <v>40725</v>
      </c>
      <c r="H421" s="275">
        <v>4960</v>
      </c>
      <c r="I421" s="275"/>
      <c r="J421" s="275">
        <v>0</v>
      </c>
      <c r="K421" s="275">
        <v>2852</v>
      </c>
      <c r="L421" s="275"/>
      <c r="M421" s="275">
        <v>124</v>
      </c>
      <c r="O421" s="275">
        <v>2976</v>
      </c>
      <c r="P421" s="275"/>
      <c r="Q421" s="277" t="s">
        <v>392</v>
      </c>
      <c r="R421" s="272"/>
      <c r="S421" s="279">
        <v>40</v>
      </c>
    </row>
    <row r="422" spans="1:19" ht="14.45" customHeight="1" x14ac:dyDescent="0.2">
      <c r="A422" s="251"/>
      <c r="B422" s="271">
        <v>646</v>
      </c>
      <c r="C422" s="271"/>
      <c r="D422" s="272" t="s">
        <v>783</v>
      </c>
      <c r="E422" s="272"/>
      <c r="F422" s="298">
        <v>41091</v>
      </c>
      <c r="H422" s="275">
        <v>6355</v>
      </c>
      <c r="I422" s="275"/>
      <c r="J422" s="275">
        <v>0</v>
      </c>
      <c r="K422" s="275">
        <v>3336.4</v>
      </c>
      <c r="L422" s="275"/>
      <c r="M422" s="275">
        <v>158.88</v>
      </c>
      <c r="O422" s="275">
        <v>3495.28</v>
      </c>
      <c r="P422" s="275"/>
      <c r="Q422" s="277" t="s">
        <v>392</v>
      </c>
      <c r="R422" s="272"/>
      <c r="S422" s="279">
        <v>40</v>
      </c>
    </row>
    <row r="423" spans="1:19" ht="14.45" customHeight="1" x14ac:dyDescent="0.2">
      <c r="A423" s="251"/>
      <c r="B423" s="271">
        <v>647</v>
      </c>
      <c r="C423" s="271"/>
      <c r="D423" s="272" t="s">
        <v>784</v>
      </c>
      <c r="E423" s="272"/>
      <c r="F423" s="298">
        <v>41456</v>
      </c>
      <c r="H423" s="275">
        <v>4650</v>
      </c>
      <c r="I423" s="275"/>
      <c r="J423" s="275">
        <v>0</v>
      </c>
      <c r="K423" s="275">
        <v>2208.75</v>
      </c>
      <c r="L423" s="275"/>
      <c r="M423" s="275">
        <v>116.25</v>
      </c>
      <c r="O423" s="275">
        <v>2325</v>
      </c>
      <c r="P423" s="275"/>
      <c r="Q423" s="277" t="s">
        <v>392</v>
      </c>
      <c r="R423" s="272"/>
      <c r="S423" s="279">
        <v>40</v>
      </c>
    </row>
    <row r="424" spans="1:19" ht="14.45" customHeight="1" x14ac:dyDescent="0.2">
      <c r="A424" s="251"/>
      <c r="B424" s="271">
        <v>648</v>
      </c>
      <c r="C424" s="271"/>
      <c r="D424" s="272" t="s">
        <v>785</v>
      </c>
      <c r="E424" s="272"/>
      <c r="F424" s="298">
        <v>41821</v>
      </c>
      <c r="H424" s="275">
        <v>4805</v>
      </c>
      <c r="I424" s="275"/>
      <c r="J424" s="275">
        <v>0</v>
      </c>
      <c r="K424" s="275">
        <v>2042.15</v>
      </c>
      <c r="L424" s="275"/>
      <c r="M424" s="275">
        <v>120.13</v>
      </c>
      <c r="O424" s="275">
        <v>2162.2800000000002</v>
      </c>
      <c r="P424" s="275"/>
      <c r="Q424" s="277" t="s">
        <v>392</v>
      </c>
      <c r="R424" s="272"/>
      <c r="S424" s="279">
        <v>40</v>
      </c>
    </row>
    <row r="425" spans="1:19" ht="14.45" customHeight="1" x14ac:dyDescent="0.2">
      <c r="A425" s="251"/>
      <c r="B425" s="271">
        <v>649</v>
      </c>
      <c r="C425" s="271"/>
      <c r="D425" s="272" t="s">
        <v>786</v>
      </c>
      <c r="E425" s="272"/>
      <c r="F425" s="298">
        <v>42186</v>
      </c>
      <c r="H425" s="275">
        <v>6600</v>
      </c>
      <c r="I425" s="275"/>
      <c r="J425" s="275">
        <v>0</v>
      </c>
      <c r="K425" s="275">
        <v>2475</v>
      </c>
      <c r="L425" s="275"/>
      <c r="M425" s="275">
        <v>165</v>
      </c>
      <c r="O425" s="275">
        <v>2640</v>
      </c>
      <c r="P425" s="275"/>
      <c r="Q425" s="277" t="s">
        <v>392</v>
      </c>
      <c r="R425" s="272"/>
      <c r="S425" s="279">
        <v>40</v>
      </c>
    </row>
    <row r="426" spans="1:19" ht="14.45" customHeight="1" x14ac:dyDescent="0.2">
      <c r="A426" s="251"/>
      <c r="B426" s="271">
        <v>650</v>
      </c>
      <c r="C426" s="271"/>
      <c r="D426" s="272" t="s">
        <v>787</v>
      </c>
      <c r="E426" s="272"/>
      <c r="F426" s="298">
        <v>42552</v>
      </c>
      <c r="H426" s="275">
        <v>11000</v>
      </c>
      <c r="I426" s="275"/>
      <c r="J426" s="275">
        <v>0</v>
      </c>
      <c r="K426" s="275">
        <v>3575</v>
      </c>
      <c r="L426" s="275"/>
      <c r="M426" s="275">
        <v>275</v>
      </c>
      <c r="O426" s="275">
        <v>3850</v>
      </c>
      <c r="P426" s="275"/>
      <c r="Q426" s="277" t="s">
        <v>392</v>
      </c>
      <c r="R426" s="272"/>
      <c r="S426" s="279">
        <v>40</v>
      </c>
    </row>
    <row r="427" spans="1:19" ht="14.45" customHeight="1" x14ac:dyDescent="0.2">
      <c r="A427" s="251"/>
      <c r="B427" s="271">
        <v>651</v>
      </c>
      <c r="C427" s="271"/>
      <c r="D427" s="272" t="s">
        <v>788</v>
      </c>
      <c r="E427" s="272"/>
      <c r="F427" s="298">
        <v>42917</v>
      </c>
      <c r="H427" s="275">
        <v>8800</v>
      </c>
      <c r="I427" s="275"/>
      <c r="J427" s="275">
        <v>0</v>
      </c>
      <c r="K427" s="275">
        <v>2420</v>
      </c>
      <c r="L427" s="275"/>
      <c r="M427" s="275">
        <v>220</v>
      </c>
      <c r="O427" s="275">
        <v>2640</v>
      </c>
      <c r="P427" s="275"/>
      <c r="Q427" s="277" t="s">
        <v>392</v>
      </c>
      <c r="R427" s="272"/>
      <c r="S427" s="279">
        <v>40</v>
      </c>
    </row>
    <row r="428" spans="1:19" ht="14.45" customHeight="1" x14ac:dyDescent="0.2">
      <c r="A428" s="251"/>
      <c r="B428" s="271">
        <v>652</v>
      </c>
      <c r="C428" s="271"/>
      <c r="D428" s="272" t="s">
        <v>789</v>
      </c>
      <c r="E428" s="272"/>
      <c r="F428" s="298">
        <v>43282</v>
      </c>
      <c r="H428" s="275">
        <v>15400</v>
      </c>
      <c r="I428" s="275"/>
      <c r="J428" s="275">
        <v>0</v>
      </c>
      <c r="K428" s="275">
        <v>3465</v>
      </c>
      <c r="L428" s="275"/>
      <c r="M428" s="275">
        <v>385</v>
      </c>
      <c r="O428" s="275">
        <v>3850</v>
      </c>
      <c r="P428" s="275"/>
      <c r="Q428" s="277" t="s">
        <v>392</v>
      </c>
      <c r="R428" s="272"/>
      <c r="S428" s="279">
        <v>40</v>
      </c>
    </row>
    <row r="429" spans="1:19" ht="14.45" customHeight="1" x14ac:dyDescent="0.2">
      <c r="A429" s="251"/>
      <c r="B429" s="271">
        <v>653</v>
      </c>
      <c r="C429" s="271"/>
      <c r="D429" s="272" t="s">
        <v>790</v>
      </c>
      <c r="E429" s="272"/>
      <c r="F429" s="298">
        <v>43647</v>
      </c>
      <c r="H429" s="275">
        <v>17600</v>
      </c>
      <c r="I429" s="275"/>
      <c r="J429" s="275">
        <v>0</v>
      </c>
      <c r="K429" s="275">
        <v>3080</v>
      </c>
      <c r="L429" s="275"/>
      <c r="M429" s="275">
        <v>440</v>
      </c>
      <c r="O429" s="275">
        <v>3520</v>
      </c>
      <c r="P429" s="275"/>
      <c r="Q429" s="277" t="s">
        <v>392</v>
      </c>
      <c r="R429" s="272"/>
      <c r="S429" s="279">
        <v>40</v>
      </c>
    </row>
    <row r="430" spans="1:19" ht="14.45" customHeight="1" x14ac:dyDescent="0.2">
      <c r="A430" s="251"/>
      <c r="B430" s="271">
        <v>654</v>
      </c>
      <c r="C430" s="271"/>
      <c r="D430" s="272" t="s">
        <v>791</v>
      </c>
      <c r="E430" s="272"/>
      <c r="F430" s="298">
        <v>44013</v>
      </c>
      <c r="H430" s="275">
        <v>16200</v>
      </c>
      <c r="I430" s="275"/>
      <c r="J430" s="275">
        <v>0</v>
      </c>
      <c r="K430" s="275">
        <v>2025</v>
      </c>
      <c r="L430" s="275"/>
      <c r="M430" s="275">
        <v>405</v>
      </c>
      <c r="O430" s="275">
        <v>2430</v>
      </c>
      <c r="P430" s="275"/>
      <c r="Q430" s="277" t="s">
        <v>392</v>
      </c>
      <c r="R430" s="272"/>
      <c r="S430" s="279">
        <v>40</v>
      </c>
    </row>
    <row r="431" spans="1:19" ht="14.45" customHeight="1" x14ac:dyDescent="0.2">
      <c r="A431" s="251"/>
      <c r="B431" s="271">
        <v>655</v>
      </c>
      <c r="C431" s="271"/>
      <c r="D431" s="272" t="s">
        <v>792</v>
      </c>
      <c r="E431" s="272"/>
      <c r="F431" s="298">
        <v>44378</v>
      </c>
      <c r="H431" s="275">
        <v>16400</v>
      </c>
      <c r="I431" s="275"/>
      <c r="J431" s="275">
        <v>0</v>
      </c>
      <c r="K431" s="275">
        <v>1435</v>
      </c>
      <c r="L431" s="275"/>
      <c r="M431" s="275">
        <v>410</v>
      </c>
      <c r="O431" s="275">
        <v>1845</v>
      </c>
      <c r="P431" s="275"/>
      <c r="Q431" s="277" t="s">
        <v>392</v>
      </c>
      <c r="R431" s="272"/>
      <c r="S431" s="279">
        <v>40</v>
      </c>
    </row>
    <row r="432" spans="1:19" ht="14.45" customHeight="1" x14ac:dyDescent="0.2">
      <c r="A432" s="251"/>
      <c r="B432" s="271">
        <v>656</v>
      </c>
      <c r="C432" s="271"/>
      <c r="D432" s="272" t="s">
        <v>793</v>
      </c>
      <c r="E432" s="272"/>
      <c r="F432" s="298">
        <v>44743</v>
      </c>
      <c r="H432" s="275">
        <v>18800</v>
      </c>
      <c r="I432" s="275"/>
      <c r="J432" s="275">
        <v>0</v>
      </c>
      <c r="K432" s="275">
        <v>2350</v>
      </c>
      <c r="L432" s="275"/>
      <c r="M432" s="275">
        <v>940</v>
      </c>
      <c r="O432" s="275">
        <v>3290</v>
      </c>
      <c r="P432" s="275"/>
      <c r="Q432" s="277" t="s">
        <v>392</v>
      </c>
      <c r="R432" s="272"/>
      <c r="S432" s="279">
        <v>20</v>
      </c>
    </row>
    <row r="433" spans="1:19" ht="14.45" customHeight="1" x14ac:dyDescent="0.2">
      <c r="A433" s="251"/>
      <c r="B433" s="271">
        <v>657</v>
      </c>
      <c r="C433" s="271"/>
      <c r="D433" s="272" t="s">
        <v>794</v>
      </c>
      <c r="E433" s="272"/>
      <c r="F433" s="298">
        <v>45108</v>
      </c>
      <c r="H433" s="275">
        <v>22200</v>
      </c>
      <c r="I433" s="275"/>
      <c r="J433" s="275">
        <v>0</v>
      </c>
      <c r="K433" s="275">
        <v>1665</v>
      </c>
      <c r="L433" s="275"/>
      <c r="M433" s="275">
        <v>1110</v>
      </c>
      <c r="O433" s="275">
        <v>2775</v>
      </c>
      <c r="P433" s="275"/>
      <c r="Q433" s="277" t="s">
        <v>392</v>
      </c>
      <c r="R433" s="272"/>
      <c r="S433" s="279">
        <v>20</v>
      </c>
    </row>
    <row r="434" spans="1:19" ht="14.45" customHeight="1" x14ac:dyDescent="0.2">
      <c r="A434" s="251"/>
      <c r="B434" s="271">
        <v>658</v>
      </c>
      <c r="C434" s="271"/>
      <c r="D434" s="272" t="s">
        <v>795</v>
      </c>
      <c r="E434" s="272"/>
      <c r="F434" s="298">
        <v>45474</v>
      </c>
      <c r="H434" s="275">
        <v>16400</v>
      </c>
      <c r="I434" s="275"/>
      <c r="J434" s="275">
        <v>0</v>
      </c>
      <c r="K434" s="275">
        <v>410</v>
      </c>
      <c r="L434" s="275"/>
      <c r="M434" s="275">
        <v>820</v>
      </c>
      <c r="O434" s="275">
        <v>1230</v>
      </c>
      <c r="P434" s="275"/>
      <c r="Q434" s="277" t="s">
        <v>392</v>
      </c>
      <c r="R434" s="272"/>
      <c r="S434" s="279">
        <v>20</v>
      </c>
    </row>
    <row r="435" spans="1:19" ht="14.45" customHeight="1" x14ac:dyDescent="0.2">
      <c r="A435" s="251"/>
      <c r="B435" s="249"/>
      <c r="C435" s="249"/>
      <c r="D435" s="284" t="s">
        <v>796</v>
      </c>
      <c r="E435" s="284"/>
      <c r="F435" s="284"/>
      <c r="G435" s="284"/>
      <c r="H435" s="301">
        <f>SUM(H393:H434)</f>
        <v>683485</v>
      </c>
      <c r="I435" s="250"/>
      <c r="J435" s="250"/>
      <c r="K435" s="301">
        <f>SUM(K393:K434)</f>
        <v>414161.94000000012</v>
      </c>
      <c r="L435" s="250"/>
      <c r="M435" s="301">
        <f>SUM(M393:M434)</f>
        <v>18344.659999999996</v>
      </c>
      <c r="O435" s="301">
        <f>SUM(O393:O434)</f>
        <v>432506.60000000021</v>
      </c>
      <c r="P435" s="250"/>
      <c r="Q435" s="249"/>
      <c r="R435" s="248"/>
      <c r="S435" s="249"/>
    </row>
    <row r="436" spans="1:19" ht="14.45" customHeight="1" x14ac:dyDescent="0.2">
      <c r="A436" s="251"/>
      <c r="B436" s="438" t="s">
        <v>797</v>
      </c>
      <c r="C436" s="438"/>
      <c r="D436" s="438"/>
      <c r="E436" s="284"/>
      <c r="F436" s="248"/>
      <c r="G436" s="248"/>
      <c r="H436" s="286"/>
      <c r="I436" s="250"/>
      <c r="J436" s="250"/>
      <c r="K436" s="286"/>
      <c r="L436" s="250"/>
      <c r="M436" s="286"/>
      <c r="N436" s="250"/>
      <c r="O436" s="250"/>
      <c r="P436" s="286"/>
      <c r="Q436" s="249"/>
      <c r="R436" s="248"/>
      <c r="S436" s="249"/>
    </row>
    <row r="437" spans="1:19" ht="14.45" customHeight="1" x14ac:dyDescent="0.2">
      <c r="A437" s="251"/>
      <c r="B437" s="271">
        <v>515</v>
      </c>
      <c r="C437" s="271"/>
      <c r="D437" s="272" t="s">
        <v>798</v>
      </c>
      <c r="E437" s="272"/>
      <c r="F437" s="273">
        <v>31321</v>
      </c>
      <c r="G437" s="273"/>
      <c r="H437" s="274">
        <v>17155</v>
      </c>
      <c r="I437" s="250"/>
      <c r="J437" s="250"/>
      <c r="K437" s="274">
        <v>16833.54</v>
      </c>
      <c r="L437" s="250"/>
      <c r="M437" s="274">
        <v>321.45999999999998</v>
      </c>
      <c r="N437" s="250"/>
      <c r="O437" s="275">
        <v>17155</v>
      </c>
      <c r="P437" s="274"/>
      <c r="Q437" s="277" t="s">
        <v>392</v>
      </c>
      <c r="R437" s="278"/>
      <c r="S437" s="279">
        <v>40</v>
      </c>
    </row>
    <row r="438" spans="1:19" ht="14.45" customHeight="1" x14ac:dyDescent="0.2">
      <c r="A438" s="251"/>
      <c r="B438" s="271">
        <v>516</v>
      </c>
      <c r="C438" s="271"/>
      <c r="D438" s="272" t="s">
        <v>799</v>
      </c>
      <c r="E438" s="272"/>
      <c r="F438" s="273">
        <v>31229</v>
      </c>
      <c r="G438" s="273"/>
      <c r="H438" s="274">
        <v>6973.92</v>
      </c>
      <c r="I438" s="250"/>
      <c r="J438" s="250"/>
      <c r="K438" s="274">
        <v>6886.82</v>
      </c>
      <c r="L438" s="250"/>
      <c r="M438" s="274">
        <v>87.1</v>
      </c>
      <c r="N438" s="250"/>
      <c r="O438" s="275">
        <v>6973.92</v>
      </c>
      <c r="P438" s="274"/>
      <c r="Q438" s="277" t="s">
        <v>392</v>
      </c>
      <c r="R438" s="278"/>
      <c r="S438" s="279">
        <v>40</v>
      </c>
    </row>
    <row r="439" spans="1:19" ht="14.45" customHeight="1" x14ac:dyDescent="0.2">
      <c r="A439" s="251"/>
      <c r="B439" s="271">
        <v>517</v>
      </c>
      <c r="C439" s="271"/>
      <c r="D439" s="272" t="s">
        <v>798</v>
      </c>
      <c r="E439" s="272"/>
      <c r="F439" s="273">
        <v>31533</v>
      </c>
      <c r="G439" s="273"/>
      <c r="H439" s="274">
        <v>2310</v>
      </c>
      <c r="I439" s="250"/>
      <c r="J439" s="250"/>
      <c r="K439" s="274">
        <v>2233</v>
      </c>
      <c r="L439" s="250"/>
      <c r="M439" s="274">
        <v>57.75</v>
      </c>
      <c r="N439" s="250"/>
      <c r="O439" s="275">
        <v>2290.75</v>
      </c>
      <c r="P439" s="274"/>
      <c r="Q439" s="277" t="s">
        <v>392</v>
      </c>
      <c r="R439" s="278"/>
      <c r="S439" s="279">
        <v>40</v>
      </c>
    </row>
    <row r="440" spans="1:19" ht="14.45" customHeight="1" x14ac:dyDescent="0.2">
      <c r="A440" s="251"/>
      <c r="B440" s="271">
        <v>518</v>
      </c>
      <c r="C440" s="271"/>
      <c r="D440" s="272" t="s">
        <v>800</v>
      </c>
      <c r="E440" s="272"/>
      <c r="F440" s="273">
        <v>31594</v>
      </c>
      <c r="G440" s="273"/>
      <c r="H440" s="274">
        <v>11192.87</v>
      </c>
      <c r="I440" s="250"/>
      <c r="J440" s="250"/>
      <c r="K440" s="274">
        <v>10773.07</v>
      </c>
      <c r="L440" s="250"/>
      <c r="M440" s="274">
        <v>279.82</v>
      </c>
      <c r="N440" s="250"/>
      <c r="O440" s="275">
        <v>11052.89</v>
      </c>
      <c r="P440" s="274"/>
      <c r="Q440" s="277" t="s">
        <v>392</v>
      </c>
      <c r="R440" s="278"/>
      <c r="S440" s="279">
        <v>40</v>
      </c>
    </row>
    <row r="441" spans="1:19" ht="14.45" customHeight="1" x14ac:dyDescent="0.2">
      <c r="A441" s="251"/>
      <c r="B441" s="271">
        <v>519</v>
      </c>
      <c r="C441" s="271"/>
      <c r="D441" s="272" t="s">
        <v>800</v>
      </c>
      <c r="E441" s="272"/>
      <c r="F441" s="273">
        <v>31959</v>
      </c>
      <c r="G441" s="273"/>
      <c r="H441" s="274">
        <v>10231.92</v>
      </c>
      <c r="I441" s="250"/>
      <c r="J441" s="250"/>
      <c r="K441" s="274">
        <v>9592.5</v>
      </c>
      <c r="L441" s="250"/>
      <c r="M441" s="274">
        <v>255.8</v>
      </c>
      <c r="N441" s="250"/>
      <c r="O441" s="275">
        <v>9848.2999999999993</v>
      </c>
      <c r="P441" s="274"/>
      <c r="Q441" s="277" t="s">
        <v>392</v>
      </c>
      <c r="R441" s="278"/>
      <c r="S441" s="279">
        <v>40</v>
      </c>
    </row>
    <row r="442" spans="1:19" ht="14.45" customHeight="1" x14ac:dyDescent="0.2">
      <c r="A442" s="251"/>
      <c r="B442" s="271">
        <v>520</v>
      </c>
      <c r="C442" s="271"/>
      <c r="D442" s="272" t="s">
        <v>801</v>
      </c>
      <c r="E442" s="272"/>
      <c r="F442" s="273">
        <v>32325</v>
      </c>
      <c r="G442" s="273"/>
      <c r="H442" s="274">
        <v>13361.14</v>
      </c>
      <c r="I442" s="250"/>
      <c r="J442" s="250"/>
      <c r="K442" s="274">
        <v>12192.09</v>
      </c>
      <c r="L442" s="250"/>
      <c r="M442" s="274">
        <v>334.03</v>
      </c>
      <c r="N442" s="250"/>
      <c r="O442" s="275">
        <v>12526.12</v>
      </c>
      <c r="P442" s="274"/>
      <c r="Q442" s="277" t="s">
        <v>392</v>
      </c>
      <c r="R442" s="278"/>
      <c r="S442" s="279">
        <v>40</v>
      </c>
    </row>
    <row r="443" spans="1:19" ht="14.45" customHeight="1" x14ac:dyDescent="0.2">
      <c r="A443" s="251"/>
      <c r="B443" s="271">
        <v>521</v>
      </c>
      <c r="C443" s="271"/>
      <c r="D443" s="272" t="s">
        <v>801</v>
      </c>
      <c r="E443" s="272"/>
      <c r="F443" s="273">
        <v>32690</v>
      </c>
      <c r="G443" s="273"/>
      <c r="H443" s="274">
        <v>10683.87</v>
      </c>
      <c r="I443" s="250"/>
      <c r="J443" s="250"/>
      <c r="K443" s="274">
        <v>9482.0499999999993</v>
      </c>
      <c r="L443" s="250"/>
      <c r="M443" s="274">
        <v>267.10000000000002</v>
      </c>
      <c r="N443" s="250"/>
      <c r="O443" s="275">
        <v>9749.15</v>
      </c>
      <c r="P443" s="274"/>
      <c r="Q443" s="277" t="s">
        <v>392</v>
      </c>
      <c r="R443" s="278"/>
      <c r="S443" s="279">
        <v>40</v>
      </c>
    </row>
    <row r="444" spans="1:19" ht="14.45" customHeight="1" x14ac:dyDescent="0.2">
      <c r="A444" s="251"/>
      <c r="B444" s="271">
        <v>522</v>
      </c>
      <c r="C444" s="271"/>
      <c r="D444" s="272" t="s">
        <v>801</v>
      </c>
      <c r="E444" s="272"/>
      <c r="F444" s="273">
        <v>33055</v>
      </c>
      <c r="G444" s="273"/>
      <c r="H444" s="274">
        <v>15010.27</v>
      </c>
      <c r="I444" s="250"/>
      <c r="J444" s="250"/>
      <c r="K444" s="274">
        <v>12946.47</v>
      </c>
      <c r="L444" s="250"/>
      <c r="M444" s="274">
        <v>375.26</v>
      </c>
      <c r="N444" s="250"/>
      <c r="O444" s="275">
        <v>13321.73</v>
      </c>
      <c r="P444" s="274"/>
      <c r="Q444" s="277" t="s">
        <v>392</v>
      </c>
      <c r="R444" s="278"/>
      <c r="S444" s="279">
        <v>40</v>
      </c>
    </row>
    <row r="445" spans="1:19" ht="14.45" customHeight="1" x14ac:dyDescent="0.2">
      <c r="A445" s="251"/>
      <c r="B445" s="271">
        <v>523</v>
      </c>
      <c r="C445" s="271"/>
      <c r="D445" s="272" t="s">
        <v>802</v>
      </c>
      <c r="E445" s="272"/>
      <c r="F445" s="273">
        <v>33543</v>
      </c>
      <c r="G445" s="273"/>
      <c r="H445" s="274">
        <v>24423.11</v>
      </c>
      <c r="I445" s="250"/>
      <c r="J445" s="250"/>
      <c r="K445" s="274">
        <v>20250.900000000001</v>
      </c>
      <c r="L445" s="250"/>
      <c r="M445" s="274">
        <v>610.58000000000004</v>
      </c>
      <c r="N445" s="250"/>
      <c r="O445" s="275">
        <v>20861.48</v>
      </c>
      <c r="P445" s="274"/>
      <c r="Q445" s="277" t="s">
        <v>392</v>
      </c>
      <c r="R445" s="278"/>
      <c r="S445" s="279">
        <v>40</v>
      </c>
    </row>
    <row r="446" spans="1:19" ht="14.45" customHeight="1" x14ac:dyDescent="0.2">
      <c r="A446" s="251"/>
      <c r="B446" s="271">
        <v>524</v>
      </c>
      <c r="C446" s="271"/>
      <c r="D446" s="272" t="s">
        <v>803</v>
      </c>
      <c r="E446" s="272"/>
      <c r="F446" s="273">
        <v>33420</v>
      </c>
      <c r="G446" s="273"/>
      <c r="H446" s="274">
        <v>12792.54</v>
      </c>
      <c r="I446" s="250"/>
      <c r="J446" s="250"/>
      <c r="K446" s="274">
        <v>10713.63</v>
      </c>
      <c r="L446" s="250"/>
      <c r="M446" s="274">
        <v>319.81</v>
      </c>
      <c r="N446" s="250"/>
      <c r="O446" s="275">
        <v>11033.44</v>
      </c>
      <c r="P446" s="274"/>
      <c r="Q446" s="277" t="s">
        <v>392</v>
      </c>
      <c r="R446" s="278"/>
      <c r="S446" s="279">
        <v>40</v>
      </c>
    </row>
    <row r="447" spans="1:19" ht="14.45" customHeight="1" x14ac:dyDescent="0.2">
      <c r="A447" s="251"/>
      <c r="B447" s="271">
        <v>525</v>
      </c>
      <c r="C447" s="271"/>
      <c r="D447" s="272" t="s">
        <v>804</v>
      </c>
      <c r="E447" s="272"/>
      <c r="F447" s="273">
        <v>33786</v>
      </c>
      <c r="G447" s="273"/>
      <c r="H447" s="274">
        <v>7650</v>
      </c>
      <c r="I447" s="250"/>
      <c r="J447" s="250"/>
      <c r="K447" s="274">
        <v>6215.63</v>
      </c>
      <c r="L447" s="250"/>
      <c r="M447" s="274">
        <v>191.25</v>
      </c>
      <c r="N447" s="250"/>
      <c r="O447" s="275">
        <v>6406.88</v>
      </c>
      <c r="P447" s="274"/>
      <c r="Q447" s="277" t="s">
        <v>392</v>
      </c>
      <c r="R447" s="278"/>
      <c r="S447" s="279">
        <v>40</v>
      </c>
    </row>
    <row r="448" spans="1:19" ht="14.45" customHeight="1" x14ac:dyDescent="0.2">
      <c r="A448" s="251"/>
      <c r="B448" s="271">
        <v>526</v>
      </c>
      <c r="C448" s="271"/>
      <c r="D448" s="272" t="s">
        <v>803</v>
      </c>
      <c r="E448" s="272"/>
      <c r="F448" s="273">
        <v>33786</v>
      </c>
      <c r="G448" s="273"/>
      <c r="H448" s="274">
        <v>14427.9</v>
      </c>
      <c r="I448" s="250"/>
      <c r="J448" s="250"/>
      <c r="K448" s="274">
        <v>11722.75</v>
      </c>
      <c r="L448" s="250"/>
      <c r="M448" s="274">
        <v>360.7</v>
      </c>
      <c r="N448" s="250"/>
      <c r="O448" s="275">
        <v>12083.45</v>
      </c>
      <c r="P448" s="274"/>
      <c r="Q448" s="277" t="s">
        <v>392</v>
      </c>
      <c r="R448" s="278"/>
      <c r="S448" s="279">
        <v>40</v>
      </c>
    </row>
    <row r="449" spans="1:19" ht="14.45" customHeight="1" x14ac:dyDescent="0.2">
      <c r="A449" s="251"/>
      <c r="B449" s="271">
        <v>527</v>
      </c>
      <c r="C449" s="271"/>
      <c r="D449" s="272" t="s">
        <v>805</v>
      </c>
      <c r="E449" s="272"/>
      <c r="F449" s="273">
        <v>34151</v>
      </c>
      <c r="G449" s="273"/>
      <c r="H449" s="274">
        <v>14100</v>
      </c>
      <c r="I449" s="250"/>
      <c r="J449" s="250"/>
      <c r="K449" s="274">
        <v>11103.75</v>
      </c>
      <c r="L449" s="250"/>
      <c r="M449" s="274">
        <v>352.5</v>
      </c>
      <c r="N449" s="250"/>
      <c r="O449" s="275">
        <v>11456.25</v>
      </c>
      <c r="P449" s="274"/>
      <c r="Q449" s="277" t="s">
        <v>392</v>
      </c>
      <c r="R449" s="278"/>
      <c r="S449" s="279">
        <v>40</v>
      </c>
    </row>
    <row r="450" spans="1:19" ht="14.45" customHeight="1" x14ac:dyDescent="0.2">
      <c r="A450" s="251"/>
      <c r="B450" s="271">
        <v>528</v>
      </c>
      <c r="C450" s="271"/>
      <c r="D450" s="272" t="s">
        <v>806</v>
      </c>
      <c r="E450" s="272"/>
      <c r="F450" s="273">
        <v>34151</v>
      </c>
      <c r="G450" s="273"/>
      <c r="H450" s="274">
        <v>3674.73</v>
      </c>
      <c r="I450" s="250"/>
      <c r="J450" s="250"/>
      <c r="K450" s="274">
        <v>2893.9</v>
      </c>
      <c r="L450" s="250"/>
      <c r="M450" s="274">
        <v>91.87</v>
      </c>
      <c r="N450" s="250"/>
      <c r="O450" s="275">
        <v>2985.77</v>
      </c>
      <c r="P450" s="274"/>
      <c r="Q450" s="277" t="s">
        <v>392</v>
      </c>
      <c r="R450" s="278"/>
      <c r="S450" s="279">
        <v>40</v>
      </c>
    </row>
    <row r="451" spans="1:19" ht="14.45" customHeight="1" x14ac:dyDescent="0.2">
      <c r="A451" s="251"/>
      <c r="B451" s="271">
        <v>529</v>
      </c>
      <c r="C451" s="271"/>
      <c r="D451" s="272" t="s">
        <v>807</v>
      </c>
      <c r="E451" s="272"/>
      <c r="F451" s="273">
        <v>34151</v>
      </c>
      <c r="G451" s="273"/>
      <c r="H451" s="274">
        <v>16274.42</v>
      </c>
      <c r="I451" s="250"/>
      <c r="J451" s="250"/>
      <c r="K451" s="274">
        <v>12816.09</v>
      </c>
      <c r="L451" s="250"/>
      <c r="M451" s="274">
        <v>406.86</v>
      </c>
      <c r="N451" s="250"/>
      <c r="O451" s="275">
        <v>13222.95</v>
      </c>
      <c r="P451" s="274"/>
      <c r="Q451" s="277" t="s">
        <v>392</v>
      </c>
      <c r="R451" s="278"/>
      <c r="S451" s="279">
        <v>40</v>
      </c>
    </row>
    <row r="452" spans="1:19" ht="14.45" customHeight="1" x14ac:dyDescent="0.2">
      <c r="A452" s="251"/>
      <c r="B452" s="271">
        <v>530</v>
      </c>
      <c r="C452" s="271"/>
      <c r="D452" s="272" t="s">
        <v>808</v>
      </c>
      <c r="E452" s="272"/>
      <c r="F452" s="273">
        <v>34516</v>
      </c>
      <c r="G452" s="273"/>
      <c r="H452" s="274">
        <v>21758.97</v>
      </c>
      <c r="I452" s="250"/>
      <c r="J452" s="250"/>
      <c r="K452" s="274">
        <v>16593.32</v>
      </c>
      <c r="L452" s="250"/>
      <c r="M452" s="274">
        <v>543.97</v>
      </c>
      <c r="N452" s="250"/>
      <c r="O452" s="275">
        <v>17137.29</v>
      </c>
      <c r="P452" s="274"/>
      <c r="Q452" s="277" t="s">
        <v>392</v>
      </c>
      <c r="R452" s="278"/>
      <c r="S452" s="279">
        <v>40</v>
      </c>
    </row>
    <row r="453" spans="1:19" ht="14.45" customHeight="1" x14ac:dyDescent="0.2">
      <c r="A453" s="251"/>
      <c r="B453" s="271">
        <v>531</v>
      </c>
      <c r="C453" s="271"/>
      <c r="D453" s="272" t="s">
        <v>809</v>
      </c>
      <c r="E453" s="272"/>
      <c r="F453" s="273">
        <v>34634</v>
      </c>
      <c r="G453" s="273"/>
      <c r="H453" s="274">
        <v>10722.28</v>
      </c>
      <c r="I453" s="250"/>
      <c r="J453" s="250"/>
      <c r="K453" s="274">
        <v>8090.27</v>
      </c>
      <c r="L453" s="250"/>
      <c r="M453" s="274">
        <v>268.06</v>
      </c>
      <c r="N453" s="250"/>
      <c r="O453" s="275">
        <v>8358.33</v>
      </c>
      <c r="P453" s="274"/>
      <c r="Q453" s="277" t="s">
        <v>392</v>
      </c>
      <c r="R453" s="278"/>
      <c r="S453" s="279">
        <v>40</v>
      </c>
    </row>
    <row r="454" spans="1:19" ht="14.45" customHeight="1" x14ac:dyDescent="0.2">
      <c r="A454" s="251"/>
      <c r="B454" s="271">
        <v>532</v>
      </c>
      <c r="C454" s="271"/>
      <c r="D454" s="272" t="s">
        <v>810</v>
      </c>
      <c r="E454" s="272"/>
      <c r="F454" s="273">
        <v>34688</v>
      </c>
      <c r="G454" s="273"/>
      <c r="H454" s="274">
        <v>51728.44</v>
      </c>
      <c r="I454" s="250"/>
      <c r="J454" s="250"/>
      <c r="K454" s="274">
        <v>38838.82</v>
      </c>
      <c r="L454" s="250"/>
      <c r="M454" s="274">
        <v>1293.21</v>
      </c>
      <c r="N454" s="250"/>
      <c r="O454" s="275">
        <v>40132.03</v>
      </c>
      <c r="P454" s="274"/>
      <c r="Q454" s="277" t="s">
        <v>392</v>
      </c>
      <c r="R454" s="278"/>
      <c r="S454" s="279">
        <v>40</v>
      </c>
    </row>
    <row r="455" spans="1:19" ht="14.45" customHeight="1" x14ac:dyDescent="0.2">
      <c r="A455" s="251"/>
      <c r="B455" s="271">
        <v>533</v>
      </c>
      <c r="C455" s="271"/>
      <c r="D455" s="272" t="s">
        <v>811</v>
      </c>
      <c r="E455" s="272"/>
      <c r="F455" s="273">
        <v>34881</v>
      </c>
      <c r="G455" s="273"/>
      <c r="H455" s="274">
        <v>15016.96</v>
      </c>
      <c r="I455" s="250"/>
      <c r="J455" s="250"/>
      <c r="K455" s="274">
        <v>11076.43</v>
      </c>
      <c r="L455" s="250"/>
      <c r="M455" s="274">
        <v>375.42</v>
      </c>
      <c r="N455" s="250"/>
      <c r="O455" s="275">
        <v>11451.85</v>
      </c>
      <c r="P455" s="274"/>
      <c r="Q455" s="277" t="s">
        <v>392</v>
      </c>
      <c r="R455" s="278"/>
      <c r="S455" s="279">
        <v>40</v>
      </c>
    </row>
    <row r="456" spans="1:19" ht="14.45" customHeight="1" x14ac:dyDescent="0.2">
      <c r="A456" s="251"/>
      <c r="B456" s="271">
        <v>534</v>
      </c>
      <c r="C456" s="271"/>
      <c r="D456" s="272" t="s">
        <v>812</v>
      </c>
      <c r="E456" s="272"/>
      <c r="F456" s="273">
        <v>35247</v>
      </c>
      <c r="G456" s="273"/>
      <c r="H456" s="274">
        <v>15370</v>
      </c>
      <c r="I456" s="250"/>
      <c r="J456" s="250"/>
      <c r="K456" s="274">
        <v>11531.7</v>
      </c>
      <c r="L456" s="250"/>
      <c r="M456" s="274">
        <v>384.25</v>
      </c>
      <c r="N456" s="250"/>
      <c r="O456" s="275">
        <v>11915.95</v>
      </c>
      <c r="P456" s="274"/>
      <c r="Q456" s="277" t="s">
        <v>392</v>
      </c>
      <c r="R456" s="278"/>
      <c r="S456" s="279">
        <v>40</v>
      </c>
    </row>
    <row r="457" spans="1:19" ht="14.45" customHeight="1" x14ac:dyDescent="0.2">
      <c r="A457" s="251"/>
      <c r="B457" s="271">
        <v>535</v>
      </c>
      <c r="C457" s="271"/>
      <c r="D457" s="272" t="s">
        <v>813</v>
      </c>
      <c r="E457" s="272"/>
      <c r="F457" s="273">
        <v>35247</v>
      </c>
      <c r="G457" s="273"/>
      <c r="H457" s="274">
        <v>30194.35</v>
      </c>
      <c r="I457" s="250"/>
      <c r="J457" s="250"/>
      <c r="K457" s="274">
        <v>21515.57</v>
      </c>
      <c r="L457" s="250"/>
      <c r="M457" s="274">
        <v>754.86</v>
      </c>
      <c r="N457" s="250"/>
      <c r="O457" s="275">
        <v>22270.43</v>
      </c>
      <c r="P457" s="274"/>
      <c r="Q457" s="277" t="s">
        <v>392</v>
      </c>
      <c r="R457" s="278"/>
      <c r="S457" s="279">
        <v>40</v>
      </c>
    </row>
    <row r="458" spans="1:19" ht="14.45" customHeight="1" x14ac:dyDescent="0.2">
      <c r="A458" s="251"/>
      <c r="B458" s="271">
        <v>536</v>
      </c>
      <c r="C458" s="271"/>
      <c r="D458" s="272" t="s">
        <v>814</v>
      </c>
      <c r="E458" s="272"/>
      <c r="F458" s="273">
        <v>35612</v>
      </c>
      <c r="G458" s="273"/>
      <c r="H458" s="274">
        <v>31651.13</v>
      </c>
      <c r="I458" s="250"/>
      <c r="J458" s="250"/>
      <c r="K458" s="274">
        <v>21763.45</v>
      </c>
      <c r="L458" s="250"/>
      <c r="M458" s="274">
        <v>791.28</v>
      </c>
      <c r="N458" s="250"/>
      <c r="O458" s="275">
        <v>22554.73</v>
      </c>
      <c r="P458" s="274"/>
      <c r="Q458" s="277" t="s">
        <v>392</v>
      </c>
      <c r="R458" s="278"/>
      <c r="S458" s="279">
        <v>40</v>
      </c>
    </row>
    <row r="459" spans="1:19" ht="14.45" customHeight="1" x14ac:dyDescent="0.2">
      <c r="A459" s="251"/>
      <c r="B459" s="271">
        <v>537</v>
      </c>
      <c r="C459" s="271"/>
      <c r="D459" s="272" t="s">
        <v>815</v>
      </c>
      <c r="E459" s="272"/>
      <c r="F459" s="273">
        <v>35599</v>
      </c>
      <c r="G459" s="273"/>
      <c r="H459" s="274">
        <v>7560.05</v>
      </c>
      <c r="I459" s="250"/>
      <c r="J459" s="250"/>
      <c r="K459" s="274">
        <v>5205.01</v>
      </c>
      <c r="L459" s="250"/>
      <c r="M459" s="274">
        <v>189</v>
      </c>
      <c r="N459" s="250"/>
      <c r="O459" s="275">
        <v>5394.01</v>
      </c>
      <c r="P459" s="274"/>
      <c r="Q459" s="277" t="s">
        <v>392</v>
      </c>
      <c r="R459" s="278"/>
      <c r="S459" s="279">
        <v>40</v>
      </c>
    </row>
    <row r="460" spans="1:19" ht="14.45" customHeight="1" x14ac:dyDescent="0.2">
      <c r="A460" s="251"/>
      <c r="B460" s="271">
        <v>538</v>
      </c>
      <c r="C460" s="271"/>
      <c r="D460" s="272" t="s">
        <v>816</v>
      </c>
      <c r="E460" s="272"/>
      <c r="F460" s="273">
        <v>35977</v>
      </c>
      <c r="G460" s="273"/>
      <c r="H460" s="274">
        <v>31698.34</v>
      </c>
      <c r="I460" s="250"/>
      <c r="J460" s="250"/>
      <c r="K460" s="274">
        <v>21003.45</v>
      </c>
      <c r="L460" s="250"/>
      <c r="M460" s="274">
        <v>792.46</v>
      </c>
      <c r="N460" s="250"/>
      <c r="O460" s="275">
        <v>21795.91</v>
      </c>
      <c r="P460" s="274"/>
      <c r="Q460" s="277" t="s">
        <v>392</v>
      </c>
      <c r="R460" s="278"/>
      <c r="S460" s="279">
        <v>40</v>
      </c>
    </row>
    <row r="461" spans="1:19" ht="14.45" customHeight="1" x14ac:dyDescent="0.2">
      <c r="A461" s="251"/>
      <c r="B461" s="271">
        <v>539</v>
      </c>
      <c r="C461" s="271"/>
      <c r="D461" s="272" t="s">
        <v>817</v>
      </c>
      <c r="E461" s="272"/>
      <c r="F461" s="273">
        <v>36342</v>
      </c>
      <c r="G461" s="273"/>
      <c r="H461" s="274">
        <v>40092.239999999998</v>
      </c>
      <c r="I461" s="250"/>
      <c r="J461" s="250"/>
      <c r="K461" s="274">
        <v>25558.9</v>
      </c>
      <c r="L461" s="250"/>
      <c r="M461" s="274">
        <v>1002.31</v>
      </c>
      <c r="N461" s="250"/>
      <c r="O461" s="275">
        <v>26561.21</v>
      </c>
      <c r="P461" s="274"/>
      <c r="Q461" s="277" t="s">
        <v>392</v>
      </c>
      <c r="R461" s="278"/>
      <c r="S461" s="279">
        <v>40</v>
      </c>
    </row>
    <row r="462" spans="1:19" ht="14.45" customHeight="1" x14ac:dyDescent="0.2">
      <c r="A462" s="251"/>
      <c r="B462" s="271">
        <v>540</v>
      </c>
      <c r="C462" s="271"/>
      <c r="D462" s="272" t="s">
        <v>817</v>
      </c>
      <c r="E462" s="272"/>
      <c r="F462" s="273">
        <v>36708</v>
      </c>
      <c r="G462" s="273"/>
      <c r="H462" s="274">
        <v>37997.230000000003</v>
      </c>
      <c r="I462" s="250"/>
      <c r="J462" s="250"/>
      <c r="K462" s="274">
        <v>23273.29</v>
      </c>
      <c r="L462" s="250"/>
      <c r="M462" s="274">
        <v>949.93</v>
      </c>
      <c r="N462" s="250"/>
      <c r="O462" s="275">
        <v>24223.22</v>
      </c>
      <c r="P462" s="274"/>
      <c r="Q462" s="277" t="s">
        <v>392</v>
      </c>
      <c r="R462" s="278"/>
      <c r="S462" s="279">
        <v>40</v>
      </c>
    </row>
    <row r="463" spans="1:19" ht="14.45" customHeight="1" x14ac:dyDescent="0.2">
      <c r="A463" s="251"/>
      <c r="B463" s="271">
        <v>541</v>
      </c>
      <c r="C463" s="271"/>
      <c r="D463" s="272" t="s">
        <v>818</v>
      </c>
      <c r="E463" s="272"/>
      <c r="F463" s="273">
        <v>37073</v>
      </c>
      <c r="G463" s="273"/>
      <c r="H463" s="274">
        <v>31363.65</v>
      </c>
      <c r="I463" s="250"/>
      <c r="J463" s="250"/>
      <c r="K463" s="274">
        <v>18426.12</v>
      </c>
      <c r="L463" s="250"/>
      <c r="M463" s="274">
        <v>784.09</v>
      </c>
      <c r="N463" s="250"/>
      <c r="O463" s="275">
        <v>19210.21</v>
      </c>
      <c r="P463" s="274"/>
      <c r="Q463" s="277" t="s">
        <v>392</v>
      </c>
      <c r="R463" s="278"/>
      <c r="S463" s="279">
        <v>40</v>
      </c>
    </row>
    <row r="464" spans="1:19" ht="14.45" customHeight="1" x14ac:dyDescent="0.2">
      <c r="A464" s="251"/>
      <c r="B464" s="271">
        <v>542</v>
      </c>
      <c r="C464" s="271"/>
      <c r="D464" s="272" t="s">
        <v>819</v>
      </c>
      <c r="E464" s="272"/>
      <c r="F464" s="273">
        <v>37438</v>
      </c>
      <c r="G464" s="273"/>
      <c r="H464" s="274">
        <v>26624.03</v>
      </c>
      <c r="I464" s="250"/>
      <c r="J464" s="250"/>
      <c r="K464" s="274">
        <v>14976</v>
      </c>
      <c r="L464" s="250"/>
      <c r="M464" s="274">
        <v>665.6</v>
      </c>
      <c r="N464" s="250"/>
      <c r="O464" s="275">
        <v>15641.6</v>
      </c>
      <c r="P464" s="274"/>
      <c r="Q464" s="277" t="s">
        <v>392</v>
      </c>
      <c r="R464" s="278"/>
      <c r="S464" s="279">
        <v>40</v>
      </c>
    </row>
    <row r="465" spans="1:19" ht="14.45" customHeight="1" x14ac:dyDescent="0.2">
      <c r="A465" s="251"/>
      <c r="B465" s="271">
        <v>543</v>
      </c>
      <c r="C465" s="271"/>
      <c r="D465" s="272" t="s">
        <v>820</v>
      </c>
      <c r="E465" s="272"/>
      <c r="F465" s="273">
        <v>37803</v>
      </c>
      <c r="G465" s="273"/>
      <c r="H465" s="274">
        <v>28843.14</v>
      </c>
      <c r="I465" s="250"/>
      <c r="J465" s="250"/>
      <c r="K465" s="274">
        <v>15503.22</v>
      </c>
      <c r="L465" s="250"/>
      <c r="M465" s="274">
        <v>721.08</v>
      </c>
      <c r="N465" s="250"/>
      <c r="O465" s="275">
        <v>16224.3</v>
      </c>
      <c r="P465" s="274"/>
      <c r="Q465" s="277" t="s">
        <v>392</v>
      </c>
      <c r="R465" s="278"/>
      <c r="S465" s="279">
        <v>40</v>
      </c>
    </row>
    <row r="466" spans="1:19" ht="14.45" customHeight="1" x14ac:dyDescent="0.2">
      <c r="A466" s="251"/>
      <c r="B466" s="271">
        <v>544</v>
      </c>
      <c r="C466" s="271"/>
      <c r="D466" s="272" t="s">
        <v>821</v>
      </c>
      <c r="E466" s="272"/>
      <c r="F466" s="273">
        <v>38169</v>
      </c>
      <c r="G466" s="273"/>
      <c r="H466" s="274">
        <v>28512.560000000001</v>
      </c>
      <c r="I466" s="250"/>
      <c r="J466" s="250"/>
      <c r="K466" s="274">
        <v>28512.560000000001</v>
      </c>
      <c r="L466" s="250"/>
      <c r="M466" s="274">
        <v>0</v>
      </c>
      <c r="N466" s="250"/>
      <c r="O466" s="275">
        <v>28512.560000000001</v>
      </c>
      <c r="P466" s="274"/>
      <c r="Q466" s="277" t="s">
        <v>392</v>
      </c>
      <c r="R466" s="278"/>
      <c r="S466" s="279">
        <v>20</v>
      </c>
    </row>
    <row r="467" spans="1:19" ht="14.45" customHeight="1" x14ac:dyDescent="0.2">
      <c r="A467" s="251"/>
      <c r="B467" s="271">
        <v>545</v>
      </c>
      <c r="C467" s="271"/>
      <c r="D467" s="272" t="s">
        <v>822</v>
      </c>
      <c r="E467" s="272"/>
      <c r="F467" s="273">
        <v>38056</v>
      </c>
      <c r="G467" s="273"/>
      <c r="H467" s="274">
        <v>25815</v>
      </c>
      <c r="I467" s="250"/>
      <c r="J467" s="250"/>
      <c r="K467" s="274">
        <v>25815</v>
      </c>
      <c r="L467" s="250"/>
      <c r="M467" s="274">
        <v>0</v>
      </c>
      <c r="N467" s="250"/>
      <c r="O467" s="275">
        <v>25815</v>
      </c>
      <c r="P467" s="274"/>
      <c r="Q467" s="277" t="s">
        <v>392</v>
      </c>
      <c r="R467" s="278"/>
      <c r="S467" s="279">
        <v>20</v>
      </c>
    </row>
    <row r="468" spans="1:19" ht="14.45" customHeight="1" x14ac:dyDescent="0.2">
      <c r="A468" s="251"/>
      <c r="B468" s="271">
        <v>546</v>
      </c>
      <c r="C468" s="271"/>
      <c r="D468" s="272" t="s">
        <v>823</v>
      </c>
      <c r="E468" s="272"/>
      <c r="F468" s="273">
        <v>38534</v>
      </c>
      <c r="G468" s="273"/>
      <c r="H468" s="274">
        <v>26671.63</v>
      </c>
      <c r="I468" s="250"/>
      <c r="J468" s="250"/>
      <c r="K468" s="274">
        <v>26004.81</v>
      </c>
      <c r="L468" s="250"/>
      <c r="M468" s="274">
        <v>666.82</v>
      </c>
      <c r="N468" s="250"/>
      <c r="O468" s="275">
        <v>26671.63</v>
      </c>
      <c r="P468" s="274"/>
      <c r="Q468" s="277" t="s">
        <v>392</v>
      </c>
      <c r="R468" s="278"/>
      <c r="S468" s="279">
        <v>20</v>
      </c>
    </row>
    <row r="469" spans="1:19" ht="14.45" customHeight="1" x14ac:dyDescent="0.2">
      <c r="A469" s="251"/>
      <c r="B469" s="271">
        <v>547</v>
      </c>
      <c r="C469" s="271"/>
      <c r="D469" s="272" t="s">
        <v>824</v>
      </c>
      <c r="E469" s="272"/>
      <c r="F469" s="273">
        <v>38889</v>
      </c>
      <c r="G469" s="273"/>
      <c r="H469" s="274">
        <v>8947</v>
      </c>
      <c r="I469" s="250"/>
      <c r="J469" s="250"/>
      <c r="K469" s="274">
        <v>8275.98</v>
      </c>
      <c r="L469" s="250"/>
      <c r="M469" s="274">
        <v>447.35</v>
      </c>
      <c r="N469" s="250"/>
      <c r="O469" s="275">
        <v>8723.33</v>
      </c>
      <c r="P469" s="274"/>
      <c r="Q469" s="277" t="s">
        <v>392</v>
      </c>
      <c r="R469" s="278"/>
      <c r="S469" s="279">
        <v>20</v>
      </c>
    </row>
    <row r="470" spans="1:19" ht="14.45" customHeight="1" x14ac:dyDescent="0.2">
      <c r="A470" s="251"/>
      <c r="B470" s="271">
        <v>548</v>
      </c>
      <c r="C470" s="271"/>
      <c r="D470" s="272" t="s">
        <v>825</v>
      </c>
      <c r="E470" s="272"/>
      <c r="F470" s="273">
        <v>38954</v>
      </c>
      <c r="G470" s="273"/>
      <c r="H470" s="274">
        <v>6370</v>
      </c>
      <c r="I470" s="250"/>
      <c r="J470" s="250"/>
      <c r="K470" s="274">
        <v>5839.17</v>
      </c>
      <c r="L470" s="250"/>
      <c r="M470" s="274">
        <v>318.5</v>
      </c>
      <c r="N470" s="250"/>
      <c r="O470" s="275">
        <v>6157.67</v>
      </c>
      <c r="P470" s="274"/>
      <c r="Q470" s="277" t="s">
        <v>392</v>
      </c>
      <c r="R470" s="278"/>
      <c r="S470" s="279">
        <v>20</v>
      </c>
    </row>
    <row r="471" spans="1:19" ht="14.45" customHeight="1" x14ac:dyDescent="0.2">
      <c r="A471" s="251"/>
      <c r="B471" s="271">
        <v>549</v>
      </c>
      <c r="C471" s="271"/>
      <c r="D471" s="272" t="s">
        <v>826</v>
      </c>
      <c r="E471" s="272"/>
      <c r="F471" s="273">
        <v>38899</v>
      </c>
      <c r="G471" s="273"/>
      <c r="H471" s="274">
        <v>26035.8</v>
      </c>
      <c r="I471" s="250"/>
      <c r="J471" s="250"/>
      <c r="K471" s="274">
        <v>24083.119999999999</v>
      </c>
      <c r="L471" s="250"/>
      <c r="M471" s="274">
        <v>1301.79</v>
      </c>
      <c r="N471" s="250"/>
      <c r="O471" s="275">
        <v>25384.91</v>
      </c>
      <c r="P471" s="274"/>
      <c r="Q471" s="277" t="s">
        <v>392</v>
      </c>
      <c r="R471" s="278"/>
      <c r="S471" s="279">
        <v>20</v>
      </c>
    </row>
    <row r="472" spans="1:19" ht="14.45" customHeight="1" x14ac:dyDescent="0.2">
      <c r="A472" s="251"/>
      <c r="B472" s="271">
        <v>550</v>
      </c>
      <c r="C472" s="271"/>
      <c r="D472" s="272" t="s">
        <v>827</v>
      </c>
      <c r="E472" s="272"/>
      <c r="F472" s="273">
        <v>39358</v>
      </c>
      <c r="G472" s="273"/>
      <c r="H472" s="274">
        <v>1500</v>
      </c>
      <c r="I472" s="250"/>
      <c r="J472" s="250"/>
      <c r="K472" s="274">
        <v>1293.75</v>
      </c>
      <c r="L472" s="250"/>
      <c r="M472" s="274">
        <v>75</v>
      </c>
      <c r="N472" s="250"/>
      <c r="O472" s="275">
        <v>1368.75</v>
      </c>
      <c r="P472" s="274"/>
      <c r="Q472" s="277" t="s">
        <v>392</v>
      </c>
      <c r="R472" s="278"/>
      <c r="S472" s="279">
        <v>20</v>
      </c>
    </row>
    <row r="473" spans="1:19" ht="14.45" customHeight="1" x14ac:dyDescent="0.2">
      <c r="A473" s="251"/>
      <c r="B473" s="271">
        <v>551</v>
      </c>
      <c r="C473" s="271"/>
      <c r="D473" s="272" t="s">
        <v>828</v>
      </c>
      <c r="E473" s="272"/>
      <c r="F473" s="273">
        <v>39264</v>
      </c>
      <c r="G473" s="273"/>
      <c r="H473" s="274">
        <v>21948.44</v>
      </c>
      <c r="I473" s="250"/>
      <c r="J473" s="250"/>
      <c r="K473" s="274">
        <v>19204.849999999999</v>
      </c>
      <c r="L473" s="250"/>
      <c r="M473" s="274">
        <v>1097.42</v>
      </c>
      <c r="N473" s="250"/>
      <c r="O473" s="275">
        <v>20302.27</v>
      </c>
      <c r="P473" s="274"/>
      <c r="Q473" s="277" t="s">
        <v>392</v>
      </c>
      <c r="R473" s="278"/>
      <c r="S473" s="279">
        <v>20</v>
      </c>
    </row>
    <row r="474" spans="1:19" ht="14.45" customHeight="1" x14ac:dyDescent="0.2">
      <c r="A474" s="251"/>
      <c r="B474" s="271">
        <v>552</v>
      </c>
      <c r="C474" s="271"/>
      <c r="D474" s="272" t="s">
        <v>829</v>
      </c>
      <c r="E474" s="272"/>
      <c r="F474" s="273">
        <v>39630</v>
      </c>
      <c r="G474" s="273"/>
      <c r="H474" s="274">
        <v>11076.87</v>
      </c>
      <c r="I474" s="250"/>
      <c r="J474" s="250"/>
      <c r="K474" s="274">
        <v>9138.36</v>
      </c>
      <c r="L474" s="250"/>
      <c r="M474" s="274">
        <v>553.84</v>
      </c>
      <c r="N474" s="250"/>
      <c r="O474" s="275">
        <v>9692.2000000000007</v>
      </c>
      <c r="P474" s="274"/>
      <c r="Q474" s="277" t="s">
        <v>392</v>
      </c>
      <c r="R474" s="278"/>
      <c r="S474" s="279">
        <v>20</v>
      </c>
    </row>
    <row r="475" spans="1:19" ht="14.45" customHeight="1" x14ac:dyDescent="0.2">
      <c r="A475" s="251"/>
      <c r="B475" s="271">
        <v>553</v>
      </c>
      <c r="C475" s="271"/>
      <c r="D475" s="272" t="s">
        <v>830</v>
      </c>
      <c r="E475" s="272"/>
      <c r="F475" s="273">
        <v>39995</v>
      </c>
      <c r="G475" s="273"/>
      <c r="H475" s="274">
        <v>11388.9</v>
      </c>
      <c r="I475" s="250"/>
      <c r="J475" s="250"/>
      <c r="K475" s="274">
        <v>8826.4699999999993</v>
      </c>
      <c r="L475" s="250"/>
      <c r="M475" s="274">
        <v>569.45000000000005</v>
      </c>
      <c r="N475" s="250"/>
      <c r="O475" s="275">
        <v>9395.92</v>
      </c>
      <c r="P475" s="274"/>
      <c r="Q475" s="277" t="s">
        <v>392</v>
      </c>
      <c r="R475" s="278"/>
      <c r="S475" s="279">
        <v>20</v>
      </c>
    </row>
    <row r="476" spans="1:19" ht="14.45" customHeight="1" x14ac:dyDescent="0.2">
      <c r="A476" s="251"/>
      <c r="B476" s="271">
        <v>554</v>
      </c>
      <c r="C476" s="271"/>
      <c r="D476" s="272" t="s">
        <v>831</v>
      </c>
      <c r="E476" s="272"/>
      <c r="F476" s="273">
        <v>40360</v>
      </c>
      <c r="G476" s="273"/>
      <c r="H476" s="274">
        <v>12187.2</v>
      </c>
      <c r="I476" s="250"/>
      <c r="J476" s="250"/>
      <c r="K476" s="274">
        <v>8835.7199999999993</v>
      </c>
      <c r="L476" s="250"/>
      <c r="M476" s="274">
        <v>609.36</v>
      </c>
      <c r="N476" s="250"/>
      <c r="O476" s="275">
        <v>9445.08</v>
      </c>
      <c r="P476" s="274"/>
      <c r="Q476" s="277" t="s">
        <v>392</v>
      </c>
      <c r="R476" s="278"/>
      <c r="S476" s="279">
        <v>20</v>
      </c>
    </row>
    <row r="477" spans="1:19" ht="14.45" customHeight="1" x14ac:dyDescent="0.2">
      <c r="A477" s="251"/>
      <c r="B477" s="271">
        <v>555</v>
      </c>
      <c r="C477" s="271"/>
      <c r="D477" s="272" t="s">
        <v>832</v>
      </c>
      <c r="E477" s="272"/>
      <c r="F477" s="273">
        <v>40365</v>
      </c>
      <c r="G477" s="273"/>
      <c r="H477" s="274">
        <v>3000</v>
      </c>
      <c r="I477" s="250"/>
      <c r="J477" s="250"/>
      <c r="K477" s="274">
        <v>2175</v>
      </c>
      <c r="L477" s="250"/>
      <c r="M477" s="274">
        <v>150</v>
      </c>
      <c r="N477" s="250"/>
      <c r="O477" s="275">
        <v>2325</v>
      </c>
      <c r="P477" s="274"/>
      <c r="Q477" s="277" t="s">
        <v>392</v>
      </c>
      <c r="R477" s="278"/>
      <c r="S477" s="279">
        <v>20</v>
      </c>
    </row>
    <row r="478" spans="1:19" ht="14.45" customHeight="1" x14ac:dyDescent="0.2">
      <c r="A478" s="251"/>
      <c r="B478" s="271">
        <v>556</v>
      </c>
      <c r="C478" s="271"/>
      <c r="D478" s="272" t="s">
        <v>833</v>
      </c>
      <c r="E478" s="272"/>
      <c r="F478" s="273">
        <v>40725</v>
      </c>
      <c r="G478" s="273"/>
      <c r="H478" s="274">
        <v>7390.82</v>
      </c>
      <c r="I478" s="250"/>
      <c r="J478" s="250"/>
      <c r="K478" s="274">
        <v>4988.79</v>
      </c>
      <c r="L478" s="250"/>
      <c r="M478" s="274">
        <v>369.54</v>
      </c>
      <c r="N478" s="250"/>
      <c r="O478" s="275">
        <v>5358.33</v>
      </c>
      <c r="P478" s="274"/>
      <c r="Q478" s="277" t="s">
        <v>392</v>
      </c>
      <c r="R478" s="278"/>
      <c r="S478" s="279">
        <v>20</v>
      </c>
    </row>
    <row r="479" spans="1:19" ht="14.45" customHeight="1" x14ac:dyDescent="0.2">
      <c r="A479" s="251"/>
      <c r="B479" s="271">
        <v>557</v>
      </c>
      <c r="C479" s="271"/>
      <c r="D479" s="272" t="s">
        <v>834</v>
      </c>
      <c r="E479" s="272"/>
      <c r="F479" s="273">
        <v>40665</v>
      </c>
      <c r="G479" s="273"/>
      <c r="H479" s="274">
        <v>990</v>
      </c>
      <c r="I479" s="250"/>
      <c r="J479" s="250"/>
      <c r="K479" s="274">
        <v>676.5</v>
      </c>
      <c r="L479" s="250"/>
      <c r="M479" s="274">
        <v>49.5</v>
      </c>
      <c r="N479" s="250"/>
      <c r="O479" s="275">
        <v>726</v>
      </c>
      <c r="P479" s="274"/>
      <c r="Q479" s="277" t="s">
        <v>392</v>
      </c>
      <c r="R479" s="278"/>
      <c r="S479" s="279">
        <v>20</v>
      </c>
    </row>
    <row r="480" spans="1:19" ht="14.45" customHeight="1" x14ac:dyDescent="0.2">
      <c r="A480" s="251"/>
      <c r="B480" s="271">
        <v>558</v>
      </c>
      <c r="C480" s="271"/>
      <c r="D480" s="272" t="s">
        <v>835</v>
      </c>
      <c r="E480" s="272"/>
      <c r="F480" s="273">
        <v>40882</v>
      </c>
      <c r="G480" s="273"/>
      <c r="H480" s="274">
        <v>3220</v>
      </c>
      <c r="I480" s="250"/>
      <c r="J480" s="250"/>
      <c r="K480" s="274">
        <v>2106.42</v>
      </c>
      <c r="L480" s="250"/>
      <c r="M480" s="274">
        <v>161</v>
      </c>
      <c r="N480" s="250"/>
      <c r="O480" s="275">
        <v>2267.42</v>
      </c>
      <c r="P480" s="274"/>
      <c r="Q480" s="277" t="s">
        <v>392</v>
      </c>
      <c r="R480" s="278"/>
      <c r="S480" s="279">
        <v>20</v>
      </c>
    </row>
    <row r="481" spans="1:19" ht="14.45" customHeight="1" x14ac:dyDescent="0.2">
      <c r="A481" s="251"/>
      <c r="B481" s="271">
        <v>559</v>
      </c>
      <c r="C481" s="271"/>
      <c r="D481" s="272" t="s">
        <v>836</v>
      </c>
      <c r="E481" s="272"/>
      <c r="F481" s="307">
        <v>41091</v>
      </c>
      <c r="H481" s="275">
        <v>10595.06</v>
      </c>
      <c r="I481" s="275"/>
      <c r="J481" s="275">
        <v>0</v>
      </c>
      <c r="K481" s="275">
        <v>6621.88</v>
      </c>
      <c r="L481" s="275"/>
      <c r="M481" s="275">
        <v>529.75</v>
      </c>
      <c r="N481" s="275"/>
      <c r="O481" s="275">
        <v>7151.63</v>
      </c>
      <c r="P481" s="275"/>
      <c r="Q481" s="277" t="s">
        <v>392</v>
      </c>
      <c r="S481" s="279">
        <v>20</v>
      </c>
    </row>
    <row r="482" spans="1:19" ht="14.45" customHeight="1" x14ac:dyDescent="0.2">
      <c r="A482" s="251"/>
      <c r="B482" s="271">
        <v>560</v>
      </c>
      <c r="C482" s="271"/>
      <c r="D482" s="272" t="s">
        <v>837</v>
      </c>
      <c r="E482" s="272"/>
      <c r="F482" s="307">
        <v>41456</v>
      </c>
      <c r="H482" s="275">
        <v>7836.87</v>
      </c>
      <c r="I482" s="275"/>
      <c r="J482" s="275">
        <v>0</v>
      </c>
      <c r="K482" s="275">
        <v>4506.16</v>
      </c>
      <c r="L482" s="275"/>
      <c r="M482" s="275">
        <v>391.84</v>
      </c>
      <c r="N482" s="275"/>
      <c r="O482" s="275">
        <v>4898</v>
      </c>
      <c r="P482" s="275"/>
      <c r="Q482" s="277" t="s">
        <v>392</v>
      </c>
      <c r="S482" s="279">
        <v>20</v>
      </c>
    </row>
    <row r="483" spans="1:19" ht="14.45" customHeight="1" x14ac:dyDescent="0.2">
      <c r="A483" s="251"/>
      <c r="B483" s="271">
        <v>561</v>
      </c>
      <c r="C483" s="271"/>
      <c r="D483" s="272" t="s">
        <v>838</v>
      </c>
      <c r="E483" s="272"/>
      <c r="F483" s="307">
        <v>41821</v>
      </c>
      <c r="H483" s="275">
        <v>8568.2000000000007</v>
      </c>
      <c r="I483" s="275"/>
      <c r="J483" s="275">
        <v>0</v>
      </c>
      <c r="K483" s="275">
        <v>4498.3100000000004</v>
      </c>
      <c r="L483" s="275"/>
      <c r="M483" s="275">
        <v>428.41</v>
      </c>
      <c r="N483" s="275"/>
      <c r="O483" s="275">
        <v>4926.72</v>
      </c>
      <c r="P483" s="275"/>
      <c r="Q483" s="277" t="s">
        <v>392</v>
      </c>
      <c r="S483" s="279">
        <v>20</v>
      </c>
    </row>
    <row r="484" spans="1:19" ht="14.45" customHeight="1" x14ac:dyDescent="0.2">
      <c r="A484" s="251"/>
      <c r="B484" s="271">
        <v>562</v>
      </c>
      <c r="C484" s="271"/>
      <c r="D484" s="272" t="s">
        <v>839</v>
      </c>
      <c r="E484" s="272"/>
      <c r="F484" s="307">
        <v>42186</v>
      </c>
      <c r="H484" s="275">
        <v>13981.51</v>
      </c>
      <c r="I484" s="275"/>
      <c r="J484" s="275">
        <v>0</v>
      </c>
      <c r="K484" s="275">
        <v>6641.26</v>
      </c>
      <c r="L484" s="275"/>
      <c r="M484" s="275">
        <v>699.08</v>
      </c>
      <c r="N484" s="275"/>
      <c r="O484" s="275">
        <v>7340.34</v>
      </c>
      <c r="P484" s="275"/>
      <c r="Q484" s="277" t="s">
        <v>392</v>
      </c>
      <c r="S484" s="279">
        <v>20</v>
      </c>
    </row>
    <row r="485" spans="1:19" ht="14.45" customHeight="1" x14ac:dyDescent="0.2">
      <c r="A485" s="251"/>
      <c r="B485" s="271">
        <v>563</v>
      </c>
      <c r="C485" s="271"/>
      <c r="D485" s="272" t="s">
        <v>840</v>
      </c>
      <c r="E485" s="272"/>
      <c r="F485" s="307">
        <v>42552</v>
      </c>
      <c r="H485" s="275">
        <v>14642.14</v>
      </c>
      <c r="I485" s="275"/>
      <c r="J485" s="275">
        <v>0</v>
      </c>
      <c r="K485" s="275">
        <v>6222.93</v>
      </c>
      <c r="L485" s="275"/>
      <c r="M485" s="275">
        <v>732.11</v>
      </c>
      <c r="N485" s="275"/>
      <c r="O485" s="275">
        <v>6955.04</v>
      </c>
      <c r="P485" s="275"/>
      <c r="Q485" s="277" t="s">
        <v>392</v>
      </c>
      <c r="S485" s="279">
        <v>20</v>
      </c>
    </row>
    <row r="486" spans="1:19" ht="14.45" customHeight="1" x14ac:dyDescent="0.2">
      <c r="A486" s="251"/>
      <c r="B486" s="271">
        <v>564</v>
      </c>
      <c r="C486" s="271"/>
      <c r="D486" s="272" t="s">
        <v>841</v>
      </c>
      <c r="E486" s="272"/>
      <c r="F486" s="307">
        <v>43282</v>
      </c>
      <c r="H486" s="275">
        <v>8640</v>
      </c>
      <c r="I486" s="275"/>
      <c r="J486" s="275">
        <v>0</v>
      </c>
      <c r="K486" s="275">
        <v>5616</v>
      </c>
      <c r="L486" s="275"/>
      <c r="M486" s="275">
        <v>864</v>
      </c>
      <c r="N486" s="275"/>
      <c r="O486" s="275">
        <v>6480</v>
      </c>
      <c r="P486" s="275"/>
      <c r="Q486" s="277" t="s">
        <v>392</v>
      </c>
      <c r="S486" s="279">
        <v>10</v>
      </c>
    </row>
    <row r="487" spans="1:19" ht="14.45" customHeight="1" x14ac:dyDescent="0.2">
      <c r="A487" s="251"/>
      <c r="B487" s="271">
        <v>565</v>
      </c>
      <c r="C487" s="271"/>
      <c r="D487" s="272" t="s">
        <v>842</v>
      </c>
      <c r="E487" s="272"/>
      <c r="F487" s="307">
        <v>42917</v>
      </c>
      <c r="H487" s="275">
        <v>10886.2</v>
      </c>
      <c r="I487" s="275"/>
      <c r="J487" s="275">
        <v>0</v>
      </c>
      <c r="K487" s="275">
        <v>4082.33</v>
      </c>
      <c r="L487" s="275"/>
      <c r="M487" s="275">
        <v>544.30999999999995</v>
      </c>
      <c r="N487" s="275"/>
      <c r="O487" s="275">
        <v>4626.6400000000003</v>
      </c>
      <c r="P487" s="275"/>
      <c r="Q487" s="277" t="s">
        <v>392</v>
      </c>
      <c r="S487" s="279">
        <v>20</v>
      </c>
    </row>
    <row r="488" spans="1:19" ht="14.45" customHeight="1" x14ac:dyDescent="0.2">
      <c r="A488" s="251"/>
      <c r="B488" s="271">
        <v>566</v>
      </c>
      <c r="C488" s="271"/>
      <c r="D488" s="272" t="s">
        <v>843</v>
      </c>
      <c r="E488" s="272"/>
      <c r="F488" s="307">
        <v>43282</v>
      </c>
      <c r="H488" s="275">
        <v>14461.6</v>
      </c>
      <c r="I488" s="275"/>
      <c r="J488" s="275">
        <v>0</v>
      </c>
      <c r="K488" s="275">
        <v>4700.0200000000004</v>
      </c>
      <c r="L488" s="275"/>
      <c r="M488" s="275">
        <v>723.08</v>
      </c>
      <c r="N488" s="275"/>
      <c r="O488" s="275">
        <v>5423.1</v>
      </c>
      <c r="P488" s="275"/>
      <c r="Q488" s="277" t="s">
        <v>392</v>
      </c>
      <c r="S488" s="279">
        <v>20</v>
      </c>
    </row>
    <row r="489" spans="1:19" ht="14.45" customHeight="1" x14ac:dyDescent="0.2">
      <c r="A489" s="251"/>
      <c r="B489" s="271">
        <v>567</v>
      </c>
      <c r="C489" s="271"/>
      <c r="D489" s="272" t="s">
        <v>844</v>
      </c>
      <c r="E489" s="272"/>
      <c r="F489" s="307">
        <v>43451</v>
      </c>
      <c r="H489" s="275">
        <v>18860.75</v>
      </c>
      <c r="I489" s="275"/>
      <c r="J489" s="275">
        <v>0</v>
      </c>
      <c r="K489" s="275">
        <v>5658.24</v>
      </c>
      <c r="L489" s="275"/>
      <c r="M489" s="275">
        <v>943.04</v>
      </c>
      <c r="N489" s="275"/>
      <c r="O489" s="275">
        <v>6601.28</v>
      </c>
      <c r="P489" s="275"/>
      <c r="Q489" s="277" t="s">
        <v>392</v>
      </c>
      <c r="S489" s="279">
        <v>20</v>
      </c>
    </row>
    <row r="490" spans="1:19" ht="14.45" customHeight="1" x14ac:dyDescent="0.2">
      <c r="A490" s="251"/>
      <c r="B490" s="271">
        <v>568</v>
      </c>
      <c r="C490" s="271"/>
      <c r="D490" s="272" t="s">
        <v>845</v>
      </c>
      <c r="E490" s="272"/>
      <c r="F490" s="307">
        <v>43465</v>
      </c>
      <c r="H490" s="275">
        <v>84000</v>
      </c>
      <c r="I490" s="275"/>
      <c r="J490" s="275">
        <v>0</v>
      </c>
      <c r="K490" s="275">
        <v>33600</v>
      </c>
      <c r="L490" s="275"/>
      <c r="M490" s="275">
        <v>4200</v>
      </c>
      <c r="N490" s="275"/>
      <c r="O490" s="275">
        <v>37800</v>
      </c>
      <c r="P490" s="275"/>
      <c r="Q490" s="277" t="s">
        <v>392</v>
      </c>
      <c r="S490" s="279">
        <v>20</v>
      </c>
    </row>
    <row r="491" spans="1:19" ht="14.45" customHeight="1" x14ac:dyDescent="0.2">
      <c r="A491" s="251"/>
      <c r="B491" s="271">
        <v>569</v>
      </c>
      <c r="C491" s="271"/>
      <c r="D491" s="272" t="s">
        <v>846</v>
      </c>
      <c r="E491" s="272"/>
      <c r="F491" s="307">
        <v>43531</v>
      </c>
      <c r="H491" s="275">
        <v>740.55</v>
      </c>
      <c r="I491" s="275"/>
      <c r="J491" s="275">
        <v>0</v>
      </c>
      <c r="K491" s="275">
        <v>216.01</v>
      </c>
      <c r="L491" s="275"/>
      <c r="M491" s="275">
        <v>37.03</v>
      </c>
      <c r="N491" s="275"/>
      <c r="O491" s="275">
        <v>253.04</v>
      </c>
      <c r="P491" s="275"/>
      <c r="Q491" s="277" t="s">
        <v>392</v>
      </c>
      <c r="S491" s="279">
        <v>20</v>
      </c>
    </row>
    <row r="492" spans="1:19" ht="14.45" customHeight="1" x14ac:dyDescent="0.2">
      <c r="A492" s="251"/>
      <c r="B492" s="271">
        <v>570</v>
      </c>
      <c r="C492" s="271"/>
      <c r="D492" s="272" t="s">
        <v>847</v>
      </c>
      <c r="E492" s="272"/>
      <c r="F492" s="307">
        <v>43830</v>
      </c>
      <c r="H492" s="275">
        <v>15912</v>
      </c>
      <c r="I492" s="275"/>
      <c r="J492" s="275">
        <v>0</v>
      </c>
      <c r="K492" s="275">
        <v>4773.6000000000004</v>
      </c>
      <c r="L492" s="275"/>
      <c r="M492" s="275">
        <v>795.6</v>
      </c>
      <c r="N492" s="275"/>
      <c r="O492" s="275">
        <v>5569.2</v>
      </c>
      <c r="P492" s="275"/>
      <c r="Q492" s="277" t="s">
        <v>392</v>
      </c>
      <c r="S492" s="279">
        <v>20</v>
      </c>
    </row>
    <row r="493" spans="1:19" ht="14.45" customHeight="1" x14ac:dyDescent="0.2">
      <c r="A493" s="251"/>
      <c r="B493" s="271">
        <v>571</v>
      </c>
      <c r="C493" s="271"/>
      <c r="D493" s="272" t="s">
        <v>848</v>
      </c>
      <c r="E493" s="272"/>
      <c r="F493" s="307">
        <v>43647</v>
      </c>
      <c r="H493" s="275">
        <v>21041</v>
      </c>
      <c r="I493" s="275"/>
      <c r="J493" s="275">
        <v>0</v>
      </c>
      <c r="K493" s="275">
        <v>5786.28</v>
      </c>
      <c r="L493" s="275"/>
      <c r="M493" s="275">
        <v>1052.05</v>
      </c>
      <c r="N493" s="275"/>
      <c r="O493" s="275">
        <v>6838.33</v>
      </c>
      <c r="P493" s="275"/>
      <c r="Q493" s="277" t="s">
        <v>392</v>
      </c>
      <c r="S493" s="279">
        <v>20</v>
      </c>
    </row>
    <row r="494" spans="1:19" ht="14.45" customHeight="1" x14ac:dyDescent="0.2">
      <c r="A494" s="251"/>
      <c r="B494" s="271">
        <v>572</v>
      </c>
      <c r="C494" s="271"/>
      <c r="D494" s="272" t="s">
        <v>849</v>
      </c>
      <c r="E494" s="272"/>
      <c r="F494" s="307">
        <v>44074</v>
      </c>
      <c r="H494" s="275">
        <v>14000</v>
      </c>
      <c r="I494" s="275"/>
      <c r="J494" s="275">
        <v>0</v>
      </c>
      <c r="K494" s="275">
        <v>3266.67</v>
      </c>
      <c r="L494" s="275"/>
      <c r="M494" s="275">
        <v>700</v>
      </c>
      <c r="N494" s="275"/>
      <c r="O494" s="275">
        <v>3966.67</v>
      </c>
      <c r="P494" s="275"/>
      <c r="Q494" s="277" t="s">
        <v>392</v>
      </c>
      <c r="S494" s="279">
        <v>20</v>
      </c>
    </row>
    <row r="495" spans="1:19" ht="14.45" customHeight="1" x14ac:dyDescent="0.2">
      <c r="A495" s="251"/>
      <c r="B495" s="271">
        <v>573</v>
      </c>
      <c r="C495" s="271"/>
      <c r="D495" s="272" t="s">
        <v>850</v>
      </c>
      <c r="E495" s="272"/>
      <c r="F495" s="307">
        <v>44104</v>
      </c>
      <c r="H495" s="275">
        <v>3720</v>
      </c>
      <c r="I495" s="275"/>
      <c r="J495" s="275">
        <v>0</v>
      </c>
      <c r="K495" s="275">
        <v>837</v>
      </c>
      <c r="L495" s="275"/>
      <c r="M495" s="275">
        <v>186</v>
      </c>
      <c r="N495" s="275"/>
      <c r="O495" s="275">
        <v>1023</v>
      </c>
      <c r="P495" s="275"/>
      <c r="Q495" s="277" t="s">
        <v>392</v>
      </c>
      <c r="S495" s="279">
        <v>20</v>
      </c>
    </row>
    <row r="496" spans="1:19" ht="14.45" customHeight="1" x14ac:dyDescent="0.2">
      <c r="A496" s="251"/>
      <c r="B496" s="271">
        <v>574</v>
      </c>
      <c r="C496" s="271"/>
      <c r="D496" s="272" t="s">
        <v>851</v>
      </c>
      <c r="E496" s="272"/>
      <c r="F496" s="307">
        <v>44147</v>
      </c>
      <c r="H496" s="275">
        <v>33496.199999999997</v>
      </c>
      <c r="I496" s="275"/>
      <c r="J496" s="275">
        <v>0</v>
      </c>
      <c r="K496" s="275">
        <v>7257.51</v>
      </c>
      <c r="L496" s="275"/>
      <c r="M496" s="275">
        <v>1674.81</v>
      </c>
      <c r="N496" s="275"/>
      <c r="O496" s="275">
        <v>8932.32</v>
      </c>
      <c r="P496" s="275"/>
      <c r="Q496" s="277" t="s">
        <v>392</v>
      </c>
      <c r="S496" s="279">
        <v>20</v>
      </c>
    </row>
    <row r="497" spans="1:19" ht="14.45" customHeight="1" x14ac:dyDescent="0.2">
      <c r="A497" s="251"/>
      <c r="B497" s="271">
        <v>575</v>
      </c>
      <c r="C497" s="271"/>
      <c r="D497" s="272" t="s">
        <v>852</v>
      </c>
      <c r="E497" s="272"/>
      <c r="F497" s="307">
        <v>44196</v>
      </c>
      <c r="H497" s="275">
        <v>40939.800000000003</v>
      </c>
      <c r="I497" s="275"/>
      <c r="J497" s="275">
        <v>0</v>
      </c>
      <c r="K497" s="275">
        <v>8187.96</v>
      </c>
      <c r="L497" s="275"/>
      <c r="M497" s="275">
        <v>2046.99</v>
      </c>
      <c r="N497" s="275"/>
      <c r="O497" s="275">
        <v>10234.950000000001</v>
      </c>
      <c r="P497" s="275"/>
      <c r="Q497" s="277" t="s">
        <v>392</v>
      </c>
      <c r="S497" s="279">
        <v>20</v>
      </c>
    </row>
    <row r="498" spans="1:19" ht="14.45" customHeight="1" x14ac:dyDescent="0.2">
      <c r="A498" s="251"/>
      <c r="B498" s="271">
        <v>576</v>
      </c>
      <c r="C498" s="271"/>
      <c r="D498" s="272" t="s">
        <v>853</v>
      </c>
      <c r="E498" s="272"/>
      <c r="F498" s="307">
        <v>44165</v>
      </c>
      <c r="H498" s="275">
        <v>1559.82</v>
      </c>
      <c r="I498" s="275"/>
      <c r="J498" s="275">
        <v>0</v>
      </c>
      <c r="K498" s="275">
        <v>324.95999999999998</v>
      </c>
      <c r="L498" s="275"/>
      <c r="M498" s="275">
        <v>77.989999999999995</v>
      </c>
      <c r="N498" s="275"/>
      <c r="O498" s="275">
        <v>402.95</v>
      </c>
      <c r="P498" s="275"/>
      <c r="Q498" s="277" t="s">
        <v>392</v>
      </c>
      <c r="S498" s="279">
        <v>20</v>
      </c>
    </row>
    <row r="499" spans="1:19" ht="14.45" customHeight="1" x14ac:dyDescent="0.2">
      <c r="A499" s="251"/>
      <c r="B499" s="271">
        <v>577</v>
      </c>
      <c r="C499" s="271"/>
      <c r="D499" s="272" t="s">
        <v>854</v>
      </c>
      <c r="E499" s="272"/>
      <c r="F499" s="307">
        <v>44196</v>
      </c>
      <c r="H499" s="275">
        <v>102000</v>
      </c>
      <c r="I499" s="275"/>
      <c r="J499" s="275">
        <v>0</v>
      </c>
      <c r="K499" s="275">
        <v>20400</v>
      </c>
      <c r="L499" s="275"/>
      <c r="M499" s="275">
        <v>5100</v>
      </c>
      <c r="N499" s="275"/>
      <c r="O499" s="275">
        <v>25500</v>
      </c>
      <c r="P499" s="275"/>
      <c r="Q499" s="277" t="s">
        <v>392</v>
      </c>
      <c r="S499" s="279">
        <v>20</v>
      </c>
    </row>
    <row r="500" spans="1:19" ht="14.45" customHeight="1" x14ac:dyDescent="0.2">
      <c r="A500" s="251"/>
      <c r="B500" s="271">
        <v>578</v>
      </c>
      <c r="C500" s="271"/>
      <c r="D500" s="272" t="s">
        <v>855</v>
      </c>
      <c r="E500" s="272"/>
      <c r="F500" s="307">
        <v>44013</v>
      </c>
      <c r="H500" s="275">
        <v>25568.31</v>
      </c>
      <c r="I500" s="275"/>
      <c r="J500" s="275">
        <v>0</v>
      </c>
      <c r="K500" s="275">
        <v>5752.89</v>
      </c>
      <c r="L500" s="275"/>
      <c r="M500" s="275">
        <v>1278.42</v>
      </c>
      <c r="N500" s="275"/>
      <c r="O500" s="275">
        <v>7031.31</v>
      </c>
      <c r="P500" s="275"/>
      <c r="Q500" s="277" t="s">
        <v>392</v>
      </c>
      <c r="S500" s="279">
        <v>20</v>
      </c>
    </row>
    <row r="501" spans="1:19" ht="14.45" customHeight="1" x14ac:dyDescent="0.2">
      <c r="A501" s="251"/>
      <c r="B501" s="271">
        <v>579</v>
      </c>
      <c r="C501" s="271"/>
      <c r="D501" s="272" t="s">
        <v>856</v>
      </c>
      <c r="E501" s="272"/>
      <c r="F501" s="307">
        <v>44316</v>
      </c>
      <c r="H501" s="275">
        <v>3430.62</v>
      </c>
      <c r="I501" s="275"/>
      <c r="J501" s="275">
        <v>0</v>
      </c>
      <c r="K501" s="275">
        <v>628.94000000000005</v>
      </c>
      <c r="L501" s="275"/>
      <c r="M501" s="275">
        <v>171.53</v>
      </c>
      <c r="N501" s="275"/>
      <c r="O501" s="275">
        <v>800.47</v>
      </c>
      <c r="P501" s="275"/>
      <c r="Q501" s="277" t="s">
        <v>392</v>
      </c>
      <c r="S501" s="279">
        <v>20</v>
      </c>
    </row>
    <row r="502" spans="1:19" ht="14.45" customHeight="1" x14ac:dyDescent="0.2">
      <c r="A502" s="251"/>
      <c r="B502" s="271">
        <v>580</v>
      </c>
      <c r="C502" s="271"/>
      <c r="D502" s="272" t="s">
        <v>857</v>
      </c>
      <c r="E502" s="272"/>
      <c r="F502" s="307">
        <v>44439</v>
      </c>
      <c r="H502" s="275">
        <v>5875</v>
      </c>
      <c r="I502" s="275"/>
      <c r="J502" s="275">
        <v>0</v>
      </c>
      <c r="K502" s="275">
        <v>979.17</v>
      </c>
      <c r="L502" s="275"/>
      <c r="M502" s="275">
        <v>293.75</v>
      </c>
      <c r="N502" s="275"/>
      <c r="O502" s="275">
        <v>1272.92</v>
      </c>
      <c r="P502" s="275"/>
      <c r="Q502" s="277" t="s">
        <v>392</v>
      </c>
      <c r="S502" s="279">
        <v>20</v>
      </c>
    </row>
    <row r="503" spans="1:19" ht="14.45" customHeight="1" x14ac:dyDescent="0.2">
      <c r="A503" s="251"/>
      <c r="B503" s="271">
        <v>581</v>
      </c>
      <c r="C503" s="271"/>
      <c r="D503" s="272" t="s">
        <v>858</v>
      </c>
      <c r="E503" s="272"/>
      <c r="F503" s="307">
        <v>44439</v>
      </c>
      <c r="H503" s="275">
        <v>725</v>
      </c>
      <c r="I503" s="275"/>
      <c r="J503" s="275">
        <v>0</v>
      </c>
      <c r="K503" s="275">
        <v>120.83</v>
      </c>
      <c r="L503" s="275"/>
      <c r="M503" s="275">
        <v>36.25</v>
      </c>
      <c r="N503" s="275"/>
      <c r="O503" s="275">
        <v>157.08000000000001</v>
      </c>
      <c r="P503" s="275"/>
      <c r="Q503" s="277" t="s">
        <v>392</v>
      </c>
      <c r="S503" s="279">
        <v>20</v>
      </c>
    </row>
    <row r="504" spans="1:19" ht="14.45" customHeight="1" x14ac:dyDescent="0.2">
      <c r="A504" s="251"/>
      <c r="B504" s="271">
        <v>582</v>
      </c>
      <c r="C504" s="271"/>
      <c r="D504" s="272" t="s">
        <v>859</v>
      </c>
      <c r="E504" s="272"/>
      <c r="F504" s="307">
        <v>44439</v>
      </c>
      <c r="H504" s="275">
        <v>400</v>
      </c>
      <c r="I504" s="275"/>
      <c r="J504" s="275">
        <v>0</v>
      </c>
      <c r="K504" s="275">
        <v>66.67</v>
      </c>
      <c r="L504" s="275"/>
      <c r="M504" s="275">
        <v>20</v>
      </c>
      <c r="N504" s="275"/>
      <c r="O504" s="275">
        <v>86.67</v>
      </c>
      <c r="P504" s="275"/>
      <c r="Q504" s="277" t="s">
        <v>392</v>
      </c>
      <c r="S504" s="279">
        <v>20</v>
      </c>
    </row>
    <row r="505" spans="1:19" ht="14.45" customHeight="1" x14ac:dyDescent="0.2">
      <c r="A505" s="251"/>
      <c r="B505" s="271">
        <v>583</v>
      </c>
      <c r="C505" s="271"/>
      <c r="D505" s="272" t="s">
        <v>860</v>
      </c>
      <c r="E505" s="272"/>
      <c r="F505" s="307">
        <v>44561</v>
      </c>
      <c r="H505" s="275">
        <v>75065.75</v>
      </c>
      <c r="I505" s="275"/>
      <c r="J505" s="275">
        <v>0</v>
      </c>
      <c r="K505" s="275">
        <v>7506.58</v>
      </c>
      <c r="L505" s="275"/>
      <c r="M505" s="275">
        <v>3753.29</v>
      </c>
      <c r="N505" s="275"/>
      <c r="O505" s="275">
        <v>11259.87</v>
      </c>
      <c r="P505" s="275"/>
      <c r="Q505" s="277" t="s">
        <v>392</v>
      </c>
      <c r="S505" s="279">
        <v>20</v>
      </c>
    </row>
    <row r="506" spans="1:19" ht="14.45" customHeight="1" x14ac:dyDescent="0.2">
      <c r="A506" s="251"/>
      <c r="B506" s="271">
        <v>584</v>
      </c>
      <c r="C506" s="271"/>
      <c r="D506" s="272" t="s">
        <v>861</v>
      </c>
      <c r="E506" s="272"/>
      <c r="F506" s="307">
        <v>44378</v>
      </c>
      <c r="H506" s="275">
        <v>30063.35</v>
      </c>
      <c r="I506" s="275"/>
      <c r="J506" s="275">
        <v>0</v>
      </c>
      <c r="K506" s="275">
        <v>5261.09</v>
      </c>
      <c r="L506" s="275"/>
      <c r="M506" s="275">
        <v>1503.17</v>
      </c>
      <c r="N506" s="275"/>
      <c r="O506" s="275">
        <v>6764.26</v>
      </c>
      <c r="P506" s="275"/>
      <c r="Q506" s="277" t="s">
        <v>392</v>
      </c>
      <c r="S506" s="279">
        <v>20</v>
      </c>
    </row>
    <row r="507" spans="1:19" ht="14.45" customHeight="1" x14ac:dyDescent="0.2">
      <c r="A507" s="251"/>
      <c r="B507" s="271">
        <v>585</v>
      </c>
      <c r="C507" s="271"/>
      <c r="D507" s="272" t="s">
        <v>862</v>
      </c>
      <c r="E507" s="272"/>
      <c r="F507" s="307">
        <v>44743</v>
      </c>
      <c r="H507" s="275">
        <v>45389</v>
      </c>
      <c r="I507" s="275"/>
      <c r="J507" s="275">
        <v>0</v>
      </c>
      <c r="K507" s="275">
        <v>5673.63</v>
      </c>
      <c r="L507" s="275"/>
      <c r="M507" s="275">
        <v>2269.4499999999998</v>
      </c>
      <c r="N507" s="275"/>
      <c r="O507" s="275">
        <v>7943.08</v>
      </c>
      <c r="P507" s="275"/>
      <c r="Q507" s="277" t="s">
        <v>392</v>
      </c>
      <c r="S507" s="279">
        <v>20</v>
      </c>
    </row>
    <row r="508" spans="1:19" ht="14.45" customHeight="1" x14ac:dyDescent="0.2">
      <c r="A508" s="251"/>
      <c r="B508" s="271">
        <v>586</v>
      </c>
      <c r="C508" s="271"/>
      <c r="D508" s="272" t="s">
        <v>863</v>
      </c>
      <c r="E508" s="272"/>
      <c r="F508" s="307">
        <v>45108</v>
      </c>
      <c r="H508" s="275">
        <v>57431.199999999997</v>
      </c>
      <c r="I508" s="275"/>
      <c r="J508" s="275">
        <v>0</v>
      </c>
      <c r="K508" s="275">
        <v>4307.34</v>
      </c>
      <c r="L508" s="275"/>
      <c r="M508" s="275">
        <v>2871.56</v>
      </c>
      <c r="N508" s="275"/>
      <c r="O508" s="275">
        <v>7178.9</v>
      </c>
      <c r="P508" s="275"/>
      <c r="Q508" s="277" t="s">
        <v>392</v>
      </c>
      <c r="S508" s="279">
        <v>20</v>
      </c>
    </row>
    <row r="509" spans="1:19" ht="14.45" customHeight="1" x14ac:dyDescent="0.2">
      <c r="A509" s="251"/>
      <c r="B509" s="271">
        <v>587</v>
      </c>
      <c r="C509" s="271"/>
      <c r="D509" s="272" t="s">
        <v>864</v>
      </c>
      <c r="E509" s="272"/>
      <c r="F509" s="307">
        <v>45268</v>
      </c>
      <c r="H509" s="275">
        <v>47562.46</v>
      </c>
      <c r="I509" s="275"/>
      <c r="J509" s="275">
        <v>0</v>
      </c>
      <c r="K509" s="275">
        <v>2576.3000000000002</v>
      </c>
      <c r="L509" s="275"/>
      <c r="M509" s="275">
        <v>2378.12</v>
      </c>
      <c r="N509" s="275"/>
      <c r="O509" s="275">
        <v>4954.42</v>
      </c>
      <c r="P509" s="275"/>
      <c r="Q509" s="277" t="s">
        <v>392</v>
      </c>
      <c r="S509" s="279">
        <v>20</v>
      </c>
    </row>
    <row r="510" spans="1:19" ht="14.45" customHeight="1" x14ac:dyDescent="0.2">
      <c r="A510" s="251"/>
      <c r="B510" s="271">
        <v>588</v>
      </c>
      <c r="C510" s="271"/>
      <c r="D510" s="272" t="s">
        <v>865</v>
      </c>
      <c r="E510" s="272"/>
      <c r="F510" s="307">
        <v>45268</v>
      </c>
      <c r="H510" s="275">
        <v>79098.97</v>
      </c>
      <c r="I510" s="275"/>
      <c r="J510" s="275">
        <v>0</v>
      </c>
      <c r="K510" s="275">
        <v>4284.53</v>
      </c>
      <c r="L510" s="275"/>
      <c r="M510" s="275">
        <v>3954.95</v>
      </c>
      <c r="N510" s="275"/>
      <c r="O510" s="275">
        <v>8239.48</v>
      </c>
      <c r="P510" s="275"/>
      <c r="Q510" s="277" t="s">
        <v>392</v>
      </c>
      <c r="S510" s="279">
        <v>20</v>
      </c>
    </row>
    <row r="511" spans="1:19" ht="14.45" customHeight="1" x14ac:dyDescent="0.2">
      <c r="A511" s="251"/>
      <c r="B511" s="271">
        <v>589</v>
      </c>
      <c r="C511" s="271"/>
      <c r="D511" s="272" t="s">
        <v>866</v>
      </c>
      <c r="E511" s="272"/>
      <c r="F511" s="307">
        <v>45268</v>
      </c>
      <c r="H511" s="275">
        <v>18674.77</v>
      </c>
      <c r="I511" s="275"/>
      <c r="J511" s="275">
        <v>0</v>
      </c>
      <c r="K511" s="275">
        <v>1011.55</v>
      </c>
      <c r="L511" s="275"/>
      <c r="M511" s="275">
        <v>933.74</v>
      </c>
      <c r="N511" s="275"/>
      <c r="O511" s="275">
        <v>1945.29</v>
      </c>
      <c r="P511" s="275"/>
      <c r="Q511" s="277" t="s">
        <v>392</v>
      </c>
      <c r="S511" s="279">
        <v>20</v>
      </c>
    </row>
    <row r="512" spans="1:19" ht="14.45" customHeight="1" x14ac:dyDescent="0.2">
      <c r="A512" s="251"/>
      <c r="B512" s="271">
        <v>590</v>
      </c>
      <c r="C512" s="271"/>
      <c r="D512" s="272" t="s">
        <v>867</v>
      </c>
      <c r="E512" s="272"/>
      <c r="F512" s="307">
        <v>45268</v>
      </c>
      <c r="H512" s="275">
        <v>12273.83</v>
      </c>
      <c r="I512" s="275"/>
      <c r="J512" s="275">
        <v>0</v>
      </c>
      <c r="K512" s="275">
        <v>664.83</v>
      </c>
      <c r="L512" s="275"/>
      <c r="M512" s="275">
        <v>613.69000000000005</v>
      </c>
      <c r="N512" s="275"/>
      <c r="O512" s="275">
        <v>1278.52</v>
      </c>
      <c r="P512" s="275"/>
      <c r="Q512" s="277" t="s">
        <v>392</v>
      </c>
      <c r="S512" s="279">
        <v>20</v>
      </c>
    </row>
    <row r="513" spans="1:19" ht="14.45" customHeight="1" x14ac:dyDescent="0.2">
      <c r="A513" s="251"/>
      <c r="B513" s="271">
        <v>591</v>
      </c>
      <c r="C513" s="271"/>
      <c r="D513" s="272" t="s">
        <v>868</v>
      </c>
      <c r="E513" s="272"/>
      <c r="F513" s="307">
        <v>45268</v>
      </c>
      <c r="H513" s="275">
        <v>7183.34</v>
      </c>
      <c r="I513" s="275"/>
      <c r="J513" s="275">
        <v>0</v>
      </c>
      <c r="K513" s="275">
        <v>389.1</v>
      </c>
      <c r="L513" s="275"/>
      <c r="M513" s="275">
        <v>359.17</v>
      </c>
      <c r="N513" s="275"/>
      <c r="O513" s="275">
        <v>748.27</v>
      </c>
      <c r="P513" s="275"/>
      <c r="Q513" s="277" t="s">
        <v>392</v>
      </c>
      <c r="S513" s="279">
        <v>20</v>
      </c>
    </row>
    <row r="514" spans="1:19" ht="14.45" customHeight="1" x14ac:dyDescent="0.2">
      <c r="A514" s="251"/>
      <c r="B514" s="271">
        <v>592</v>
      </c>
      <c r="C514" s="271"/>
      <c r="D514" s="272" t="s">
        <v>869</v>
      </c>
      <c r="E514" s="272"/>
      <c r="F514" s="307">
        <v>45268</v>
      </c>
      <c r="H514" s="275">
        <v>34831.56</v>
      </c>
      <c r="I514" s="275"/>
      <c r="J514" s="275">
        <v>0</v>
      </c>
      <c r="K514" s="275">
        <v>1886.71</v>
      </c>
      <c r="L514" s="275"/>
      <c r="M514" s="275">
        <v>1741.58</v>
      </c>
      <c r="N514" s="275"/>
      <c r="O514" s="275">
        <v>3628.29</v>
      </c>
      <c r="P514" s="275"/>
      <c r="Q514" s="277" t="s">
        <v>392</v>
      </c>
      <c r="S514" s="279">
        <v>20</v>
      </c>
    </row>
    <row r="515" spans="1:19" ht="14.45" customHeight="1" x14ac:dyDescent="0.2">
      <c r="A515" s="251"/>
      <c r="B515" s="271">
        <v>593</v>
      </c>
      <c r="C515" s="271"/>
      <c r="D515" s="272" t="s">
        <v>870</v>
      </c>
      <c r="E515" s="272"/>
      <c r="F515" s="307">
        <v>45268</v>
      </c>
      <c r="H515" s="275">
        <v>26587.85</v>
      </c>
      <c r="I515" s="275"/>
      <c r="J515" s="275">
        <v>0</v>
      </c>
      <c r="K515" s="275">
        <v>1440.17</v>
      </c>
      <c r="L515" s="275"/>
      <c r="M515" s="275">
        <v>1329.39</v>
      </c>
      <c r="N515" s="275"/>
      <c r="O515" s="275">
        <v>2769.56</v>
      </c>
      <c r="P515" s="275"/>
      <c r="Q515" s="277" t="s">
        <v>392</v>
      </c>
      <c r="S515" s="279">
        <v>20</v>
      </c>
    </row>
    <row r="516" spans="1:19" ht="14.45" customHeight="1" x14ac:dyDescent="0.2">
      <c r="A516" s="251"/>
      <c r="B516" s="271">
        <v>594</v>
      </c>
      <c r="C516" s="271"/>
      <c r="D516" s="272" t="s">
        <v>871</v>
      </c>
      <c r="E516" s="272"/>
      <c r="F516" s="307">
        <v>45268</v>
      </c>
      <c r="H516" s="275">
        <v>4141.12</v>
      </c>
      <c r="I516" s="275"/>
      <c r="J516" s="275">
        <v>0</v>
      </c>
      <c r="K516" s="275">
        <v>224.31</v>
      </c>
      <c r="L516" s="275"/>
      <c r="M516" s="275">
        <v>207.06</v>
      </c>
      <c r="N516" s="275"/>
      <c r="O516" s="275">
        <v>431.37</v>
      </c>
      <c r="P516" s="275"/>
      <c r="Q516" s="277" t="s">
        <v>392</v>
      </c>
      <c r="S516" s="279">
        <v>20</v>
      </c>
    </row>
    <row r="517" spans="1:19" ht="14.45" customHeight="1" x14ac:dyDescent="0.2">
      <c r="A517" s="251"/>
      <c r="B517" s="271">
        <v>595</v>
      </c>
      <c r="C517" s="271"/>
      <c r="D517" s="272" t="s">
        <v>872</v>
      </c>
      <c r="E517" s="272"/>
      <c r="F517" s="307">
        <v>45504</v>
      </c>
      <c r="H517" s="275">
        <v>21359</v>
      </c>
      <c r="I517" s="275"/>
      <c r="J517" s="275">
        <v>0</v>
      </c>
      <c r="K517" s="275">
        <v>444.98</v>
      </c>
      <c r="L517" s="275"/>
      <c r="M517" s="275">
        <v>1067.95</v>
      </c>
      <c r="N517" s="275"/>
      <c r="O517" s="275">
        <v>1512.93</v>
      </c>
      <c r="P517" s="275"/>
      <c r="Q517" s="277" t="s">
        <v>392</v>
      </c>
      <c r="S517" s="279">
        <v>20</v>
      </c>
    </row>
    <row r="518" spans="1:19" ht="14.45" customHeight="1" x14ac:dyDescent="0.2">
      <c r="A518" s="251"/>
      <c r="B518" s="271">
        <v>596</v>
      </c>
      <c r="C518" s="271"/>
      <c r="D518" s="272" t="s">
        <v>873</v>
      </c>
      <c r="E518" s="272"/>
      <c r="F518" s="307">
        <v>45534</v>
      </c>
      <c r="H518" s="275">
        <v>6299</v>
      </c>
      <c r="I518" s="275"/>
      <c r="J518" s="275">
        <v>0</v>
      </c>
      <c r="K518" s="275">
        <v>104.98</v>
      </c>
      <c r="L518" s="275"/>
      <c r="M518" s="275">
        <v>314.95</v>
      </c>
      <c r="N518" s="275"/>
      <c r="O518" s="275">
        <v>419.93</v>
      </c>
      <c r="P518" s="275"/>
      <c r="Q518" s="277" t="s">
        <v>392</v>
      </c>
      <c r="S518" s="279">
        <v>20</v>
      </c>
    </row>
    <row r="519" spans="1:19" ht="14.45" customHeight="1" x14ac:dyDescent="0.2">
      <c r="A519" s="251"/>
      <c r="B519" s="271">
        <v>597</v>
      </c>
      <c r="C519" s="271"/>
      <c r="D519" s="272" t="s">
        <v>874</v>
      </c>
      <c r="E519" s="272"/>
      <c r="F519" s="307">
        <v>45623</v>
      </c>
      <c r="H519" s="275">
        <v>13568</v>
      </c>
      <c r="I519" s="275"/>
      <c r="J519" s="275">
        <v>0</v>
      </c>
      <c r="K519" s="275">
        <v>56.53</v>
      </c>
      <c r="L519" s="275"/>
      <c r="M519" s="275">
        <v>678.4</v>
      </c>
      <c r="N519" s="275"/>
      <c r="O519" s="275">
        <v>734.93</v>
      </c>
      <c r="P519" s="275"/>
      <c r="Q519" s="277" t="s">
        <v>392</v>
      </c>
      <c r="S519" s="279">
        <v>20</v>
      </c>
    </row>
    <row r="520" spans="1:19" ht="14.45" customHeight="1" x14ac:dyDescent="0.2">
      <c r="A520" s="251"/>
      <c r="B520" s="271">
        <v>598</v>
      </c>
      <c r="C520" s="271"/>
      <c r="D520" s="272" t="s">
        <v>875</v>
      </c>
      <c r="E520" s="272"/>
      <c r="F520" s="307">
        <v>45474</v>
      </c>
      <c r="H520" s="275">
        <v>48007</v>
      </c>
      <c r="I520" s="275"/>
      <c r="J520" s="275">
        <v>0</v>
      </c>
      <c r="K520" s="275">
        <v>1200.18</v>
      </c>
      <c r="L520" s="275"/>
      <c r="M520" s="275">
        <v>2400.35</v>
      </c>
      <c r="N520" s="275"/>
      <c r="O520" s="275">
        <v>3600.53</v>
      </c>
      <c r="P520" s="275"/>
      <c r="Q520" s="277" t="s">
        <v>392</v>
      </c>
      <c r="S520" s="279">
        <v>20</v>
      </c>
    </row>
    <row r="521" spans="1:19" ht="14.45" customHeight="1" x14ac:dyDescent="0.2">
      <c r="A521" s="251"/>
      <c r="B521" s="249"/>
      <c r="C521" s="249"/>
      <c r="D521" s="308" t="s">
        <v>56</v>
      </c>
      <c r="E521" s="251"/>
      <c r="F521" s="309"/>
      <c r="H521" s="301">
        <f>SUM(H437:H520)</f>
        <v>1745353.5500000005</v>
      </c>
      <c r="I521" s="250"/>
      <c r="J521" s="250"/>
      <c r="K521" s="301">
        <f>SUM(K437:K520)</f>
        <v>763566.67000000016</v>
      </c>
      <c r="L521" s="250"/>
      <c r="M521" s="301">
        <f>SUM(M437:M520)</f>
        <v>70099.839999999982</v>
      </c>
      <c r="O521" s="301">
        <f>SUM(O437:O520)</f>
        <v>833666.51000000024</v>
      </c>
      <c r="P521" s="250"/>
      <c r="Q521" s="302"/>
      <c r="R521" s="251"/>
      <c r="S521" s="249"/>
    </row>
    <row r="522" spans="1:19" ht="14.45" customHeight="1" x14ac:dyDescent="0.2">
      <c r="A522" s="251"/>
      <c r="B522" s="439" t="s">
        <v>876</v>
      </c>
      <c r="C522" s="439"/>
      <c r="D522" s="439"/>
      <c r="E522" s="284"/>
      <c r="F522" s="251"/>
      <c r="G522" s="248"/>
      <c r="H522" s="250"/>
      <c r="I522" s="250"/>
      <c r="J522" s="250"/>
      <c r="K522" s="250"/>
      <c r="L522" s="250"/>
      <c r="M522" s="250"/>
      <c r="N522" s="250"/>
      <c r="O522" s="250"/>
      <c r="P522" s="250"/>
      <c r="Q522" s="249"/>
      <c r="R522" s="251"/>
      <c r="S522" s="249"/>
    </row>
    <row r="523" spans="1:19" ht="14.45" customHeight="1" x14ac:dyDescent="0.2">
      <c r="A523" s="251"/>
      <c r="B523" s="277" t="s">
        <v>877</v>
      </c>
      <c r="C523" s="277"/>
      <c r="D523" s="278" t="s">
        <v>878</v>
      </c>
      <c r="E523" s="278"/>
      <c r="F523" s="307">
        <v>31533</v>
      </c>
      <c r="H523" s="275">
        <v>900</v>
      </c>
      <c r="I523" s="275"/>
      <c r="J523" s="275">
        <v>0</v>
      </c>
      <c r="K523" s="275">
        <v>900</v>
      </c>
      <c r="L523" s="275"/>
      <c r="M523" s="275">
        <v>0</v>
      </c>
      <c r="O523" s="275">
        <v>900</v>
      </c>
      <c r="P523" s="275"/>
      <c r="Q523" s="277" t="s">
        <v>392</v>
      </c>
      <c r="R523" s="272"/>
      <c r="S523" s="279">
        <v>5</v>
      </c>
    </row>
    <row r="524" spans="1:19" ht="14.45" customHeight="1" x14ac:dyDescent="0.2">
      <c r="A524" s="251"/>
      <c r="B524" s="277" t="s">
        <v>879</v>
      </c>
      <c r="C524" s="277"/>
      <c r="D524" s="278" t="s">
        <v>880</v>
      </c>
      <c r="E524" s="278"/>
      <c r="F524" s="307">
        <v>31625</v>
      </c>
      <c r="H524" s="275">
        <v>112.75</v>
      </c>
      <c r="I524" s="275"/>
      <c r="J524" s="275">
        <v>0</v>
      </c>
      <c r="K524" s="275">
        <v>112.75</v>
      </c>
      <c r="L524" s="275"/>
      <c r="M524" s="275">
        <v>0</v>
      </c>
      <c r="O524" s="275">
        <v>112.75</v>
      </c>
      <c r="P524" s="275"/>
      <c r="Q524" s="277" t="s">
        <v>392</v>
      </c>
      <c r="R524" s="272"/>
      <c r="S524" s="279">
        <v>5</v>
      </c>
    </row>
    <row r="525" spans="1:19" ht="14.45" customHeight="1" x14ac:dyDescent="0.2">
      <c r="A525" s="251"/>
      <c r="B525" s="277" t="s">
        <v>881</v>
      </c>
      <c r="C525" s="277"/>
      <c r="D525" s="278" t="s">
        <v>882</v>
      </c>
      <c r="E525" s="278"/>
      <c r="F525" s="307">
        <v>31625</v>
      </c>
      <c r="H525" s="275">
        <v>257.77</v>
      </c>
      <c r="I525" s="275"/>
      <c r="J525" s="275">
        <v>0</v>
      </c>
      <c r="K525" s="275">
        <v>257.77</v>
      </c>
      <c r="L525" s="275"/>
      <c r="M525" s="275">
        <v>0</v>
      </c>
      <c r="O525" s="275">
        <v>257.77</v>
      </c>
      <c r="P525" s="275"/>
      <c r="Q525" s="277" t="s">
        <v>392</v>
      </c>
      <c r="R525" s="272"/>
      <c r="S525" s="279">
        <v>5</v>
      </c>
    </row>
    <row r="526" spans="1:19" ht="14.45" customHeight="1" x14ac:dyDescent="0.2">
      <c r="A526" s="251"/>
      <c r="B526" s="277" t="s">
        <v>883</v>
      </c>
      <c r="C526" s="277"/>
      <c r="D526" s="278" t="s">
        <v>884</v>
      </c>
      <c r="E526" s="278"/>
      <c r="F526" s="307">
        <v>32082</v>
      </c>
      <c r="H526" s="275">
        <v>481.05</v>
      </c>
      <c r="I526" s="275"/>
      <c r="J526" s="275">
        <v>0</v>
      </c>
      <c r="K526" s="275">
        <v>481.05</v>
      </c>
      <c r="L526" s="275"/>
      <c r="M526" s="275">
        <v>0</v>
      </c>
      <c r="O526" s="275">
        <v>481.05</v>
      </c>
      <c r="P526" s="275"/>
      <c r="Q526" s="277" t="s">
        <v>392</v>
      </c>
      <c r="R526" s="272"/>
      <c r="S526" s="279">
        <v>5</v>
      </c>
    </row>
    <row r="527" spans="1:19" ht="14.45" customHeight="1" x14ac:dyDescent="0.2">
      <c r="A527" s="251"/>
      <c r="B527" s="271">
        <v>1012</v>
      </c>
      <c r="C527" s="271"/>
      <c r="D527" s="272" t="s">
        <v>885</v>
      </c>
      <c r="E527" s="272"/>
      <c r="F527" s="298">
        <v>32660</v>
      </c>
      <c r="H527" s="275">
        <v>1854.32</v>
      </c>
      <c r="I527" s="275"/>
      <c r="J527" s="275">
        <v>0</v>
      </c>
      <c r="K527" s="275">
        <v>1854.32</v>
      </c>
      <c r="L527" s="275"/>
      <c r="M527" s="275">
        <v>0</v>
      </c>
      <c r="N527" s="275"/>
      <c r="O527" s="275">
        <v>1854.32</v>
      </c>
      <c r="P527" s="275"/>
      <c r="Q527" s="277" t="s">
        <v>392</v>
      </c>
      <c r="R527" s="272"/>
      <c r="S527" s="279">
        <v>5</v>
      </c>
    </row>
    <row r="528" spans="1:19" ht="14.45" customHeight="1" x14ac:dyDescent="0.2">
      <c r="A528" s="251"/>
      <c r="B528" s="271">
        <v>1013</v>
      </c>
      <c r="C528" s="271"/>
      <c r="D528" s="272" t="s">
        <v>886</v>
      </c>
      <c r="E528" s="272"/>
      <c r="F528" s="298">
        <v>32752</v>
      </c>
      <c r="H528" s="275">
        <v>1592</v>
      </c>
      <c r="I528" s="275"/>
      <c r="J528" s="275">
        <v>0</v>
      </c>
      <c r="K528" s="275">
        <v>1592</v>
      </c>
      <c r="L528" s="275"/>
      <c r="M528" s="275">
        <v>0</v>
      </c>
      <c r="N528" s="275"/>
      <c r="O528" s="275">
        <v>1592</v>
      </c>
      <c r="P528" s="275"/>
      <c r="Q528" s="277" t="s">
        <v>392</v>
      </c>
      <c r="R528" s="272"/>
      <c r="S528" s="279">
        <v>5</v>
      </c>
    </row>
    <row r="529" spans="1:19" ht="14.45" customHeight="1" x14ac:dyDescent="0.2">
      <c r="A529" s="251"/>
      <c r="B529" s="271">
        <v>1014</v>
      </c>
      <c r="C529" s="271"/>
      <c r="D529" s="272" t="s">
        <v>887</v>
      </c>
      <c r="E529" s="272"/>
      <c r="F529" s="298">
        <v>33178</v>
      </c>
      <c r="H529" s="275">
        <v>278.45</v>
      </c>
      <c r="I529" s="275"/>
      <c r="J529" s="275">
        <v>0</v>
      </c>
      <c r="K529" s="275">
        <v>278.45</v>
      </c>
      <c r="L529" s="275"/>
      <c r="M529" s="275">
        <v>0</v>
      </c>
      <c r="N529" s="275"/>
      <c r="O529" s="275">
        <v>278.45</v>
      </c>
      <c r="P529" s="275"/>
      <c r="Q529" s="277" t="s">
        <v>392</v>
      </c>
      <c r="R529" s="272"/>
      <c r="S529" s="279">
        <v>5</v>
      </c>
    </row>
    <row r="530" spans="1:19" ht="14.45" customHeight="1" x14ac:dyDescent="0.2">
      <c r="A530" s="251"/>
      <c r="B530" s="271">
        <v>1016</v>
      </c>
      <c r="C530" s="271"/>
      <c r="D530" s="272" t="s">
        <v>888</v>
      </c>
      <c r="E530" s="272"/>
      <c r="F530" s="298">
        <v>33208</v>
      </c>
      <c r="H530" s="275">
        <v>80</v>
      </c>
      <c r="I530" s="275"/>
      <c r="J530" s="275">
        <v>0</v>
      </c>
      <c r="K530" s="275">
        <v>80</v>
      </c>
      <c r="L530" s="275"/>
      <c r="M530" s="275">
        <v>0</v>
      </c>
      <c r="N530" s="275"/>
      <c r="O530" s="275">
        <v>80</v>
      </c>
      <c r="P530" s="275"/>
      <c r="Q530" s="277" t="s">
        <v>392</v>
      </c>
      <c r="R530" s="272"/>
      <c r="S530" s="279">
        <v>5</v>
      </c>
    </row>
    <row r="531" spans="1:19" ht="14.45" customHeight="1" x14ac:dyDescent="0.2">
      <c r="A531" s="251"/>
      <c r="B531" s="271">
        <v>1017</v>
      </c>
      <c r="C531" s="271"/>
      <c r="D531" s="272" t="s">
        <v>889</v>
      </c>
      <c r="E531" s="272"/>
      <c r="F531" s="298">
        <v>33635</v>
      </c>
      <c r="H531" s="275">
        <v>839</v>
      </c>
      <c r="I531" s="275"/>
      <c r="J531" s="275">
        <v>0</v>
      </c>
      <c r="K531" s="275">
        <v>839</v>
      </c>
      <c r="L531" s="275"/>
      <c r="M531" s="275">
        <v>0</v>
      </c>
      <c r="N531" s="275"/>
      <c r="O531" s="275">
        <v>839</v>
      </c>
      <c r="P531" s="275"/>
      <c r="Q531" s="277" t="s">
        <v>392</v>
      </c>
      <c r="R531" s="272"/>
      <c r="S531" s="279">
        <v>5</v>
      </c>
    </row>
    <row r="532" spans="1:19" ht="14.45" customHeight="1" x14ac:dyDescent="0.2">
      <c r="A532" s="251"/>
      <c r="B532" s="271">
        <v>1018</v>
      </c>
      <c r="C532" s="271"/>
      <c r="D532" s="272" t="s">
        <v>890</v>
      </c>
      <c r="E532" s="272"/>
      <c r="F532" s="298">
        <v>34431</v>
      </c>
      <c r="H532" s="275">
        <v>479</v>
      </c>
      <c r="I532" s="275"/>
      <c r="J532" s="275">
        <v>0</v>
      </c>
      <c r="K532" s="275">
        <v>479</v>
      </c>
      <c r="L532" s="275"/>
      <c r="M532" s="275">
        <v>0</v>
      </c>
      <c r="N532" s="275"/>
      <c r="O532" s="275">
        <v>479</v>
      </c>
      <c r="P532" s="275"/>
      <c r="Q532" s="277" t="s">
        <v>392</v>
      </c>
      <c r="R532" s="272"/>
      <c r="S532" s="279">
        <v>5</v>
      </c>
    </row>
    <row r="533" spans="1:19" ht="14.45" customHeight="1" x14ac:dyDescent="0.2">
      <c r="A533" s="251"/>
      <c r="B533" s="271">
        <v>1027</v>
      </c>
      <c r="C533" s="271"/>
      <c r="D533" s="272" t="s">
        <v>891</v>
      </c>
      <c r="E533" s="272"/>
      <c r="F533" s="298">
        <v>35566</v>
      </c>
      <c r="H533" s="275">
        <v>1134.8499999999999</v>
      </c>
      <c r="I533" s="275"/>
      <c r="J533" s="275">
        <v>0</v>
      </c>
      <c r="K533" s="275">
        <v>1134.8499999999999</v>
      </c>
      <c r="L533" s="275"/>
      <c r="M533" s="275">
        <v>0</v>
      </c>
      <c r="N533" s="275"/>
      <c r="O533" s="275">
        <v>1134.8499999999999</v>
      </c>
      <c r="P533" s="275"/>
      <c r="Q533" s="277" t="s">
        <v>392</v>
      </c>
      <c r="R533" s="272"/>
      <c r="S533" s="279">
        <v>5</v>
      </c>
    </row>
    <row r="534" spans="1:19" ht="14.45" customHeight="1" x14ac:dyDescent="0.2">
      <c r="A534" s="251"/>
      <c r="B534" s="271">
        <v>1028</v>
      </c>
      <c r="C534" s="271"/>
      <c r="D534" s="272" t="s">
        <v>891</v>
      </c>
      <c r="E534" s="272"/>
      <c r="F534" s="298">
        <v>36284</v>
      </c>
      <c r="H534" s="275">
        <v>598</v>
      </c>
      <c r="I534" s="275"/>
      <c r="J534" s="275">
        <v>0</v>
      </c>
      <c r="K534" s="275">
        <v>598</v>
      </c>
      <c r="L534" s="275"/>
      <c r="M534" s="275">
        <v>0</v>
      </c>
      <c r="N534" s="275"/>
      <c r="O534" s="275">
        <v>598</v>
      </c>
      <c r="P534" s="275"/>
      <c r="Q534" s="277" t="s">
        <v>392</v>
      </c>
      <c r="R534" s="272"/>
      <c r="S534" s="279">
        <v>5</v>
      </c>
    </row>
    <row r="535" spans="1:19" ht="14.45" customHeight="1" x14ac:dyDescent="0.2">
      <c r="A535" s="251"/>
      <c r="B535" s="271">
        <v>1030</v>
      </c>
      <c r="C535" s="271"/>
      <c r="D535" s="272" t="s">
        <v>892</v>
      </c>
      <c r="E535" s="272"/>
      <c r="F535" s="298">
        <v>36803</v>
      </c>
      <c r="H535" s="275">
        <v>127.2</v>
      </c>
      <c r="I535" s="275"/>
      <c r="J535" s="275">
        <v>0</v>
      </c>
      <c r="K535" s="275">
        <v>127.2</v>
      </c>
      <c r="L535" s="275"/>
      <c r="M535" s="275">
        <v>0</v>
      </c>
      <c r="N535" s="275"/>
      <c r="O535" s="275">
        <v>127.2</v>
      </c>
      <c r="P535" s="275"/>
      <c r="Q535" s="277" t="s">
        <v>392</v>
      </c>
      <c r="R535" s="272"/>
      <c r="S535" s="279">
        <v>5</v>
      </c>
    </row>
    <row r="536" spans="1:19" ht="14.45" customHeight="1" x14ac:dyDescent="0.2">
      <c r="A536" s="251"/>
      <c r="B536" s="271">
        <v>1048</v>
      </c>
      <c r="C536" s="271"/>
      <c r="D536" s="272" t="s">
        <v>893</v>
      </c>
      <c r="E536" s="272"/>
      <c r="F536" s="298">
        <v>40896</v>
      </c>
      <c r="H536" s="275">
        <v>359.1</v>
      </c>
      <c r="I536" s="275"/>
      <c r="J536" s="275">
        <v>0</v>
      </c>
      <c r="K536" s="275">
        <v>359.1</v>
      </c>
      <c r="L536" s="275"/>
      <c r="M536" s="275">
        <v>0</v>
      </c>
      <c r="N536" s="275"/>
      <c r="O536" s="275">
        <v>359.1</v>
      </c>
      <c r="P536" s="275"/>
      <c r="Q536" s="277" t="s">
        <v>392</v>
      </c>
      <c r="R536" s="272"/>
      <c r="S536" s="279">
        <v>5</v>
      </c>
    </row>
    <row r="537" spans="1:19" ht="14.45" customHeight="1" x14ac:dyDescent="0.2">
      <c r="A537" s="251"/>
      <c r="B537" s="271">
        <v>1049</v>
      </c>
      <c r="C537" s="271"/>
      <c r="D537" s="272" t="s">
        <v>894</v>
      </c>
      <c r="E537" s="272"/>
      <c r="F537" s="298">
        <v>41166</v>
      </c>
      <c r="H537" s="275">
        <v>820.28</v>
      </c>
      <c r="I537" s="275"/>
      <c r="J537" s="275">
        <v>0</v>
      </c>
      <c r="K537" s="275">
        <v>820.28</v>
      </c>
      <c r="L537" s="275"/>
      <c r="M537" s="275">
        <v>0</v>
      </c>
      <c r="N537" s="275"/>
      <c r="O537" s="275">
        <v>820.28</v>
      </c>
      <c r="P537" s="275"/>
      <c r="Q537" s="277" t="s">
        <v>392</v>
      </c>
      <c r="R537" s="272"/>
      <c r="S537" s="279">
        <v>5</v>
      </c>
    </row>
    <row r="538" spans="1:19" ht="14.45" customHeight="1" x14ac:dyDescent="0.2">
      <c r="A538" s="251"/>
      <c r="B538" s="271">
        <v>1051</v>
      </c>
      <c r="C538" s="271"/>
      <c r="D538" s="272" t="s">
        <v>895</v>
      </c>
      <c r="E538" s="272"/>
      <c r="F538" s="298">
        <v>41113</v>
      </c>
      <c r="H538" s="275">
        <v>199.99</v>
      </c>
      <c r="I538" s="275"/>
      <c r="J538" s="275">
        <v>0</v>
      </c>
      <c r="K538" s="275">
        <v>199.99</v>
      </c>
      <c r="L538" s="275"/>
      <c r="M538" s="275">
        <v>0</v>
      </c>
      <c r="N538" s="275"/>
      <c r="O538" s="275">
        <v>199.99</v>
      </c>
      <c r="P538" s="275"/>
      <c r="Q538" s="277" t="s">
        <v>392</v>
      </c>
      <c r="R538" s="272"/>
      <c r="S538" s="279">
        <v>5</v>
      </c>
    </row>
    <row r="539" spans="1:19" ht="14.45" customHeight="1" x14ac:dyDescent="0.2">
      <c r="A539" s="251"/>
      <c r="B539" s="271">
        <v>1059</v>
      </c>
      <c r="C539" s="271"/>
      <c r="D539" s="272" t="s">
        <v>896</v>
      </c>
      <c r="E539" s="272"/>
      <c r="F539" s="298">
        <v>43073</v>
      </c>
      <c r="H539" s="275">
        <v>6534.95</v>
      </c>
      <c r="I539" s="275"/>
      <c r="J539" s="275">
        <v>0</v>
      </c>
      <c r="K539" s="275">
        <v>6534.95</v>
      </c>
      <c r="L539" s="275"/>
      <c r="M539" s="275">
        <v>0</v>
      </c>
      <c r="N539" s="275"/>
      <c r="O539" s="275">
        <v>6534.95</v>
      </c>
      <c r="P539" s="275"/>
      <c r="Q539" s="277" t="s">
        <v>392</v>
      </c>
      <c r="R539" s="272"/>
      <c r="S539" s="279">
        <v>5</v>
      </c>
    </row>
    <row r="540" spans="1:19" ht="14.45" customHeight="1" x14ac:dyDescent="0.2">
      <c r="A540" s="251"/>
      <c r="B540" s="271">
        <v>1061</v>
      </c>
      <c r="C540" s="271"/>
      <c r="D540" s="272" t="s">
        <v>897</v>
      </c>
      <c r="E540" s="272"/>
      <c r="F540" s="298">
        <v>43768</v>
      </c>
      <c r="H540" s="275">
        <v>23975</v>
      </c>
      <c r="I540" s="275"/>
      <c r="J540" s="275">
        <v>0</v>
      </c>
      <c r="K540" s="275">
        <v>23975</v>
      </c>
      <c r="L540" s="275"/>
      <c r="M540" s="275">
        <v>0</v>
      </c>
      <c r="N540" s="275"/>
      <c r="O540" s="275">
        <v>23975</v>
      </c>
      <c r="P540" s="275"/>
      <c r="Q540" s="277" t="s">
        <v>392</v>
      </c>
      <c r="R540" s="272"/>
      <c r="S540" s="279">
        <v>5</v>
      </c>
    </row>
    <row r="541" spans="1:19" ht="14.45" customHeight="1" x14ac:dyDescent="0.2">
      <c r="A541" s="251"/>
      <c r="B541" s="271">
        <v>1062</v>
      </c>
      <c r="C541" s="271"/>
      <c r="D541" s="272" t="s">
        <v>898</v>
      </c>
      <c r="E541" s="272"/>
      <c r="F541" s="298">
        <v>43678</v>
      </c>
      <c r="H541" s="275">
        <v>10480.76</v>
      </c>
      <c r="I541" s="275"/>
      <c r="J541" s="275">
        <v>0</v>
      </c>
      <c r="K541" s="275">
        <v>10480.76</v>
      </c>
      <c r="L541" s="275"/>
      <c r="M541" s="275">
        <v>0</v>
      </c>
      <c r="N541" s="275"/>
      <c r="O541" s="275">
        <v>10480.76</v>
      </c>
      <c r="P541" s="275"/>
      <c r="Q541" s="277" t="s">
        <v>392</v>
      </c>
      <c r="R541" s="272"/>
      <c r="S541" s="279">
        <v>5</v>
      </c>
    </row>
    <row r="542" spans="1:19" ht="14.45" customHeight="1" x14ac:dyDescent="0.2">
      <c r="A542" s="251"/>
      <c r="B542" s="271">
        <v>1063</v>
      </c>
      <c r="C542" s="271"/>
      <c r="D542" s="272" t="s">
        <v>899</v>
      </c>
      <c r="E542" s="272"/>
      <c r="F542" s="298">
        <v>43678</v>
      </c>
      <c r="H542" s="275">
        <v>789.63</v>
      </c>
      <c r="I542" s="275"/>
      <c r="J542" s="275">
        <v>0</v>
      </c>
      <c r="K542" s="275">
        <v>789.63</v>
      </c>
      <c r="L542" s="275"/>
      <c r="M542" s="275">
        <v>0</v>
      </c>
      <c r="N542" s="275"/>
      <c r="O542" s="275">
        <v>789.63</v>
      </c>
      <c r="P542" s="275"/>
      <c r="Q542" s="277" t="s">
        <v>392</v>
      </c>
      <c r="R542" s="272"/>
      <c r="S542" s="279">
        <v>5</v>
      </c>
    </row>
    <row r="543" spans="1:19" ht="14.45" customHeight="1" x14ac:dyDescent="0.2">
      <c r="A543" s="251"/>
      <c r="B543" s="271">
        <v>1064</v>
      </c>
      <c r="C543" s="271"/>
      <c r="D543" s="272" t="s">
        <v>900</v>
      </c>
      <c r="E543" s="272"/>
      <c r="F543" s="298">
        <v>43709</v>
      </c>
      <c r="H543" s="275">
        <v>7619.75</v>
      </c>
      <c r="I543" s="275"/>
      <c r="J543" s="275">
        <v>0</v>
      </c>
      <c r="K543" s="275">
        <v>7619.75</v>
      </c>
      <c r="L543" s="275"/>
      <c r="M543" s="275">
        <v>0</v>
      </c>
      <c r="N543" s="275"/>
      <c r="O543" s="275">
        <v>7619.75</v>
      </c>
      <c r="P543" s="275"/>
      <c r="Q543" s="277" t="s">
        <v>392</v>
      </c>
      <c r="R543" s="272"/>
      <c r="S543" s="279">
        <v>5</v>
      </c>
    </row>
    <row r="544" spans="1:19" ht="14.45" customHeight="1" x14ac:dyDescent="0.2">
      <c r="A544" s="251"/>
      <c r="B544" s="271">
        <v>1065</v>
      </c>
      <c r="C544" s="271"/>
      <c r="D544" s="272" t="s">
        <v>901</v>
      </c>
      <c r="E544" s="272"/>
      <c r="F544" s="298">
        <v>45356</v>
      </c>
      <c r="H544" s="275">
        <v>2758.6</v>
      </c>
      <c r="I544" s="275"/>
      <c r="J544" s="275">
        <v>0</v>
      </c>
      <c r="K544" s="275">
        <v>459.77</v>
      </c>
      <c r="L544" s="275"/>
      <c r="M544" s="275">
        <v>551.72</v>
      </c>
      <c r="N544" s="275"/>
      <c r="O544" s="275">
        <v>1011.49</v>
      </c>
      <c r="P544" s="275"/>
      <c r="Q544" s="277" t="s">
        <v>392</v>
      </c>
      <c r="R544" s="272"/>
      <c r="S544" s="279">
        <v>5</v>
      </c>
    </row>
    <row r="545" spans="1:19" ht="14.45" customHeight="1" x14ac:dyDescent="0.2">
      <c r="A545" s="251"/>
      <c r="B545" s="271">
        <v>1066</v>
      </c>
      <c r="C545" s="271"/>
      <c r="D545" s="272" t="s">
        <v>902</v>
      </c>
      <c r="E545" s="272"/>
      <c r="F545" s="298">
        <v>45657</v>
      </c>
      <c r="H545" s="275">
        <v>22285.65</v>
      </c>
      <c r="I545" s="275"/>
      <c r="J545" s="275">
        <v>0</v>
      </c>
      <c r="K545" s="275">
        <v>0</v>
      </c>
      <c r="L545" s="275"/>
      <c r="M545" s="275">
        <v>4457.13</v>
      </c>
      <c r="N545" s="275"/>
      <c r="O545" s="275">
        <v>4457.13</v>
      </c>
      <c r="P545" s="275"/>
      <c r="Q545" s="277" t="s">
        <v>392</v>
      </c>
      <c r="R545" s="272"/>
      <c r="S545" s="279">
        <v>5</v>
      </c>
    </row>
    <row r="546" spans="1:19" ht="14.45" customHeight="1" x14ac:dyDescent="0.2">
      <c r="A546" s="251"/>
      <c r="B546" s="249"/>
      <c r="C546" s="249"/>
      <c r="D546" s="284" t="s">
        <v>903</v>
      </c>
      <c r="E546" s="284"/>
      <c r="F546" s="284"/>
      <c r="H546" s="310">
        <f>SUM(H523:H545)</f>
        <v>84558.1</v>
      </c>
      <c r="I546" s="275"/>
      <c r="J546" s="275">
        <v>0</v>
      </c>
      <c r="K546" s="310">
        <f>SUM(K523:K545)</f>
        <v>59973.619999999995</v>
      </c>
      <c r="L546" s="275"/>
      <c r="M546" s="310">
        <f>SUM(M523:M545)</f>
        <v>5008.8500000000004</v>
      </c>
      <c r="N546" s="275"/>
      <c r="O546" s="310">
        <f>SUM(O523:O545)</f>
        <v>64982.469999999994</v>
      </c>
      <c r="P546" s="275"/>
      <c r="Q546" s="302"/>
      <c r="R546" s="251"/>
      <c r="S546" s="249"/>
    </row>
    <row r="547" spans="1:19" ht="14.45" customHeight="1" x14ac:dyDescent="0.2">
      <c r="A547" s="251"/>
      <c r="B547" s="439" t="s">
        <v>904</v>
      </c>
      <c r="C547" s="439"/>
      <c r="D547" s="439"/>
      <c r="E547" s="284"/>
      <c r="F547" s="251"/>
      <c r="G547" s="248"/>
      <c r="H547" s="250"/>
      <c r="I547" s="250"/>
      <c r="J547" s="250"/>
      <c r="K547" s="250"/>
      <c r="L547" s="250"/>
      <c r="M547" s="250"/>
      <c r="N547" s="250"/>
      <c r="O547" s="250"/>
      <c r="P547" s="275"/>
      <c r="Q547" s="249"/>
      <c r="R547" s="251"/>
      <c r="S547" s="249"/>
    </row>
    <row r="548" spans="1:19" ht="14.45" customHeight="1" x14ac:dyDescent="0.2">
      <c r="A548" s="251"/>
      <c r="B548" s="271">
        <v>104</v>
      </c>
      <c r="C548" s="271"/>
      <c r="D548" s="272" t="s">
        <v>905</v>
      </c>
      <c r="E548" s="272"/>
      <c r="F548" s="298">
        <v>31321</v>
      </c>
      <c r="H548" s="275">
        <v>21500</v>
      </c>
      <c r="I548" s="275"/>
      <c r="J548" s="275">
        <v>0</v>
      </c>
      <c r="K548" s="275">
        <v>21096.880000000001</v>
      </c>
      <c r="L548" s="275"/>
      <c r="M548" s="275">
        <v>403.12</v>
      </c>
      <c r="N548" s="275"/>
      <c r="O548" s="275">
        <v>21500</v>
      </c>
      <c r="P548" s="275"/>
      <c r="Q548" s="277" t="s">
        <v>392</v>
      </c>
      <c r="R548" s="272"/>
      <c r="S548" s="279">
        <v>40</v>
      </c>
    </row>
    <row r="549" spans="1:19" ht="14.45" customHeight="1" x14ac:dyDescent="0.2">
      <c r="A549" s="251"/>
      <c r="B549" s="271">
        <v>109</v>
      </c>
      <c r="C549" s="271"/>
      <c r="D549" s="272" t="s">
        <v>906</v>
      </c>
      <c r="E549" s="272"/>
      <c r="F549" s="298">
        <v>34151</v>
      </c>
      <c r="H549" s="275">
        <v>206684.39</v>
      </c>
      <c r="I549" s="275"/>
      <c r="J549" s="275">
        <v>0</v>
      </c>
      <c r="K549" s="275">
        <v>162763.96</v>
      </c>
      <c r="L549" s="275"/>
      <c r="M549" s="275">
        <v>5167.1099999999997</v>
      </c>
      <c r="N549" s="275"/>
      <c r="O549" s="275">
        <v>167931.07</v>
      </c>
      <c r="P549" s="275"/>
      <c r="Q549" s="277" t="s">
        <v>392</v>
      </c>
      <c r="R549" s="272"/>
      <c r="S549" s="279">
        <v>40</v>
      </c>
    </row>
    <row r="550" spans="1:19" ht="14.45" customHeight="1" x14ac:dyDescent="0.2">
      <c r="A550" s="251"/>
      <c r="B550" s="271">
        <v>110</v>
      </c>
      <c r="C550" s="271"/>
      <c r="D550" s="272" t="s">
        <v>907</v>
      </c>
      <c r="E550" s="272"/>
      <c r="F550" s="298">
        <v>34151</v>
      </c>
      <c r="H550" s="275">
        <v>129250</v>
      </c>
      <c r="I550" s="275"/>
      <c r="J550" s="275">
        <v>0</v>
      </c>
      <c r="K550" s="275">
        <v>101784.38</v>
      </c>
      <c r="L550" s="275"/>
      <c r="M550" s="275">
        <v>3231.25</v>
      </c>
      <c r="N550" s="275"/>
      <c r="O550" s="275">
        <v>105015.63</v>
      </c>
      <c r="P550" s="275"/>
      <c r="Q550" s="277" t="s">
        <v>392</v>
      </c>
      <c r="R550" s="272"/>
      <c r="S550" s="279">
        <v>40</v>
      </c>
    </row>
    <row r="551" spans="1:19" ht="14.45" customHeight="1" x14ac:dyDescent="0.2">
      <c r="A551" s="251"/>
      <c r="B551" s="271">
        <v>118</v>
      </c>
      <c r="C551" s="271"/>
      <c r="D551" s="272" t="s">
        <v>908</v>
      </c>
      <c r="E551" s="272"/>
      <c r="F551" s="298">
        <v>37483</v>
      </c>
      <c r="H551" s="275">
        <v>298461.86</v>
      </c>
      <c r="I551" s="275"/>
      <c r="J551" s="275">
        <v>0</v>
      </c>
      <c r="K551" s="275">
        <v>167263.07999999999</v>
      </c>
      <c r="L551" s="275"/>
      <c r="M551" s="275">
        <v>7461.55</v>
      </c>
      <c r="N551" s="275"/>
      <c r="O551" s="275">
        <v>174724.63</v>
      </c>
      <c r="P551" s="275"/>
      <c r="Q551" s="277" t="s">
        <v>392</v>
      </c>
      <c r="R551" s="272"/>
      <c r="S551" s="279">
        <v>40</v>
      </c>
    </row>
    <row r="552" spans="1:19" ht="14.45" customHeight="1" x14ac:dyDescent="0.2">
      <c r="A552" s="251"/>
      <c r="B552" s="271">
        <v>119</v>
      </c>
      <c r="C552" s="271"/>
      <c r="D552" s="272" t="s">
        <v>909</v>
      </c>
      <c r="E552" s="272"/>
      <c r="F552" s="298">
        <v>37279</v>
      </c>
      <c r="H552" s="275">
        <v>750</v>
      </c>
      <c r="I552" s="275"/>
      <c r="J552" s="275">
        <v>0</v>
      </c>
      <c r="K552" s="275">
        <v>750</v>
      </c>
      <c r="L552" s="275"/>
      <c r="M552" s="275">
        <v>0</v>
      </c>
      <c r="N552" s="275"/>
      <c r="O552" s="275">
        <v>750</v>
      </c>
      <c r="P552" s="275"/>
      <c r="Q552" s="277" t="s">
        <v>392</v>
      </c>
      <c r="R552" s="272"/>
      <c r="S552" s="279">
        <v>10</v>
      </c>
    </row>
    <row r="553" spans="1:19" ht="14.45" customHeight="1" x14ac:dyDescent="0.2">
      <c r="A553" s="251"/>
      <c r="B553" s="271">
        <v>124</v>
      </c>
      <c r="C553" s="271"/>
      <c r="D553" s="272" t="s">
        <v>910</v>
      </c>
      <c r="E553" s="272"/>
      <c r="F553" s="298">
        <v>37781</v>
      </c>
      <c r="H553" s="275">
        <v>8954.6200000000008</v>
      </c>
      <c r="I553" s="275"/>
      <c r="J553" s="275">
        <v>0</v>
      </c>
      <c r="K553" s="275">
        <v>8954.6200000000008</v>
      </c>
      <c r="L553" s="275"/>
      <c r="M553" s="275">
        <v>0</v>
      </c>
      <c r="N553" s="275"/>
      <c r="O553" s="275">
        <v>8954.6200000000008</v>
      </c>
      <c r="P553" s="275"/>
      <c r="Q553" s="277" t="s">
        <v>392</v>
      </c>
      <c r="R553" s="272"/>
      <c r="S553" s="279">
        <v>10</v>
      </c>
    </row>
    <row r="554" spans="1:19" ht="14.45" customHeight="1" x14ac:dyDescent="0.2">
      <c r="A554" s="251"/>
      <c r="B554" s="271">
        <v>125</v>
      </c>
      <c r="C554" s="271"/>
      <c r="D554" s="272" t="s">
        <v>911</v>
      </c>
      <c r="E554" s="272"/>
      <c r="F554" s="298">
        <v>38077</v>
      </c>
      <c r="H554" s="275">
        <v>276124.15999999997</v>
      </c>
      <c r="I554" s="275"/>
      <c r="J554" s="275">
        <v>0</v>
      </c>
      <c r="K554" s="275">
        <v>143239.32999999999</v>
      </c>
      <c r="L554" s="275"/>
      <c r="M554" s="275">
        <v>6903.1</v>
      </c>
      <c r="N554" s="275"/>
      <c r="O554" s="275">
        <v>150142.43</v>
      </c>
      <c r="P554" s="275"/>
      <c r="Q554" s="277" t="s">
        <v>392</v>
      </c>
      <c r="R554" s="272"/>
      <c r="S554" s="279">
        <v>40</v>
      </c>
    </row>
    <row r="555" spans="1:19" ht="14.45" customHeight="1" x14ac:dyDescent="0.2">
      <c r="A555" s="251"/>
      <c r="B555" s="271">
        <v>126</v>
      </c>
      <c r="C555" s="271"/>
      <c r="D555" s="272" t="s">
        <v>912</v>
      </c>
      <c r="E555" s="272"/>
      <c r="F555" s="298">
        <v>38077</v>
      </c>
      <c r="H555" s="275">
        <v>5392</v>
      </c>
      <c r="I555" s="275"/>
      <c r="J555" s="275">
        <v>0</v>
      </c>
      <c r="K555" s="275">
        <v>5392</v>
      </c>
      <c r="L555" s="275"/>
      <c r="M555" s="275">
        <v>0</v>
      </c>
      <c r="N555" s="275"/>
      <c r="O555" s="275">
        <v>5392</v>
      </c>
      <c r="P555" s="275"/>
      <c r="Q555" s="277" t="s">
        <v>392</v>
      </c>
      <c r="R555" s="272"/>
      <c r="S555" s="279">
        <v>10</v>
      </c>
    </row>
    <row r="556" spans="1:19" ht="14.45" customHeight="1" x14ac:dyDescent="0.2">
      <c r="A556" s="251"/>
      <c r="B556" s="271">
        <v>133</v>
      </c>
      <c r="C556" s="271"/>
      <c r="D556" s="272" t="s">
        <v>913</v>
      </c>
      <c r="E556" s="272"/>
      <c r="F556" s="298">
        <v>39356</v>
      </c>
      <c r="H556" s="275">
        <v>2340</v>
      </c>
      <c r="I556" s="275"/>
      <c r="J556" s="275">
        <v>0</v>
      </c>
      <c r="K556" s="275">
        <v>2340</v>
      </c>
      <c r="L556" s="275"/>
      <c r="M556" s="275">
        <v>0</v>
      </c>
      <c r="N556" s="275"/>
      <c r="O556" s="275">
        <v>2340</v>
      </c>
      <c r="P556" s="275"/>
      <c r="Q556" s="277" t="s">
        <v>392</v>
      </c>
      <c r="R556" s="272"/>
      <c r="S556" s="279">
        <v>7</v>
      </c>
    </row>
    <row r="557" spans="1:19" ht="14.45" customHeight="1" x14ac:dyDescent="0.2">
      <c r="A557" s="251"/>
      <c r="B557" s="271">
        <v>134</v>
      </c>
      <c r="C557" s="271"/>
      <c r="D557" s="272" t="s">
        <v>914</v>
      </c>
      <c r="E557" s="272"/>
      <c r="F557" s="298">
        <v>40686</v>
      </c>
      <c r="H557" s="275">
        <v>3000</v>
      </c>
      <c r="I557" s="275"/>
      <c r="J557" s="275">
        <v>0</v>
      </c>
      <c r="K557" s="275">
        <v>3000</v>
      </c>
      <c r="L557" s="275"/>
      <c r="M557" s="275">
        <v>0</v>
      </c>
      <c r="N557" s="275"/>
      <c r="O557" s="275">
        <v>3000</v>
      </c>
      <c r="P557" s="275"/>
      <c r="Q557" s="277" t="s">
        <v>392</v>
      </c>
      <c r="R557" s="272"/>
      <c r="S557" s="279">
        <v>10</v>
      </c>
    </row>
    <row r="558" spans="1:19" ht="14.45" customHeight="1" x14ac:dyDescent="0.2">
      <c r="A558" s="251"/>
      <c r="B558" s="271">
        <v>136</v>
      </c>
      <c r="C558" s="271"/>
      <c r="D558" s="272" t="s">
        <v>915</v>
      </c>
      <c r="E558" s="272"/>
      <c r="F558" s="298">
        <v>41228</v>
      </c>
      <c r="H558" s="275">
        <v>4000</v>
      </c>
      <c r="I558" s="275"/>
      <c r="J558" s="275">
        <v>0</v>
      </c>
      <c r="K558" s="275">
        <v>4000</v>
      </c>
      <c r="L558" s="275"/>
      <c r="M558" s="275">
        <v>0</v>
      </c>
      <c r="N558" s="275"/>
      <c r="O558" s="275">
        <v>4000</v>
      </c>
      <c r="P558" s="275"/>
      <c r="Q558" s="277" t="s">
        <v>392</v>
      </c>
      <c r="R558" s="272"/>
      <c r="S558" s="279">
        <v>10</v>
      </c>
    </row>
    <row r="559" spans="1:19" ht="14.45" customHeight="1" x14ac:dyDescent="0.2">
      <c r="A559" s="251"/>
      <c r="B559" s="271">
        <v>137</v>
      </c>
      <c r="C559" s="271"/>
      <c r="D559" s="272" t="s">
        <v>916</v>
      </c>
      <c r="E559" s="272"/>
      <c r="F559" s="298">
        <v>42480</v>
      </c>
      <c r="H559" s="275">
        <v>36762</v>
      </c>
      <c r="I559" s="275"/>
      <c r="J559" s="275">
        <v>0</v>
      </c>
      <c r="K559" s="275">
        <v>36762</v>
      </c>
      <c r="L559" s="275"/>
      <c r="M559" s="275">
        <v>0</v>
      </c>
      <c r="N559" s="275"/>
      <c r="O559" s="275">
        <v>36762</v>
      </c>
      <c r="P559" s="275"/>
      <c r="Q559" s="277" t="s">
        <v>392</v>
      </c>
      <c r="R559" s="272"/>
      <c r="S559" s="279">
        <v>5</v>
      </c>
    </row>
    <row r="560" spans="1:19" ht="14.45" customHeight="1" x14ac:dyDescent="0.2">
      <c r="A560" s="251"/>
      <c r="B560" s="271">
        <v>138</v>
      </c>
      <c r="C560" s="271"/>
      <c r="D560" s="272" t="s">
        <v>917</v>
      </c>
      <c r="E560" s="272"/>
      <c r="F560" s="298">
        <v>42480</v>
      </c>
      <c r="H560" s="275">
        <v>36762</v>
      </c>
      <c r="I560" s="275"/>
      <c r="J560" s="275">
        <v>0</v>
      </c>
      <c r="K560" s="275">
        <v>36762</v>
      </c>
      <c r="L560" s="275"/>
      <c r="M560" s="275">
        <v>0</v>
      </c>
      <c r="N560" s="275"/>
      <c r="O560" s="275">
        <v>36762</v>
      </c>
      <c r="P560" s="275"/>
      <c r="Q560" s="277" t="s">
        <v>392</v>
      </c>
      <c r="R560" s="272"/>
      <c r="S560" s="279">
        <v>5</v>
      </c>
    </row>
    <row r="561" spans="1:19" ht="14.45" customHeight="1" x14ac:dyDescent="0.2">
      <c r="A561" s="251"/>
      <c r="B561" s="271">
        <v>139</v>
      </c>
      <c r="C561" s="271"/>
      <c r="D561" s="272" t="s">
        <v>918</v>
      </c>
      <c r="E561" s="272"/>
      <c r="F561" s="298">
        <v>42766</v>
      </c>
      <c r="H561" s="275">
        <v>8400</v>
      </c>
      <c r="I561" s="275"/>
      <c r="J561" s="275">
        <v>0</v>
      </c>
      <c r="K561" s="275">
        <v>6650</v>
      </c>
      <c r="L561" s="275"/>
      <c r="M561" s="275">
        <v>840</v>
      </c>
      <c r="N561" s="275"/>
      <c r="O561" s="275">
        <v>7490</v>
      </c>
      <c r="P561" s="275"/>
      <c r="Q561" s="277" t="s">
        <v>392</v>
      </c>
      <c r="R561" s="272"/>
      <c r="S561" s="279">
        <v>10</v>
      </c>
    </row>
    <row r="562" spans="1:19" ht="14.45" customHeight="1" x14ac:dyDescent="0.2">
      <c r="A562" s="251"/>
      <c r="B562" s="271">
        <v>141</v>
      </c>
      <c r="C562" s="271"/>
      <c r="D562" s="272" t="s">
        <v>919</v>
      </c>
      <c r="E562" s="272"/>
      <c r="F562" s="298">
        <v>43451</v>
      </c>
      <c r="H562" s="275">
        <v>928148.45</v>
      </c>
      <c r="I562" s="275"/>
      <c r="J562" s="275">
        <v>0</v>
      </c>
      <c r="K562" s="275">
        <v>139222.26</v>
      </c>
      <c r="L562" s="275"/>
      <c r="M562" s="275">
        <v>23203.71</v>
      </c>
      <c r="N562" s="275"/>
      <c r="O562" s="275">
        <v>162425.97</v>
      </c>
      <c r="P562" s="275"/>
      <c r="Q562" s="277" t="s">
        <v>392</v>
      </c>
      <c r="R562" s="272"/>
      <c r="S562" s="279">
        <v>40</v>
      </c>
    </row>
    <row r="563" spans="1:19" ht="14.45" customHeight="1" x14ac:dyDescent="0.2">
      <c r="A563" s="251"/>
      <c r="B563" s="271">
        <v>142</v>
      </c>
      <c r="C563" s="271"/>
      <c r="D563" s="272" t="s">
        <v>920</v>
      </c>
      <c r="E563" s="272"/>
      <c r="F563" s="298">
        <v>43565</v>
      </c>
      <c r="H563" s="275">
        <v>50800</v>
      </c>
      <c r="I563" s="275"/>
      <c r="J563" s="275">
        <v>0</v>
      </c>
      <c r="K563" s="275">
        <v>7302.5</v>
      </c>
      <c r="L563" s="275"/>
      <c r="M563" s="275">
        <v>1270</v>
      </c>
      <c r="N563" s="275"/>
      <c r="O563" s="275">
        <v>8572.5</v>
      </c>
      <c r="P563" s="275"/>
      <c r="Q563" s="277" t="s">
        <v>392</v>
      </c>
      <c r="R563" s="272"/>
      <c r="S563" s="279">
        <v>40</v>
      </c>
    </row>
    <row r="564" spans="1:19" ht="14.45" customHeight="1" x14ac:dyDescent="0.2">
      <c r="A564" s="251"/>
      <c r="B564" s="271">
        <v>143</v>
      </c>
      <c r="C564" s="271"/>
      <c r="D564" s="272" t="s">
        <v>921</v>
      </c>
      <c r="E564" s="272"/>
      <c r="F564" s="298">
        <v>43798</v>
      </c>
      <c r="H564" s="275">
        <v>5997.77</v>
      </c>
      <c r="I564" s="275"/>
      <c r="J564" s="275">
        <v>0</v>
      </c>
      <c r="K564" s="275">
        <v>5997.77</v>
      </c>
      <c r="L564" s="275"/>
      <c r="M564" s="275">
        <v>0</v>
      </c>
      <c r="N564" s="275"/>
      <c r="O564" s="275">
        <v>5997.77</v>
      </c>
      <c r="P564" s="275"/>
      <c r="Q564" s="277" t="s">
        <v>392</v>
      </c>
      <c r="R564" s="272"/>
      <c r="S564" s="279">
        <v>5</v>
      </c>
    </row>
    <row r="565" spans="1:19" ht="14.45" customHeight="1" x14ac:dyDescent="0.2">
      <c r="A565" s="251"/>
      <c r="B565" s="271">
        <v>144</v>
      </c>
      <c r="C565" s="271"/>
      <c r="D565" s="272" t="s">
        <v>922</v>
      </c>
      <c r="E565" s="272"/>
      <c r="F565" s="298">
        <v>45268</v>
      </c>
      <c r="H565" s="275">
        <v>23996.51</v>
      </c>
      <c r="I565" s="275"/>
      <c r="J565" s="275">
        <v>0</v>
      </c>
      <c r="K565" s="275">
        <v>649.9</v>
      </c>
      <c r="L565" s="275"/>
      <c r="M565" s="275">
        <v>599.91</v>
      </c>
      <c r="N565" s="275"/>
      <c r="O565" s="275">
        <v>1249.81</v>
      </c>
      <c r="P565" s="275"/>
      <c r="Q565" s="277" t="s">
        <v>392</v>
      </c>
      <c r="R565" s="272"/>
      <c r="S565" s="279">
        <v>40</v>
      </c>
    </row>
    <row r="566" spans="1:19" ht="14.45" customHeight="1" x14ac:dyDescent="0.2">
      <c r="A566" s="251"/>
      <c r="B566" s="271">
        <v>145</v>
      </c>
      <c r="C566" s="271"/>
      <c r="D566" s="272" t="s">
        <v>923</v>
      </c>
      <c r="E566" s="272"/>
      <c r="F566" s="298">
        <v>45268</v>
      </c>
      <c r="H566" s="275">
        <v>133485.54999999999</v>
      </c>
      <c r="I566" s="275"/>
      <c r="J566" s="275">
        <v>0</v>
      </c>
      <c r="K566" s="275">
        <v>14460.94</v>
      </c>
      <c r="L566" s="275"/>
      <c r="M566" s="275">
        <v>13348.56</v>
      </c>
      <c r="N566" s="275"/>
      <c r="O566" s="275">
        <v>27809.5</v>
      </c>
      <c r="P566" s="275"/>
      <c r="Q566" s="277" t="s">
        <v>392</v>
      </c>
      <c r="R566" s="272"/>
      <c r="S566" s="279">
        <v>10</v>
      </c>
    </row>
    <row r="567" spans="1:19" ht="14.45" customHeight="1" x14ac:dyDescent="0.2">
      <c r="A567" s="251"/>
      <c r="B567" s="271">
        <v>146</v>
      </c>
      <c r="C567" s="271"/>
      <c r="D567" s="272" t="s">
        <v>924</v>
      </c>
      <c r="E567" s="272"/>
      <c r="F567" s="298">
        <v>45356</v>
      </c>
      <c r="H567" s="275">
        <v>395510.49</v>
      </c>
      <c r="I567" s="275"/>
      <c r="J567" s="275">
        <v>0</v>
      </c>
      <c r="K567" s="275">
        <v>8239.7999999999993</v>
      </c>
      <c r="L567" s="275"/>
      <c r="M567" s="275">
        <v>9887.76</v>
      </c>
      <c r="N567" s="275"/>
      <c r="O567" s="275">
        <v>18127.560000000001</v>
      </c>
      <c r="P567" s="275"/>
      <c r="Q567" s="277" t="s">
        <v>392</v>
      </c>
      <c r="R567" s="272"/>
      <c r="S567" s="279">
        <v>40</v>
      </c>
    </row>
    <row r="568" spans="1:19" ht="14.45" customHeight="1" x14ac:dyDescent="0.2">
      <c r="A568" s="251"/>
      <c r="B568" s="271">
        <v>147</v>
      </c>
      <c r="C568" s="271"/>
      <c r="D568" s="272" t="s">
        <v>925</v>
      </c>
      <c r="E568" s="272"/>
      <c r="F568" s="298">
        <v>45412</v>
      </c>
      <c r="H568" s="275">
        <v>96625</v>
      </c>
      <c r="I568" s="275"/>
      <c r="J568" s="275">
        <v>0</v>
      </c>
      <c r="K568" s="275">
        <v>1610.42</v>
      </c>
      <c r="L568" s="275"/>
      <c r="M568" s="275">
        <v>2415.63</v>
      </c>
      <c r="N568" s="275"/>
      <c r="O568" s="275">
        <v>4026.05</v>
      </c>
      <c r="P568" s="275"/>
      <c r="Q568" s="277" t="s">
        <v>392</v>
      </c>
      <c r="R568" s="272"/>
      <c r="S568" s="279">
        <v>40</v>
      </c>
    </row>
    <row r="569" spans="1:19" ht="14.45" customHeight="1" x14ac:dyDescent="0.2">
      <c r="A569" s="251"/>
      <c r="B569" s="249"/>
      <c r="C569" s="249"/>
      <c r="D569" s="284" t="s">
        <v>926</v>
      </c>
      <c r="E569" s="284"/>
      <c r="F569" s="284"/>
      <c r="H569" s="310">
        <f>SUM(H548:H568)</f>
        <v>2672944.7999999998</v>
      </c>
      <c r="I569" s="275"/>
      <c r="J569" s="275">
        <v>0</v>
      </c>
      <c r="K569" s="310">
        <f>SUM(K548:K568)</f>
        <v>878241.84</v>
      </c>
      <c r="L569" s="275"/>
      <c r="M569" s="310">
        <f>SUM(M548:M568)</f>
        <v>74731.7</v>
      </c>
      <c r="N569" s="275"/>
      <c r="O569" s="310">
        <f>SUM(O548:O568)</f>
        <v>952973.54000000015</v>
      </c>
      <c r="P569" s="275"/>
      <c r="Q569" s="277"/>
      <c r="R569" s="251"/>
      <c r="S569" s="279"/>
    </row>
    <row r="570" spans="1:19" ht="14.45" customHeight="1" thickBot="1" x14ac:dyDescent="0.25">
      <c r="A570" s="251"/>
      <c r="B570" s="249"/>
      <c r="C570" s="249"/>
      <c r="D570" s="284" t="s">
        <v>927</v>
      </c>
      <c r="E570" s="284"/>
      <c r="F570" s="284"/>
      <c r="H570" s="312">
        <f>SUM(H21,H26,H37,H48,H56,H83,H386,H390,H435,H521,H546,H569)</f>
        <v>25632303.119999997</v>
      </c>
      <c r="I570" s="275"/>
      <c r="J570" s="275"/>
      <c r="K570" s="312">
        <f>SUM(K21,K26,K37,K48,K56,K83,K386,K390,K435,K521,K546,K569)</f>
        <v>10806999.149999999</v>
      </c>
      <c r="L570" s="275"/>
      <c r="M570" s="312">
        <f>SUM(M21,M26,M37,M48,M56,M83,M386,M390,M435,M521,M546,M569)</f>
        <v>575842.44999999995</v>
      </c>
      <c r="N570" s="275"/>
      <c r="O570" s="312">
        <f>SUM(O21,O26,O37,O48,O56,O83,O386,O390,O435,O521,O546,O569)</f>
        <v>11382829.929999996</v>
      </c>
      <c r="P570" s="275"/>
      <c r="Q570" s="302"/>
      <c r="R570" s="251"/>
      <c r="S570" s="249"/>
    </row>
    <row r="571" spans="1:19" ht="14.45" customHeight="1" thickTop="1" x14ac:dyDescent="0.2">
      <c r="A571" s="251"/>
      <c r="B571" s="249"/>
      <c r="C571" s="249"/>
      <c r="D571" s="284"/>
      <c r="E571" s="284"/>
      <c r="F571" s="284"/>
      <c r="H571" s="275"/>
      <c r="I571" s="275"/>
      <c r="J571" s="275"/>
      <c r="K571" s="275"/>
      <c r="L571" s="275"/>
      <c r="M571" s="275"/>
      <c r="N571" s="275"/>
      <c r="O571" s="275"/>
      <c r="P571" s="275"/>
      <c r="Q571" s="302"/>
      <c r="R571" s="251"/>
      <c r="S571" s="249"/>
    </row>
    <row r="572" spans="1:19" ht="14.45" customHeight="1" x14ac:dyDescent="0.2">
      <c r="A572" s="251"/>
      <c r="B572" s="249"/>
      <c r="C572" s="249"/>
      <c r="D572" s="284"/>
      <c r="E572" s="284"/>
      <c r="F572" s="284"/>
      <c r="H572" s="275"/>
      <c r="I572" s="275"/>
      <c r="J572" s="275"/>
      <c r="K572" s="275"/>
      <c r="L572" s="275"/>
      <c r="M572" s="275"/>
      <c r="N572" s="275"/>
      <c r="O572" s="275"/>
      <c r="P572" s="275"/>
      <c r="Q572" s="302"/>
      <c r="R572" s="251"/>
      <c r="S572" s="249"/>
    </row>
    <row r="573" spans="1:19" ht="14.45" customHeight="1" x14ac:dyDescent="0.2">
      <c r="A573" s="251"/>
      <c r="B573" s="249"/>
      <c r="C573" s="249"/>
      <c r="D573" s="284" t="s">
        <v>928</v>
      </c>
      <c r="E573" s="284"/>
      <c r="F573" s="284"/>
      <c r="H573" s="275"/>
      <c r="I573" s="275"/>
      <c r="J573" s="275"/>
      <c r="K573" s="275"/>
      <c r="L573" s="275"/>
      <c r="M573" s="275"/>
      <c r="N573" s="275"/>
      <c r="O573" s="275"/>
      <c r="P573" s="275"/>
      <c r="Q573" s="302"/>
      <c r="R573" s="251"/>
      <c r="S573" s="249"/>
    </row>
    <row r="574" spans="1:19" ht="14.45" customHeight="1" x14ac:dyDescent="0.2">
      <c r="A574" s="251"/>
      <c r="B574" s="249"/>
      <c r="C574" s="249"/>
      <c r="D574" s="284" t="s">
        <v>929</v>
      </c>
      <c r="E574" s="284"/>
      <c r="F574" s="284"/>
      <c r="H574" s="275"/>
      <c r="I574" s="275"/>
      <c r="J574" s="275"/>
      <c r="K574" s="275"/>
      <c r="L574" s="275"/>
      <c r="M574" s="275"/>
      <c r="N574" s="275"/>
      <c r="O574" s="275"/>
      <c r="P574" s="275"/>
      <c r="Q574" s="302"/>
      <c r="R574" s="251"/>
      <c r="S574" s="249"/>
    </row>
    <row r="575" spans="1:19" ht="14.45" customHeight="1" x14ac:dyDescent="0.2">
      <c r="A575" s="251"/>
      <c r="B575" s="249"/>
      <c r="C575" s="249"/>
      <c r="D575" s="284" t="s">
        <v>930</v>
      </c>
      <c r="E575" s="284"/>
      <c r="F575" s="284"/>
      <c r="H575" s="275"/>
      <c r="I575" s="275"/>
      <c r="J575" s="275"/>
      <c r="K575" s="275"/>
      <c r="L575" s="275"/>
      <c r="M575" s="275"/>
      <c r="N575" s="275"/>
      <c r="O575" s="275"/>
      <c r="P575" s="275"/>
      <c r="Q575" s="302"/>
      <c r="R575" s="251"/>
      <c r="S575" s="249"/>
    </row>
    <row r="576" spans="1:19" ht="14.45" customHeight="1" x14ac:dyDescent="0.2">
      <c r="A576" s="251"/>
      <c r="B576" s="249"/>
      <c r="C576" s="249"/>
      <c r="D576" s="284"/>
      <c r="E576" s="284"/>
      <c r="F576" s="284"/>
      <c r="H576" s="275"/>
      <c r="I576" s="275"/>
      <c r="J576" s="275"/>
      <c r="K576" s="275"/>
      <c r="L576" s="275"/>
      <c r="M576" s="275"/>
      <c r="N576" s="275"/>
      <c r="O576" s="275"/>
      <c r="P576" s="275"/>
      <c r="Q576" s="302"/>
      <c r="R576" s="251"/>
      <c r="S576" s="249"/>
    </row>
    <row r="577" spans="1:19" ht="14.45" customHeight="1" x14ac:dyDescent="0.2">
      <c r="A577" s="251"/>
      <c r="B577" s="249"/>
      <c r="C577" s="249"/>
      <c r="D577" s="284" t="s">
        <v>931</v>
      </c>
      <c r="E577" s="284"/>
      <c r="F577" s="284"/>
      <c r="H577" s="275"/>
      <c r="I577" s="275"/>
      <c r="J577" s="275"/>
      <c r="K577" s="275"/>
      <c r="L577" s="275"/>
      <c r="M577" s="275"/>
      <c r="N577" s="275"/>
      <c r="O577" s="275"/>
      <c r="P577" s="275"/>
      <c r="Q577" s="302"/>
      <c r="R577" s="251"/>
      <c r="S577" s="249"/>
    </row>
    <row r="578" spans="1:19" ht="14.45" customHeight="1" x14ac:dyDescent="0.2">
      <c r="A578" s="251"/>
      <c r="B578" s="249"/>
      <c r="C578" s="249"/>
      <c r="D578" s="284" t="s">
        <v>929</v>
      </c>
      <c r="E578" s="284"/>
      <c r="F578" s="284"/>
      <c r="H578" s="275"/>
      <c r="I578" s="275"/>
      <c r="J578" s="275"/>
      <c r="K578" s="275"/>
      <c r="L578" s="275"/>
      <c r="M578" s="275"/>
      <c r="N578" s="275"/>
      <c r="O578" s="275"/>
      <c r="P578" s="275"/>
      <c r="Q578" s="302"/>
      <c r="R578" s="251"/>
      <c r="S578" s="249"/>
    </row>
    <row r="579" spans="1:19" ht="14.45" customHeight="1" x14ac:dyDescent="0.2">
      <c r="A579" s="251"/>
      <c r="B579" s="249"/>
      <c r="C579" s="249"/>
      <c r="D579" s="284" t="s">
        <v>930</v>
      </c>
      <c r="E579" s="284"/>
      <c r="F579" s="284"/>
      <c r="H579" s="275"/>
      <c r="I579" s="275"/>
      <c r="J579" s="275"/>
      <c r="K579" s="275"/>
      <c r="L579" s="275"/>
      <c r="M579" s="275"/>
      <c r="N579" s="275"/>
      <c r="P579" s="275"/>
      <c r="Q579" s="302"/>
      <c r="R579" s="251"/>
      <c r="S579" s="249"/>
    </row>
    <row r="580" spans="1:19" ht="14.45" customHeight="1" x14ac:dyDescent="0.2"/>
  </sheetData>
  <mergeCells count="15">
    <mergeCell ref="B436:D436"/>
    <mergeCell ref="B522:D522"/>
    <mergeCell ref="B547:D547"/>
    <mergeCell ref="B10:D10"/>
    <mergeCell ref="B23:D23"/>
    <mergeCell ref="B28:D28"/>
    <mergeCell ref="B38:D38"/>
    <mergeCell ref="B50:D50"/>
    <mergeCell ref="B57:D57"/>
    <mergeCell ref="B85:D85"/>
    <mergeCell ref="B3:S3"/>
    <mergeCell ref="B4:S4"/>
    <mergeCell ref="B5:S5"/>
    <mergeCell ref="B387:D387"/>
    <mergeCell ref="B392:D39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F1543-11BD-4BE5-A25C-61B770458DEB}">
  <sheetPr>
    <pageSetUpPr fitToPage="1"/>
  </sheetPr>
  <dimension ref="B2:IY28"/>
  <sheetViews>
    <sheetView showGridLines="0" topLeftCell="A7" workbookViewId="0">
      <selection activeCell="L22" sqref="L22"/>
    </sheetView>
  </sheetViews>
  <sheetFormatPr defaultColWidth="8.88671875" defaultRowHeight="15" x14ac:dyDescent="0.2"/>
  <cols>
    <col min="1" max="1" width="3.5546875" style="19" customWidth="1"/>
    <col min="2" max="2" width="1.77734375" style="19" customWidth="1"/>
    <col min="3" max="3" width="3.6640625" style="137" customWidth="1"/>
    <col min="4" max="4" width="2.6640625" style="137" customWidth="1"/>
    <col min="5" max="5" width="32.77734375" style="137" customWidth="1"/>
    <col min="6" max="6" width="14.77734375" style="137" customWidth="1"/>
    <col min="7" max="7" width="1.77734375" style="137" customWidth="1"/>
    <col min="8" max="8" width="14.77734375" style="137" customWidth="1"/>
    <col min="9" max="9" width="1.77734375" style="137" customWidth="1"/>
    <col min="10" max="10" width="4.88671875" style="138" customWidth="1"/>
    <col min="11" max="11" width="1.77734375" style="138" customWidth="1"/>
    <col min="12" max="12" width="14.77734375" style="137" customWidth="1"/>
    <col min="13" max="13" width="1.5546875" style="137" customWidth="1"/>
    <col min="14" max="14" width="1.21875" style="137" customWidth="1"/>
    <col min="15" max="15" width="6.5546875" style="139" customWidth="1"/>
    <col min="16" max="16" width="30.77734375" style="140" customWidth="1"/>
    <col min="17" max="17" width="18" style="137" customWidth="1"/>
    <col min="18" max="18" width="8.21875" style="137" customWidth="1"/>
    <col min="19" max="259" width="9.6640625" style="137" customWidth="1"/>
    <col min="260" max="261" width="9.6640625" style="19" customWidth="1"/>
    <col min="262" max="16384" width="8.88671875" style="19"/>
  </cols>
  <sheetData>
    <row r="2" spans="2:23" ht="6.95" customHeight="1" x14ac:dyDescent="0.2">
      <c r="B2" s="68"/>
      <c r="C2" s="142"/>
      <c r="D2" s="142"/>
      <c r="E2" s="142"/>
      <c r="F2" s="142"/>
      <c r="G2" s="142"/>
      <c r="H2" s="142"/>
      <c r="I2" s="142"/>
      <c r="J2" s="143"/>
      <c r="K2" s="143"/>
      <c r="L2" s="142"/>
      <c r="M2" s="144"/>
    </row>
    <row r="3" spans="2:23" ht="15.75" x14ac:dyDescent="0.25">
      <c r="B3" s="71"/>
      <c r="C3" s="423" t="str">
        <f>SAO!F1</f>
        <v>Garrard County Water Association</v>
      </c>
      <c r="D3" s="423"/>
      <c r="E3" s="423"/>
      <c r="F3" s="423"/>
      <c r="G3" s="423"/>
      <c r="H3" s="423"/>
      <c r="I3" s="423"/>
      <c r="J3" s="423"/>
      <c r="K3" s="423"/>
      <c r="L3" s="423"/>
      <c r="M3" s="224"/>
    </row>
    <row r="4" spans="2:23" ht="15.75" x14ac:dyDescent="0.2">
      <c r="B4" s="71"/>
      <c r="C4" s="420" t="s">
        <v>366</v>
      </c>
      <c r="D4" s="420"/>
      <c r="E4" s="420"/>
      <c r="F4" s="420"/>
      <c r="G4" s="420"/>
      <c r="H4" s="420"/>
      <c r="I4" s="420"/>
      <c r="J4" s="420"/>
      <c r="K4" s="420"/>
      <c r="L4" s="420"/>
      <c r="M4" s="146"/>
      <c r="N4" s="151"/>
      <c r="O4" s="148"/>
      <c r="P4" s="149"/>
      <c r="Q4" s="151"/>
      <c r="R4" s="151"/>
      <c r="S4" s="151"/>
      <c r="T4" s="151"/>
    </row>
    <row r="5" spans="2:23" ht="15.75" x14ac:dyDescent="0.2">
      <c r="B5" s="154"/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6"/>
      <c r="N5" s="145"/>
      <c r="O5" s="153"/>
      <c r="P5" s="149"/>
      <c r="Q5" s="145"/>
      <c r="R5" s="145"/>
      <c r="S5" s="145"/>
      <c r="T5" s="145"/>
      <c r="U5" s="145"/>
      <c r="V5" s="145"/>
      <c r="W5" s="145"/>
    </row>
    <row r="6" spans="2:23" ht="15.75" x14ac:dyDescent="0.25">
      <c r="B6" s="71"/>
      <c r="C6" s="90" t="s">
        <v>344</v>
      </c>
      <c r="D6" s="90"/>
      <c r="E6" s="233"/>
      <c r="F6" s="234"/>
      <c r="G6" s="235"/>
      <c r="H6" s="233"/>
      <c r="I6" s="233"/>
      <c r="J6" s="236"/>
      <c r="K6" s="236"/>
      <c r="L6" s="234">
        <f>SAO!M54</f>
        <v>2814006.99</v>
      </c>
      <c r="M6" s="164"/>
      <c r="N6" s="150"/>
      <c r="O6" s="149"/>
      <c r="P6" s="183"/>
      <c r="Q6" s="150"/>
      <c r="R6" s="151"/>
      <c r="S6" s="151"/>
      <c r="T6" s="151"/>
    </row>
    <row r="7" spans="2:23" ht="15.75" x14ac:dyDescent="0.25">
      <c r="B7" s="71"/>
      <c r="C7" s="90" t="s">
        <v>367</v>
      </c>
      <c r="D7" s="237"/>
      <c r="E7" s="90" t="s">
        <v>368</v>
      </c>
      <c r="F7" s="238"/>
      <c r="G7" s="235"/>
      <c r="H7" s="233"/>
      <c r="I7" s="233"/>
      <c r="J7" s="239"/>
      <c r="K7" s="239"/>
      <c r="L7" s="240">
        <v>0.88</v>
      </c>
      <c r="M7" s="211"/>
      <c r="N7" s="150"/>
      <c r="O7" s="149"/>
      <c r="P7" s="183"/>
      <c r="Q7" s="150"/>
      <c r="R7" s="151"/>
      <c r="S7" s="151"/>
      <c r="T7" s="151"/>
    </row>
    <row r="8" spans="2:23" ht="17.25" x14ac:dyDescent="0.25">
      <c r="B8" s="71"/>
      <c r="C8" s="241" t="s">
        <v>354</v>
      </c>
      <c r="D8" s="241"/>
      <c r="E8" s="233"/>
      <c r="F8" s="90"/>
      <c r="G8" s="235"/>
      <c r="H8" s="233"/>
      <c r="I8" s="233"/>
      <c r="J8" s="239"/>
      <c r="K8" s="239"/>
      <c r="L8" s="90">
        <f>ROUND(L6/L7,0)</f>
        <v>3197735</v>
      </c>
      <c r="M8" s="170"/>
      <c r="N8" s="150"/>
      <c r="O8" s="149"/>
      <c r="P8" s="183"/>
      <c r="Q8" s="150"/>
      <c r="R8" s="151"/>
      <c r="S8" s="151"/>
      <c r="T8" s="151"/>
    </row>
    <row r="9" spans="2:23" ht="15.75" x14ac:dyDescent="0.25">
      <c r="B9" s="71"/>
      <c r="C9" s="241" t="s">
        <v>369</v>
      </c>
      <c r="D9" s="241"/>
      <c r="E9" s="241"/>
      <c r="F9" s="90"/>
      <c r="G9" s="235"/>
      <c r="H9" s="233"/>
      <c r="I9" s="233"/>
      <c r="J9" s="236" t="s">
        <v>280</v>
      </c>
      <c r="K9" s="236"/>
      <c r="L9" s="94">
        <f>'Debt Service'!G17</f>
        <v>67179</v>
      </c>
      <c r="M9" s="164"/>
      <c r="N9" s="150"/>
      <c r="O9" s="242" t="s">
        <v>280</v>
      </c>
      <c r="P9" s="149" t="s">
        <v>370</v>
      </c>
      <c r="Q9" s="150"/>
      <c r="R9" s="151"/>
      <c r="S9" s="151"/>
      <c r="T9" s="151"/>
    </row>
    <row r="10" spans="2:23" ht="15.75" x14ac:dyDescent="0.25">
      <c r="B10" s="71"/>
      <c r="C10" s="241" t="s">
        <v>11</v>
      </c>
      <c r="D10" s="241"/>
      <c r="E10" s="233"/>
      <c r="F10" s="90"/>
      <c r="G10" s="235"/>
      <c r="H10" s="233"/>
      <c r="I10" s="233"/>
      <c r="J10" s="236"/>
      <c r="K10" s="236"/>
      <c r="L10" s="90">
        <f>SUM(L8:L9)</f>
        <v>3264914</v>
      </c>
      <c r="M10" s="215"/>
      <c r="N10" s="150"/>
      <c r="O10" s="242"/>
      <c r="P10" s="149"/>
      <c r="Q10" s="150"/>
      <c r="R10" s="151"/>
      <c r="S10" s="151"/>
      <c r="T10" s="151"/>
    </row>
    <row r="11" spans="2:23" ht="15.75" x14ac:dyDescent="0.25">
      <c r="B11" s="71"/>
      <c r="C11" s="90" t="s">
        <v>3</v>
      </c>
      <c r="D11" s="235"/>
      <c r="E11" s="151" t="s">
        <v>349</v>
      </c>
      <c r="F11" s="90"/>
      <c r="G11" s="243"/>
      <c r="H11" s="244"/>
      <c r="I11" s="244"/>
      <c r="J11" s="236"/>
      <c r="K11" s="236"/>
      <c r="L11" s="418">
        <f>-SAO!M59</f>
        <v>-219326</v>
      </c>
      <c r="M11" s="215"/>
      <c r="N11" s="150"/>
      <c r="O11" s="242"/>
      <c r="P11" s="149"/>
      <c r="Q11" s="150"/>
      <c r="R11" s="151"/>
      <c r="S11" s="151"/>
      <c r="T11" s="151"/>
    </row>
    <row r="12" spans="2:23" ht="15.75" x14ac:dyDescent="0.25">
      <c r="B12" s="71"/>
      <c r="C12" s="90"/>
      <c r="D12" s="235"/>
      <c r="E12" s="151" t="s">
        <v>33</v>
      </c>
      <c r="F12" s="90"/>
      <c r="G12" s="235"/>
      <c r="H12" s="233"/>
      <c r="I12" s="233"/>
      <c r="J12" s="236"/>
      <c r="K12" s="236"/>
      <c r="L12" s="418">
        <f>-SAO!M62</f>
        <v>-24649</v>
      </c>
      <c r="M12" s="215"/>
      <c r="N12" s="150"/>
      <c r="O12" s="242"/>
      <c r="P12" s="149"/>
      <c r="Q12" s="150"/>
      <c r="R12" s="151"/>
      <c r="S12" s="151"/>
      <c r="T12" s="151"/>
    </row>
    <row r="13" spans="2:23" ht="15.75" x14ac:dyDescent="0.25">
      <c r="B13" s="71"/>
      <c r="C13" s="90"/>
      <c r="D13" s="235"/>
      <c r="E13" s="384" t="s">
        <v>328</v>
      </c>
      <c r="F13" s="90"/>
      <c r="G13" s="235"/>
      <c r="H13" s="233"/>
      <c r="I13" s="233"/>
      <c r="J13" s="236"/>
      <c r="K13" s="236"/>
      <c r="L13" s="419">
        <f>-SAO!M63</f>
        <v>4378</v>
      </c>
      <c r="M13" s="215"/>
      <c r="N13" s="150"/>
      <c r="O13" s="242"/>
      <c r="P13" s="149"/>
      <c r="Q13" s="150"/>
      <c r="R13" s="151"/>
      <c r="S13" s="151"/>
      <c r="T13" s="151"/>
    </row>
    <row r="14" spans="2:23" ht="15.75" x14ac:dyDescent="0.25">
      <c r="B14" s="71"/>
      <c r="C14" s="90" t="s">
        <v>371</v>
      </c>
      <c r="D14" s="90"/>
      <c r="E14" s="237"/>
      <c r="F14" s="90"/>
      <c r="G14" s="235"/>
      <c r="H14" s="233"/>
      <c r="I14" s="233"/>
      <c r="J14" s="236"/>
      <c r="K14" s="236"/>
      <c r="L14" s="90">
        <f>SUM(L10:L13)</f>
        <v>3025317</v>
      </c>
      <c r="M14" s="215"/>
      <c r="N14" s="150"/>
      <c r="O14" s="153"/>
      <c r="P14" s="149"/>
      <c r="Q14" s="150"/>
      <c r="R14" s="150"/>
      <c r="S14" s="151"/>
      <c r="T14" s="151"/>
    </row>
    <row r="15" spans="2:23" ht="17.25" x14ac:dyDescent="0.25">
      <c r="B15" s="71"/>
      <c r="C15" s="90" t="s">
        <v>3</v>
      </c>
      <c r="D15" s="90" t="s">
        <v>372</v>
      </c>
      <c r="E15" s="233"/>
      <c r="F15" s="90"/>
      <c r="G15" s="235"/>
      <c r="H15" s="233"/>
      <c r="I15" s="233"/>
      <c r="J15" s="236"/>
      <c r="K15" s="236"/>
      <c r="L15" s="94">
        <f>-SAO!M16</f>
        <v>-2711037.92343</v>
      </c>
      <c r="M15" s="170"/>
      <c r="N15" s="150"/>
      <c r="P15" s="149"/>
      <c r="Q15" s="150"/>
      <c r="R15" s="217"/>
      <c r="S15" s="151"/>
      <c r="T15" s="151"/>
    </row>
    <row r="16" spans="2:23" ht="16.5" thickBot="1" x14ac:dyDescent="0.3">
      <c r="B16" s="71"/>
      <c r="C16" s="90" t="s">
        <v>12</v>
      </c>
      <c r="D16" s="90"/>
      <c r="E16" s="233"/>
      <c r="F16" s="225"/>
      <c r="G16" s="235"/>
      <c r="H16" s="233"/>
      <c r="I16" s="233"/>
      <c r="J16" s="236"/>
      <c r="K16" s="236"/>
      <c r="L16" s="245">
        <f>SUM(L14:L15)</f>
        <v>314279.07657000003</v>
      </c>
      <c r="M16" s="219"/>
      <c r="O16" s="246"/>
      <c r="P16" s="149"/>
      <c r="Q16" s="165"/>
      <c r="R16" s="151"/>
      <c r="S16" s="151"/>
      <c r="T16" s="151"/>
    </row>
    <row r="17" spans="2:20" ht="18.75" thickTop="1" thickBot="1" x14ac:dyDescent="0.3">
      <c r="B17" s="71"/>
      <c r="C17" s="90" t="s">
        <v>373</v>
      </c>
      <c r="D17" s="90"/>
      <c r="E17" s="233"/>
      <c r="F17" s="247"/>
      <c r="G17" s="235"/>
      <c r="H17" s="233"/>
      <c r="I17" s="233"/>
      <c r="J17" s="236"/>
      <c r="K17" s="236"/>
      <c r="L17" s="222">
        <f>ROUND(L16/(-L15),4)</f>
        <v>0.1159</v>
      </c>
      <c r="M17" s="170"/>
      <c r="N17" s="150"/>
      <c r="P17" s="149"/>
      <c r="Q17" s="150"/>
      <c r="R17" s="151"/>
      <c r="S17" s="151"/>
      <c r="T17" s="151"/>
    </row>
    <row r="18" spans="2:20" ht="15.75" thickTop="1" x14ac:dyDescent="0.2">
      <c r="B18" s="154"/>
      <c r="C18" s="189"/>
      <c r="D18" s="189"/>
      <c r="E18" s="189"/>
      <c r="F18" s="189"/>
      <c r="G18" s="189"/>
      <c r="H18" s="189"/>
      <c r="I18" s="189"/>
      <c r="J18" s="190"/>
      <c r="K18" s="190"/>
      <c r="L18" s="189"/>
      <c r="M18" s="191"/>
    </row>
    <row r="19" spans="2:20" x14ac:dyDescent="0.2">
      <c r="B19" s="68"/>
      <c r="C19" s="142"/>
      <c r="D19" s="142"/>
      <c r="E19" s="142"/>
      <c r="F19" s="142"/>
      <c r="G19" s="142"/>
      <c r="H19" s="142"/>
      <c r="I19" s="142"/>
      <c r="J19" s="143"/>
      <c r="K19" s="143"/>
      <c r="L19" s="142"/>
      <c r="M19" s="144"/>
    </row>
    <row r="20" spans="2:20" ht="20.25" x14ac:dyDescent="0.2">
      <c r="B20" s="71"/>
      <c r="C20" s="424" t="s">
        <v>374</v>
      </c>
      <c r="D20" s="424"/>
      <c r="E20" s="424"/>
      <c r="F20" s="424"/>
      <c r="G20" s="424"/>
      <c r="H20" s="424"/>
      <c r="I20" s="424"/>
      <c r="J20" s="424"/>
      <c r="K20" s="424"/>
      <c r="L20" s="424"/>
      <c r="M20" s="224"/>
    </row>
    <row r="21" spans="2:20" x14ac:dyDescent="0.2">
      <c r="B21" s="71"/>
      <c r="C21" s="241" t="s">
        <v>11</v>
      </c>
      <c r="L21" s="225">
        <f>L10</f>
        <v>3264914</v>
      </c>
      <c r="M21" s="224"/>
    </row>
    <row r="22" spans="2:20" x14ac:dyDescent="0.2">
      <c r="B22" s="71"/>
      <c r="C22" s="137" t="s">
        <v>3</v>
      </c>
      <c r="E22" s="137" t="s">
        <v>344</v>
      </c>
      <c r="L22" s="90">
        <f>-L6</f>
        <v>-2814006.99</v>
      </c>
      <c r="M22" s="224"/>
    </row>
    <row r="23" spans="2:20" x14ac:dyDescent="0.2">
      <c r="B23" s="71"/>
      <c r="E23" s="137" t="s">
        <v>352</v>
      </c>
      <c r="L23" s="90">
        <f>SAO!I35+SAO!I36</f>
        <v>-95653</v>
      </c>
      <c r="M23" s="224"/>
    </row>
    <row r="24" spans="2:20" x14ac:dyDescent="0.2">
      <c r="B24" s="71"/>
      <c r="E24" s="137" t="s">
        <v>353</v>
      </c>
      <c r="L24" s="94">
        <f>-'Revenue Requirement - DSC'!L8</f>
        <v>-174960</v>
      </c>
      <c r="M24" s="224"/>
    </row>
    <row r="25" spans="2:20" x14ac:dyDescent="0.2">
      <c r="B25" s="71"/>
      <c r="C25" s="137" t="s">
        <v>354</v>
      </c>
      <c r="L25" s="90">
        <f>SUM(L21:L24)</f>
        <v>180294.00999999978</v>
      </c>
      <c r="M25" s="224"/>
    </row>
    <row r="26" spans="2:20" x14ac:dyDescent="0.2">
      <c r="B26" s="71"/>
      <c r="C26" s="137" t="s">
        <v>355</v>
      </c>
      <c r="E26" s="137" t="s">
        <v>356</v>
      </c>
      <c r="L26" s="94">
        <f>SAO!M52</f>
        <v>522435.99000000011</v>
      </c>
      <c r="M26" s="224"/>
    </row>
    <row r="27" spans="2:20" ht="15.75" thickBot="1" x14ac:dyDescent="0.25">
      <c r="B27" s="71"/>
      <c r="C27" s="137" t="s">
        <v>351</v>
      </c>
      <c r="L27" s="221">
        <f>SUM(L25:L26)</f>
        <v>702729.99999999988</v>
      </c>
      <c r="M27" s="224"/>
    </row>
    <row r="28" spans="2:20" ht="15.75" thickTop="1" x14ac:dyDescent="0.2">
      <c r="B28" s="154"/>
      <c r="C28" s="189"/>
      <c r="D28" s="189"/>
      <c r="E28" s="189"/>
      <c r="F28" s="189"/>
      <c r="G28" s="189"/>
      <c r="H28" s="189"/>
      <c r="I28" s="189"/>
      <c r="J28" s="190"/>
      <c r="K28" s="190"/>
      <c r="L28" s="189"/>
      <c r="M28" s="191"/>
    </row>
  </sheetData>
  <mergeCells count="3">
    <mergeCell ref="C3:L3"/>
    <mergeCell ref="C4:L4"/>
    <mergeCell ref="C20:L20"/>
  </mergeCells>
  <pageMargins left="0.7" right="0.7" top="0.75" bottom="0.75" header="0.3" footer="0.3"/>
  <pageSetup scale="55" orientation="portrait" horizontalDpi="0" verticalDpi="0" r:id="rId1"/>
  <legacy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D9AD3B-BD33-4BF1-AEAF-18BE3E1B03BD}">
  <dimension ref="B1:M45"/>
  <sheetViews>
    <sheetView showGridLines="0" workbookViewId="0">
      <selection activeCell="B2" sqref="B2:M45"/>
    </sheetView>
  </sheetViews>
  <sheetFormatPr defaultColWidth="8.88671875" defaultRowHeight="14.25" x14ac:dyDescent="0.2"/>
  <cols>
    <col min="1" max="1" width="8.88671875" style="13"/>
    <col min="2" max="2" width="1.6640625" style="13" customWidth="1"/>
    <col min="3" max="3" width="14.77734375" style="13" customWidth="1"/>
    <col min="4" max="4" width="1.77734375" style="13" customWidth="1"/>
    <col min="5" max="5" width="14.77734375" style="13" customWidth="1"/>
    <col min="6" max="6" width="1.77734375" style="13" customWidth="1"/>
    <col min="7" max="7" width="14.77734375" style="13" customWidth="1"/>
    <col min="8" max="8" width="1.77734375" style="13" customWidth="1"/>
    <col min="9" max="9" width="14.77734375" style="13" customWidth="1"/>
    <col min="10" max="10" width="1.77734375" style="13" customWidth="1"/>
    <col min="11" max="11" width="14.77734375" style="13" customWidth="1"/>
    <col min="12" max="12" width="1.77734375" style="13" customWidth="1"/>
    <col min="13" max="13" width="1.5546875" style="13" customWidth="1"/>
    <col min="14" max="16384" width="8.88671875" style="13"/>
  </cols>
  <sheetData>
    <row r="1" spans="2:13" ht="18" customHeight="1" x14ac:dyDescent="0.2">
      <c r="B1" s="19"/>
    </row>
    <row r="2" spans="2:13" ht="15" customHeight="1" x14ac:dyDescent="0.2">
      <c r="B2" s="68"/>
      <c r="C2" s="69"/>
      <c r="D2" s="69"/>
      <c r="E2" s="69"/>
      <c r="F2" s="69"/>
      <c r="G2" s="69"/>
      <c r="H2" s="69"/>
      <c r="I2" s="69"/>
      <c r="J2" s="69"/>
      <c r="K2" s="69"/>
      <c r="L2" s="69"/>
      <c r="M2" s="70"/>
    </row>
    <row r="3" spans="2:13" ht="15" customHeight="1" x14ac:dyDescent="0.25">
      <c r="B3" s="71"/>
      <c r="C3" s="447" t="s">
        <v>968</v>
      </c>
      <c r="D3" s="447"/>
      <c r="E3" s="447"/>
      <c r="F3" s="447"/>
      <c r="G3" s="447"/>
      <c r="H3" s="447"/>
      <c r="I3" s="447"/>
      <c r="J3" s="447"/>
      <c r="K3" s="447"/>
      <c r="L3" s="15"/>
      <c r="M3" s="72"/>
    </row>
    <row r="4" spans="2:13" ht="15" customHeight="1" x14ac:dyDescent="0.25">
      <c r="B4" s="71"/>
      <c r="C4" s="447" t="s">
        <v>19</v>
      </c>
      <c r="D4" s="447"/>
      <c r="E4" s="447"/>
      <c r="F4" s="447"/>
      <c r="G4" s="447"/>
      <c r="H4" s="447"/>
      <c r="I4" s="447"/>
      <c r="J4" s="447"/>
      <c r="K4" s="447"/>
      <c r="L4" s="15"/>
      <c r="M4" s="72"/>
    </row>
    <row r="5" spans="2:13" ht="15" customHeight="1" x14ac:dyDescent="0.25">
      <c r="B5" s="71"/>
      <c r="C5" s="447" t="s">
        <v>69</v>
      </c>
      <c r="D5" s="447"/>
      <c r="E5" s="447"/>
      <c r="F5" s="447"/>
      <c r="G5" s="447"/>
      <c r="H5" s="447"/>
      <c r="I5" s="447"/>
      <c r="J5" s="447"/>
      <c r="K5" s="447"/>
      <c r="L5" s="15"/>
      <c r="M5" s="72"/>
    </row>
    <row r="6" spans="2:13" ht="15" customHeight="1" x14ac:dyDescent="0.25">
      <c r="B6" s="71"/>
      <c r="C6" s="447" t="s">
        <v>167</v>
      </c>
      <c r="D6" s="447"/>
      <c r="E6" s="447"/>
      <c r="F6" s="447"/>
      <c r="G6" s="447"/>
      <c r="H6" s="447"/>
      <c r="I6" s="447"/>
      <c r="J6" s="447"/>
      <c r="K6" s="447"/>
      <c r="L6" s="15"/>
      <c r="M6" s="72"/>
    </row>
    <row r="7" spans="2:13" ht="15" customHeight="1" x14ac:dyDescent="0.2">
      <c r="B7" s="71"/>
      <c r="C7" s="65"/>
      <c r="D7" s="65"/>
      <c r="E7" s="65"/>
      <c r="F7" s="65"/>
      <c r="G7" s="65"/>
      <c r="H7" s="65"/>
      <c r="I7" s="15"/>
      <c r="J7" s="15"/>
      <c r="K7" s="15"/>
      <c r="L7" s="15"/>
      <c r="M7" s="72"/>
    </row>
    <row r="8" spans="2:13" ht="15" customHeight="1" x14ac:dyDescent="0.2">
      <c r="B8" s="71"/>
      <c r="C8" s="445" t="s">
        <v>168</v>
      </c>
      <c r="D8" s="445"/>
      <c r="E8" s="445"/>
      <c r="F8" s="445"/>
      <c r="G8" s="445"/>
      <c r="H8" s="445"/>
      <c r="I8" s="445"/>
      <c r="J8" s="445"/>
      <c r="K8" s="445"/>
      <c r="L8" s="28"/>
      <c r="M8" s="72"/>
    </row>
    <row r="9" spans="2:13" ht="15" customHeight="1" x14ac:dyDescent="0.2">
      <c r="B9" s="73"/>
      <c r="C9" s="15"/>
      <c r="D9" s="15"/>
      <c r="E9" s="54"/>
      <c r="F9" s="55"/>
      <c r="G9" s="54"/>
      <c r="H9" s="55"/>
      <c r="I9" s="54" t="s">
        <v>48</v>
      </c>
      <c r="J9"/>
      <c r="K9" s="54" t="s">
        <v>62</v>
      </c>
      <c r="L9" s="15"/>
      <c r="M9" s="72"/>
    </row>
    <row r="10" spans="2:13" ht="15" customHeight="1" x14ac:dyDescent="0.2">
      <c r="B10" s="73"/>
      <c r="C10" s="59" t="s">
        <v>166</v>
      </c>
      <c r="D10" s="15"/>
      <c r="E10" s="60" t="s">
        <v>21</v>
      </c>
      <c r="F10" s="55"/>
      <c r="G10" s="60" t="s">
        <v>20</v>
      </c>
      <c r="H10" s="55"/>
      <c r="I10" s="60" t="s">
        <v>161</v>
      </c>
      <c r="J10"/>
      <c r="K10" s="60" t="s">
        <v>79</v>
      </c>
      <c r="L10" s="15"/>
      <c r="M10" s="72"/>
    </row>
    <row r="11" spans="2:13" ht="15" customHeight="1" x14ac:dyDescent="0.2">
      <c r="B11" s="73"/>
      <c r="C11" s="62">
        <v>2026</v>
      </c>
      <c r="D11" s="15"/>
      <c r="E11" s="63">
        <f>SUM(E24,E36)</f>
        <v>101216</v>
      </c>
      <c r="F11" s="15"/>
      <c r="G11" s="63">
        <f>SUM(G24,G36)</f>
        <v>71381</v>
      </c>
      <c r="H11" s="15"/>
      <c r="I11" s="63">
        <f>SUM(I24,I36)</f>
        <v>2594</v>
      </c>
      <c r="J11" s="15"/>
      <c r="K11" s="63">
        <f>SUM(E11,G11,I11)</f>
        <v>175191</v>
      </c>
      <c r="L11" s="15"/>
      <c r="M11" s="72"/>
    </row>
    <row r="12" spans="2:13" ht="15" customHeight="1" x14ac:dyDescent="0.2">
      <c r="B12" s="73"/>
      <c r="C12" s="62">
        <v>2027</v>
      </c>
      <c r="D12" s="15"/>
      <c r="E12" s="15">
        <f t="shared" ref="E12:G15" si="0">SUM(E25,E37)</f>
        <v>103275</v>
      </c>
      <c r="F12" s="15"/>
      <c r="G12" s="15">
        <f t="shared" si="0"/>
        <v>69323</v>
      </c>
      <c r="H12" s="64"/>
      <c r="I12" s="15">
        <f t="shared" ref="I12:I15" si="1">SUM(I25,I37)</f>
        <v>2481</v>
      </c>
      <c r="J12"/>
      <c r="K12" s="15">
        <f t="shared" ref="K12:K15" si="2">SUM(E12,G12,I12)</f>
        <v>175079</v>
      </c>
      <c r="L12" s="15"/>
      <c r="M12" s="72"/>
    </row>
    <row r="13" spans="2:13" ht="15" customHeight="1" x14ac:dyDescent="0.2">
      <c r="B13" s="73"/>
      <c r="C13" s="62">
        <v>2028</v>
      </c>
      <c r="D13" s="15"/>
      <c r="E13" s="15">
        <f t="shared" si="0"/>
        <v>105375</v>
      </c>
      <c r="F13" s="15"/>
      <c r="G13" s="15">
        <f t="shared" si="0"/>
        <v>67222</v>
      </c>
      <c r="H13" s="64"/>
      <c r="I13" s="15">
        <f t="shared" si="1"/>
        <v>2365</v>
      </c>
      <c r="J13"/>
      <c r="K13" s="15">
        <f t="shared" si="2"/>
        <v>174962</v>
      </c>
      <c r="L13" s="15"/>
      <c r="M13" s="72"/>
    </row>
    <row r="14" spans="2:13" ht="15" customHeight="1" x14ac:dyDescent="0.2">
      <c r="B14" s="73"/>
      <c r="C14" s="62">
        <v>2029</v>
      </c>
      <c r="D14" s="62"/>
      <c r="E14" s="15">
        <f t="shared" si="0"/>
        <v>107519</v>
      </c>
      <c r="F14" s="15"/>
      <c r="G14" s="15">
        <f t="shared" si="0"/>
        <v>65078</v>
      </c>
      <c r="H14" s="64"/>
      <c r="I14" s="15">
        <f t="shared" si="1"/>
        <v>2248</v>
      </c>
      <c r="J14"/>
      <c r="K14" s="15">
        <f t="shared" si="2"/>
        <v>174845</v>
      </c>
      <c r="L14" s="15"/>
      <c r="M14" s="72"/>
    </row>
    <row r="15" spans="2:13" ht="15" customHeight="1" x14ac:dyDescent="0.2">
      <c r="B15" s="73"/>
      <c r="C15" s="62">
        <v>2030</v>
      </c>
      <c r="D15" s="62"/>
      <c r="E15" s="74">
        <f t="shared" si="0"/>
        <v>109708</v>
      </c>
      <c r="F15" s="15"/>
      <c r="G15" s="74">
        <f t="shared" si="0"/>
        <v>62890</v>
      </c>
      <c r="H15" s="64"/>
      <c r="I15" s="74">
        <f t="shared" si="1"/>
        <v>2127</v>
      </c>
      <c r="J15"/>
      <c r="K15" s="74">
        <f t="shared" si="2"/>
        <v>174725</v>
      </c>
      <c r="L15" s="15"/>
      <c r="M15" s="72"/>
    </row>
    <row r="16" spans="2:13" ht="15" customHeight="1" thickBot="1" x14ac:dyDescent="0.25">
      <c r="B16" s="73"/>
      <c r="C16" s="65" t="s">
        <v>16</v>
      </c>
      <c r="D16" s="65"/>
      <c r="E16" s="75">
        <f>SUM(E11:E15)</f>
        <v>527093</v>
      </c>
      <c r="F16" s="15"/>
      <c r="G16" s="75">
        <f>SUM(G11:G15)</f>
        <v>335894</v>
      </c>
      <c r="H16" s="15"/>
      <c r="I16" s="75">
        <f>SUM(I11:I15)</f>
        <v>11815</v>
      </c>
      <c r="J16" s="15"/>
      <c r="K16" s="75">
        <f>SUM(K11:K15)</f>
        <v>874802</v>
      </c>
      <c r="L16" s="15"/>
      <c r="M16" s="72"/>
    </row>
    <row r="17" spans="2:13" ht="15" customHeight="1" thickTop="1" thickBot="1" x14ac:dyDescent="0.25">
      <c r="B17" s="73"/>
      <c r="C17" s="65" t="s">
        <v>169</v>
      </c>
      <c r="D17" s="65"/>
      <c r="E17" s="76">
        <f>ROUND(AVERAGE(E11:E15),0)</f>
        <v>105419</v>
      </c>
      <c r="F17" s="15"/>
      <c r="G17" s="76">
        <f>ROUND(AVERAGE(G11:G15),0)</f>
        <v>67179</v>
      </c>
      <c r="H17" s="15"/>
      <c r="I17" s="76">
        <f>ROUND(AVERAGE(I11:I15),0)</f>
        <v>2363</v>
      </c>
      <c r="J17" s="15"/>
      <c r="K17" s="76">
        <f>ROUND(AVERAGE(K11:K15),0)</f>
        <v>174960</v>
      </c>
      <c r="L17" s="15"/>
      <c r="M17" s="72"/>
    </row>
    <row r="18" spans="2:13" ht="15" customHeight="1" thickTop="1" thickBot="1" x14ac:dyDescent="0.25">
      <c r="B18" s="73"/>
      <c r="C18" s="65" t="s">
        <v>170</v>
      </c>
      <c r="D18" s="65"/>
      <c r="E18" s="77"/>
      <c r="F18" s="15"/>
      <c r="G18" s="77"/>
      <c r="H18" s="15"/>
      <c r="I18" s="77"/>
      <c r="J18" s="15"/>
      <c r="K18" s="76">
        <f>ROUND(K17*0.2,0)</f>
        <v>34992</v>
      </c>
      <c r="L18" s="15"/>
      <c r="M18" s="72"/>
    </row>
    <row r="19" spans="2:13" ht="15" customHeight="1" thickTop="1" x14ac:dyDescent="0.2">
      <c r="B19" s="73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72"/>
    </row>
    <row r="20" spans="2:13" ht="15" customHeight="1" x14ac:dyDescent="0.2">
      <c r="B20" s="73"/>
      <c r="C20" s="445" t="s">
        <v>171</v>
      </c>
      <c r="D20" s="445"/>
      <c r="E20" s="445"/>
      <c r="F20" s="445"/>
      <c r="G20" s="445"/>
      <c r="H20" s="445"/>
      <c r="I20" s="445"/>
      <c r="J20" s="445"/>
      <c r="K20" s="445"/>
      <c r="L20" s="15"/>
      <c r="M20" s="72"/>
    </row>
    <row r="21" spans="2:13" ht="15" customHeight="1" x14ac:dyDescent="0.2">
      <c r="B21" s="73"/>
      <c r="C21" s="446" t="s">
        <v>173</v>
      </c>
      <c r="D21" s="446"/>
      <c r="E21" s="446"/>
      <c r="F21" s="446"/>
      <c r="G21" s="446"/>
      <c r="H21" s="446"/>
      <c r="I21" s="446"/>
      <c r="J21" s="446"/>
      <c r="K21" s="446"/>
      <c r="L21" s="15"/>
      <c r="M21" s="72"/>
    </row>
    <row r="22" spans="2:13" ht="15" customHeight="1" x14ac:dyDescent="0.2">
      <c r="B22" s="73"/>
      <c r="C22" s="15"/>
      <c r="D22" s="15"/>
      <c r="E22" s="54"/>
      <c r="F22" s="55"/>
      <c r="G22" s="54"/>
      <c r="H22" s="55"/>
      <c r="I22" s="54" t="s">
        <v>48</v>
      </c>
      <c r="J22"/>
      <c r="K22" s="54" t="s">
        <v>62</v>
      </c>
      <c r="L22" s="15"/>
      <c r="M22" s="72"/>
    </row>
    <row r="23" spans="2:13" ht="15" customHeight="1" x14ac:dyDescent="0.2">
      <c r="B23" s="73"/>
      <c r="C23" s="59" t="s">
        <v>166</v>
      </c>
      <c r="D23" s="15"/>
      <c r="E23" s="60" t="s">
        <v>21</v>
      </c>
      <c r="F23" s="55"/>
      <c r="G23" s="60" t="s">
        <v>20</v>
      </c>
      <c r="H23" s="55"/>
      <c r="I23" s="60" t="s">
        <v>161</v>
      </c>
      <c r="J23"/>
      <c r="K23" s="60" t="s">
        <v>79</v>
      </c>
      <c r="L23" s="15"/>
      <c r="M23" s="72"/>
    </row>
    <row r="24" spans="2:13" ht="15" customHeight="1" x14ac:dyDescent="0.2">
      <c r="B24" s="73"/>
      <c r="C24" s="62">
        <f>C11</f>
        <v>2026</v>
      </c>
      <c r="D24" s="15"/>
      <c r="E24" s="63">
        <f>KIA!O7</f>
        <v>55973</v>
      </c>
      <c r="F24" s="55"/>
      <c r="G24" s="63">
        <f>KIA!Q7</f>
        <v>29174</v>
      </c>
      <c r="H24" s="55"/>
      <c r="I24" s="63">
        <f>KIA!S7</f>
        <v>2594</v>
      </c>
      <c r="J24"/>
      <c r="K24" s="63">
        <f>SUM(E24,G24,I24)</f>
        <v>87741</v>
      </c>
      <c r="L24" s="15"/>
      <c r="M24" s="72"/>
    </row>
    <row r="25" spans="2:13" ht="15" customHeight="1" x14ac:dyDescent="0.2">
      <c r="B25" s="73"/>
      <c r="C25" s="62">
        <f t="shared" ref="C25:C28" si="3">C12</f>
        <v>2027</v>
      </c>
      <c r="D25" s="15"/>
      <c r="E25" s="15">
        <f>KIA!O8</f>
        <v>57240</v>
      </c>
      <c r="F25" s="15"/>
      <c r="G25" s="15">
        <f>KIA!Q8</f>
        <v>27908</v>
      </c>
      <c r="H25" s="64"/>
      <c r="I25" s="15">
        <f>KIA!S8</f>
        <v>2481</v>
      </c>
      <c r="J25"/>
      <c r="K25" s="15">
        <f>SUM(E25,G25,I25)</f>
        <v>87629</v>
      </c>
      <c r="L25" s="15"/>
      <c r="M25" s="72"/>
    </row>
    <row r="26" spans="2:13" ht="15" customHeight="1" x14ac:dyDescent="0.2">
      <c r="B26" s="73"/>
      <c r="C26" s="62">
        <f t="shared" si="3"/>
        <v>2028</v>
      </c>
      <c r="D26" s="15"/>
      <c r="E26" s="15">
        <f>KIA!O9</f>
        <v>58535</v>
      </c>
      <c r="F26" s="15"/>
      <c r="G26" s="15">
        <f>KIA!Q9</f>
        <v>26612</v>
      </c>
      <c r="H26" s="64"/>
      <c r="I26" s="15">
        <f>KIA!S9</f>
        <v>2365</v>
      </c>
      <c r="J26"/>
      <c r="K26" s="15">
        <f>SUM(E26,G26,I26)</f>
        <v>87512</v>
      </c>
      <c r="L26" s="15"/>
      <c r="M26" s="72"/>
    </row>
    <row r="27" spans="2:13" ht="15" customHeight="1" x14ac:dyDescent="0.2">
      <c r="B27" s="73"/>
      <c r="C27" s="62">
        <f t="shared" si="3"/>
        <v>2029</v>
      </c>
      <c r="D27" s="62"/>
      <c r="E27" s="15">
        <f>KIA!O10</f>
        <v>59859</v>
      </c>
      <c r="F27" s="15"/>
      <c r="G27" s="15">
        <f>KIA!Q10</f>
        <v>25288</v>
      </c>
      <c r="H27" s="64"/>
      <c r="I27" s="15">
        <f>KIA!S10</f>
        <v>2248</v>
      </c>
      <c r="J27"/>
      <c r="K27" s="15">
        <f>SUM(E27,G27,I27)</f>
        <v>87395</v>
      </c>
      <c r="L27" s="15"/>
      <c r="M27" s="72"/>
    </row>
    <row r="28" spans="2:13" ht="15" customHeight="1" x14ac:dyDescent="0.2">
      <c r="B28" s="73"/>
      <c r="C28" s="62">
        <f t="shared" si="3"/>
        <v>2030</v>
      </c>
      <c r="D28" s="62"/>
      <c r="E28" s="15">
        <f>KIA!O11</f>
        <v>61214</v>
      </c>
      <c r="F28" s="15"/>
      <c r="G28" s="15">
        <f>KIA!Q11</f>
        <v>23934</v>
      </c>
      <c r="H28" s="64"/>
      <c r="I28" s="15">
        <f>KIA!S11</f>
        <v>2127</v>
      </c>
      <c r="J28"/>
      <c r="K28" s="15">
        <f>SUM(E28,G28,I28)</f>
        <v>87275</v>
      </c>
      <c r="L28" s="15"/>
      <c r="M28" s="72"/>
    </row>
    <row r="29" spans="2:13" ht="15" customHeight="1" thickBot="1" x14ac:dyDescent="0.25">
      <c r="B29" s="73"/>
      <c r="C29" s="65" t="s">
        <v>16</v>
      </c>
      <c r="D29" s="65"/>
      <c r="E29" s="78">
        <f t="shared" ref="E29" si="4">SUM(E24:E28)</f>
        <v>292821</v>
      </c>
      <c r="F29" s="67"/>
      <c r="G29" s="78">
        <f>SUM(G24:G28)</f>
        <v>132916</v>
      </c>
      <c r="H29" s="67"/>
      <c r="I29" s="78">
        <f t="shared" ref="I29" si="5">SUM(I24:I28)</f>
        <v>11815</v>
      </c>
      <c r="J29"/>
      <c r="K29" s="78">
        <f>SUM(K24:K28)</f>
        <v>437552</v>
      </c>
      <c r="L29" s="15"/>
      <c r="M29" s="72"/>
    </row>
    <row r="30" spans="2:13" ht="15" customHeight="1" thickBot="1" x14ac:dyDescent="0.25">
      <c r="B30" s="73"/>
      <c r="C30" s="79" t="s">
        <v>172</v>
      </c>
      <c r="D30" s="79"/>
      <c r="E30" s="80">
        <f>ROUND(AVERAGE(E24:E28),0)</f>
        <v>58564</v>
      </c>
      <c r="F30"/>
      <c r="G30" s="80">
        <f>ROUND(AVERAGE(G24:G28),0)</f>
        <v>26583</v>
      </c>
      <c r="H30"/>
      <c r="I30" s="80">
        <f>ROUND(AVERAGE(I24:I28),0)</f>
        <v>2363</v>
      </c>
      <c r="J30"/>
      <c r="K30" s="80">
        <f>ROUND(AVERAGE(K24:K28),0)</f>
        <v>87510</v>
      </c>
      <c r="L30" s="15"/>
      <c r="M30" s="72"/>
    </row>
    <row r="31" spans="2:13" ht="15" customHeight="1" thickTop="1" thickBot="1" x14ac:dyDescent="0.25">
      <c r="B31" s="73"/>
      <c r="C31" s="65" t="s">
        <v>170</v>
      </c>
      <c r="D31" s="65"/>
      <c r="E31" s="77"/>
      <c r="F31" s="15"/>
      <c r="G31" s="77"/>
      <c r="H31" s="15"/>
      <c r="I31" s="77"/>
      <c r="J31" s="15"/>
      <c r="K31" s="81">
        <f>ROUND(K30*0.2,0)</f>
        <v>17502</v>
      </c>
      <c r="L31" s="15"/>
      <c r="M31" s="72"/>
    </row>
    <row r="32" spans="2:13" ht="15" customHeight="1" thickTop="1" x14ac:dyDescent="0.2">
      <c r="B32" s="73"/>
      <c r="C32" s="65"/>
      <c r="D32" s="65"/>
      <c r="E32" s="77"/>
      <c r="F32" s="15"/>
      <c r="G32" s="77"/>
      <c r="H32" s="15"/>
      <c r="I32" s="77"/>
      <c r="J32" s="15"/>
      <c r="K32" s="77"/>
      <c r="L32" s="15"/>
      <c r="M32" s="72"/>
    </row>
    <row r="33" spans="2:13" ht="15" customHeight="1" x14ac:dyDescent="0.2">
      <c r="B33" s="73"/>
      <c r="C33" s="444" t="s">
        <v>174</v>
      </c>
      <c r="D33" s="444"/>
      <c r="E33" s="444"/>
      <c r="F33" s="444"/>
      <c r="G33" s="444"/>
      <c r="H33" s="444"/>
      <c r="I33" s="444"/>
      <c r="J33" s="444"/>
      <c r="K33" s="444"/>
      <c r="L33" s="15"/>
      <c r="M33" s="72"/>
    </row>
    <row r="34" spans="2:13" ht="15" customHeight="1" x14ac:dyDescent="0.2">
      <c r="B34" s="73"/>
      <c r="C34" s="15"/>
      <c r="D34" s="15"/>
      <c r="E34" s="54"/>
      <c r="F34" s="55"/>
      <c r="G34" s="54"/>
      <c r="H34" s="55"/>
      <c r="I34" s="54" t="s">
        <v>48</v>
      </c>
      <c r="J34"/>
      <c r="K34" s="54" t="s">
        <v>62</v>
      </c>
      <c r="L34" s="15"/>
      <c r="M34" s="72"/>
    </row>
    <row r="35" spans="2:13" ht="15" customHeight="1" x14ac:dyDescent="0.2">
      <c r="B35" s="73"/>
      <c r="C35" s="59" t="s">
        <v>166</v>
      </c>
      <c r="D35" s="15"/>
      <c r="E35" s="60" t="s">
        <v>21</v>
      </c>
      <c r="F35" s="55"/>
      <c r="G35" s="60" t="s">
        <v>20</v>
      </c>
      <c r="H35" s="55"/>
      <c r="I35" s="60" t="s">
        <v>161</v>
      </c>
      <c r="J35"/>
      <c r="K35" s="60" t="s">
        <v>79</v>
      </c>
      <c r="L35" s="15"/>
      <c r="M35" s="72"/>
    </row>
    <row r="36" spans="2:13" ht="15" customHeight="1" x14ac:dyDescent="0.2">
      <c r="B36" s="73"/>
      <c r="C36" s="62">
        <f>C11</f>
        <v>2026</v>
      </c>
      <c r="D36" s="15"/>
      <c r="E36" s="63">
        <f>RD!C7</f>
        <v>45243</v>
      </c>
      <c r="F36" s="55"/>
      <c r="G36" s="63">
        <f>RD!E7</f>
        <v>42207</v>
      </c>
      <c r="H36" s="55"/>
      <c r="I36" s="63">
        <f>RD!G7</f>
        <v>0</v>
      </c>
      <c r="J36"/>
      <c r="K36" s="63">
        <f>SUM(E36,G36,I36)</f>
        <v>87450</v>
      </c>
      <c r="L36" s="15"/>
      <c r="M36" s="72"/>
    </row>
    <row r="37" spans="2:13" ht="15" customHeight="1" x14ac:dyDescent="0.2">
      <c r="B37" s="73"/>
      <c r="C37" s="62">
        <f>C12</f>
        <v>2027</v>
      </c>
      <c r="D37" s="15"/>
      <c r="E37" s="15">
        <f>RD!C8</f>
        <v>46035</v>
      </c>
      <c r="F37" s="15"/>
      <c r="G37" s="15">
        <f>RD!E8</f>
        <v>41415</v>
      </c>
      <c r="H37" s="64"/>
      <c r="I37" s="15">
        <f>RD!G8</f>
        <v>0</v>
      </c>
      <c r="J37"/>
      <c r="K37" s="15">
        <f>SUM(E37,G37,I37)</f>
        <v>87450</v>
      </c>
      <c r="L37" s="15"/>
      <c r="M37" s="72"/>
    </row>
    <row r="38" spans="2:13" ht="15" customHeight="1" x14ac:dyDescent="0.2">
      <c r="B38" s="73"/>
      <c r="C38" s="62">
        <f>C13</f>
        <v>2028</v>
      </c>
      <c r="D38" s="15"/>
      <c r="E38" s="15">
        <f>RD!C9</f>
        <v>46840</v>
      </c>
      <c r="F38" s="15"/>
      <c r="G38" s="15">
        <f>RD!E9</f>
        <v>40610</v>
      </c>
      <c r="H38" s="64"/>
      <c r="I38" s="15">
        <f>RD!G9</f>
        <v>0</v>
      </c>
      <c r="J38"/>
      <c r="K38" s="15">
        <f>SUM(E38,G38,I38)</f>
        <v>87450</v>
      </c>
      <c r="L38" s="15"/>
      <c r="M38" s="72"/>
    </row>
    <row r="39" spans="2:13" ht="15" customHeight="1" x14ac:dyDescent="0.2">
      <c r="B39" s="73"/>
      <c r="C39" s="62">
        <f>C14</f>
        <v>2029</v>
      </c>
      <c r="D39" s="62"/>
      <c r="E39" s="15">
        <f>RD!C10</f>
        <v>47660</v>
      </c>
      <c r="F39" s="15"/>
      <c r="G39" s="15">
        <f>RD!E10</f>
        <v>39790</v>
      </c>
      <c r="H39" s="64"/>
      <c r="I39" s="15">
        <f>RD!G10</f>
        <v>0</v>
      </c>
      <c r="J39"/>
      <c r="K39" s="15">
        <f>SUM(E39,G39,I39)</f>
        <v>87450</v>
      </c>
      <c r="L39" s="15"/>
      <c r="M39" s="72"/>
    </row>
    <row r="40" spans="2:13" ht="15" customHeight="1" x14ac:dyDescent="0.2">
      <c r="B40" s="73"/>
      <c r="C40" s="62">
        <f>C15</f>
        <v>2030</v>
      </c>
      <c r="D40" s="62"/>
      <c r="E40" s="15">
        <f>RD!C11</f>
        <v>48494</v>
      </c>
      <c r="F40" s="15"/>
      <c r="G40" s="15">
        <f>RD!E11</f>
        <v>38956</v>
      </c>
      <c r="H40" s="64"/>
      <c r="I40" s="15">
        <f>RD!G11</f>
        <v>0</v>
      </c>
      <c r="J40"/>
      <c r="K40" s="15">
        <f>SUM(E40,G40,I40)</f>
        <v>87450</v>
      </c>
      <c r="L40" s="15"/>
      <c r="M40" s="72"/>
    </row>
    <row r="41" spans="2:13" ht="15" customHeight="1" thickBot="1" x14ac:dyDescent="0.25">
      <c r="B41" s="73"/>
      <c r="C41" s="65" t="s">
        <v>16</v>
      </c>
      <c r="D41" s="65"/>
      <c r="E41" s="78">
        <f t="shared" ref="E41:I41" si="6">SUM(E36:E40)</f>
        <v>234272</v>
      </c>
      <c r="F41" s="67"/>
      <c r="G41" s="78">
        <f>SUM(G36:G40)</f>
        <v>202978</v>
      </c>
      <c r="H41" s="67"/>
      <c r="I41" s="78">
        <f t="shared" si="6"/>
        <v>0</v>
      </c>
      <c r="J41"/>
      <c r="K41" s="78">
        <f>SUM(K36:K40)</f>
        <v>437250</v>
      </c>
      <c r="L41" s="15"/>
      <c r="M41" s="72"/>
    </row>
    <row r="42" spans="2:13" ht="15" customHeight="1" thickBot="1" x14ac:dyDescent="0.25">
      <c r="B42" s="73"/>
      <c r="C42" s="79" t="s">
        <v>172</v>
      </c>
      <c r="D42" s="79"/>
      <c r="E42" s="80">
        <f>ROUND(AVERAGE(E36:E40),0)</f>
        <v>46854</v>
      </c>
      <c r="F42"/>
      <c r="G42" s="80">
        <f>ROUND(AVERAGE(G36:G40),0)</f>
        <v>40596</v>
      </c>
      <c r="H42"/>
      <c r="I42" s="80">
        <f>ROUND(AVERAGE(I36:I40),0)</f>
        <v>0</v>
      </c>
      <c r="J42"/>
      <c r="K42" s="80">
        <f>ROUND(AVERAGE(K36:K40),0)</f>
        <v>87450</v>
      </c>
      <c r="L42" s="15"/>
      <c r="M42" s="72"/>
    </row>
    <row r="43" spans="2:13" ht="15" customHeight="1" thickTop="1" thickBot="1" x14ac:dyDescent="0.25">
      <c r="B43" s="73"/>
      <c r="C43" s="65" t="s">
        <v>170</v>
      </c>
      <c r="D43" s="65"/>
      <c r="E43" s="77"/>
      <c r="F43" s="15"/>
      <c r="G43" s="77"/>
      <c r="H43" s="15"/>
      <c r="I43" s="77"/>
      <c r="J43" s="15"/>
      <c r="K43" s="81">
        <f>ROUND(K42*0.2,0)</f>
        <v>17490</v>
      </c>
      <c r="L43" s="15"/>
      <c r="M43" s="72"/>
    </row>
    <row r="44" spans="2:13" ht="15" customHeight="1" thickTop="1" x14ac:dyDescent="0.2">
      <c r="B44" s="73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72"/>
    </row>
    <row r="45" spans="2:13" ht="15" customHeight="1" x14ac:dyDescent="0.2">
      <c r="B45" s="82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83"/>
    </row>
  </sheetData>
  <mergeCells count="8">
    <mergeCell ref="C21:K21"/>
    <mergeCell ref="C33:K33"/>
    <mergeCell ref="C3:K3"/>
    <mergeCell ref="C4:K4"/>
    <mergeCell ref="C5:K5"/>
    <mergeCell ref="C6:K6"/>
    <mergeCell ref="C8:K8"/>
    <mergeCell ref="C20:K20"/>
  </mergeCells>
  <pageMargins left="0.7" right="0.7" top="0.75" bottom="0.75" header="0.3" footer="0.3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4D86D3-3A7F-4FCF-BFA7-DF54E9CD7964}">
  <dimension ref="B2:L31"/>
  <sheetViews>
    <sheetView showGridLines="0" workbookViewId="0">
      <selection activeCell="A3" sqref="A1:XFD1048576"/>
    </sheetView>
  </sheetViews>
  <sheetFormatPr defaultColWidth="8.88671875" defaultRowHeight="15.75" x14ac:dyDescent="0.25"/>
  <cols>
    <col min="1" max="1" width="9.6640625" style="237" customWidth="1"/>
    <col min="2" max="2" width="1.109375" style="237" customWidth="1"/>
    <col min="3" max="3" width="4.77734375" style="237" customWidth="1"/>
    <col min="4" max="5" width="12.77734375" style="237" customWidth="1"/>
    <col min="6" max="6" width="12.77734375" style="327" customWidth="1"/>
    <col min="7" max="7" width="12.77734375" style="237" customWidth="1"/>
    <col min="8" max="8" width="4.77734375" style="237" customWidth="1"/>
    <col min="9" max="9" width="12.77734375" style="327" customWidth="1"/>
    <col min="10" max="10" width="12.77734375" style="237" customWidth="1"/>
    <col min="11" max="12" width="1.77734375" style="237" customWidth="1"/>
    <col min="13" max="195" width="9.6640625" style="237" customWidth="1"/>
    <col min="196" max="16384" width="8.88671875" style="237"/>
  </cols>
  <sheetData>
    <row r="2" spans="2:12" x14ac:dyDescent="0.25">
      <c r="B2" s="316"/>
      <c r="C2" s="317"/>
      <c r="D2" s="317"/>
      <c r="E2" s="317"/>
      <c r="F2" s="318"/>
      <c r="G2" s="317"/>
      <c r="H2" s="317"/>
      <c r="I2" s="318"/>
      <c r="J2" s="317"/>
      <c r="K2" s="319"/>
    </row>
    <row r="3" spans="2:12" ht="23.25" x14ac:dyDescent="0.35">
      <c r="B3" s="320"/>
      <c r="C3" s="449" t="s">
        <v>958</v>
      </c>
      <c r="D3" s="449"/>
      <c r="E3" s="449"/>
      <c r="F3" s="449"/>
      <c r="G3" s="449"/>
      <c r="H3" s="449"/>
      <c r="I3" s="449"/>
      <c r="J3" s="449"/>
      <c r="K3" s="321"/>
    </row>
    <row r="4" spans="2:12" ht="23.25" x14ac:dyDescent="0.35">
      <c r="B4" s="320"/>
      <c r="C4" s="449" t="s">
        <v>9</v>
      </c>
      <c r="D4" s="449"/>
      <c r="E4" s="449"/>
      <c r="F4" s="449"/>
      <c r="G4" s="449"/>
      <c r="H4" s="449"/>
      <c r="I4" s="449"/>
      <c r="J4" s="449"/>
      <c r="K4" s="321"/>
    </row>
    <row r="5" spans="2:12" ht="23.25" x14ac:dyDescent="0.25">
      <c r="B5" s="320"/>
      <c r="C5" s="450" t="s">
        <v>69</v>
      </c>
      <c r="D5" s="450"/>
      <c r="E5" s="450"/>
      <c r="F5" s="450"/>
      <c r="G5" s="450"/>
      <c r="H5" s="450"/>
      <c r="I5" s="450"/>
      <c r="J5" s="450"/>
      <c r="K5" s="6"/>
      <c r="L5" s="5"/>
    </row>
    <row r="6" spans="2:12" x14ac:dyDescent="0.25">
      <c r="B6" s="323"/>
      <c r="C6" s="324"/>
      <c r="D6" s="324"/>
      <c r="E6" s="324"/>
      <c r="F6" s="325"/>
      <c r="G6" s="324"/>
      <c r="H6" s="324"/>
      <c r="I6" s="325"/>
      <c r="J6" s="324"/>
      <c r="K6" s="326"/>
    </row>
    <row r="7" spans="2:12" x14ac:dyDescent="0.25">
      <c r="B7" s="320"/>
      <c r="K7" s="321"/>
    </row>
    <row r="8" spans="2:12" ht="21" x14ac:dyDescent="0.35">
      <c r="B8" s="320"/>
      <c r="D8" s="338"/>
      <c r="E8" s="338"/>
      <c r="F8" s="451" t="s">
        <v>962</v>
      </c>
      <c r="G8" s="451"/>
      <c r="I8" s="337" t="s">
        <v>963</v>
      </c>
      <c r="J8" s="337"/>
      <c r="K8" s="321"/>
    </row>
    <row r="9" spans="2:12" x14ac:dyDescent="0.25">
      <c r="B9" s="320"/>
      <c r="C9" s="327"/>
      <c r="K9" s="321"/>
    </row>
    <row r="10" spans="2:12" x14ac:dyDescent="0.25">
      <c r="B10" s="320"/>
      <c r="C10" s="108" t="s">
        <v>72</v>
      </c>
      <c r="D10" s="121"/>
      <c r="E10" s="112"/>
      <c r="F10" s="28"/>
      <c r="G10"/>
      <c r="I10" s="328"/>
      <c r="J10"/>
      <c r="K10" s="329"/>
      <c r="L10" s="243"/>
    </row>
    <row r="11" spans="2:12" x14ac:dyDescent="0.25">
      <c r="B11" s="320"/>
      <c r="C11" s="109" t="s">
        <v>22</v>
      </c>
      <c r="D11" s="111">
        <v>1000</v>
      </c>
      <c r="E11" s="112" t="s">
        <v>2</v>
      </c>
      <c r="F11" s="328">
        <f>'Rate Comparison'!F12</f>
        <v>13.42</v>
      </c>
      <c r="G11" t="s">
        <v>964</v>
      </c>
      <c r="I11" s="328">
        <f>'Rate Comparison'!L12</f>
        <v>15</v>
      </c>
      <c r="J11" t="s">
        <v>964</v>
      </c>
      <c r="K11" s="321"/>
    </row>
    <row r="12" spans="2:12" x14ac:dyDescent="0.25">
      <c r="B12" s="320"/>
      <c r="C12" s="109" t="s">
        <v>25</v>
      </c>
      <c r="D12" s="111">
        <v>1000</v>
      </c>
      <c r="E12" s="112" t="s">
        <v>2</v>
      </c>
      <c r="F12" s="333">
        <f>'Rate Comparison'!F13</f>
        <v>7.5500000000000003E-3</v>
      </c>
      <c r="G12" t="s">
        <v>965</v>
      </c>
      <c r="I12" s="333">
        <f>'Rate Comparison'!L13</f>
        <v>8.43E-3</v>
      </c>
      <c r="J12" t="s">
        <v>965</v>
      </c>
      <c r="K12" s="321"/>
    </row>
    <row r="13" spans="2:12" x14ac:dyDescent="0.25">
      <c r="B13" s="320"/>
      <c r="C13" s="109" t="s">
        <v>25</v>
      </c>
      <c r="D13" s="111">
        <v>1000</v>
      </c>
      <c r="E13" s="112" t="s">
        <v>2</v>
      </c>
      <c r="F13" s="333">
        <f>'Rate Comparison'!F14</f>
        <v>6.2300000000000003E-3</v>
      </c>
      <c r="G13" t="s">
        <v>965</v>
      </c>
      <c r="I13" s="333">
        <f>'Rate Comparison'!L14</f>
        <v>6.9500000000000004E-3</v>
      </c>
      <c r="J13" t="s">
        <v>965</v>
      </c>
      <c r="K13" s="321"/>
    </row>
    <row r="14" spans="2:12" x14ac:dyDescent="0.25">
      <c r="B14" s="320"/>
      <c r="C14" s="109" t="s">
        <v>25</v>
      </c>
      <c r="D14" s="111">
        <v>2000</v>
      </c>
      <c r="E14" s="112" t="s">
        <v>2</v>
      </c>
      <c r="F14" s="333">
        <f>'Rate Comparison'!F15</f>
        <v>5.9899999999999997E-3</v>
      </c>
      <c r="G14" t="s">
        <v>965</v>
      </c>
      <c r="I14" s="333">
        <f>'Rate Comparison'!L15</f>
        <v>6.6799999999999993E-3</v>
      </c>
      <c r="J14" t="s">
        <v>965</v>
      </c>
      <c r="K14" s="321"/>
    </row>
    <row r="15" spans="2:12" x14ac:dyDescent="0.25">
      <c r="B15" s="320"/>
      <c r="C15" s="109" t="s">
        <v>23</v>
      </c>
      <c r="D15" s="111">
        <f>SUM(D11:D14)</f>
        <v>5000</v>
      </c>
      <c r="E15" s="112" t="s">
        <v>2</v>
      </c>
      <c r="F15" s="333">
        <f>'Rate Comparison'!F16</f>
        <v>5.6299999999999996E-3</v>
      </c>
      <c r="G15" t="s">
        <v>965</v>
      </c>
      <c r="I15" s="333">
        <f>'Rate Comparison'!L16</f>
        <v>6.2799999999999991E-3</v>
      </c>
      <c r="J15" t="s">
        <v>965</v>
      </c>
      <c r="K15" s="321"/>
    </row>
    <row r="16" spans="2:12" x14ac:dyDescent="0.25">
      <c r="B16" s="320"/>
      <c r="C16" s="109"/>
      <c r="D16" s="111"/>
      <c r="E16" s="112"/>
      <c r="F16" s="333"/>
      <c r="G16"/>
      <c r="I16" s="333"/>
      <c r="J16"/>
      <c r="K16" s="321"/>
    </row>
    <row r="17" spans="2:11" x14ac:dyDescent="0.25">
      <c r="B17" s="320"/>
      <c r="C17" s="108" t="s">
        <v>73</v>
      </c>
      <c r="D17" s="28"/>
      <c r="E17" s="28"/>
      <c r="F17" s="333"/>
      <c r="G17"/>
      <c r="I17" s="333"/>
      <c r="J17"/>
      <c r="K17" s="321"/>
    </row>
    <row r="18" spans="2:11" x14ac:dyDescent="0.25">
      <c r="B18" s="320"/>
      <c r="C18" s="109" t="s">
        <v>22</v>
      </c>
      <c r="D18" s="111">
        <v>5000</v>
      </c>
      <c r="E18" s="112" t="s">
        <v>2</v>
      </c>
      <c r="F18" s="328">
        <f>'Rate Comparison'!F19</f>
        <v>39.17</v>
      </c>
      <c r="G18" t="s">
        <v>964</v>
      </c>
      <c r="I18" s="328">
        <f>'Rate Comparison'!L19</f>
        <v>43.730000000000004</v>
      </c>
      <c r="J18" t="s">
        <v>964</v>
      </c>
      <c r="K18" s="321"/>
    </row>
    <row r="19" spans="2:11" x14ac:dyDescent="0.25">
      <c r="B19" s="320"/>
      <c r="C19" s="109" t="s">
        <v>23</v>
      </c>
      <c r="D19" s="111">
        <f>SUM(D17:D18)</f>
        <v>5000</v>
      </c>
      <c r="E19" s="112" t="s">
        <v>2</v>
      </c>
      <c r="F19" s="333">
        <f>'Rate Comparison'!F20</f>
        <v>5.6299999999999996E-3</v>
      </c>
      <c r="G19" t="s">
        <v>965</v>
      </c>
      <c r="I19" s="333">
        <f>'Rate Comparison'!L20</f>
        <v>6.2799999999999991E-3</v>
      </c>
      <c r="J19" t="s">
        <v>965</v>
      </c>
      <c r="K19" s="321"/>
    </row>
    <row r="20" spans="2:11" x14ac:dyDescent="0.25">
      <c r="B20" s="320"/>
      <c r="C20" s="109"/>
      <c r="D20" s="111"/>
      <c r="E20" s="112"/>
      <c r="F20" s="333"/>
      <c r="G20"/>
      <c r="I20" s="333"/>
      <c r="J20"/>
      <c r="K20" s="321"/>
    </row>
    <row r="21" spans="2:11" x14ac:dyDescent="0.25">
      <c r="B21" s="320"/>
      <c r="C21" s="108" t="s">
        <v>74</v>
      </c>
      <c r="D21" s="28"/>
      <c r="E21" s="28"/>
      <c r="F21" s="333"/>
      <c r="G21"/>
      <c r="I21" s="333"/>
      <c r="J21"/>
      <c r="K21" s="321"/>
    </row>
    <row r="22" spans="2:11" x14ac:dyDescent="0.25">
      <c r="B22" s="320"/>
      <c r="C22" s="109" t="s">
        <v>22</v>
      </c>
      <c r="D22" s="111">
        <v>10000</v>
      </c>
      <c r="E22" s="112" t="s">
        <v>2</v>
      </c>
      <c r="F22" s="328">
        <f>'Rate Comparison'!F23</f>
        <v>67.319999999999993</v>
      </c>
      <c r="G22" t="s">
        <v>964</v>
      </c>
      <c r="I22" s="328">
        <f>'Rate Comparison'!L23</f>
        <v>75.139999999999986</v>
      </c>
      <c r="J22" t="s">
        <v>964</v>
      </c>
      <c r="K22" s="321"/>
    </row>
    <row r="23" spans="2:11" x14ac:dyDescent="0.25">
      <c r="B23" s="320"/>
      <c r="C23" s="109" t="s">
        <v>23</v>
      </c>
      <c r="D23" s="111">
        <f>SUM(D21:D22)</f>
        <v>10000</v>
      </c>
      <c r="E23" s="112" t="s">
        <v>2</v>
      </c>
      <c r="F23" s="333">
        <f>'Rate Comparison'!F24</f>
        <v>5.6299999999999996E-3</v>
      </c>
      <c r="G23" t="s">
        <v>965</v>
      </c>
      <c r="I23" s="333">
        <f>'Rate Comparison'!L24</f>
        <v>6.2799999999999991E-3</v>
      </c>
      <c r="J23" t="s">
        <v>965</v>
      </c>
      <c r="K23" s="321"/>
    </row>
    <row r="24" spans="2:11" x14ac:dyDescent="0.25">
      <c r="B24" s="320"/>
      <c r="C24" s="109"/>
      <c r="D24" s="111"/>
      <c r="E24" s="112"/>
      <c r="F24" s="333"/>
      <c r="G24"/>
      <c r="I24" s="333"/>
      <c r="J24"/>
      <c r="K24" s="321"/>
    </row>
    <row r="25" spans="2:11" x14ac:dyDescent="0.25">
      <c r="B25" s="320"/>
      <c r="C25" s="108" t="s">
        <v>75</v>
      </c>
      <c r="D25" s="28"/>
      <c r="E25" s="28"/>
      <c r="F25" s="333"/>
      <c r="G25"/>
      <c r="I25" s="333"/>
      <c r="J25"/>
      <c r="K25" s="321"/>
    </row>
    <row r="26" spans="2:11" x14ac:dyDescent="0.25">
      <c r="B26" s="320"/>
      <c r="C26" s="109" t="s">
        <v>22</v>
      </c>
      <c r="D26" s="111">
        <v>25000</v>
      </c>
      <c r="E26" s="112" t="s">
        <v>2</v>
      </c>
      <c r="F26" s="328">
        <f>'Rate Comparison'!F27</f>
        <v>151.74</v>
      </c>
      <c r="G26" t="s">
        <v>964</v>
      </c>
      <c r="I26" s="328">
        <f>'Rate Comparison'!L27</f>
        <v>169.35000000000002</v>
      </c>
      <c r="J26" t="s">
        <v>964</v>
      </c>
      <c r="K26" s="321"/>
    </row>
    <row r="27" spans="2:11" x14ac:dyDescent="0.25">
      <c r="B27" s="320"/>
      <c r="C27" s="109" t="s">
        <v>23</v>
      </c>
      <c r="D27" s="111">
        <f>SUM(D25:D26)</f>
        <v>25000</v>
      </c>
      <c r="E27" s="112" t="s">
        <v>2</v>
      </c>
      <c r="F27" s="333">
        <f>'Rate Comparison'!F28</f>
        <v>5.6299999999999996E-3</v>
      </c>
      <c r="G27" t="s">
        <v>965</v>
      </c>
      <c r="I27" s="333">
        <f>'Rate Comparison'!L28</f>
        <v>6.2799999999999991E-3</v>
      </c>
      <c r="J27" t="s">
        <v>965</v>
      </c>
      <c r="K27" s="321"/>
    </row>
    <row r="28" spans="2:11" x14ac:dyDescent="0.25">
      <c r="B28" s="320"/>
      <c r="C28"/>
      <c r="D28" s="111"/>
      <c r="E28" s="111"/>
      <c r="F28" s="334"/>
      <c r="G28"/>
      <c r="I28"/>
      <c r="J28"/>
      <c r="K28" s="321"/>
    </row>
    <row r="29" spans="2:11" x14ac:dyDescent="0.25">
      <c r="B29" s="320"/>
      <c r="C29" s="108" t="s">
        <v>67</v>
      </c>
      <c r="D29" s="111"/>
      <c r="E29" s="111"/>
      <c r="F29" s="334"/>
      <c r="G29"/>
      <c r="I29"/>
      <c r="J29"/>
      <c r="K29" s="321"/>
    </row>
    <row r="30" spans="2:11" x14ac:dyDescent="0.25">
      <c r="B30" s="320"/>
      <c r="C30" t="s">
        <v>966</v>
      </c>
      <c r="D30" s="111"/>
      <c r="E30" s="111"/>
      <c r="F30" s="333">
        <f>'Rate Comparison'!F31</f>
        <v>6.7799999999999996E-3</v>
      </c>
      <c r="G30" t="s">
        <v>965</v>
      </c>
      <c r="I30" s="333">
        <f>'Rate Comparison'!L31</f>
        <v>7.5699999999999995E-3</v>
      </c>
      <c r="J30" t="s">
        <v>965</v>
      </c>
      <c r="K30" s="321"/>
    </row>
    <row r="31" spans="2:11" x14ac:dyDescent="0.25">
      <c r="B31" s="323"/>
      <c r="C31" s="324"/>
      <c r="D31" s="324"/>
      <c r="E31" s="324"/>
      <c r="F31" s="325"/>
      <c r="G31" s="324"/>
      <c r="H31" s="324"/>
      <c r="I31" s="325"/>
      <c r="J31" s="324"/>
      <c r="K31" s="326"/>
    </row>
  </sheetData>
  <mergeCells count="4">
    <mergeCell ref="F8:G8"/>
    <mergeCell ref="C3:J3"/>
    <mergeCell ref="C4:J4"/>
    <mergeCell ref="C5:J5"/>
  </mergeCells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C26874-1F83-4CDE-83B7-B7B3FB512EF1}">
  <dimension ref="B2:L31"/>
  <sheetViews>
    <sheetView showGridLines="0" topLeftCell="A14" workbookViewId="0">
      <selection activeCell="B2" sqref="B2:K31"/>
    </sheetView>
  </sheetViews>
  <sheetFormatPr defaultColWidth="8.88671875" defaultRowHeight="15.75" x14ac:dyDescent="0.25"/>
  <cols>
    <col min="1" max="1" width="9.6640625" style="237" customWidth="1"/>
    <col min="2" max="2" width="1.109375" style="237" customWidth="1"/>
    <col min="3" max="3" width="4.77734375" style="237" customWidth="1"/>
    <col min="4" max="5" width="12.77734375" style="237" customWidth="1"/>
    <col min="6" max="6" width="12.77734375" style="327" customWidth="1"/>
    <col min="7" max="7" width="12.77734375" style="237" customWidth="1"/>
    <col min="8" max="8" width="4.77734375" style="237" customWidth="1"/>
    <col min="9" max="9" width="12.77734375" style="327" customWidth="1"/>
    <col min="10" max="10" width="12.77734375" style="237" customWidth="1"/>
    <col min="11" max="12" width="1.77734375" style="237" customWidth="1"/>
    <col min="13" max="195" width="9.6640625" style="237" customWidth="1"/>
    <col min="196" max="16384" width="8.88671875" style="237"/>
  </cols>
  <sheetData>
    <row r="2" spans="2:12" x14ac:dyDescent="0.25">
      <c r="B2" s="316"/>
      <c r="C2" s="317"/>
      <c r="D2" s="317"/>
      <c r="E2" s="317"/>
      <c r="F2" s="318"/>
      <c r="G2" s="317"/>
      <c r="H2" s="317"/>
      <c r="I2" s="318"/>
      <c r="J2" s="317"/>
      <c r="K2" s="319"/>
    </row>
    <row r="3" spans="2:12" ht="23.25" x14ac:dyDescent="0.35">
      <c r="B3" s="320"/>
      <c r="C3" s="449" t="s">
        <v>1020</v>
      </c>
      <c r="D3" s="449"/>
      <c r="E3" s="449"/>
      <c r="F3" s="449"/>
      <c r="G3" s="449"/>
      <c r="H3" s="449"/>
      <c r="I3" s="449"/>
      <c r="J3" s="449"/>
      <c r="K3" s="321"/>
    </row>
    <row r="4" spans="2:12" ht="23.25" x14ac:dyDescent="0.35">
      <c r="B4" s="320"/>
      <c r="C4" s="449" t="s">
        <v>9</v>
      </c>
      <c r="D4" s="449"/>
      <c r="E4" s="449"/>
      <c r="F4" s="449"/>
      <c r="G4" s="449"/>
      <c r="H4" s="449"/>
      <c r="I4" s="449"/>
      <c r="J4" s="449"/>
      <c r="K4" s="321"/>
    </row>
    <row r="5" spans="2:12" ht="23.25" x14ac:dyDescent="0.25">
      <c r="B5" s="320"/>
      <c r="C5" s="450" t="s">
        <v>69</v>
      </c>
      <c r="D5" s="450"/>
      <c r="E5" s="450"/>
      <c r="F5" s="450"/>
      <c r="G5" s="450"/>
      <c r="H5" s="450"/>
      <c r="I5" s="450"/>
      <c r="J5" s="450"/>
      <c r="K5" s="6"/>
      <c r="L5" s="5"/>
    </row>
    <row r="6" spans="2:12" x14ac:dyDescent="0.25">
      <c r="B6" s="323"/>
      <c r="C6" s="324"/>
      <c r="D6" s="324"/>
      <c r="E6" s="324"/>
      <c r="F6" s="325"/>
      <c r="G6" s="324"/>
      <c r="H6" s="324"/>
      <c r="I6" s="325"/>
      <c r="J6" s="324"/>
      <c r="K6" s="326"/>
    </row>
    <row r="7" spans="2:12" x14ac:dyDescent="0.25">
      <c r="B7" s="320"/>
      <c r="K7" s="321"/>
    </row>
    <row r="8" spans="2:12" ht="21" x14ac:dyDescent="0.35">
      <c r="B8" s="320"/>
      <c r="D8" s="338"/>
      <c r="E8" s="338"/>
      <c r="F8" s="451" t="s">
        <v>962</v>
      </c>
      <c r="G8" s="451"/>
      <c r="I8" s="337" t="s">
        <v>963</v>
      </c>
      <c r="J8" s="337"/>
      <c r="K8" s="321"/>
    </row>
    <row r="9" spans="2:12" x14ac:dyDescent="0.25">
      <c r="B9" s="320"/>
      <c r="C9" s="327"/>
      <c r="K9" s="321"/>
    </row>
    <row r="10" spans="2:12" x14ac:dyDescent="0.25">
      <c r="B10" s="320"/>
      <c r="C10" s="108" t="s">
        <v>72</v>
      </c>
      <c r="D10" s="121"/>
      <c r="E10" s="112"/>
      <c r="F10" s="28"/>
      <c r="G10"/>
      <c r="I10" s="328"/>
      <c r="J10"/>
      <c r="K10" s="329"/>
      <c r="L10" s="243"/>
    </row>
    <row r="11" spans="2:12" x14ac:dyDescent="0.25">
      <c r="B11" s="320"/>
      <c r="C11" s="109" t="s">
        <v>22</v>
      </c>
      <c r="D11" s="111">
        <v>1000</v>
      </c>
      <c r="E11" s="112" t="s">
        <v>2</v>
      </c>
      <c r="F11" s="328">
        <f>'Rate Comparison'!F12</f>
        <v>13.42</v>
      </c>
      <c r="G11" t="s">
        <v>964</v>
      </c>
      <c r="I11" s="328">
        <f>'Rate Comparison'!L12</f>
        <v>15</v>
      </c>
      <c r="J11" t="s">
        <v>964</v>
      </c>
      <c r="K11" s="321"/>
    </row>
    <row r="12" spans="2:12" x14ac:dyDescent="0.25">
      <c r="B12" s="320"/>
      <c r="C12" s="109" t="s">
        <v>25</v>
      </c>
      <c r="D12" s="111">
        <v>1000</v>
      </c>
      <c r="E12" s="112" t="s">
        <v>2</v>
      </c>
      <c r="F12" s="333">
        <f>'Rate Comparison'!F13</f>
        <v>7.5500000000000003E-3</v>
      </c>
      <c r="G12" t="s">
        <v>965</v>
      </c>
      <c r="I12" s="333">
        <f>'Rate Comparison'!L13</f>
        <v>8.43E-3</v>
      </c>
      <c r="J12" t="s">
        <v>965</v>
      </c>
      <c r="K12" s="321"/>
    </row>
    <row r="13" spans="2:12" x14ac:dyDescent="0.25">
      <c r="B13" s="320"/>
      <c r="C13" s="109" t="s">
        <v>25</v>
      </c>
      <c r="D13" s="111">
        <v>1000</v>
      </c>
      <c r="E13" s="112" t="s">
        <v>2</v>
      </c>
      <c r="F13" s="333">
        <f>'Rate Comparison'!F14</f>
        <v>6.2300000000000003E-3</v>
      </c>
      <c r="G13" t="s">
        <v>965</v>
      </c>
      <c r="I13" s="333">
        <f>'Rate Comparison'!L14</f>
        <v>6.9500000000000004E-3</v>
      </c>
      <c r="J13" t="s">
        <v>965</v>
      </c>
      <c r="K13" s="321"/>
    </row>
    <row r="14" spans="2:12" x14ac:dyDescent="0.25">
      <c r="B14" s="320"/>
      <c r="C14" s="109" t="s">
        <v>25</v>
      </c>
      <c r="D14" s="111">
        <v>2000</v>
      </c>
      <c r="E14" s="112" t="s">
        <v>2</v>
      </c>
      <c r="F14" s="333">
        <f>'Rate Comparison'!F15</f>
        <v>5.9899999999999997E-3</v>
      </c>
      <c r="G14" t="s">
        <v>965</v>
      </c>
      <c r="I14" s="333">
        <f>'Rate Comparison'!L15</f>
        <v>6.6799999999999993E-3</v>
      </c>
      <c r="J14" t="s">
        <v>965</v>
      </c>
      <c r="K14" s="321"/>
    </row>
    <row r="15" spans="2:12" x14ac:dyDescent="0.25">
      <c r="B15" s="320"/>
      <c r="C15" s="109" t="s">
        <v>23</v>
      </c>
      <c r="D15" s="111">
        <f>SUM(D11:D14)</f>
        <v>5000</v>
      </c>
      <c r="E15" s="112" t="s">
        <v>2</v>
      </c>
      <c r="F15" s="333">
        <f>'Rate Comparison'!F16</f>
        <v>5.6299999999999996E-3</v>
      </c>
      <c r="G15" t="s">
        <v>965</v>
      </c>
      <c r="I15" s="333">
        <f>'Rate Comparison'!L16</f>
        <v>6.2799999999999991E-3</v>
      </c>
      <c r="J15" t="s">
        <v>965</v>
      </c>
      <c r="K15" s="321"/>
    </row>
    <row r="16" spans="2:12" x14ac:dyDescent="0.25">
      <c r="B16" s="320"/>
      <c r="C16" s="109"/>
      <c r="D16" s="111"/>
      <c r="E16" s="112"/>
      <c r="F16" s="333"/>
      <c r="G16"/>
      <c r="I16" s="333"/>
      <c r="J16"/>
      <c r="K16" s="321"/>
    </row>
    <row r="17" spans="2:11" x14ac:dyDescent="0.25">
      <c r="B17" s="320"/>
      <c r="C17" s="108" t="s">
        <v>73</v>
      </c>
      <c r="D17" s="28"/>
      <c r="E17" s="28"/>
      <c r="F17" s="333"/>
      <c r="G17"/>
      <c r="I17" s="333"/>
      <c r="J17"/>
      <c r="K17" s="321"/>
    </row>
    <row r="18" spans="2:11" x14ac:dyDescent="0.25">
      <c r="B18" s="320"/>
      <c r="C18" s="109" t="s">
        <v>22</v>
      </c>
      <c r="D18" s="111">
        <v>5000</v>
      </c>
      <c r="E18" s="112" t="s">
        <v>2</v>
      </c>
      <c r="F18" s="328">
        <f>'Rate Comparison'!F19</f>
        <v>39.17</v>
      </c>
      <c r="G18" t="s">
        <v>964</v>
      </c>
      <c r="I18" s="328">
        <f>'Rate Comparison'!L19</f>
        <v>43.730000000000004</v>
      </c>
      <c r="J18" t="s">
        <v>964</v>
      </c>
      <c r="K18" s="321"/>
    </row>
    <row r="19" spans="2:11" x14ac:dyDescent="0.25">
      <c r="B19" s="320"/>
      <c r="C19" s="109" t="s">
        <v>23</v>
      </c>
      <c r="D19" s="111">
        <f>SUM(D17:D18)</f>
        <v>5000</v>
      </c>
      <c r="E19" s="112" t="s">
        <v>2</v>
      </c>
      <c r="F19" s="333">
        <f>'Rate Comparison'!F20</f>
        <v>5.6299999999999996E-3</v>
      </c>
      <c r="G19" t="s">
        <v>965</v>
      </c>
      <c r="I19" s="333">
        <f>'Rate Comparison'!L20</f>
        <v>6.2799999999999991E-3</v>
      </c>
      <c r="J19" t="s">
        <v>965</v>
      </c>
      <c r="K19" s="321"/>
    </row>
    <row r="20" spans="2:11" x14ac:dyDescent="0.25">
      <c r="B20" s="320"/>
      <c r="C20" s="109"/>
      <c r="D20" s="111"/>
      <c r="E20" s="112"/>
      <c r="F20" s="333"/>
      <c r="G20"/>
      <c r="I20" s="333"/>
      <c r="J20"/>
      <c r="K20" s="321"/>
    </row>
    <row r="21" spans="2:11" x14ac:dyDescent="0.25">
      <c r="B21" s="320"/>
      <c r="C21" s="108" t="s">
        <v>74</v>
      </c>
      <c r="D21" s="28"/>
      <c r="E21" s="28"/>
      <c r="F21" s="333"/>
      <c r="G21"/>
      <c r="I21" s="333"/>
      <c r="J21"/>
      <c r="K21" s="321"/>
    </row>
    <row r="22" spans="2:11" x14ac:dyDescent="0.25">
      <c r="B22" s="320"/>
      <c r="C22" s="109" t="s">
        <v>22</v>
      </c>
      <c r="D22" s="111">
        <v>10000</v>
      </c>
      <c r="E22" s="112" t="s">
        <v>2</v>
      </c>
      <c r="F22" s="328">
        <f>'Rate Comparison'!F23</f>
        <v>67.319999999999993</v>
      </c>
      <c r="G22" t="s">
        <v>964</v>
      </c>
      <c r="I22" s="328">
        <f>'Rate Comparison'!L23</f>
        <v>75.139999999999986</v>
      </c>
      <c r="J22" t="s">
        <v>964</v>
      </c>
      <c r="K22" s="321"/>
    </row>
    <row r="23" spans="2:11" x14ac:dyDescent="0.25">
      <c r="B23" s="320"/>
      <c r="C23" s="109" t="s">
        <v>23</v>
      </c>
      <c r="D23" s="111">
        <f>SUM(D21:D22)</f>
        <v>10000</v>
      </c>
      <c r="E23" s="112" t="s">
        <v>2</v>
      </c>
      <c r="F23" s="333">
        <f>'Rate Comparison'!F24</f>
        <v>5.6299999999999996E-3</v>
      </c>
      <c r="G23" t="s">
        <v>965</v>
      </c>
      <c r="I23" s="333">
        <f>'Rate Comparison'!L24</f>
        <v>6.2799999999999991E-3</v>
      </c>
      <c r="J23" t="s">
        <v>965</v>
      </c>
      <c r="K23" s="321"/>
    </row>
    <row r="24" spans="2:11" x14ac:dyDescent="0.25">
      <c r="B24" s="320"/>
      <c r="C24" s="109"/>
      <c r="D24" s="111"/>
      <c r="E24" s="112"/>
      <c r="F24" s="333"/>
      <c r="G24"/>
      <c r="I24" s="333"/>
      <c r="J24"/>
      <c r="K24" s="321"/>
    </row>
    <row r="25" spans="2:11" x14ac:dyDescent="0.25">
      <c r="B25" s="320"/>
      <c r="C25" s="108" t="s">
        <v>75</v>
      </c>
      <c r="D25" s="28"/>
      <c r="E25" s="28"/>
      <c r="F25" s="333"/>
      <c r="G25"/>
      <c r="I25" s="333"/>
      <c r="J25"/>
      <c r="K25" s="321"/>
    </row>
    <row r="26" spans="2:11" x14ac:dyDescent="0.25">
      <c r="B26" s="320"/>
      <c r="C26" s="109" t="s">
        <v>22</v>
      </c>
      <c r="D26" s="111">
        <v>25000</v>
      </c>
      <c r="E26" s="112" t="s">
        <v>2</v>
      </c>
      <c r="F26" s="328">
        <f>'Rate Comparison'!F27</f>
        <v>151.74</v>
      </c>
      <c r="G26" t="s">
        <v>964</v>
      </c>
      <c r="I26" s="328">
        <f>'Rate Comparison'!L27</f>
        <v>169.35000000000002</v>
      </c>
      <c r="J26" t="s">
        <v>964</v>
      </c>
      <c r="K26" s="321"/>
    </row>
    <row r="27" spans="2:11" x14ac:dyDescent="0.25">
      <c r="B27" s="320"/>
      <c r="C27" s="109" t="s">
        <v>23</v>
      </c>
      <c r="D27" s="111">
        <f>SUM(D25:D26)</f>
        <v>25000</v>
      </c>
      <c r="E27" s="112" t="s">
        <v>2</v>
      </c>
      <c r="F27" s="333">
        <f>'Rate Comparison'!F28</f>
        <v>5.6299999999999996E-3</v>
      </c>
      <c r="G27" t="s">
        <v>965</v>
      </c>
      <c r="I27" s="333">
        <f>'Rate Comparison'!L28</f>
        <v>6.2799999999999991E-3</v>
      </c>
      <c r="J27" t="s">
        <v>965</v>
      </c>
      <c r="K27" s="321"/>
    </row>
    <row r="28" spans="2:11" x14ac:dyDescent="0.25">
      <c r="B28" s="320"/>
      <c r="C28"/>
      <c r="D28" s="111"/>
      <c r="E28" s="111"/>
      <c r="F28" s="334"/>
      <c r="G28"/>
      <c r="I28"/>
      <c r="J28"/>
      <c r="K28" s="321"/>
    </row>
    <row r="29" spans="2:11" x14ac:dyDescent="0.25">
      <c r="B29" s="320"/>
      <c r="C29" s="108" t="s">
        <v>67</v>
      </c>
      <c r="D29" s="111"/>
      <c r="E29" s="111"/>
      <c r="F29" s="334"/>
      <c r="G29"/>
      <c r="I29"/>
      <c r="J29"/>
      <c r="K29" s="321"/>
    </row>
    <row r="30" spans="2:11" x14ac:dyDescent="0.25">
      <c r="B30" s="320"/>
      <c r="C30" t="s">
        <v>966</v>
      </c>
      <c r="D30" s="111"/>
      <c r="E30" s="111"/>
      <c r="F30" s="333">
        <f>'Rate Comparison'!F31</f>
        <v>6.7799999999999996E-3</v>
      </c>
      <c r="G30" t="s">
        <v>965</v>
      </c>
      <c r="I30" s="333">
        <f>'Rate Comparison'!L31</f>
        <v>7.5699999999999995E-3</v>
      </c>
      <c r="J30" t="s">
        <v>965</v>
      </c>
      <c r="K30" s="321"/>
    </row>
    <row r="31" spans="2:11" x14ac:dyDescent="0.25">
      <c r="B31" s="323"/>
      <c r="C31" s="324"/>
      <c r="D31" s="324"/>
      <c r="E31" s="324"/>
      <c r="F31" s="325"/>
      <c r="G31" s="324"/>
      <c r="H31" s="324"/>
      <c r="I31" s="325"/>
      <c r="J31" s="324"/>
      <c r="K31" s="326"/>
    </row>
  </sheetData>
  <mergeCells count="4">
    <mergeCell ref="C3:J3"/>
    <mergeCell ref="C4:J4"/>
    <mergeCell ref="C5:J5"/>
    <mergeCell ref="F8:G8"/>
  </mergeCells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A419D-2A48-4835-BFE4-F2016E242D64}">
  <dimension ref="B4:L39"/>
  <sheetViews>
    <sheetView showGridLines="0" workbookViewId="0">
      <selection activeCell="B4" sqref="B4:L38"/>
    </sheetView>
  </sheetViews>
  <sheetFormatPr defaultRowHeight="15" x14ac:dyDescent="0.2"/>
  <cols>
    <col min="2" max="2" width="2.77734375" customWidth="1"/>
    <col min="3" max="3" width="14.77734375" customWidth="1"/>
    <col min="4" max="4" width="2.77734375" customWidth="1"/>
    <col min="5" max="5" width="14.77734375" customWidth="1"/>
    <col min="6" max="6" width="2.77734375" customWidth="1"/>
    <col min="7" max="7" width="14.77734375" customWidth="1"/>
    <col min="8" max="8" width="2.77734375" customWidth="1"/>
    <col min="9" max="9" width="14.77734375" customWidth="1"/>
    <col min="10" max="10" width="2.77734375" customWidth="1"/>
    <col min="11" max="11" width="14.77734375" customWidth="1"/>
    <col min="12" max="12" width="2.77734375" customWidth="1"/>
  </cols>
  <sheetData>
    <row r="4" spans="2:12" ht="23.25" x14ac:dyDescent="0.35">
      <c r="B4" s="339"/>
      <c r="C4" s="12"/>
      <c r="D4" s="454"/>
      <c r="E4" s="454"/>
      <c r="F4" s="454"/>
      <c r="G4" s="454"/>
      <c r="H4" s="454"/>
      <c r="I4" s="454"/>
      <c r="J4" s="454"/>
      <c r="K4" s="454"/>
      <c r="L4" s="340"/>
    </row>
    <row r="5" spans="2:12" ht="23.25" x14ac:dyDescent="0.35">
      <c r="B5" s="341"/>
      <c r="C5" s="455" t="s">
        <v>969</v>
      </c>
      <c r="D5" s="455"/>
      <c r="E5" s="455"/>
      <c r="F5" s="455"/>
      <c r="G5" s="455"/>
      <c r="H5" s="455"/>
      <c r="I5" s="455"/>
      <c r="J5" s="455"/>
      <c r="K5" s="455"/>
      <c r="L5" s="11"/>
    </row>
    <row r="6" spans="2:12" ht="23.25" x14ac:dyDescent="0.35">
      <c r="B6" s="341"/>
      <c r="C6" s="456" t="s">
        <v>970</v>
      </c>
      <c r="D6" s="456"/>
      <c r="E6" s="456"/>
      <c r="F6" s="456"/>
      <c r="G6" s="456"/>
      <c r="H6" s="456"/>
      <c r="I6" s="456"/>
      <c r="J6" s="456"/>
      <c r="K6" s="456"/>
      <c r="L6" s="11"/>
    </row>
    <row r="7" spans="2:12" ht="23.25" x14ac:dyDescent="0.35">
      <c r="B7" s="341"/>
      <c r="C7" s="455" t="s">
        <v>69</v>
      </c>
      <c r="D7" s="455"/>
      <c r="E7" s="455"/>
      <c r="F7" s="455"/>
      <c r="G7" s="455"/>
      <c r="H7" s="455"/>
      <c r="I7" s="455"/>
      <c r="J7" s="455"/>
      <c r="K7" s="455"/>
      <c r="L7" s="11"/>
    </row>
    <row r="8" spans="2:12" ht="23.25" x14ac:dyDescent="0.35">
      <c r="B8" s="341"/>
      <c r="C8" s="342"/>
      <c r="D8" s="342"/>
      <c r="E8" s="342"/>
      <c r="F8" s="342"/>
      <c r="G8" s="342"/>
      <c r="H8" s="342"/>
      <c r="I8" s="342"/>
      <c r="J8" s="342"/>
      <c r="K8" s="342"/>
      <c r="L8" s="11"/>
    </row>
    <row r="9" spans="2:12" x14ac:dyDescent="0.2">
      <c r="B9" s="341"/>
      <c r="E9" s="343" t="s">
        <v>4</v>
      </c>
      <c r="G9" s="343" t="s">
        <v>0</v>
      </c>
      <c r="I9" s="27"/>
      <c r="K9" s="344"/>
      <c r="L9" s="11"/>
    </row>
    <row r="10" spans="2:12" x14ac:dyDescent="0.2">
      <c r="B10" s="341"/>
      <c r="E10" s="345" t="s">
        <v>14</v>
      </c>
      <c r="G10" s="345" t="s">
        <v>14</v>
      </c>
      <c r="I10" s="336" t="s">
        <v>5</v>
      </c>
      <c r="K10" s="346" t="s">
        <v>15</v>
      </c>
      <c r="L10" s="11"/>
    </row>
    <row r="11" spans="2:12" x14ac:dyDescent="0.2">
      <c r="B11" s="341"/>
      <c r="C11" s="108" t="s">
        <v>971</v>
      </c>
      <c r="L11" s="11"/>
    </row>
    <row r="12" spans="2:12" x14ac:dyDescent="0.2">
      <c r="B12" s="341"/>
      <c r="C12" s="108"/>
      <c r="E12" s="229">
        <f>'34x58 Inch'!Q19</f>
        <v>20.97</v>
      </c>
      <c r="G12" s="229">
        <f>'34x58 Inch'!Y19</f>
        <v>23.43</v>
      </c>
      <c r="I12" s="229">
        <f>G12-E12</f>
        <v>2.4600000000000009</v>
      </c>
      <c r="K12" s="347">
        <f>ROUND(I12/E12,4)</f>
        <v>0.1173</v>
      </c>
      <c r="L12" s="11"/>
    </row>
    <row r="13" spans="2:12" x14ac:dyDescent="0.2">
      <c r="B13" s="341"/>
      <c r="C13" s="54">
        <v>2000</v>
      </c>
      <c r="E13" s="229">
        <f>'34x58 Inch'!Q20</f>
        <v>27.2</v>
      </c>
      <c r="G13" s="229">
        <f>'34x58 Inch'!Y20</f>
        <v>30.38</v>
      </c>
      <c r="I13" s="229">
        <f t="shared" ref="I13:I19" si="0">G13-E13</f>
        <v>3.1799999999999997</v>
      </c>
      <c r="K13" s="347">
        <f t="shared" ref="K13:K19" si="1">ROUND(I13/E13,4)</f>
        <v>0.1169</v>
      </c>
      <c r="L13" s="11"/>
    </row>
    <row r="14" spans="2:12" x14ac:dyDescent="0.2">
      <c r="B14" s="341"/>
      <c r="C14" s="54">
        <v>3000</v>
      </c>
      <c r="E14" s="229">
        <f>'34x58 Inch'!Q21</f>
        <v>33.19</v>
      </c>
      <c r="G14" s="229">
        <f>'34x58 Inch'!Y21</f>
        <v>37.06</v>
      </c>
      <c r="I14" s="229">
        <f t="shared" si="0"/>
        <v>3.8700000000000045</v>
      </c>
      <c r="K14" s="347">
        <f t="shared" si="1"/>
        <v>0.1166</v>
      </c>
      <c r="L14" s="11"/>
    </row>
    <row r="15" spans="2:12" x14ac:dyDescent="0.2">
      <c r="B15" s="341"/>
      <c r="C15" s="54">
        <v>4000</v>
      </c>
      <c r="E15" s="229">
        <f>'34x58 Inch'!Q22</f>
        <v>36.185000000000002</v>
      </c>
      <c r="G15" s="229">
        <f>'34x58 Inch'!Y22</f>
        <v>40.4</v>
      </c>
      <c r="I15" s="229">
        <f t="shared" si="0"/>
        <v>4.2149999999999963</v>
      </c>
      <c r="K15" s="347">
        <f t="shared" si="1"/>
        <v>0.11650000000000001</v>
      </c>
      <c r="L15" s="11"/>
    </row>
    <row r="16" spans="2:12" x14ac:dyDescent="0.2">
      <c r="B16" s="341"/>
      <c r="C16" s="54">
        <v>4500</v>
      </c>
      <c r="E16" s="229">
        <f>'34x58 Inch'!Q23</f>
        <v>39.18</v>
      </c>
      <c r="G16" s="229">
        <f>'34x58 Inch'!Y23</f>
        <v>43.739999999999995</v>
      </c>
      <c r="I16" s="229">
        <f t="shared" si="0"/>
        <v>4.5599999999999952</v>
      </c>
      <c r="K16" s="347">
        <f t="shared" si="1"/>
        <v>0.1164</v>
      </c>
      <c r="L16" s="11"/>
    </row>
    <row r="17" spans="2:12" x14ac:dyDescent="0.2">
      <c r="B17" s="341"/>
      <c r="C17" s="54">
        <v>5500</v>
      </c>
      <c r="E17" s="229">
        <f>'34x58 Inch'!Q24</f>
        <v>39.18</v>
      </c>
      <c r="G17" s="229">
        <f>'34x58 Inch'!Y24</f>
        <v>43.739999999999995</v>
      </c>
      <c r="I17" s="229">
        <f t="shared" si="0"/>
        <v>4.5599999999999952</v>
      </c>
      <c r="K17" s="347">
        <f t="shared" si="1"/>
        <v>0.1164</v>
      </c>
      <c r="L17" s="11"/>
    </row>
    <row r="18" spans="2:12" x14ac:dyDescent="0.2">
      <c r="B18" s="341"/>
      <c r="C18" s="54">
        <v>9000</v>
      </c>
      <c r="E18" s="229">
        <f>'34x58 Inch'!Q25</f>
        <v>39.18</v>
      </c>
      <c r="G18" s="229">
        <f>'34x58 Inch'!Y25</f>
        <v>43.739999999999995</v>
      </c>
      <c r="I18" s="229">
        <f t="shared" si="0"/>
        <v>4.5599999999999952</v>
      </c>
      <c r="K18" s="347">
        <f t="shared" si="1"/>
        <v>0.1164</v>
      </c>
      <c r="L18" s="11"/>
    </row>
    <row r="19" spans="2:12" x14ac:dyDescent="0.2">
      <c r="B19" s="341"/>
      <c r="C19" s="54">
        <v>12000</v>
      </c>
      <c r="E19" s="229">
        <f>'34x58 Inch'!Q26</f>
        <v>39.18</v>
      </c>
      <c r="G19" s="229">
        <f>'34x58 Inch'!Y26</f>
        <v>43.739999999999995</v>
      </c>
      <c r="I19" s="229">
        <f t="shared" si="0"/>
        <v>4.5599999999999952</v>
      </c>
      <c r="K19" s="347">
        <f t="shared" si="1"/>
        <v>0.1164</v>
      </c>
      <c r="L19" s="11"/>
    </row>
    <row r="20" spans="2:12" x14ac:dyDescent="0.2">
      <c r="B20" s="341"/>
      <c r="C20" s="54">
        <v>15000</v>
      </c>
      <c r="E20" s="229"/>
      <c r="G20" s="229"/>
      <c r="K20" s="348"/>
      <c r="L20" s="11"/>
    </row>
    <row r="21" spans="2:12" x14ac:dyDescent="0.2">
      <c r="B21" s="341"/>
      <c r="C21" s="19"/>
      <c r="E21" s="229"/>
      <c r="G21" s="229"/>
      <c r="K21" s="348"/>
      <c r="L21" s="11"/>
    </row>
    <row r="22" spans="2:12" x14ac:dyDescent="0.2">
      <c r="B22" s="341"/>
      <c r="C22" s="108" t="s">
        <v>73</v>
      </c>
      <c r="E22" s="229">
        <f>'1-Inch Meter'!O15</f>
        <v>39.17</v>
      </c>
      <c r="G22" s="229">
        <f>'1-Inch Meter'!T15</f>
        <v>43.730000000000004</v>
      </c>
      <c r="I22" s="229">
        <f t="shared" ref="I22:I25" si="2">G22-E22</f>
        <v>4.5600000000000023</v>
      </c>
      <c r="K22" s="347">
        <f t="shared" ref="K22:K25" si="3">ROUND(I22/E22,4)</f>
        <v>0.1164</v>
      </c>
      <c r="L22" s="11"/>
    </row>
    <row r="23" spans="2:12" x14ac:dyDescent="0.2">
      <c r="B23" s="341"/>
      <c r="C23" s="54">
        <v>3000</v>
      </c>
      <c r="E23" s="229">
        <f>'1-Inch Meter'!O16</f>
        <v>39.17</v>
      </c>
      <c r="G23" s="229">
        <f>'1-Inch Meter'!T16</f>
        <v>43.730000000000004</v>
      </c>
      <c r="I23" s="229">
        <f t="shared" si="2"/>
        <v>4.5600000000000023</v>
      </c>
      <c r="K23" s="347">
        <f t="shared" si="3"/>
        <v>0.1164</v>
      </c>
      <c r="L23" s="11"/>
    </row>
    <row r="24" spans="2:12" x14ac:dyDescent="0.2">
      <c r="B24" s="341"/>
      <c r="C24" s="54">
        <v>5000</v>
      </c>
      <c r="E24" s="229">
        <f>'1-Inch Meter'!O17</f>
        <v>78.58</v>
      </c>
      <c r="G24" s="229">
        <f>'1-Inch Meter'!T17</f>
        <v>87.69</v>
      </c>
      <c r="I24" s="229">
        <f t="shared" si="2"/>
        <v>9.11</v>
      </c>
      <c r="K24" s="347">
        <f t="shared" si="3"/>
        <v>0.1159</v>
      </c>
      <c r="L24" s="11"/>
    </row>
    <row r="25" spans="2:12" x14ac:dyDescent="0.2">
      <c r="B25" s="341"/>
      <c r="C25" s="54">
        <v>12000</v>
      </c>
      <c r="E25" s="229">
        <f>'1-Inch Meter'!O18</f>
        <v>89.84</v>
      </c>
      <c r="G25" s="229">
        <f>'1-Inch Meter'!T18</f>
        <v>100.25</v>
      </c>
      <c r="I25" s="229">
        <f t="shared" si="2"/>
        <v>10.409999999999997</v>
      </c>
      <c r="K25" s="347">
        <f t="shared" si="3"/>
        <v>0.1159</v>
      </c>
      <c r="L25" s="11"/>
    </row>
    <row r="26" spans="2:12" x14ac:dyDescent="0.2">
      <c r="B26" s="341"/>
      <c r="C26" s="54">
        <v>14000</v>
      </c>
      <c r="E26" s="229"/>
      <c r="G26" s="229"/>
      <c r="K26" s="348"/>
      <c r="L26" s="11"/>
    </row>
    <row r="27" spans="2:12" x14ac:dyDescent="0.2">
      <c r="B27" s="341"/>
      <c r="C27" s="19"/>
      <c r="E27" s="229"/>
      <c r="G27" s="229"/>
      <c r="K27" s="348"/>
      <c r="L27" s="11"/>
    </row>
    <row r="28" spans="2:12" x14ac:dyDescent="0.2">
      <c r="B28" s="341"/>
      <c r="C28" s="108" t="s">
        <v>74</v>
      </c>
      <c r="E28" s="229">
        <f>'1 12-Inch Meter'!O15</f>
        <v>67.319999999999993</v>
      </c>
      <c r="G28" s="229">
        <f>'1 12-Inch Meter'!T15</f>
        <v>75.139999999999986</v>
      </c>
      <c r="I28" s="229">
        <f t="shared" ref="I28:I31" si="4">G28-E28</f>
        <v>7.8199999999999932</v>
      </c>
      <c r="K28" s="347">
        <f t="shared" ref="K28:K31" si="5">ROUND(I28/E28,4)</f>
        <v>0.1162</v>
      </c>
      <c r="L28" s="11"/>
    </row>
    <row r="29" spans="2:12" x14ac:dyDescent="0.2">
      <c r="B29" s="341"/>
      <c r="C29" s="54">
        <v>3000</v>
      </c>
      <c r="E29" s="229">
        <f>'1 12-Inch Meter'!O16</f>
        <v>67.319999999999993</v>
      </c>
      <c r="G29" s="229">
        <f>'1 12-Inch Meter'!T16</f>
        <v>75.139999999999986</v>
      </c>
      <c r="I29" s="229">
        <f t="shared" si="4"/>
        <v>7.8199999999999932</v>
      </c>
      <c r="K29" s="347">
        <f t="shared" si="5"/>
        <v>0.1162</v>
      </c>
      <c r="L29" s="11"/>
    </row>
    <row r="30" spans="2:12" x14ac:dyDescent="0.2">
      <c r="B30" s="341"/>
      <c r="C30" s="54">
        <v>5000</v>
      </c>
      <c r="E30" s="229">
        <f>'1 12-Inch Meter'!O17</f>
        <v>78.58</v>
      </c>
      <c r="G30" s="229">
        <f>'1 12-Inch Meter'!T17</f>
        <v>87.699999999999989</v>
      </c>
      <c r="I30" s="229">
        <f t="shared" si="4"/>
        <v>9.1199999999999903</v>
      </c>
      <c r="K30" s="347">
        <f t="shared" si="5"/>
        <v>0.11609999999999999</v>
      </c>
      <c r="L30" s="11"/>
    </row>
    <row r="31" spans="2:12" x14ac:dyDescent="0.2">
      <c r="B31" s="341"/>
      <c r="C31" s="54">
        <v>12000</v>
      </c>
      <c r="E31" s="229">
        <f>'1 12-Inch Meter'!O18</f>
        <v>89.839999999999989</v>
      </c>
      <c r="G31" s="229">
        <f>'1 12-Inch Meter'!T18</f>
        <v>100.25999999999999</v>
      </c>
      <c r="I31" s="229">
        <f t="shared" si="4"/>
        <v>10.420000000000002</v>
      </c>
      <c r="K31" s="347">
        <f t="shared" si="5"/>
        <v>0.11600000000000001</v>
      </c>
      <c r="L31" s="11"/>
    </row>
    <row r="32" spans="2:12" x14ac:dyDescent="0.2">
      <c r="B32" s="341"/>
      <c r="C32" s="54">
        <v>14000</v>
      </c>
      <c r="E32" s="229"/>
      <c r="G32" s="229"/>
      <c r="K32" s="348"/>
      <c r="L32" s="11"/>
    </row>
    <row r="33" spans="2:12" x14ac:dyDescent="0.2">
      <c r="B33" s="341"/>
      <c r="C33" s="19"/>
      <c r="K33" s="348"/>
      <c r="L33" s="11"/>
    </row>
    <row r="34" spans="2:12" x14ac:dyDescent="0.2">
      <c r="B34" s="341"/>
      <c r="C34" s="108" t="s">
        <v>75</v>
      </c>
      <c r="E34" s="229">
        <f>'2-Inch Meter'!O15</f>
        <v>151.74</v>
      </c>
      <c r="G34" s="229">
        <f>'2-Inch Meter'!T15</f>
        <v>169.35000000000002</v>
      </c>
      <c r="I34" s="229">
        <f t="shared" ref="I34:I37" si="6">G34-E34</f>
        <v>17.610000000000014</v>
      </c>
      <c r="K34" s="347">
        <f t="shared" ref="K34:K37" si="7">ROUND(I34/E34,4)</f>
        <v>0.11609999999999999</v>
      </c>
      <c r="L34" s="11"/>
    </row>
    <row r="35" spans="2:12" x14ac:dyDescent="0.2">
      <c r="B35" s="341"/>
      <c r="C35" s="54">
        <v>3000</v>
      </c>
      <c r="E35" s="229">
        <f>'2-Inch Meter'!O16</f>
        <v>151.74</v>
      </c>
      <c r="G35" s="229">
        <f>'2-Inch Meter'!T16</f>
        <v>169.35000000000002</v>
      </c>
      <c r="I35" s="229">
        <f t="shared" si="6"/>
        <v>17.610000000000014</v>
      </c>
      <c r="K35" s="347">
        <f t="shared" si="7"/>
        <v>0.11609999999999999</v>
      </c>
      <c r="L35" s="11"/>
    </row>
    <row r="36" spans="2:12" x14ac:dyDescent="0.2">
      <c r="B36" s="341"/>
      <c r="C36" s="54">
        <v>5000</v>
      </c>
      <c r="E36" s="229">
        <f>'2-Inch Meter'!O17</f>
        <v>168.63</v>
      </c>
      <c r="G36" s="229">
        <f>'2-Inch Meter'!T17</f>
        <v>188.19000000000003</v>
      </c>
      <c r="I36" s="229">
        <f t="shared" si="6"/>
        <v>19.560000000000031</v>
      </c>
      <c r="K36" s="347">
        <f t="shared" si="7"/>
        <v>0.11600000000000001</v>
      </c>
      <c r="L36" s="11"/>
    </row>
    <row r="37" spans="2:12" x14ac:dyDescent="0.2">
      <c r="B37" s="341"/>
      <c r="C37" s="54">
        <v>28000</v>
      </c>
      <c r="E37" s="229">
        <f>'2-Inch Meter'!O18</f>
        <v>208.04000000000002</v>
      </c>
      <c r="G37" s="229">
        <f>'2-Inch Meter'!T18</f>
        <v>232.15</v>
      </c>
      <c r="I37" s="229">
        <f t="shared" si="6"/>
        <v>24.109999999999985</v>
      </c>
      <c r="K37" s="347">
        <f t="shared" si="7"/>
        <v>0.1159</v>
      </c>
      <c r="L37" s="11"/>
    </row>
    <row r="38" spans="2:12" x14ac:dyDescent="0.2">
      <c r="B38" s="349"/>
      <c r="C38" s="60">
        <v>35000</v>
      </c>
      <c r="D38" s="350"/>
      <c r="E38" s="350"/>
      <c r="F38" s="350"/>
      <c r="G38" s="350"/>
      <c r="H38" s="350"/>
      <c r="I38" s="350"/>
      <c r="J38" s="350"/>
      <c r="K38" s="350"/>
      <c r="L38" s="351"/>
    </row>
    <row r="39" spans="2:12" x14ac:dyDescent="0.2">
      <c r="C39" s="350"/>
    </row>
  </sheetData>
  <mergeCells count="4">
    <mergeCell ref="D4:K4"/>
    <mergeCell ref="C5:K5"/>
    <mergeCell ref="C6:K6"/>
    <mergeCell ref="C7:K7"/>
  </mergeCells>
  <pageMargins left="0.7" right="0.7" top="0.75" bottom="0.75" header="0.3" footer="0.3"/>
  <legacyDrawing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6C92C-D2FD-4384-A54F-CD05B0A092D4}">
  <dimension ref="A3:Y28"/>
  <sheetViews>
    <sheetView topLeftCell="J1" workbookViewId="0">
      <selection activeCell="O14" sqref="O14"/>
    </sheetView>
  </sheetViews>
  <sheetFormatPr defaultRowHeight="15" x14ac:dyDescent="0.2"/>
  <cols>
    <col min="3" max="3" width="11.44140625" style="19" customWidth="1"/>
    <col min="4" max="5" width="10.77734375" style="19" customWidth="1"/>
    <col min="6" max="6" width="1.77734375" style="153" customWidth="1"/>
    <col min="7" max="7" width="10.77734375" style="19" customWidth="1"/>
    <col min="8" max="8" width="10.77734375" style="153" customWidth="1"/>
    <col min="9" max="9" width="10.77734375" style="19" customWidth="1"/>
    <col min="10" max="10" width="8.88671875" style="352"/>
    <col min="11" max="11" width="11.44140625" style="28" bestFit="1" customWidth="1"/>
    <col min="12" max="14" width="10.44140625" style="28" bestFit="1" customWidth="1"/>
    <col min="15" max="15" width="11.44140625" style="28" bestFit="1" customWidth="1"/>
    <col min="16" max="16" width="11.44140625" style="28" customWidth="1"/>
    <col min="19" max="19" width="11.44140625" style="28" bestFit="1" customWidth="1"/>
    <col min="20" max="22" width="10.44140625" style="28" bestFit="1" customWidth="1"/>
    <col min="23" max="23" width="11.44140625" style="28" bestFit="1" customWidth="1"/>
    <col min="24" max="24" width="11.44140625" style="28" customWidth="1"/>
  </cols>
  <sheetData>
    <row r="3" spans="1:25" x14ac:dyDescent="0.2">
      <c r="C3"/>
      <c r="D3"/>
      <c r="E3"/>
      <c r="F3"/>
      <c r="G3"/>
      <c r="H3"/>
      <c r="I3"/>
    </row>
    <row r="4" spans="1:25" x14ac:dyDescent="0.2">
      <c r="C4"/>
      <c r="D4"/>
      <c r="E4"/>
      <c r="F4"/>
      <c r="G4"/>
      <c r="H4"/>
      <c r="I4"/>
    </row>
    <row r="5" spans="1:25" x14ac:dyDescent="0.2">
      <c r="C5"/>
      <c r="D5"/>
      <c r="E5"/>
      <c r="F5"/>
      <c r="G5"/>
      <c r="H5"/>
      <c r="I5"/>
    </row>
    <row r="7" spans="1:25" ht="15.75" x14ac:dyDescent="0.25">
      <c r="C7" s="353"/>
      <c r="H7" s="354"/>
      <c r="K7" s="457" t="s">
        <v>972</v>
      </c>
      <c r="L7" s="457"/>
      <c r="M7" s="457"/>
      <c r="N7" s="457"/>
      <c r="O7" s="457"/>
      <c r="P7" s="457"/>
      <c r="Q7" s="457"/>
      <c r="S7" s="457" t="s">
        <v>972</v>
      </c>
      <c r="T7" s="457"/>
      <c r="U7" s="457"/>
      <c r="V7" s="457"/>
      <c r="W7" s="457"/>
      <c r="X7" s="457"/>
      <c r="Y7" s="457"/>
    </row>
    <row r="8" spans="1:25" ht="15.75" x14ac:dyDescent="0.25">
      <c r="A8" s="19" t="s">
        <v>971</v>
      </c>
      <c r="B8" s="90"/>
      <c r="D8" s="355"/>
      <c r="E8" s="223"/>
      <c r="F8" s="320"/>
      <c r="H8" s="19"/>
      <c r="I8" s="355"/>
      <c r="J8" s="223"/>
      <c r="L8" s="90">
        <f>B9</f>
        <v>1000</v>
      </c>
      <c r="M8" s="90">
        <f>B10</f>
        <v>1000</v>
      </c>
      <c r="N8" s="90">
        <f>B11</f>
        <v>1000</v>
      </c>
      <c r="O8" s="90">
        <f>B12</f>
        <v>2000</v>
      </c>
      <c r="P8" s="90">
        <f>B13</f>
        <v>5000</v>
      </c>
      <c r="T8" s="90">
        <f>L8</f>
        <v>1000</v>
      </c>
      <c r="U8" s="90">
        <f>M8</f>
        <v>1000</v>
      </c>
      <c r="V8" s="90">
        <f>N8</f>
        <v>1000</v>
      </c>
      <c r="W8" s="90">
        <f>O8</f>
        <v>2000</v>
      </c>
      <c r="X8" s="90">
        <f>P8</f>
        <v>5000</v>
      </c>
    </row>
    <row r="9" spans="1:25" ht="15.75" x14ac:dyDescent="0.25">
      <c r="A9" s="109" t="str">
        <f>'Table C'!C11</f>
        <v>First</v>
      </c>
      <c r="B9" s="359">
        <f>'Table C'!D11</f>
        <v>1000</v>
      </c>
      <c r="C9" s="19" t="s">
        <v>2</v>
      </c>
      <c r="D9" s="356">
        <f>'Table C'!F11</f>
        <v>13.42</v>
      </c>
      <c r="E9" s="223" t="s">
        <v>964</v>
      </c>
      <c r="F9" s="320"/>
      <c r="G9" s="356">
        <f>'Table C'!I11</f>
        <v>15</v>
      </c>
      <c r="H9" s="223" t="s">
        <v>964</v>
      </c>
      <c r="K9" s="95" t="s">
        <v>228</v>
      </c>
      <c r="L9" s="22">
        <f>D9</f>
        <v>13.42</v>
      </c>
      <c r="M9" s="115">
        <f>D10</f>
        <v>7.5500000000000003E-3</v>
      </c>
      <c r="N9" s="115">
        <f>D11</f>
        <v>6.2300000000000003E-3</v>
      </c>
      <c r="O9" s="115">
        <f>D12</f>
        <v>5.9899999999999997E-3</v>
      </c>
      <c r="P9" s="115">
        <f>D13</f>
        <v>5.6299999999999996E-3</v>
      </c>
      <c r="T9" s="22">
        <f>G9</f>
        <v>15</v>
      </c>
      <c r="U9" s="115">
        <f>G10</f>
        <v>8.43E-3</v>
      </c>
      <c r="V9" s="115">
        <f>G11</f>
        <v>6.9500000000000004E-3</v>
      </c>
      <c r="W9" s="115">
        <f>G12</f>
        <v>6.6799999999999993E-3</v>
      </c>
      <c r="X9" s="115">
        <f t="shared" ref="X9:X17" si="0">P9</f>
        <v>5.6299999999999996E-3</v>
      </c>
    </row>
    <row r="10" spans="1:25" ht="15.75" x14ac:dyDescent="0.25">
      <c r="A10" s="109" t="str">
        <f>'Table C'!C12</f>
        <v>Next</v>
      </c>
      <c r="B10" s="359">
        <f>'Table C'!D12</f>
        <v>1000</v>
      </c>
      <c r="C10" s="19" t="s">
        <v>2</v>
      </c>
      <c r="D10" s="357">
        <f>'Table C'!F12</f>
        <v>7.5500000000000003E-3</v>
      </c>
      <c r="E10" s="223" t="s">
        <v>965</v>
      </c>
      <c r="F10" s="320"/>
      <c r="G10" s="357">
        <f>'Table C'!I12</f>
        <v>8.43E-3</v>
      </c>
      <c r="H10" s="223" t="s">
        <v>965</v>
      </c>
      <c r="K10" s="28">
        <v>2000</v>
      </c>
      <c r="L10" s="28">
        <v>1000</v>
      </c>
      <c r="M10" s="28">
        <f>K10-L10</f>
        <v>1000</v>
      </c>
      <c r="N10" s="28">
        <f>K10-L10-M10</f>
        <v>0</v>
      </c>
      <c r="O10" s="28">
        <f>K10-L10-M10-N10</f>
        <v>0</v>
      </c>
      <c r="Q10" s="28">
        <f>SUM(L10:P10)</f>
        <v>2000</v>
      </c>
      <c r="S10" s="28">
        <f t="shared" ref="S10:W17" si="1">K10</f>
        <v>2000</v>
      </c>
      <c r="T10" s="28">
        <f t="shared" si="1"/>
        <v>1000</v>
      </c>
      <c r="U10" s="28">
        <f t="shared" si="1"/>
        <v>1000</v>
      </c>
      <c r="V10" s="28">
        <f t="shared" si="1"/>
        <v>0</v>
      </c>
      <c r="W10" s="28">
        <f t="shared" si="1"/>
        <v>0</v>
      </c>
      <c r="X10" s="28">
        <f t="shared" si="0"/>
        <v>0</v>
      </c>
    </row>
    <row r="11" spans="1:25" ht="15.75" x14ac:dyDescent="0.25">
      <c r="A11" s="109" t="str">
        <f>'Table C'!C13</f>
        <v>Next</v>
      </c>
      <c r="B11" s="359">
        <f>'Table C'!D13</f>
        <v>1000</v>
      </c>
      <c r="C11" s="19" t="s">
        <v>2</v>
      </c>
      <c r="D11" s="357">
        <f>'Table C'!F13</f>
        <v>6.2300000000000003E-3</v>
      </c>
      <c r="E11" s="223" t="s">
        <v>965</v>
      </c>
      <c r="F11" s="320"/>
      <c r="G11" s="357">
        <f>'Table C'!I13</f>
        <v>6.9500000000000004E-3</v>
      </c>
      <c r="H11" s="223" t="s">
        <v>965</v>
      </c>
      <c r="K11" s="28">
        <v>3000</v>
      </c>
      <c r="L11" s="28">
        <v>1000</v>
      </c>
      <c r="M11" s="90">
        <v>1000</v>
      </c>
      <c r="N11" s="28">
        <f t="shared" ref="N11" si="2">K11-L11-M11</f>
        <v>1000</v>
      </c>
      <c r="O11" s="28">
        <f t="shared" ref="O11:O13" si="3">K11-L11-M11-N11</f>
        <v>0</v>
      </c>
      <c r="Q11" s="28">
        <f t="shared" ref="Q11:Q17" si="4">SUM(L11:P11)</f>
        <v>3000</v>
      </c>
      <c r="S11" s="28">
        <f t="shared" si="1"/>
        <v>3000</v>
      </c>
      <c r="T11" s="28">
        <f t="shared" si="1"/>
        <v>1000</v>
      </c>
      <c r="U11" s="28">
        <f t="shared" si="1"/>
        <v>1000</v>
      </c>
      <c r="V11" s="28">
        <f t="shared" si="1"/>
        <v>1000</v>
      </c>
      <c r="W11" s="28">
        <f t="shared" si="1"/>
        <v>0</v>
      </c>
      <c r="X11" s="28">
        <f t="shared" si="0"/>
        <v>0</v>
      </c>
      <c r="Y11" s="28">
        <f t="shared" ref="Y11:Y17" si="5">SUM(T11:W11)</f>
        <v>3000</v>
      </c>
    </row>
    <row r="12" spans="1:25" ht="15.75" x14ac:dyDescent="0.25">
      <c r="A12" s="109" t="str">
        <f>'Table C'!C14</f>
        <v>Next</v>
      </c>
      <c r="B12" s="359">
        <f>'Table C'!D14</f>
        <v>2000</v>
      </c>
      <c r="C12" s="19" t="s">
        <v>2</v>
      </c>
      <c r="D12" s="357">
        <f>'Table C'!F14</f>
        <v>5.9899999999999997E-3</v>
      </c>
      <c r="E12" s="223" t="s">
        <v>965</v>
      </c>
      <c r="F12" s="320"/>
      <c r="G12" s="357">
        <f>'Table C'!I14</f>
        <v>6.6799999999999993E-3</v>
      </c>
      <c r="H12" s="223" t="s">
        <v>965</v>
      </c>
      <c r="K12" s="28">
        <v>4000</v>
      </c>
      <c r="L12" s="28">
        <v>1000</v>
      </c>
      <c r="M12" s="90">
        <v>1000</v>
      </c>
      <c r="N12" s="28">
        <v>1000</v>
      </c>
      <c r="O12" s="28">
        <f t="shared" si="3"/>
        <v>1000</v>
      </c>
      <c r="Q12" s="28">
        <f t="shared" si="4"/>
        <v>4000</v>
      </c>
      <c r="S12" s="28">
        <f t="shared" si="1"/>
        <v>4000</v>
      </c>
      <c r="T12" s="28">
        <f t="shared" si="1"/>
        <v>1000</v>
      </c>
      <c r="U12" s="28">
        <f t="shared" si="1"/>
        <v>1000</v>
      </c>
      <c r="V12" s="28">
        <f t="shared" si="1"/>
        <v>1000</v>
      </c>
      <c r="W12" s="28">
        <f t="shared" si="1"/>
        <v>1000</v>
      </c>
      <c r="X12" s="28">
        <f t="shared" si="0"/>
        <v>0</v>
      </c>
      <c r="Y12" s="28">
        <f t="shared" si="5"/>
        <v>4000</v>
      </c>
    </row>
    <row r="13" spans="1:25" x14ac:dyDescent="0.2">
      <c r="A13" s="109" t="str">
        <f>'Table C'!C15</f>
        <v>Over</v>
      </c>
      <c r="B13" s="359">
        <f>'Table C'!D15</f>
        <v>5000</v>
      </c>
      <c r="C13" s="19" t="s">
        <v>2</v>
      </c>
      <c r="D13" s="357">
        <f>'Table C'!F15</f>
        <v>5.6299999999999996E-3</v>
      </c>
      <c r="E13" s="223" t="s">
        <v>965</v>
      </c>
      <c r="G13" s="357">
        <f>'Table C'!I15</f>
        <v>6.2799999999999991E-3</v>
      </c>
      <c r="H13" s="19" t="s">
        <v>965</v>
      </c>
      <c r="K13" s="28">
        <v>4500</v>
      </c>
      <c r="L13" s="28">
        <v>1000</v>
      </c>
      <c r="M13" s="90">
        <v>1000</v>
      </c>
      <c r="N13" s="28">
        <v>1000</v>
      </c>
      <c r="O13" s="28">
        <f t="shared" si="3"/>
        <v>1500</v>
      </c>
      <c r="Q13" s="28">
        <f t="shared" si="4"/>
        <v>4500</v>
      </c>
      <c r="S13" s="28">
        <f t="shared" si="1"/>
        <v>4500</v>
      </c>
      <c r="T13" s="28">
        <f t="shared" si="1"/>
        <v>1000</v>
      </c>
      <c r="U13" s="28">
        <f t="shared" si="1"/>
        <v>1000</v>
      </c>
      <c r="V13" s="28">
        <f t="shared" si="1"/>
        <v>1000</v>
      </c>
      <c r="W13" s="28">
        <f t="shared" si="1"/>
        <v>1500</v>
      </c>
      <c r="X13" s="28">
        <f t="shared" si="0"/>
        <v>0</v>
      </c>
      <c r="Y13" s="28">
        <f t="shared" si="5"/>
        <v>4500</v>
      </c>
    </row>
    <row r="14" spans="1:25" x14ac:dyDescent="0.2">
      <c r="A14" s="109"/>
      <c r="B14" s="111"/>
      <c r="F14" s="19"/>
      <c r="H14" s="19"/>
      <c r="K14" s="28">
        <v>5500</v>
      </c>
      <c r="L14" s="28">
        <v>1000</v>
      </c>
      <c r="M14" s="90">
        <v>1000</v>
      </c>
      <c r="N14" s="28">
        <v>1000</v>
      </c>
      <c r="O14" s="28">
        <v>2000</v>
      </c>
      <c r="P14" s="28">
        <f>K14-L$8-M$8-N$8-O$8</f>
        <v>500</v>
      </c>
      <c r="Q14" s="28">
        <f t="shared" si="4"/>
        <v>5500</v>
      </c>
      <c r="S14" s="28">
        <f t="shared" si="1"/>
        <v>5500</v>
      </c>
      <c r="T14" s="28">
        <f t="shared" si="1"/>
        <v>1000</v>
      </c>
      <c r="U14" s="28">
        <f t="shared" si="1"/>
        <v>1000</v>
      </c>
      <c r="V14" s="28">
        <f t="shared" si="1"/>
        <v>1000</v>
      </c>
      <c r="W14" s="28">
        <f t="shared" si="1"/>
        <v>2000</v>
      </c>
      <c r="X14" s="28">
        <f t="shared" si="0"/>
        <v>500</v>
      </c>
      <c r="Y14" s="28">
        <f t="shared" si="5"/>
        <v>5000</v>
      </c>
    </row>
    <row r="15" spans="1:25" x14ac:dyDescent="0.2">
      <c r="E15" s="358"/>
      <c r="F15" s="19"/>
      <c r="K15" s="28">
        <v>9000</v>
      </c>
      <c r="L15" s="28">
        <v>1000</v>
      </c>
      <c r="M15" s="90">
        <v>1000</v>
      </c>
      <c r="N15" s="28">
        <v>1000</v>
      </c>
      <c r="O15" s="28">
        <v>2000</v>
      </c>
      <c r="P15" s="28">
        <f t="shared" ref="P15:P17" si="6">K15-L$8-M$8-N$8-O$8</f>
        <v>4000</v>
      </c>
      <c r="Q15" s="28">
        <f t="shared" si="4"/>
        <v>9000</v>
      </c>
      <c r="S15" s="28">
        <f t="shared" si="1"/>
        <v>9000</v>
      </c>
      <c r="T15" s="28">
        <f t="shared" si="1"/>
        <v>1000</v>
      </c>
      <c r="U15" s="28">
        <f t="shared" si="1"/>
        <v>1000</v>
      </c>
      <c r="V15" s="28">
        <f t="shared" si="1"/>
        <v>1000</v>
      </c>
      <c r="W15" s="28">
        <f t="shared" si="1"/>
        <v>2000</v>
      </c>
      <c r="X15" s="28">
        <f t="shared" si="0"/>
        <v>4000</v>
      </c>
      <c r="Y15" s="28">
        <f t="shared" si="5"/>
        <v>5000</v>
      </c>
    </row>
    <row r="16" spans="1:25" x14ac:dyDescent="0.2">
      <c r="E16" s="358"/>
      <c r="F16" s="19"/>
      <c r="K16" s="28">
        <v>12000</v>
      </c>
      <c r="L16" s="28">
        <v>1000</v>
      </c>
      <c r="M16" s="90">
        <v>1000</v>
      </c>
      <c r="N16" s="28">
        <v>1000</v>
      </c>
      <c r="O16" s="28">
        <v>2000</v>
      </c>
      <c r="P16" s="28">
        <f t="shared" si="6"/>
        <v>7000</v>
      </c>
      <c r="Q16" s="28">
        <f t="shared" si="4"/>
        <v>12000</v>
      </c>
      <c r="S16" s="28">
        <f t="shared" si="1"/>
        <v>12000</v>
      </c>
      <c r="T16" s="28">
        <f t="shared" si="1"/>
        <v>1000</v>
      </c>
      <c r="U16" s="28">
        <f t="shared" si="1"/>
        <v>1000</v>
      </c>
      <c r="V16" s="28">
        <f t="shared" si="1"/>
        <v>1000</v>
      </c>
      <c r="W16" s="28">
        <f t="shared" si="1"/>
        <v>2000</v>
      </c>
      <c r="X16" s="28">
        <f t="shared" si="0"/>
        <v>7000</v>
      </c>
      <c r="Y16" s="28">
        <f t="shared" si="5"/>
        <v>5000</v>
      </c>
    </row>
    <row r="17" spans="5:25" x14ac:dyDescent="0.2">
      <c r="E17" s="358"/>
      <c r="F17" s="19"/>
      <c r="K17" s="28">
        <v>15000</v>
      </c>
      <c r="L17" s="28">
        <v>1000</v>
      </c>
      <c r="M17" s="90">
        <v>1000</v>
      </c>
      <c r="N17" s="28">
        <v>1000</v>
      </c>
      <c r="O17" s="28">
        <v>2000</v>
      </c>
      <c r="P17" s="28">
        <f t="shared" si="6"/>
        <v>10000</v>
      </c>
      <c r="Q17" s="28">
        <f t="shared" si="4"/>
        <v>15000</v>
      </c>
      <c r="S17" s="28">
        <f t="shared" si="1"/>
        <v>15000</v>
      </c>
      <c r="T17" s="28">
        <f t="shared" si="1"/>
        <v>1000</v>
      </c>
      <c r="U17" s="28">
        <f t="shared" si="1"/>
        <v>1000</v>
      </c>
      <c r="V17" s="28">
        <f t="shared" si="1"/>
        <v>1000</v>
      </c>
      <c r="W17" s="28">
        <f t="shared" si="1"/>
        <v>2000</v>
      </c>
      <c r="X17" s="28">
        <f t="shared" si="0"/>
        <v>10000</v>
      </c>
      <c r="Y17" s="28">
        <f t="shared" si="5"/>
        <v>5000</v>
      </c>
    </row>
    <row r="18" spans="5:25" x14ac:dyDescent="0.2">
      <c r="E18" s="358"/>
      <c r="F18" s="19"/>
    </row>
    <row r="19" spans="5:25" x14ac:dyDescent="0.2">
      <c r="E19" s="358"/>
      <c r="F19" s="19"/>
      <c r="K19" s="28">
        <f t="shared" ref="K19:K25" si="7">K10</f>
        <v>2000</v>
      </c>
      <c r="L19" s="22">
        <f>L9</f>
        <v>13.42</v>
      </c>
      <c r="M19" s="22">
        <f t="shared" ref="M19:P25" si="8">M10*M$9</f>
        <v>7.5500000000000007</v>
      </c>
      <c r="N19" s="22">
        <f t="shared" si="8"/>
        <v>0</v>
      </c>
      <c r="O19" s="22">
        <f t="shared" si="8"/>
        <v>0</v>
      </c>
      <c r="P19" s="22">
        <f t="shared" si="8"/>
        <v>0</v>
      </c>
      <c r="Q19" s="22">
        <f t="shared" ref="Q19:Q26" si="9">SUM(L19:O19)</f>
        <v>20.97</v>
      </c>
      <c r="S19" s="28">
        <f t="shared" ref="S19:S25" si="10">S10</f>
        <v>2000</v>
      </c>
      <c r="T19" s="22">
        <f>T9</f>
        <v>15</v>
      </c>
      <c r="U19" s="22">
        <f t="shared" ref="U19:X25" si="11">U10*U$9</f>
        <v>8.43</v>
      </c>
      <c r="V19" s="22">
        <f t="shared" si="11"/>
        <v>0</v>
      </c>
      <c r="W19" s="22">
        <f t="shared" si="11"/>
        <v>0</v>
      </c>
      <c r="X19" s="22">
        <f t="shared" si="11"/>
        <v>0</v>
      </c>
      <c r="Y19" s="22">
        <f t="shared" ref="Y19:Y26" si="12">SUM(T19:W19)</f>
        <v>23.43</v>
      </c>
    </row>
    <row r="20" spans="5:25" x14ac:dyDescent="0.2">
      <c r="E20" s="358"/>
      <c r="F20" s="19"/>
      <c r="K20" s="28">
        <f t="shared" si="7"/>
        <v>3000</v>
      </c>
      <c r="L20" s="22">
        <f>L19</f>
        <v>13.42</v>
      </c>
      <c r="M20" s="22">
        <f t="shared" si="8"/>
        <v>7.5500000000000007</v>
      </c>
      <c r="N20" s="22">
        <f t="shared" si="8"/>
        <v>6.23</v>
      </c>
      <c r="O20" s="22">
        <f t="shared" si="8"/>
        <v>0</v>
      </c>
      <c r="P20" s="22">
        <f t="shared" si="8"/>
        <v>0</v>
      </c>
      <c r="Q20" s="22">
        <f t="shared" si="9"/>
        <v>27.2</v>
      </c>
      <c r="S20" s="28">
        <f t="shared" si="10"/>
        <v>3000</v>
      </c>
      <c r="T20" s="22">
        <f>T19</f>
        <v>15</v>
      </c>
      <c r="U20" s="22">
        <f t="shared" si="11"/>
        <v>8.43</v>
      </c>
      <c r="V20" s="22">
        <f t="shared" si="11"/>
        <v>6.95</v>
      </c>
      <c r="W20" s="22">
        <f t="shared" si="11"/>
        <v>0</v>
      </c>
      <c r="X20" s="22">
        <f t="shared" si="11"/>
        <v>0</v>
      </c>
      <c r="Y20" s="22">
        <f t="shared" si="12"/>
        <v>30.38</v>
      </c>
    </row>
    <row r="21" spans="5:25" x14ac:dyDescent="0.2">
      <c r="E21" s="358"/>
      <c r="F21" s="19"/>
      <c r="K21" s="28">
        <f t="shared" si="7"/>
        <v>4000</v>
      </c>
      <c r="L21" s="22">
        <f t="shared" ref="L21:L26" si="13">L20</f>
        <v>13.42</v>
      </c>
      <c r="M21" s="22">
        <f t="shared" si="8"/>
        <v>7.5500000000000007</v>
      </c>
      <c r="N21" s="22">
        <f t="shared" si="8"/>
        <v>6.23</v>
      </c>
      <c r="O21" s="22">
        <f t="shared" si="8"/>
        <v>5.9899999999999993</v>
      </c>
      <c r="P21" s="22">
        <f t="shared" si="8"/>
        <v>0</v>
      </c>
      <c r="Q21" s="22">
        <f t="shared" si="9"/>
        <v>33.19</v>
      </c>
      <c r="S21" s="28">
        <f t="shared" si="10"/>
        <v>4000</v>
      </c>
      <c r="T21" s="22">
        <f t="shared" ref="T21:T26" si="14">T20</f>
        <v>15</v>
      </c>
      <c r="U21" s="22">
        <f t="shared" si="11"/>
        <v>8.43</v>
      </c>
      <c r="V21" s="22">
        <f t="shared" si="11"/>
        <v>6.95</v>
      </c>
      <c r="W21" s="22">
        <f t="shared" si="11"/>
        <v>6.68</v>
      </c>
      <c r="X21" s="22">
        <f t="shared" si="11"/>
        <v>0</v>
      </c>
      <c r="Y21" s="22">
        <f t="shared" si="12"/>
        <v>37.06</v>
      </c>
    </row>
    <row r="22" spans="5:25" x14ac:dyDescent="0.2">
      <c r="E22" s="358"/>
      <c r="F22" s="19"/>
      <c r="K22" s="28">
        <f t="shared" si="7"/>
        <v>4500</v>
      </c>
      <c r="L22" s="22">
        <f t="shared" si="13"/>
        <v>13.42</v>
      </c>
      <c r="M22" s="22">
        <f t="shared" si="8"/>
        <v>7.5500000000000007</v>
      </c>
      <c r="N22" s="22">
        <f t="shared" si="8"/>
        <v>6.23</v>
      </c>
      <c r="O22" s="22">
        <f t="shared" si="8"/>
        <v>8.9849999999999994</v>
      </c>
      <c r="P22" s="22">
        <f t="shared" si="8"/>
        <v>0</v>
      </c>
      <c r="Q22" s="22">
        <f t="shared" si="9"/>
        <v>36.185000000000002</v>
      </c>
      <c r="S22" s="28">
        <f t="shared" si="10"/>
        <v>4500</v>
      </c>
      <c r="T22" s="22">
        <f t="shared" si="14"/>
        <v>15</v>
      </c>
      <c r="U22" s="22">
        <f t="shared" si="11"/>
        <v>8.43</v>
      </c>
      <c r="V22" s="22">
        <f t="shared" si="11"/>
        <v>6.95</v>
      </c>
      <c r="W22" s="22">
        <f t="shared" si="11"/>
        <v>10.02</v>
      </c>
      <c r="X22" s="22">
        <f t="shared" si="11"/>
        <v>0</v>
      </c>
      <c r="Y22" s="22">
        <f t="shared" si="12"/>
        <v>40.4</v>
      </c>
    </row>
    <row r="23" spans="5:25" x14ac:dyDescent="0.2">
      <c r="E23" s="358"/>
      <c r="F23" s="19"/>
      <c r="K23" s="28">
        <f t="shared" si="7"/>
        <v>5500</v>
      </c>
      <c r="L23" s="22">
        <f t="shared" si="13"/>
        <v>13.42</v>
      </c>
      <c r="M23" s="22">
        <f t="shared" si="8"/>
        <v>7.5500000000000007</v>
      </c>
      <c r="N23" s="22">
        <f t="shared" si="8"/>
        <v>6.23</v>
      </c>
      <c r="O23" s="22">
        <f t="shared" si="8"/>
        <v>11.979999999999999</v>
      </c>
      <c r="P23" s="22">
        <f t="shared" si="8"/>
        <v>2.8149999999999999</v>
      </c>
      <c r="Q23" s="22">
        <f t="shared" si="9"/>
        <v>39.18</v>
      </c>
      <c r="S23" s="28">
        <f t="shared" si="10"/>
        <v>5500</v>
      </c>
      <c r="T23" s="22">
        <f t="shared" si="14"/>
        <v>15</v>
      </c>
      <c r="U23" s="22">
        <f t="shared" si="11"/>
        <v>8.43</v>
      </c>
      <c r="V23" s="22">
        <f t="shared" si="11"/>
        <v>6.95</v>
      </c>
      <c r="W23" s="22">
        <f t="shared" si="11"/>
        <v>13.36</v>
      </c>
      <c r="X23" s="22">
        <f t="shared" si="11"/>
        <v>2.8149999999999999</v>
      </c>
      <c r="Y23" s="22">
        <f t="shared" si="12"/>
        <v>43.739999999999995</v>
      </c>
    </row>
    <row r="24" spans="5:25" x14ac:dyDescent="0.2">
      <c r="E24" s="358"/>
      <c r="F24" s="19"/>
      <c r="K24" s="28">
        <f t="shared" si="7"/>
        <v>9000</v>
      </c>
      <c r="L24" s="22">
        <f t="shared" si="13"/>
        <v>13.42</v>
      </c>
      <c r="M24" s="22">
        <f t="shared" si="8"/>
        <v>7.5500000000000007</v>
      </c>
      <c r="N24" s="22">
        <f t="shared" si="8"/>
        <v>6.23</v>
      </c>
      <c r="O24" s="22">
        <f t="shared" si="8"/>
        <v>11.979999999999999</v>
      </c>
      <c r="P24" s="22">
        <f t="shared" si="8"/>
        <v>22.52</v>
      </c>
      <c r="Q24" s="22">
        <f t="shared" si="9"/>
        <v>39.18</v>
      </c>
      <c r="S24" s="28">
        <f t="shared" si="10"/>
        <v>9000</v>
      </c>
      <c r="T24" s="22">
        <f t="shared" si="14"/>
        <v>15</v>
      </c>
      <c r="U24" s="22">
        <f t="shared" si="11"/>
        <v>8.43</v>
      </c>
      <c r="V24" s="22">
        <f t="shared" si="11"/>
        <v>6.95</v>
      </c>
      <c r="W24" s="22">
        <f t="shared" si="11"/>
        <v>13.36</v>
      </c>
      <c r="X24" s="22">
        <f t="shared" si="11"/>
        <v>22.52</v>
      </c>
      <c r="Y24" s="22">
        <f t="shared" si="12"/>
        <v>43.739999999999995</v>
      </c>
    </row>
    <row r="25" spans="5:25" x14ac:dyDescent="0.2">
      <c r="E25" s="358"/>
      <c r="F25" s="19"/>
      <c r="K25" s="28">
        <f t="shared" si="7"/>
        <v>12000</v>
      </c>
      <c r="L25" s="22">
        <f t="shared" si="13"/>
        <v>13.42</v>
      </c>
      <c r="M25" s="22">
        <f t="shared" si="8"/>
        <v>7.5500000000000007</v>
      </c>
      <c r="N25" s="22">
        <f t="shared" si="8"/>
        <v>6.23</v>
      </c>
      <c r="O25" s="22">
        <f t="shared" si="8"/>
        <v>11.979999999999999</v>
      </c>
      <c r="P25" s="22">
        <f t="shared" si="8"/>
        <v>39.409999999999997</v>
      </c>
      <c r="Q25" s="22">
        <f t="shared" si="9"/>
        <v>39.18</v>
      </c>
      <c r="S25" s="28">
        <f t="shared" si="10"/>
        <v>12000</v>
      </c>
      <c r="T25" s="22">
        <f t="shared" si="14"/>
        <v>15</v>
      </c>
      <c r="U25" s="22">
        <f t="shared" si="11"/>
        <v>8.43</v>
      </c>
      <c r="V25" s="22">
        <f t="shared" si="11"/>
        <v>6.95</v>
      </c>
      <c r="W25" s="22">
        <f t="shared" si="11"/>
        <v>13.36</v>
      </c>
      <c r="X25" s="22">
        <f t="shared" si="11"/>
        <v>39.409999999999997</v>
      </c>
      <c r="Y25" s="22">
        <f t="shared" si="12"/>
        <v>43.739999999999995</v>
      </c>
    </row>
    <row r="26" spans="5:25" x14ac:dyDescent="0.2">
      <c r="E26" s="358"/>
      <c r="F26" s="19"/>
      <c r="K26" s="28">
        <f t="shared" ref="K26" si="15">K17</f>
        <v>15000</v>
      </c>
      <c r="L26" s="22">
        <f t="shared" si="13"/>
        <v>13.42</v>
      </c>
      <c r="M26" s="22">
        <f t="shared" ref="M26:O26" si="16">M17*M$9</f>
        <v>7.5500000000000007</v>
      </c>
      <c r="N26" s="22">
        <f t="shared" si="16"/>
        <v>6.23</v>
      </c>
      <c r="O26" s="22">
        <f t="shared" si="16"/>
        <v>11.979999999999999</v>
      </c>
      <c r="P26" s="22">
        <f t="shared" ref="P26" si="17">P17*P$9</f>
        <v>56.3</v>
      </c>
      <c r="Q26" s="22">
        <f t="shared" si="9"/>
        <v>39.18</v>
      </c>
      <c r="S26" s="28">
        <f t="shared" ref="S26" si="18">S17</f>
        <v>15000</v>
      </c>
      <c r="T26" s="22">
        <f t="shared" si="14"/>
        <v>15</v>
      </c>
      <c r="U26" s="22">
        <f t="shared" ref="U26:W26" si="19">U17*U$9</f>
        <v>8.43</v>
      </c>
      <c r="V26" s="22">
        <f t="shared" si="19"/>
        <v>6.95</v>
      </c>
      <c r="W26" s="22">
        <f t="shared" si="19"/>
        <v>13.36</v>
      </c>
      <c r="X26" s="22">
        <f t="shared" ref="X26" si="20">X17*X$9</f>
        <v>56.3</v>
      </c>
      <c r="Y26" s="22">
        <f t="shared" si="12"/>
        <v>43.739999999999995</v>
      </c>
    </row>
    <row r="27" spans="5:25" x14ac:dyDescent="0.2">
      <c r="E27" s="358"/>
      <c r="F27" s="19"/>
    </row>
    <row r="28" spans="5:25" x14ac:dyDescent="0.2">
      <c r="E28" s="358"/>
      <c r="F28" s="19"/>
    </row>
  </sheetData>
  <mergeCells count="2">
    <mergeCell ref="K7:Q7"/>
    <mergeCell ref="S7:Y7"/>
  </mergeCells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414938-CEEE-4651-99B7-2D4141DC147A}">
  <dimension ref="A3:T20"/>
  <sheetViews>
    <sheetView topLeftCell="C1" workbookViewId="0">
      <selection activeCell="C4" sqref="A1:XFD1048576"/>
    </sheetView>
  </sheetViews>
  <sheetFormatPr defaultRowHeight="15" x14ac:dyDescent="0.2"/>
  <cols>
    <col min="3" max="3" width="13.6640625" style="19" customWidth="1"/>
    <col min="4" max="5" width="10.77734375" style="19" customWidth="1"/>
    <col min="6" max="6" width="1.77734375" style="153" customWidth="1"/>
    <col min="7" max="7" width="10.77734375" style="19" customWidth="1"/>
    <col min="8" max="8" width="1.21875" style="19" customWidth="1"/>
    <col min="9" max="9" width="10.77734375" style="153" customWidth="1"/>
    <col min="10" max="10" width="10.77734375" style="19" customWidth="1"/>
    <col min="11" max="11" width="8.88671875" style="352"/>
    <col min="12" max="12" width="11.44140625" style="28" bestFit="1" customWidth="1"/>
    <col min="13" max="13" width="10.44140625" style="28" bestFit="1" customWidth="1"/>
    <col min="14" max="14" width="11.44140625" style="28" bestFit="1" customWidth="1"/>
    <col min="17" max="17" width="11.44140625" style="28" bestFit="1" customWidth="1"/>
    <col min="18" max="18" width="10.44140625" style="28" bestFit="1" customWidth="1"/>
    <col min="19" max="19" width="11.44140625" style="28" bestFit="1" customWidth="1"/>
  </cols>
  <sheetData>
    <row r="3" spans="1:20" x14ac:dyDescent="0.2">
      <c r="C3"/>
      <c r="D3"/>
      <c r="E3"/>
      <c r="F3"/>
      <c r="G3"/>
      <c r="H3"/>
      <c r="I3"/>
      <c r="J3"/>
    </row>
    <row r="4" spans="1:20" x14ac:dyDescent="0.2">
      <c r="C4"/>
      <c r="D4"/>
      <c r="E4"/>
      <c r="F4"/>
      <c r="G4"/>
      <c r="H4"/>
      <c r="I4"/>
      <c r="J4"/>
    </row>
    <row r="5" spans="1:20" x14ac:dyDescent="0.2">
      <c r="C5"/>
      <c r="D5"/>
      <c r="E5"/>
      <c r="F5"/>
      <c r="G5"/>
      <c r="H5"/>
      <c r="I5"/>
      <c r="J5"/>
    </row>
    <row r="7" spans="1:20" ht="15.75" x14ac:dyDescent="0.25">
      <c r="C7" s="353"/>
      <c r="I7" s="354"/>
      <c r="L7" s="457" t="s">
        <v>972</v>
      </c>
      <c r="M7" s="457"/>
      <c r="N7" s="457"/>
      <c r="O7" s="457"/>
      <c r="Q7" s="457" t="s">
        <v>972</v>
      </c>
      <c r="R7" s="457"/>
      <c r="S7" s="457"/>
      <c r="T7" s="457"/>
    </row>
    <row r="8" spans="1:20" ht="15.75" x14ac:dyDescent="0.25">
      <c r="A8" s="19" t="s">
        <v>73</v>
      </c>
      <c r="B8" s="90"/>
      <c r="D8" s="355"/>
      <c r="E8" s="223"/>
      <c r="F8" s="320"/>
      <c r="H8" s="90"/>
      <c r="I8" s="19"/>
      <c r="J8" s="355"/>
      <c r="K8" s="223"/>
      <c r="M8" s="90">
        <f>B9</f>
        <v>5000</v>
      </c>
      <c r="N8" s="90">
        <f>B10</f>
        <v>5000</v>
      </c>
      <c r="R8" s="90">
        <f>M8</f>
        <v>5000</v>
      </c>
      <c r="S8" s="90">
        <f>N8</f>
        <v>5000</v>
      </c>
    </row>
    <row r="9" spans="1:20" ht="15.75" x14ac:dyDescent="0.25">
      <c r="A9" s="109" t="s">
        <v>22</v>
      </c>
      <c r="B9" s="121">
        <f>'Table C'!D18</f>
        <v>5000</v>
      </c>
      <c r="C9" s="19" t="s">
        <v>2</v>
      </c>
      <c r="D9" s="356">
        <f>'Table C'!F18</f>
        <v>39.17</v>
      </c>
      <c r="E9" s="223" t="s">
        <v>964</v>
      </c>
      <c r="F9" s="320"/>
      <c r="G9" s="356">
        <f>'Table C'!I18</f>
        <v>43.730000000000004</v>
      </c>
      <c r="H9" s="223" t="s">
        <v>964</v>
      </c>
      <c r="I9" s="19"/>
      <c r="M9" s="22">
        <f>D9</f>
        <v>39.17</v>
      </c>
      <c r="N9" s="115">
        <f>D10</f>
        <v>5.6299999999999996E-3</v>
      </c>
      <c r="R9" s="22">
        <f>G9</f>
        <v>43.730000000000004</v>
      </c>
      <c r="S9" s="115">
        <f>G10</f>
        <v>6.2799999999999991E-3</v>
      </c>
    </row>
    <row r="10" spans="1:20" x14ac:dyDescent="0.2">
      <c r="A10" s="109" t="s">
        <v>23</v>
      </c>
      <c r="B10" s="121">
        <f>SUM(B9)</f>
        <v>5000</v>
      </c>
      <c r="C10" s="19" t="s">
        <v>2</v>
      </c>
      <c r="D10" s="357">
        <f>'Table C'!F19</f>
        <v>5.6299999999999996E-3</v>
      </c>
      <c r="E10" s="223" t="s">
        <v>965</v>
      </c>
      <c r="F10" s="19"/>
      <c r="G10" s="357">
        <f>'Table C'!I19</f>
        <v>6.2799999999999991E-3</v>
      </c>
      <c r="H10" s="223" t="s">
        <v>965</v>
      </c>
      <c r="I10" s="19"/>
      <c r="L10" s="28">
        <v>3000</v>
      </c>
      <c r="M10" s="28">
        <f>L10</f>
        <v>3000</v>
      </c>
      <c r="N10" s="28">
        <f>L10-M10</f>
        <v>0</v>
      </c>
      <c r="Q10" s="28">
        <f t="shared" ref="Q10:S13" si="0">L10</f>
        <v>3000</v>
      </c>
      <c r="R10" s="28">
        <f t="shared" si="0"/>
        <v>3000</v>
      </c>
      <c r="S10" s="28">
        <f t="shared" si="0"/>
        <v>0</v>
      </c>
    </row>
    <row r="11" spans="1:20" x14ac:dyDescent="0.2">
      <c r="L11" s="28">
        <v>5000</v>
      </c>
      <c r="M11" s="28">
        <f>L11</f>
        <v>5000</v>
      </c>
      <c r="N11" s="28">
        <f t="shared" ref="N11:N13" si="1">L11-M11</f>
        <v>0</v>
      </c>
      <c r="O11" s="28">
        <f>SUM(M11:N11)</f>
        <v>5000</v>
      </c>
      <c r="Q11" s="28">
        <f t="shared" si="0"/>
        <v>5000</v>
      </c>
      <c r="R11" s="28">
        <f t="shared" si="0"/>
        <v>5000</v>
      </c>
      <c r="S11" s="28">
        <f t="shared" si="0"/>
        <v>0</v>
      </c>
      <c r="T11" s="28">
        <f>SUM(R11:S11)</f>
        <v>5000</v>
      </c>
    </row>
    <row r="12" spans="1:20" x14ac:dyDescent="0.2">
      <c r="L12" s="28">
        <v>12000</v>
      </c>
      <c r="M12" s="28">
        <v>5000</v>
      </c>
      <c r="N12" s="28">
        <f t="shared" si="1"/>
        <v>7000</v>
      </c>
      <c r="O12" s="28">
        <f>SUM(M12:N12)</f>
        <v>12000</v>
      </c>
      <c r="Q12" s="28">
        <f t="shared" si="0"/>
        <v>12000</v>
      </c>
      <c r="R12" s="28">
        <f t="shared" si="0"/>
        <v>5000</v>
      </c>
      <c r="S12" s="28">
        <f t="shared" si="0"/>
        <v>7000</v>
      </c>
      <c r="T12" s="28">
        <f>SUM(R12:S12)</f>
        <v>12000</v>
      </c>
    </row>
    <row r="13" spans="1:20" x14ac:dyDescent="0.2">
      <c r="L13" s="28">
        <v>14000</v>
      </c>
      <c r="M13" s="28">
        <v>5000</v>
      </c>
      <c r="N13" s="28">
        <f t="shared" si="1"/>
        <v>9000</v>
      </c>
      <c r="O13" s="28">
        <f>SUM(M13:N13)</f>
        <v>14000</v>
      </c>
      <c r="Q13" s="28">
        <f t="shared" si="0"/>
        <v>14000</v>
      </c>
      <c r="R13" s="28">
        <f t="shared" si="0"/>
        <v>5000</v>
      </c>
      <c r="S13" s="28">
        <f t="shared" si="0"/>
        <v>9000</v>
      </c>
      <c r="T13" s="28">
        <f>SUM(R13:S13)</f>
        <v>14000</v>
      </c>
    </row>
    <row r="14" spans="1:20" x14ac:dyDescent="0.2">
      <c r="E14" s="358"/>
      <c r="F14" s="19"/>
    </row>
    <row r="15" spans="1:20" x14ac:dyDescent="0.2">
      <c r="E15" s="358"/>
      <c r="F15" s="19"/>
      <c r="L15" s="28">
        <f>L10</f>
        <v>3000</v>
      </c>
      <c r="M15" s="22">
        <f>M9</f>
        <v>39.17</v>
      </c>
      <c r="N15" s="22">
        <f>N10*N$9</f>
        <v>0</v>
      </c>
      <c r="O15" s="22">
        <f t="shared" ref="O15:O18" si="2">SUM(M15:N15)</f>
        <v>39.17</v>
      </c>
      <c r="Q15" s="28">
        <f t="shared" ref="Q15:Q18" si="3">L15</f>
        <v>3000</v>
      </c>
      <c r="R15" s="22">
        <f>R9</f>
        <v>43.730000000000004</v>
      </c>
      <c r="S15" s="22">
        <f>S10*S$9</f>
        <v>0</v>
      </c>
      <c r="T15" s="22">
        <f t="shared" ref="T15:T18" si="4">SUM(R15:S15)</f>
        <v>43.730000000000004</v>
      </c>
    </row>
    <row r="16" spans="1:20" x14ac:dyDescent="0.2">
      <c r="E16" s="358"/>
      <c r="F16" s="19"/>
      <c r="L16" s="28">
        <f>L11</f>
        <v>5000</v>
      </c>
      <c r="M16" s="22">
        <f>M15</f>
        <v>39.17</v>
      </c>
      <c r="N16" s="22">
        <f>N11*N$9</f>
        <v>0</v>
      </c>
      <c r="O16" s="22">
        <f t="shared" si="2"/>
        <v>39.17</v>
      </c>
      <c r="Q16" s="28">
        <f t="shared" si="3"/>
        <v>5000</v>
      </c>
      <c r="R16" s="22">
        <f>R15</f>
        <v>43.730000000000004</v>
      </c>
      <c r="S16" s="22">
        <f>S11*S$9</f>
        <v>0</v>
      </c>
      <c r="T16" s="22">
        <f t="shared" si="4"/>
        <v>43.730000000000004</v>
      </c>
    </row>
    <row r="17" spans="5:20" x14ac:dyDescent="0.2">
      <c r="E17" s="358"/>
      <c r="F17" s="19"/>
      <c r="L17" s="28">
        <f>L12</f>
        <v>12000</v>
      </c>
      <c r="M17" s="22">
        <f t="shared" ref="M17:M18" si="5">M16</f>
        <v>39.17</v>
      </c>
      <c r="N17" s="22">
        <f>N12*N$9</f>
        <v>39.409999999999997</v>
      </c>
      <c r="O17" s="22">
        <f t="shared" si="2"/>
        <v>78.58</v>
      </c>
      <c r="Q17" s="28">
        <f t="shared" si="3"/>
        <v>12000</v>
      </c>
      <c r="R17" s="22">
        <f t="shared" ref="R17:R18" si="6">R16</f>
        <v>43.730000000000004</v>
      </c>
      <c r="S17" s="22">
        <f>S12*S$9</f>
        <v>43.959999999999994</v>
      </c>
      <c r="T17" s="22">
        <f t="shared" si="4"/>
        <v>87.69</v>
      </c>
    </row>
    <row r="18" spans="5:20" x14ac:dyDescent="0.2">
      <c r="E18" s="358"/>
      <c r="F18" s="19"/>
      <c r="L18" s="28">
        <f>L13</f>
        <v>14000</v>
      </c>
      <c r="M18" s="22">
        <f t="shared" si="5"/>
        <v>39.17</v>
      </c>
      <c r="N18" s="22">
        <f>N13*N$9</f>
        <v>50.669999999999995</v>
      </c>
      <c r="O18" s="22">
        <f t="shared" si="2"/>
        <v>89.84</v>
      </c>
      <c r="Q18" s="28">
        <f t="shared" si="3"/>
        <v>14000</v>
      </c>
      <c r="R18" s="22">
        <f t="shared" si="6"/>
        <v>43.730000000000004</v>
      </c>
      <c r="S18" s="22">
        <f>S13*S$9</f>
        <v>56.519999999999989</v>
      </c>
      <c r="T18" s="22">
        <f t="shared" si="4"/>
        <v>100.25</v>
      </c>
    </row>
    <row r="19" spans="5:20" x14ac:dyDescent="0.2">
      <c r="E19" s="358"/>
      <c r="F19" s="19"/>
    </row>
    <row r="20" spans="5:20" x14ac:dyDescent="0.2">
      <c r="E20" s="358"/>
      <c r="F20" s="19"/>
    </row>
  </sheetData>
  <mergeCells count="2">
    <mergeCell ref="L7:O7"/>
    <mergeCell ref="Q7:T7"/>
  </mergeCells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A8CFD-7F39-4242-9359-646EC0B128B4}">
  <dimension ref="A3:T20"/>
  <sheetViews>
    <sheetView topLeftCell="C1" workbookViewId="0">
      <selection activeCell="C1" sqref="A1:XFD1048576"/>
    </sheetView>
  </sheetViews>
  <sheetFormatPr defaultRowHeight="15" x14ac:dyDescent="0.2"/>
  <cols>
    <col min="3" max="3" width="13.6640625" style="19" customWidth="1"/>
    <col min="4" max="5" width="10.77734375" style="19" customWidth="1"/>
    <col min="6" max="6" width="1.77734375" style="153" customWidth="1"/>
    <col min="7" max="7" width="10.77734375" style="19" customWidth="1"/>
    <col min="8" max="8" width="1.21875" style="19" customWidth="1"/>
    <col min="9" max="9" width="10.77734375" style="153" customWidth="1"/>
    <col min="10" max="10" width="10.77734375" style="19" customWidth="1"/>
    <col min="11" max="11" width="8.88671875" style="352"/>
    <col min="12" max="12" width="11.44140625" style="28" bestFit="1" customWidth="1"/>
    <col min="13" max="13" width="10.44140625" style="28" bestFit="1" customWidth="1"/>
    <col min="14" max="14" width="11.44140625" style="28" bestFit="1" customWidth="1"/>
    <col min="17" max="17" width="11.44140625" style="28" bestFit="1" customWidth="1"/>
    <col min="18" max="18" width="10.44140625" style="28" bestFit="1" customWidth="1"/>
    <col min="19" max="19" width="11.44140625" style="28" bestFit="1" customWidth="1"/>
  </cols>
  <sheetData>
    <row r="3" spans="1:20" x14ac:dyDescent="0.2">
      <c r="C3"/>
      <c r="D3"/>
      <c r="E3"/>
      <c r="F3"/>
      <c r="G3"/>
      <c r="H3"/>
      <c r="I3"/>
      <c r="J3"/>
    </row>
    <row r="4" spans="1:20" x14ac:dyDescent="0.2">
      <c r="C4"/>
      <c r="D4"/>
      <c r="E4"/>
      <c r="F4"/>
      <c r="G4"/>
      <c r="H4"/>
      <c r="I4"/>
      <c r="J4"/>
    </row>
    <row r="5" spans="1:20" x14ac:dyDescent="0.2">
      <c r="C5"/>
      <c r="D5"/>
      <c r="E5"/>
      <c r="F5"/>
      <c r="G5"/>
      <c r="H5"/>
      <c r="I5"/>
      <c r="J5"/>
    </row>
    <row r="7" spans="1:20" ht="15.75" x14ac:dyDescent="0.25">
      <c r="C7" s="353"/>
      <c r="I7" s="354"/>
      <c r="L7" s="457" t="s">
        <v>972</v>
      </c>
      <c r="M7" s="457"/>
      <c r="N7" s="457"/>
      <c r="O7" s="457"/>
      <c r="Q7" s="457" t="s">
        <v>972</v>
      </c>
      <c r="R7" s="457"/>
      <c r="S7" s="457"/>
      <c r="T7" s="457"/>
    </row>
    <row r="8" spans="1:20" ht="15.75" x14ac:dyDescent="0.25">
      <c r="A8" s="19" t="s">
        <v>73</v>
      </c>
      <c r="B8" s="90"/>
      <c r="D8" s="355"/>
      <c r="E8" s="223"/>
      <c r="F8" s="320"/>
      <c r="H8" s="90"/>
      <c r="I8" s="19"/>
      <c r="J8" s="355"/>
      <c r="K8" s="223"/>
      <c r="M8" s="90">
        <f>B9</f>
        <v>10000</v>
      </c>
      <c r="N8" s="90">
        <f>B10</f>
        <v>10000</v>
      </c>
      <c r="R8" s="90">
        <f>M8</f>
        <v>10000</v>
      </c>
      <c r="S8" s="90">
        <f>N8</f>
        <v>10000</v>
      </c>
    </row>
    <row r="9" spans="1:20" ht="15.75" x14ac:dyDescent="0.25">
      <c r="A9" s="109" t="s">
        <v>22</v>
      </c>
      <c r="B9" s="121">
        <f>'Table C'!D22</f>
        <v>10000</v>
      </c>
      <c r="C9" s="19" t="s">
        <v>2</v>
      </c>
      <c r="D9" s="356">
        <f>'Table C'!F22</f>
        <v>67.319999999999993</v>
      </c>
      <c r="E9" s="223" t="s">
        <v>964</v>
      </c>
      <c r="F9" s="320"/>
      <c r="G9" s="356">
        <f>'Table C'!I22</f>
        <v>75.139999999999986</v>
      </c>
      <c r="H9" s="223" t="s">
        <v>964</v>
      </c>
      <c r="I9" s="19"/>
      <c r="M9" s="22">
        <f>D9</f>
        <v>67.319999999999993</v>
      </c>
      <c r="N9" s="115">
        <f>D10</f>
        <v>5.6299999999999996E-3</v>
      </c>
      <c r="R9" s="22">
        <f>G9</f>
        <v>75.139999999999986</v>
      </c>
      <c r="S9" s="115">
        <f>G10</f>
        <v>6.2799999999999991E-3</v>
      </c>
    </row>
    <row r="10" spans="1:20" x14ac:dyDescent="0.2">
      <c r="A10" s="109" t="s">
        <v>23</v>
      </c>
      <c r="B10" s="121">
        <f>SUM(B9)</f>
        <v>10000</v>
      </c>
      <c r="C10" s="19" t="s">
        <v>2</v>
      </c>
      <c r="D10" s="357">
        <f>'Table C'!F23</f>
        <v>5.6299999999999996E-3</v>
      </c>
      <c r="E10" s="223" t="s">
        <v>965</v>
      </c>
      <c r="F10" s="19"/>
      <c r="G10" s="357">
        <f>'Table C'!I23</f>
        <v>6.2799999999999991E-3</v>
      </c>
      <c r="H10" s="223" t="s">
        <v>965</v>
      </c>
      <c r="I10" s="19"/>
      <c r="L10" s="28">
        <v>3000</v>
      </c>
      <c r="M10" s="28">
        <f>L10</f>
        <v>3000</v>
      </c>
      <c r="N10" s="28">
        <f>L10-M10</f>
        <v>0</v>
      </c>
      <c r="Q10" s="28">
        <f t="shared" ref="Q10:S13" si="0">L10</f>
        <v>3000</v>
      </c>
      <c r="R10" s="28">
        <f t="shared" si="0"/>
        <v>3000</v>
      </c>
      <c r="S10" s="28">
        <f t="shared" si="0"/>
        <v>0</v>
      </c>
    </row>
    <row r="11" spans="1:20" x14ac:dyDescent="0.2">
      <c r="L11" s="28">
        <v>5000</v>
      </c>
      <c r="M11" s="28">
        <f>L11</f>
        <v>5000</v>
      </c>
      <c r="N11" s="28">
        <f t="shared" ref="N11:N13" si="1">L11-M11</f>
        <v>0</v>
      </c>
      <c r="O11" s="28">
        <f>SUM(M11:N11)</f>
        <v>5000</v>
      </c>
      <c r="Q11" s="28">
        <f t="shared" si="0"/>
        <v>5000</v>
      </c>
      <c r="R11" s="28">
        <f t="shared" si="0"/>
        <v>5000</v>
      </c>
      <c r="S11" s="28">
        <f t="shared" si="0"/>
        <v>0</v>
      </c>
      <c r="T11" s="28">
        <f>SUM(R11:S11)</f>
        <v>5000</v>
      </c>
    </row>
    <row r="12" spans="1:20" x14ac:dyDescent="0.2">
      <c r="L12" s="28">
        <v>12000</v>
      </c>
      <c r="M12" s="28">
        <v>10000</v>
      </c>
      <c r="N12" s="28">
        <f t="shared" si="1"/>
        <v>2000</v>
      </c>
      <c r="O12" s="28">
        <f>SUM(M12:N12)</f>
        <v>12000</v>
      </c>
      <c r="Q12" s="28">
        <f t="shared" si="0"/>
        <v>12000</v>
      </c>
      <c r="R12" s="28">
        <f t="shared" si="0"/>
        <v>10000</v>
      </c>
      <c r="S12" s="28">
        <f t="shared" si="0"/>
        <v>2000</v>
      </c>
      <c r="T12" s="28">
        <f>SUM(R12:S12)</f>
        <v>12000</v>
      </c>
    </row>
    <row r="13" spans="1:20" x14ac:dyDescent="0.2">
      <c r="L13" s="28">
        <v>14000</v>
      </c>
      <c r="M13" s="28">
        <v>10000</v>
      </c>
      <c r="N13" s="28">
        <f t="shared" si="1"/>
        <v>4000</v>
      </c>
      <c r="O13" s="28">
        <f>SUM(M13:N13)</f>
        <v>14000</v>
      </c>
      <c r="Q13" s="28">
        <f t="shared" si="0"/>
        <v>14000</v>
      </c>
      <c r="R13" s="28">
        <f t="shared" si="0"/>
        <v>10000</v>
      </c>
      <c r="S13" s="28">
        <f t="shared" si="0"/>
        <v>4000</v>
      </c>
      <c r="T13" s="28">
        <f>SUM(R13:S13)</f>
        <v>14000</v>
      </c>
    </row>
    <row r="14" spans="1:20" x14ac:dyDescent="0.2">
      <c r="E14" s="358"/>
      <c r="F14" s="19"/>
    </row>
    <row r="15" spans="1:20" x14ac:dyDescent="0.2">
      <c r="E15" s="358"/>
      <c r="F15" s="19"/>
      <c r="L15" s="28">
        <f>L10</f>
        <v>3000</v>
      </c>
      <c r="M15" s="22">
        <f>M9</f>
        <v>67.319999999999993</v>
      </c>
      <c r="N15" s="22">
        <f>N10*N$9</f>
        <v>0</v>
      </c>
      <c r="O15" s="22">
        <f t="shared" ref="O15:O18" si="2">SUM(M15:N15)</f>
        <v>67.319999999999993</v>
      </c>
      <c r="Q15" s="28">
        <f t="shared" ref="Q15:Q18" si="3">L15</f>
        <v>3000</v>
      </c>
      <c r="R15" s="22">
        <f>R9</f>
        <v>75.139999999999986</v>
      </c>
      <c r="S15" s="22">
        <f>S10*S$9</f>
        <v>0</v>
      </c>
      <c r="T15" s="22">
        <f t="shared" ref="T15:T18" si="4">SUM(R15:S15)</f>
        <v>75.139999999999986</v>
      </c>
    </row>
    <row r="16" spans="1:20" x14ac:dyDescent="0.2">
      <c r="E16" s="358"/>
      <c r="F16" s="19"/>
      <c r="L16" s="28">
        <f>L11</f>
        <v>5000</v>
      </c>
      <c r="M16" s="22">
        <f>M15</f>
        <v>67.319999999999993</v>
      </c>
      <c r="N16" s="22">
        <f>N11*N$9</f>
        <v>0</v>
      </c>
      <c r="O16" s="22">
        <f t="shared" si="2"/>
        <v>67.319999999999993</v>
      </c>
      <c r="Q16" s="28">
        <f t="shared" si="3"/>
        <v>5000</v>
      </c>
      <c r="R16" s="22">
        <f>R15</f>
        <v>75.139999999999986</v>
      </c>
      <c r="S16" s="22">
        <f>S11*S$9</f>
        <v>0</v>
      </c>
      <c r="T16" s="22">
        <f t="shared" si="4"/>
        <v>75.139999999999986</v>
      </c>
    </row>
    <row r="17" spans="5:20" x14ac:dyDescent="0.2">
      <c r="E17" s="358"/>
      <c r="F17" s="19"/>
      <c r="L17" s="28">
        <f>L12</f>
        <v>12000</v>
      </c>
      <c r="M17" s="22">
        <f t="shared" ref="M17:M18" si="5">M16</f>
        <v>67.319999999999993</v>
      </c>
      <c r="N17" s="22">
        <f>N12*N$9</f>
        <v>11.26</v>
      </c>
      <c r="O17" s="22">
        <f t="shared" si="2"/>
        <v>78.58</v>
      </c>
      <c r="Q17" s="28">
        <f t="shared" si="3"/>
        <v>12000</v>
      </c>
      <c r="R17" s="22">
        <f t="shared" ref="R17:R18" si="6">R16</f>
        <v>75.139999999999986</v>
      </c>
      <c r="S17" s="22">
        <f>S12*S$9</f>
        <v>12.559999999999999</v>
      </c>
      <c r="T17" s="22">
        <f t="shared" si="4"/>
        <v>87.699999999999989</v>
      </c>
    </row>
    <row r="18" spans="5:20" x14ac:dyDescent="0.2">
      <c r="E18" s="358"/>
      <c r="F18" s="19"/>
      <c r="L18" s="28">
        <f>L13</f>
        <v>14000</v>
      </c>
      <c r="M18" s="22">
        <f t="shared" si="5"/>
        <v>67.319999999999993</v>
      </c>
      <c r="N18" s="22">
        <f>N13*N$9</f>
        <v>22.52</v>
      </c>
      <c r="O18" s="22">
        <f t="shared" si="2"/>
        <v>89.839999999999989</v>
      </c>
      <c r="Q18" s="28">
        <f t="shared" si="3"/>
        <v>14000</v>
      </c>
      <c r="R18" s="22">
        <f t="shared" si="6"/>
        <v>75.139999999999986</v>
      </c>
      <c r="S18" s="22">
        <f>S13*S$9</f>
        <v>25.119999999999997</v>
      </c>
      <c r="T18" s="22">
        <f t="shared" si="4"/>
        <v>100.25999999999999</v>
      </c>
    </row>
    <row r="19" spans="5:20" x14ac:dyDescent="0.2">
      <c r="E19" s="358"/>
      <c r="F19" s="19"/>
    </row>
    <row r="20" spans="5:20" x14ac:dyDescent="0.2">
      <c r="E20" s="358"/>
      <c r="F20" s="19"/>
    </row>
  </sheetData>
  <mergeCells count="2">
    <mergeCell ref="L7:O7"/>
    <mergeCell ref="Q7:T7"/>
  </mergeCells>
  <pageMargins left="0.7" right="0.7" top="0.75" bottom="0.75" header="0.3" footer="0.3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7665BB-572A-4DDD-B9D9-174E32C787A4}">
  <dimension ref="A3:T20"/>
  <sheetViews>
    <sheetView topLeftCell="C1" workbookViewId="0">
      <selection activeCell="L10" sqref="L10:L13"/>
    </sheetView>
  </sheetViews>
  <sheetFormatPr defaultRowHeight="15" x14ac:dyDescent="0.2"/>
  <cols>
    <col min="3" max="3" width="13.6640625" style="19" customWidth="1"/>
    <col min="4" max="5" width="10.77734375" style="19" customWidth="1"/>
    <col min="6" max="6" width="1.77734375" style="153" customWidth="1"/>
    <col min="7" max="7" width="10.77734375" style="19" customWidth="1"/>
    <col min="8" max="8" width="1.21875" style="19" customWidth="1"/>
    <col min="9" max="9" width="10.77734375" style="153" customWidth="1"/>
    <col min="10" max="10" width="10.77734375" style="19" customWidth="1"/>
    <col min="11" max="11" width="8.88671875" style="352"/>
    <col min="12" max="12" width="11.44140625" style="28" bestFit="1" customWidth="1"/>
    <col min="13" max="13" width="10.44140625" style="28" bestFit="1" customWidth="1"/>
    <col min="14" max="14" width="11.44140625" style="28" bestFit="1" customWidth="1"/>
    <col min="17" max="17" width="11.44140625" style="28" bestFit="1" customWidth="1"/>
    <col min="18" max="18" width="10.44140625" style="28" bestFit="1" customWidth="1"/>
    <col min="19" max="19" width="11.44140625" style="28" bestFit="1" customWidth="1"/>
  </cols>
  <sheetData>
    <row r="3" spans="1:20" x14ac:dyDescent="0.2">
      <c r="C3"/>
      <c r="D3"/>
      <c r="E3"/>
      <c r="F3"/>
      <c r="G3"/>
      <c r="H3"/>
      <c r="I3"/>
      <c r="J3"/>
    </row>
    <row r="4" spans="1:20" x14ac:dyDescent="0.2">
      <c r="C4"/>
      <c r="D4"/>
      <c r="E4"/>
      <c r="F4"/>
      <c r="G4"/>
      <c r="H4"/>
      <c r="I4"/>
      <c r="J4"/>
    </row>
    <row r="5" spans="1:20" x14ac:dyDescent="0.2">
      <c r="C5"/>
      <c r="D5"/>
      <c r="E5"/>
      <c r="F5"/>
      <c r="G5"/>
      <c r="H5"/>
      <c r="I5"/>
      <c r="J5"/>
    </row>
    <row r="7" spans="1:20" ht="15.75" x14ac:dyDescent="0.25">
      <c r="C7" s="353"/>
      <c r="I7" s="354"/>
      <c r="L7" s="457" t="s">
        <v>972</v>
      </c>
      <c r="M7" s="457"/>
      <c r="N7" s="457"/>
      <c r="O7" s="457"/>
      <c r="Q7" s="457" t="s">
        <v>972</v>
      </c>
      <c r="R7" s="457"/>
      <c r="S7" s="457"/>
      <c r="T7" s="457"/>
    </row>
    <row r="8" spans="1:20" ht="15.75" x14ac:dyDescent="0.25">
      <c r="A8" s="19" t="s">
        <v>73</v>
      </c>
      <c r="B8" s="90"/>
      <c r="D8" s="355"/>
      <c r="E8" s="223"/>
      <c r="F8" s="320"/>
      <c r="H8" s="90"/>
      <c r="I8" s="19"/>
      <c r="J8" s="355"/>
      <c r="K8" s="223"/>
      <c r="M8" s="90">
        <f>B9</f>
        <v>25000</v>
      </c>
      <c r="N8" s="90">
        <f>B10</f>
        <v>25000</v>
      </c>
      <c r="R8" s="90">
        <f>M8</f>
        <v>25000</v>
      </c>
      <c r="S8" s="90">
        <f>N8</f>
        <v>25000</v>
      </c>
    </row>
    <row r="9" spans="1:20" ht="15.75" x14ac:dyDescent="0.25">
      <c r="A9" s="109" t="s">
        <v>22</v>
      </c>
      <c r="B9" s="121">
        <f>'Table C'!D26</f>
        <v>25000</v>
      </c>
      <c r="C9" s="19" t="s">
        <v>2</v>
      </c>
      <c r="D9" s="356">
        <f>'Table C'!F26</f>
        <v>151.74</v>
      </c>
      <c r="E9" s="223" t="s">
        <v>964</v>
      </c>
      <c r="F9" s="320"/>
      <c r="G9" s="356">
        <f>'Table C'!I26</f>
        <v>169.35000000000002</v>
      </c>
      <c r="H9" s="223" t="s">
        <v>964</v>
      </c>
      <c r="I9" s="19"/>
      <c r="M9" s="22">
        <f>D9</f>
        <v>151.74</v>
      </c>
      <c r="N9" s="115">
        <f>D10</f>
        <v>5.6299999999999996E-3</v>
      </c>
      <c r="R9" s="22">
        <f>G9</f>
        <v>169.35000000000002</v>
      </c>
      <c r="S9" s="115">
        <f>G10</f>
        <v>6.2799999999999991E-3</v>
      </c>
    </row>
    <row r="10" spans="1:20" x14ac:dyDescent="0.2">
      <c r="A10" s="109" t="s">
        <v>23</v>
      </c>
      <c r="B10" s="121">
        <f>SUM(B9)</f>
        <v>25000</v>
      </c>
      <c r="C10" s="19" t="s">
        <v>2</v>
      </c>
      <c r="D10" s="357">
        <f>'Table C'!F27</f>
        <v>5.6299999999999996E-3</v>
      </c>
      <c r="E10" s="223" t="s">
        <v>965</v>
      </c>
      <c r="F10" s="19"/>
      <c r="G10" s="357">
        <f>'Table C'!I27</f>
        <v>6.2799999999999991E-3</v>
      </c>
      <c r="H10" s="223" t="s">
        <v>965</v>
      </c>
      <c r="I10" s="19"/>
      <c r="L10" s="28">
        <v>3000</v>
      </c>
      <c r="M10" s="28">
        <f>L10</f>
        <v>3000</v>
      </c>
      <c r="N10" s="28">
        <f>L10-M10</f>
        <v>0</v>
      </c>
      <c r="Q10" s="28">
        <f t="shared" ref="Q10:S13" si="0">L10</f>
        <v>3000</v>
      </c>
      <c r="R10" s="28">
        <f t="shared" si="0"/>
        <v>3000</v>
      </c>
      <c r="S10" s="28">
        <f t="shared" si="0"/>
        <v>0</v>
      </c>
    </row>
    <row r="11" spans="1:20" x14ac:dyDescent="0.2">
      <c r="L11" s="28">
        <v>5000</v>
      </c>
      <c r="M11" s="28">
        <f>L11</f>
        <v>5000</v>
      </c>
      <c r="N11" s="28">
        <f t="shared" ref="N11:N13" si="1">L11-M11</f>
        <v>0</v>
      </c>
      <c r="O11" s="28">
        <f>SUM(M11:N11)</f>
        <v>5000</v>
      </c>
      <c r="Q11" s="28">
        <f t="shared" si="0"/>
        <v>5000</v>
      </c>
      <c r="R11" s="28">
        <f t="shared" si="0"/>
        <v>5000</v>
      </c>
      <c r="S11" s="28">
        <f t="shared" si="0"/>
        <v>0</v>
      </c>
      <c r="T11" s="28">
        <f>SUM(R11:S11)</f>
        <v>5000</v>
      </c>
    </row>
    <row r="12" spans="1:20" x14ac:dyDescent="0.2">
      <c r="L12" s="28">
        <v>28000</v>
      </c>
      <c r="M12" s="28">
        <v>25000</v>
      </c>
      <c r="N12" s="28">
        <f t="shared" si="1"/>
        <v>3000</v>
      </c>
      <c r="O12" s="28">
        <f>SUM(M12:N12)</f>
        <v>28000</v>
      </c>
      <c r="Q12" s="28">
        <f t="shared" si="0"/>
        <v>28000</v>
      </c>
      <c r="R12" s="28">
        <f t="shared" si="0"/>
        <v>25000</v>
      </c>
      <c r="S12" s="28">
        <f t="shared" si="0"/>
        <v>3000</v>
      </c>
      <c r="T12" s="28">
        <f>SUM(R12:S12)</f>
        <v>28000</v>
      </c>
    </row>
    <row r="13" spans="1:20" x14ac:dyDescent="0.2">
      <c r="L13" s="28">
        <v>35000</v>
      </c>
      <c r="M13" s="28">
        <v>25000</v>
      </c>
      <c r="N13" s="28">
        <f t="shared" si="1"/>
        <v>10000</v>
      </c>
      <c r="O13" s="28">
        <f>SUM(M13:N13)</f>
        <v>35000</v>
      </c>
      <c r="Q13" s="28">
        <f t="shared" si="0"/>
        <v>35000</v>
      </c>
      <c r="R13" s="28">
        <f t="shared" si="0"/>
        <v>25000</v>
      </c>
      <c r="S13" s="28">
        <f t="shared" si="0"/>
        <v>10000</v>
      </c>
      <c r="T13" s="28">
        <f>SUM(R13:S13)</f>
        <v>35000</v>
      </c>
    </row>
    <row r="14" spans="1:20" x14ac:dyDescent="0.2">
      <c r="E14" s="358"/>
      <c r="F14" s="19"/>
    </row>
    <row r="15" spans="1:20" x14ac:dyDescent="0.2">
      <c r="E15" s="358"/>
      <c r="F15" s="19"/>
      <c r="L15" s="28">
        <f>L10</f>
        <v>3000</v>
      </c>
      <c r="M15" s="22">
        <f>M9</f>
        <v>151.74</v>
      </c>
      <c r="N15" s="22">
        <f>N10*N$9</f>
        <v>0</v>
      </c>
      <c r="O15" s="22">
        <f t="shared" ref="O15:O18" si="2">SUM(M15:N15)</f>
        <v>151.74</v>
      </c>
      <c r="Q15" s="28">
        <f t="shared" ref="Q15:Q18" si="3">L15</f>
        <v>3000</v>
      </c>
      <c r="R15" s="22">
        <f>R9</f>
        <v>169.35000000000002</v>
      </c>
      <c r="S15" s="22">
        <f>S10*S$9</f>
        <v>0</v>
      </c>
      <c r="T15" s="22">
        <f t="shared" ref="T15:T18" si="4">SUM(R15:S15)</f>
        <v>169.35000000000002</v>
      </c>
    </row>
    <row r="16" spans="1:20" x14ac:dyDescent="0.2">
      <c r="E16" s="358"/>
      <c r="F16" s="19"/>
      <c r="L16" s="28">
        <f>L11</f>
        <v>5000</v>
      </c>
      <c r="M16" s="22">
        <f>M15</f>
        <v>151.74</v>
      </c>
      <c r="N16" s="22">
        <f>N11*N$9</f>
        <v>0</v>
      </c>
      <c r="O16" s="22">
        <f t="shared" si="2"/>
        <v>151.74</v>
      </c>
      <c r="Q16" s="28">
        <f t="shared" si="3"/>
        <v>5000</v>
      </c>
      <c r="R16" s="22">
        <f>R15</f>
        <v>169.35000000000002</v>
      </c>
      <c r="S16" s="22">
        <f>S11*S$9</f>
        <v>0</v>
      </c>
      <c r="T16" s="22">
        <f t="shared" si="4"/>
        <v>169.35000000000002</v>
      </c>
    </row>
    <row r="17" spans="5:20" x14ac:dyDescent="0.2">
      <c r="E17" s="358"/>
      <c r="F17" s="19"/>
      <c r="L17" s="28">
        <f>L12</f>
        <v>28000</v>
      </c>
      <c r="M17" s="22">
        <f t="shared" ref="M17:M18" si="5">M16</f>
        <v>151.74</v>
      </c>
      <c r="N17" s="22">
        <f>N12*N$9</f>
        <v>16.889999999999997</v>
      </c>
      <c r="O17" s="22">
        <f t="shared" si="2"/>
        <v>168.63</v>
      </c>
      <c r="Q17" s="28">
        <f t="shared" si="3"/>
        <v>28000</v>
      </c>
      <c r="R17" s="22">
        <f t="shared" ref="R17:R18" si="6">R16</f>
        <v>169.35000000000002</v>
      </c>
      <c r="S17" s="22">
        <f>S12*S$9</f>
        <v>18.839999999999996</v>
      </c>
      <c r="T17" s="22">
        <f t="shared" si="4"/>
        <v>188.19000000000003</v>
      </c>
    </row>
    <row r="18" spans="5:20" x14ac:dyDescent="0.2">
      <c r="E18" s="358"/>
      <c r="F18" s="19"/>
      <c r="L18" s="28">
        <f>L13</f>
        <v>35000</v>
      </c>
      <c r="M18" s="22">
        <f t="shared" si="5"/>
        <v>151.74</v>
      </c>
      <c r="N18" s="22">
        <f>N13*N$9</f>
        <v>56.3</v>
      </c>
      <c r="O18" s="22">
        <f t="shared" si="2"/>
        <v>208.04000000000002</v>
      </c>
      <c r="Q18" s="28">
        <f t="shared" si="3"/>
        <v>35000</v>
      </c>
      <c r="R18" s="22">
        <f t="shared" si="6"/>
        <v>169.35000000000002</v>
      </c>
      <c r="S18" s="22">
        <f>S13*S$9</f>
        <v>62.79999999999999</v>
      </c>
      <c r="T18" s="22">
        <f t="shared" si="4"/>
        <v>232.15</v>
      </c>
    </row>
    <row r="19" spans="5:20" x14ac:dyDescent="0.2">
      <c r="E19" s="358"/>
      <c r="F19" s="19"/>
    </row>
    <row r="20" spans="5:20" x14ac:dyDescent="0.2">
      <c r="E20" s="358"/>
      <c r="F20" s="19"/>
    </row>
  </sheetData>
  <mergeCells count="2">
    <mergeCell ref="L7:O7"/>
    <mergeCell ref="Q7:T7"/>
  </mergeCells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842C6B-EF2E-414B-B494-CD6BF466C605}">
  <dimension ref="B2:AD36"/>
  <sheetViews>
    <sheetView workbookViewId="0">
      <selection activeCell="R30" sqref="R30"/>
    </sheetView>
  </sheetViews>
  <sheetFormatPr defaultColWidth="8.88671875" defaultRowHeight="15" x14ac:dyDescent="0.2"/>
  <cols>
    <col min="1" max="1" width="9.6640625" style="19" customWidth="1"/>
    <col min="2" max="2" width="1.109375" style="19" customWidth="1"/>
    <col min="3" max="3" width="4.77734375" style="19" customWidth="1"/>
    <col min="4" max="5" width="10.77734375" style="19" customWidth="1"/>
    <col min="6" max="6" width="11.77734375" style="19" customWidth="1"/>
    <col min="7" max="7" width="1.77734375" style="19" customWidth="1"/>
    <col min="8" max="8" width="10.77734375" style="19" customWidth="1"/>
    <col min="9" max="9" width="1.21875" style="19" customWidth="1"/>
    <col min="10" max="10" width="10.77734375" style="19" customWidth="1"/>
    <col min="11" max="11" width="1.77734375" style="19" customWidth="1"/>
    <col min="12" max="12" width="10.77734375" style="19" customWidth="1"/>
    <col min="13" max="13" width="1.77734375" style="19" customWidth="1"/>
    <col min="14" max="14" width="12.77734375" style="19" customWidth="1"/>
    <col min="15" max="15" width="1.77734375" style="19" customWidth="1"/>
    <col min="16" max="16" width="12.77734375" style="19" customWidth="1"/>
    <col min="17" max="17" width="1.77734375" style="19" customWidth="1"/>
    <col min="18" max="20" width="9.6640625" style="19" customWidth="1"/>
    <col min="21" max="24" width="12.77734375" style="19" customWidth="1"/>
    <col min="25" max="203" width="9.6640625" style="19" customWidth="1"/>
    <col min="204" max="16384" width="8.88671875" style="19"/>
  </cols>
  <sheetData>
    <row r="2" spans="2:30" x14ac:dyDescent="0.2">
      <c r="B2" s="68"/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1"/>
    </row>
    <row r="3" spans="2:30" ht="15.75" x14ac:dyDescent="0.25">
      <c r="B3" s="71"/>
      <c r="C3" s="353"/>
      <c r="J3" s="51"/>
      <c r="K3" s="51"/>
      <c r="N3" s="453" t="s">
        <v>973</v>
      </c>
      <c r="O3" s="453"/>
      <c r="P3" s="453"/>
      <c r="Q3" s="223"/>
    </row>
    <row r="4" spans="2:30" x14ac:dyDescent="0.2">
      <c r="B4" s="71"/>
      <c r="C4" s="108" t="s">
        <v>974</v>
      </c>
      <c r="D4" s="121"/>
      <c r="F4" s="453" t="s">
        <v>975</v>
      </c>
      <c r="G4" s="453"/>
      <c r="H4" s="453"/>
      <c r="J4" s="453" t="s">
        <v>976</v>
      </c>
      <c r="K4" s="453"/>
      <c r="L4" s="453"/>
      <c r="N4" s="336" t="s">
        <v>977</v>
      </c>
      <c r="P4" s="336" t="s">
        <v>15</v>
      </c>
      <c r="Q4" s="362"/>
      <c r="S4" s="90">
        <f>H32</f>
        <v>4366</v>
      </c>
      <c r="Y4" s="90" t="e">
        <f>#REF!</f>
        <v>#REF!</v>
      </c>
    </row>
    <row r="5" spans="2:30" x14ac:dyDescent="0.2">
      <c r="B5" s="71"/>
      <c r="C5" s="109" t="s">
        <v>22</v>
      </c>
      <c r="D5" s="111">
        <f>'Table C'!D11</f>
        <v>1000</v>
      </c>
      <c r="E5" s="358" t="s">
        <v>2</v>
      </c>
      <c r="F5" s="363">
        <f>'Table C'!F11</f>
        <v>13.42</v>
      </c>
      <c r="G5" s="363"/>
      <c r="H5" s="19" t="s">
        <v>964</v>
      </c>
      <c r="J5" s="363">
        <f>'Table C'!I11</f>
        <v>15</v>
      </c>
      <c r="K5" s="363"/>
      <c r="L5" s="19" t="s">
        <v>964</v>
      </c>
      <c r="N5" s="363">
        <f t="shared" ref="N5:N7" si="0">J5-F5</f>
        <v>1.58</v>
      </c>
      <c r="O5" s="363"/>
      <c r="P5" s="364">
        <f>ROUND(N5/F5,4)</f>
        <v>0.1177</v>
      </c>
      <c r="Q5" s="362"/>
      <c r="R5" s="90">
        <f>D5</f>
        <v>1000</v>
      </c>
      <c r="S5" s="90">
        <f>D5</f>
        <v>1000</v>
      </c>
      <c r="U5" s="356">
        <f>F5</f>
        <v>13.42</v>
      </c>
      <c r="V5" s="356">
        <f>J5</f>
        <v>15</v>
      </c>
      <c r="Y5" s="90">
        <f>R5</f>
        <v>1000</v>
      </c>
      <c r="AA5" s="356">
        <f>U5</f>
        <v>13.42</v>
      </c>
      <c r="AB5" s="356">
        <f>V5</f>
        <v>15</v>
      </c>
    </row>
    <row r="6" spans="2:30" x14ac:dyDescent="0.2">
      <c r="B6" s="71"/>
      <c r="C6" s="109" t="s">
        <v>25</v>
      </c>
      <c r="D6" s="111">
        <f>'Table C'!D12</f>
        <v>1000</v>
      </c>
      <c r="E6" s="358" t="s">
        <v>2</v>
      </c>
      <c r="F6" s="365">
        <f>'Table C'!F12</f>
        <v>7.5500000000000003E-3</v>
      </c>
      <c r="G6" s="366"/>
      <c r="H6" s="19" t="s">
        <v>965</v>
      </c>
      <c r="J6" s="365">
        <f>'Table C'!I12</f>
        <v>8.43E-3</v>
      </c>
      <c r="K6" s="366"/>
      <c r="L6" s="19" t="s">
        <v>965</v>
      </c>
      <c r="M6" s="367"/>
      <c r="N6" s="365">
        <f t="shared" si="0"/>
        <v>8.7999999999999971E-4</v>
      </c>
      <c r="O6" s="363"/>
      <c r="P6" s="364">
        <f t="shared" ref="P6:P7" si="1">ROUND(N6/F6,4)</f>
        <v>0.1166</v>
      </c>
      <c r="Q6" s="362"/>
      <c r="R6" s="90">
        <f>D6</f>
        <v>1000</v>
      </c>
      <c r="S6" s="368">
        <f>R6</f>
        <v>1000</v>
      </c>
      <c r="U6" s="378">
        <f>F6*S6</f>
        <v>7.5500000000000007</v>
      </c>
      <c r="V6" s="378">
        <f>S6*J6</f>
        <v>8.43</v>
      </c>
      <c r="Y6" s="368" t="e">
        <f>Y4-Y5</f>
        <v>#REF!</v>
      </c>
      <c r="AA6" s="19" t="e">
        <f>ROUND(Y6*$F6,2)</f>
        <v>#REF!</v>
      </c>
      <c r="AB6" s="19" t="e">
        <f>ROUND(Y6*$J6,2)</f>
        <v>#REF!</v>
      </c>
    </row>
    <row r="7" spans="2:30" x14ac:dyDescent="0.2">
      <c r="B7" s="71"/>
      <c r="C7" s="109" t="s">
        <v>25</v>
      </c>
      <c r="D7" s="111">
        <f>'Table C'!D13</f>
        <v>1000</v>
      </c>
      <c r="E7" s="358" t="s">
        <v>2</v>
      </c>
      <c r="F7" s="365">
        <f>'Table C'!F13</f>
        <v>6.2300000000000003E-3</v>
      </c>
      <c r="G7" s="366"/>
      <c r="H7" s="19" t="s">
        <v>965</v>
      </c>
      <c r="J7" s="365">
        <f>'Table C'!I13</f>
        <v>6.9500000000000004E-3</v>
      </c>
      <c r="K7" s="366"/>
      <c r="L7" s="19" t="s">
        <v>965</v>
      </c>
      <c r="N7" s="365">
        <f t="shared" si="0"/>
        <v>7.2000000000000015E-4</v>
      </c>
      <c r="O7" s="363"/>
      <c r="P7" s="364">
        <f t="shared" si="1"/>
        <v>0.11559999999999999</v>
      </c>
      <c r="Q7" s="223"/>
      <c r="R7" s="90">
        <f t="shared" ref="R7:R9" si="2">D7</f>
        <v>1000</v>
      </c>
      <c r="S7" s="368">
        <f>R7</f>
        <v>1000</v>
      </c>
      <c r="U7" s="378">
        <f t="shared" ref="U7:U9" si="3">F7*S7</f>
        <v>6.23</v>
      </c>
      <c r="V7" s="378">
        <f t="shared" ref="V7:V9" si="4">S7*J7</f>
        <v>6.95</v>
      </c>
      <c r="W7" s="356"/>
      <c r="X7" s="369"/>
      <c r="AA7" s="356" t="e">
        <f>SUM(AA5:AA6)</f>
        <v>#REF!</v>
      </c>
      <c r="AB7" s="356" t="e">
        <f>SUM(AB5:AB6)</f>
        <v>#REF!</v>
      </c>
      <c r="AC7" s="356" t="e">
        <f>AB7-AA7</f>
        <v>#REF!</v>
      </c>
      <c r="AD7" s="369" t="e">
        <f>ROUND(AC7/AA7,3)</f>
        <v>#REF!</v>
      </c>
    </row>
    <row r="8" spans="2:30" x14ac:dyDescent="0.2">
      <c r="B8" s="71"/>
      <c r="C8" s="109" t="s">
        <v>25</v>
      </c>
      <c r="D8" s="111">
        <f>'Table C'!D14</f>
        <v>2000</v>
      </c>
      <c r="E8" s="358" t="s">
        <v>2</v>
      </c>
      <c r="F8" s="365">
        <f>'Table C'!F14</f>
        <v>5.9899999999999997E-3</v>
      </c>
      <c r="G8" s="366"/>
      <c r="H8" s="19" t="s">
        <v>965</v>
      </c>
      <c r="J8" s="365">
        <f>'Table C'!I14</f>
        <v>6.6799999999999993E-3</v>
      </c>
      <c r="K8" s="366"/>
      <c r="L8" s="19" t="s">
        <v>965</v>
      </c>
      <c r="N8" s="365">
        <f t="shared" ref="N8:N9" si="5">J8-F8</f>
        <v>6.8999999999999964E-4</v>
      </c>
      <c r="O8" s="363"/>
      <c r="P8" s="364">
        <f t="shared" ref="P8:P9" si="6">ROUND(N8/F8,4)</f>
        <v>0.1152</v>
      </c>
      <c r="Q8" s="223"/>
      <c r="R8" s="90">
        <f t="shared" si="2"/>
        <v>2000</v>
      </c>
      <c r="S8" s="368">
        <f>S4-S5-S6-S7</f>
        <v>1366</v>
      </c>
      <c r="U8" s="378">
        <f t="shared" si="3"/>
        <v>8.1823399999999999</v>
      </c>
      <c r="V8" s="378">
        <f t="shared" si="4"/>
        <v>9.1248799999999992</v>
      </c>
      <c r="W8" s="356"/>
      <c r="X8" s="369"/>
      <c r="AA8" s="356"/>
      <c r="AB8" s="356"/>
      <c r="AC8" s="356"/>
      <c r="AD8" s="369"/>
    </row>
    <row r="9" spans="2:30" x14ac:dyDescent="0.2">
      <c r="B9" s="71"/>
      <c r="C9" s="109" t="s">
        <v>23</v>
      </c>
      <c r="D9" s="111">
        <f>'Table C'!D15</f>
        <v>5000</v>
      </c>
      <c r="E9" s="358" t="s">
        <v>2</v>
      </c>
      <c r="F9" s="365">
        <f>'Table C'!F15</f>
        <v>5.6299999999999996E-3</v>
      </c>
      <c r="G9" s="366"/>
      <c r="H9" s="19" t="s">
        <v>965</v>
      </c>
      <c r="J9" s="365">
        <f>'Table C'!I15</f>
        <v>6.2799999999999991E-3</v>
      </c>
      <c r="K9" s="366"/>
      <c r="L9" s="19" t="s">
        <v>965</v>
      </c>
      <c r="N9" s="365">
        <f t="shared" si="5"/>
        <v>6.4999999999999954E-4</v>
      </c>
      <c r="O9" s="363"/>
      <c r="P9" s="364">
        <f t="shared" si="6"/>
        <v>0.11550000000000001</v>
      </c>
      <c r="Q9" s="223"/>
      <c r="R9" s="90">
        <f t="shared" si="2"/>
        <v>5000</v>
      </c>
      <c r="U9" s="378">
        <f t="shared" si="3"/>
        <v>0</v>
      </c>
      <c r="V9" s="378">
        <f t="shared" si="4"/>
        <v>0</v>
      </c>
      <c r="X9" s="238"/>
    </row>
    <row r="10" spans="2:30" x14ac:dyDescent="0.2">
      <c r="B10" s="71"/>
      <c r="C10" s="109"/>
      <c r="D10" s="111"/>
      <c r="E10" s="358"/>
      <c r="F10" s="365"/>
      <c r="G10" s="366"/>
      <c r="J10" s="365"/>
      <c r="K10" s="366"/>
      <c r="N10" s="366"/>
      <c r="O10" s="363"/>
      <c r="P10" s="364"/>
      <c r="Q10" s="223"/>
      <c r="R10" s="90"/>
      <c r="S10" s="90">
        <f>SUM(S5:S9)</f>
        <v>4366</v>
      </c>
      <c r="U10" s="356">
        <f>SUM(U5:U9)</f>
        <v>35.382339999999999</v>
      </c>
      <c r="V10" s="356">
        <f>SUM(V5:V9)</f>
        <v>39.50488</v>
      </c>
      <c r="W10" s="356">
        <f>V10-U10</f>
        <v>4.1225400000000008</v>
      </c>
      <c r="X10" s="371">
        <f>ROUND(W10/U10,4)</f>
        <v>0.11650000000000001</v>
      </c>
    </row>
    <row r="11" spans="2:30" x14ac:dyDescent="0.2">
      <c r="B11" s="71"/>
      <c r="C11" s="109"/>
      <c r="D11" s="111"/>
      <c r="E11" s="358"/>
      <c r="F11" s="365"/>
      <c r="G11" s="366"/>
      <c r="J11" s="365"/>
      <c r="K11" s="366"/>
      <c r="N11" s="366"/>
      <c r="O11" s="363"/>
      <c r="P11" s="364"/>
      <c r="Q11" s="223"/>
      <c r="R11" s="90"/>
      <c r="S11" s="90"/>
      <c r="U11" s="356"/>
      <c r="V11" s="356"/>
      <c r="W11" s="356"/>
      <c r="X11" s="371"/>
    </row>
    <row r="12" spans="2:30" x14ac:dyDescent="0.2">
      <c r="B12" s="71"/>
      <c r="C12" s="108" t="s">
        <v>73</v>
      </c>
      <c r="D12" s="111"/>
      <c r="E12" s="358"/>
      <c r="F12" s="365"/>
      <c r="G12" s="366"/>
      <c r="J12" s="365"/>
      <c r="K12" s="366"/>
      <c r="N12" s="366"/>
      <c r="O12" s="363"/>
      <c r="P12" s="364"/>
      <c r="Q12" s="223"/>
      <c r="R12" s="90"/>
      <c r="S12" s="90">
        <f>H33</f>
        <v>23571.452991452992</v>
      </c>
      <c r="X12" s="238"/>
    </row>
    <row r="13" spans="2:30" x14ac:dyDescent="0.2">
      <c r="B13" s="71"/>
      <c r="C13" s="109" t="s">
        <v>22</v>
      </c>
      <c r="D13" s="111">
        <f>'Table C'!D18</f>
        <v>5000</v>
      </c>
      <c r="E13" s="358" t="s">
        <v>2</v>
      </c>
      <c r="F13" s="363">
        <f>'Table C'!F18</f>
        <v>39.17</v>
      </c>
      <c r="G13" s="363"/>
      <c r="H13" s="19" t="s">
        <v>964</v>
      </c>
      <c r="J13" s="363">
        <f>'Table C'!I18</f>
        <v>43.730000000000004</v>
      </c>
      <c r="K13" s="363"/>
      <c r="L13" s="19" t="s">
        <v>964</v>
      </c>
      <c r="N13" s="363">
        <f t="shared" ref="N13:N14" si="7">J13-F13</f>
        <v>4.5600000000000023</v>
      </c>
      <c r="O13" s="363"/>
      <c r="P13" s="364">
        <f>ROUND(N13/F13,4)</f>
        <v>0.1164</v>
      </c>
      <c r="Q13" s="223"/>
      <c r="R13" s="90">
        <f>D13</f>
        <v>5000</v>
      </c>
      <c r="S13" s="90">
        <f>R13</f>
        <v>5000</v>
      </c>
      <c r="U13" s="356">
        <f>F13</f>
        <v>39.17</v>
      </c>
      <c r="V13" s="356">
        <f>J13</f>
        <v>43.730000000000004</v>
      </c>
      <c r="X13" s="238"/>
    </row>
    <row r="14" spans="2:30" x14ac:dyDescent="0.2">
      <c r="B14" s="71"/>
      <c r="C14" s="109" t="s">
        <v>23</v>
      </c>
      <c r="D14" s="111">
        <f>'Table C'!D19</f>
        <v>5000</v>
      </c>
      <c r="E14" s="358" t="s">
        <v>2</v>
      </c>
      <c r="F14" s="365">
        <f>'Table C'!F19</f>
        <v>5.6299999999999996E-3</v>
      </c>
      <c r="G14" s="366"/>
      <c r="H14" s="19" t="s">
        <v>965</v>
      </c>
      <c r="J14" s="365">
        <f>'Table C'!I19</f>
        <v>6.2799999999999991E-3</v>
      </c>
      <c r="K14" s="366"/>
      <c r="L14" s="19" t="s">
        <v>965</v>
      </c>
      <c r="M14" s="367"/>
      <c r="N14" s="365">
        <f t="shared" si="7"/>
        <v>6.4999999999999954E-4</v>
      </c>
      <c r="O14" s="363"/>
      <c r="P14" s="364">
        <f t="shared" ref="P14" si="8">ROUND(N14/F14,4)</f>
        <v>0.11550000000000001</v>
      </c>
      <c r="Q14" s="223"/>
      <c r="R14" s="90">
        <f>D14</f>
        <v>5000</v>
      </c>
      <c r="S14" s="90">
        <f>S12-R13</f>
        <v>18571.452991452992</v>
      </c>
      <c r="U14" s="378">
        <f>F14*S14</f>
        <v>104.55728034188034</v>
      </c>
      <c r="V14" s="378">
        <f>S14*J14</f>
        <v>116.62872478632478</v>
      </c>
      <c r="X14" s="238"/>
    </row>
    <row r="15" spans="2:30" x14ac:dyDescent="0.2">
      <c r="B15" s="71"/>
      <c r="C15" s="109"/>
      <c r="D15" s="111"/>
      <c r="E15" s="358"/>
      <c r="F15" s="365"/>
      <c r="G15" s="366"/>
      <c r="J15" s="365"/>
      <c r="K15" s="366"/>
      <c r="N15" s="366"/>
      <c r="O15" s="363"/>
      <c r="P15" s="364"/>
      <c r="Q15" s="223"/>
      <c r="R15" s="90"/>
      <c r="S15" s="90">
        <f>SUM(S13:S14)</f>
        <v>23571.452991452992</v>
      </c>
      <c r="U15" s="356">
        <f>SUM(U13:U14)</f>
        <v>143.72728034188034</v>
      </c>
      <c r="V15" s="356">
        <f>SUM(V13:V14)</f>
        <v>160.35872478632479</v>
      </c>
      <c r="W15" s="356">
        <f>V15-U15</f>
        <v>16.63144444444444</v>
      </c>
      <c r="X15" s="371">
        <f>ROUND(W15/U15,4)</f>
        <v>0.1157</v>
      </c>
    </row>
    <row r="16" spans="2:30" x14ac:dyDescent="0.2">
      <c r="B16" s="71"/>
      <c r="C16" s="109"/>
      <c r="D16" s="111"/>
      <c r="E16" s="358"/>
      <c r="F16" s="365"/>
      <c r="G16" s="366"/>
      <c r="J16" s="365"/>
      <c r="K16" s="366"/>
      <c r="N16" s="366"/>
      <c r="O16" s="363"/>
      <c r="P16" s="364"/>
      <c r="Q16" s="223"/>
      <c r="R16" s="90"/>
      <c r="S16" s="90"/>
      <c r="U16" s="356"/>
      <c r="V16" s="356"/>
      <c r="W16" s="356"/>
      <c r="X16" s="371"/>
    </row>
    <row r="17" spans="2:24" x14ac:dyDescent="0.2">
      <c r="B17" s="71"/>
      <c r="C17" s="108" t="s">
        <v>74</v>
      </c>
      <c r="D17" s="111"/>
      <c r="E17" s="358"/>
      <c r="F17" s="365"/>
      <c r="G17" s="366"/>
      <c r="J17" s="365"/>
      <c r="K17" s="366"/>
      <c r="N17" s="366"/>
      <c r="O17" s="363"/>
      <c r="P17" s="364"/>
      <c r="Q17" s="223"/>
      <c r="R17" s="90"/>
      <c r="S17" s="90">
        <f>H34</f>
        <v>14576.666666666666</v>
      </c>
      <c r="X17" s="238"/>
    </row>
    <row r="18" spans="2:24" x14ac:dyDescent="0.2">
      <c r="B18" s="71"/>
      <c r="C18" s="109" t="s">
        <v>22</v>
      </c>
      <c r="D18" s="111">
        <f>'Table C'!D22</f>
        <v>10000</v>
      </c>
      <c r="E18" s="358" t="s">
        <v>2</v>
      </c>
      <c r="F18" s="363">
        <f>'Table C'!F22</f>
        <v>67.319999999999993</v>
      </c>
      <c r="G18" s="363"/>
      <c r="H18" s="19" t="s">
        <v>964</v>
      </c>
      <c r="J18" s="363">
        <f>'Table C'!I22</f>
        <v>75.139999999999986</v>
      </c>
      <c r="K18" s="363"/>
      <c r="L18" s="19" t="s">
        <v>964</v>
      </c>
      <c r="N18" s="363">
        <f t="shared" ref="N18:N19" si="9">J18-F18</f>
        <v>7.8199999999999932</v>
      </c>
      <c r="O18" s="363"/>
      <c r="P18" s="364">
        <f>ROUND(N18/F18,4)</f>
        <v>0.1162</v>
      </c>
      <c r="Q18" s="223"/>
      <c r="R18" s="90">
        <f>D18</f>
        <v>10000</v>
      </c>
      <c r="S18" s="90">
        <f>R18</f>
        <v>10000</v>
      </c>
      <c r="U18" s="356">
        <f>F18</f>
        <v>67.319999999999993</v>
      </c>
      <c r="V18" s="356">
        <f>J18</f>
        <v>75.139999999999986</v>
      </c>
      <c r="X18" s="238"/>
    </row>
    <row r="19" spans="2:24" x14ac:dyDescent="0.2">
      <c r="B19" s="71"/>
      <c r="C19" s="109" t="s">
        <v>23</v>
      </c>
      <c r="D19" s="111">
        <f>'Table C'!D23</f>
        <v>10000</v>
      </c>
      <c r="E19" s="358" t="s">
        <v>2</v>
      </c>
      <c r="F19" s="365">
        <f>'Table C'!F23</f>
        <v>5.6299999999999996E-3</v>
      </c>
      <c r="G19" s="366"/>
      <c r="H19" s="19" t="s">
        <v>965</v>
      </c>
      <c r="J19" s="365">
        <f>'Table C'!I23</f>
        <v>6.2799999999999991E-3</v>
      </c>
      <c r="K19" s="366"/>
      <c r="L19" s="19" t="s">
        <v>965</v>
      </c>
      <c r="M19" s="367"/>
      <c r="N19" s="365">
        <f t="shared" si="9"/>
        <v>6.4999999999999954E-4</v>
      </c>
      <c r="O19" s="363"/>
      <c r="P19" s="364">
        <f t="shared" ref="P19" si="10">ROUND(N19/F19,4)</f>
        <v>0.11550000000000001</v>
      </c>
      <c r="Q19" s="223"/>
      <c r="R19" s="90">
        <f>D19</f>
        <v>10000</v>
      </c>
      <c r="S19" s="90">
        <f>S17-R18</f>
        <v>4576.6666666666661</v>
      </c>
      <c r="U19" s="378">
        <f>F19*S19</f>
        <v>25.766633333333328</v>
      </c>
      <c r="V19" s="378">
        <f>S19*J19</f>
        <v>28.741466666666661</v>
      </c>
      <c r="X19" s="238"/>
    </row>
    <row r="20" spans="2:24" x14ac:dyDescent="0.2">
      <c r="B20" s="71"/>
      <c r="C20" s="109"/>
      <c r="D20" s="111"/>
      <c r="E20" s="358"/>
      <c r="F20" s="365"/>
      <c r="G20" s="366"/>
      <c r="J20" s="365"/>
      <c r="K20" s="366"/>
      <c r="N20" s="366"/>
      <c r="O20" s="363"/>
      <c r="P20" s="364"/>
      <c r="Q20" s="223"/>
      <c r="R20" s="90"/>
      <c r="S20" s="90">
        <f>SUM(S18:S19)</f>
        <v>14576.666666666666</v>
      </c>
      <c r="U20" s="356">
        <f>SUM(U18:U19)</f>
        <v>93.086633333333324</v>
      </c>
      <c r="V20" s="356">
        <f>SUM(V18:V19)</f>
        <v>103.88146666666665</v>
      </c>
      <c r="W20" s="356">
        <f>V20-U20</f>
        <v>10.79483333333333</v>
      </c>
      <c r="X20" s="371">
        <f>ROUND(W20/U20,4)</f>
        <v>0.11600000000000001</v>
      </c>
    </row>
    <row r="21" spans="2:24" x14ac:dyDescent="0.2">
      <c r="B21" s="71"/>
      <c r="C21" s="109"/>
      <c r="D21" s="111"/>
      <c r="E21" s="358"/>
      <c r="F21" s="365"/>
      <c r="G21" s="366"/>
      <c r="J21" s="365"/>
      <c r="K21" s="366"/>
      <c r="N21" s="366"/>
      <c r="O21" s="363"/>
      <c r="P21" s="364"/>
      <c r="Q21" s="223"/>
      <c r="R21" s="90"/>
      <c r="S21" s="90"/>
      <c r="U21" s="356"/>
      <c r="V21" s="356"/>
      <c r="W21" s="356"/>
      <c r="X21" s="371"/>
    </row>
    <row r="22" spans="2:24" x14ac:dyDescent="0.2">
      <c r="B22" s="71"/>
      <c r="C22" s="108" t="s">
        <v>75</v>
      </c>
      <c r="D22" s="111"/>
      <c r="E22" s="358"/>
      <c r="Q22" s="223"/>
      <c r="R22" s="90"/>
      <c r="S22" s="90">
        <f>H35</f>
        <v>73555</v>
      </c>
      <c r="X22" s="238"/>
    </row>
    <row r="23" spans="2:24" x14ac:dyDescent="0.2">
      <c r="B23" s="71"/>
      <c r="C23" s="109" t="s">
        <v>22</v>
      </c>
      <c r="D23" s="111">
        <f>'Table C'!D26</f>
        <v>25000</v>
      </c>
      <c r="E23" s="358" t="s">
        <v>2</v>
      </c>
      <c r="F23" s="363">
        <f>'Table C'!F26</f>
        <v>151.74</v>
      </c>
      <c r="G23" s="363"/>
      <c r="H23" s="19" t="s">
        <v>964</v>
      </c>
      <c r="J23" s="363">
        <f>'Table C'!I26</f>
        <v>169.35000000000002</v>
      </c>
      <c r="K23" s="363"/>
      <c r="L23" s="19" t="s">
        <v>964</v>
      </c>
      <c r="N23" s="363">
        <f t="shared" ref="N23:N24" si="11">J23-F23</f>
        <v>17.610000000000014</v>
      </c>
      <c r="O23" s="363"/>
      <c r="P23" s="364">
        <f>ROUND(N23/F23,4)</f>
        <v>0.11609999999999999</v>
      </c>
      <c r="Q23" s="223"/>
      <c r="R23" s="90">
        <f>D23</f>
        <v>25000</v>
      </c>
      <c r="S23" s="90">
        <f>R23</f>
        <v>25000</v>
      </c>
      <c r="U23" s="356">
        <f>F23</f>
        <v>151.74</v>
      </c>
      <c r="V23" s="356">
        <f>J23</f>
        <v>169.35000000000002</v>
      </c>
      <c r="X23" s="238"/>
    </row>
    <row r="24" spans="2:24" x14ac:dyDescent="0.2">
      <c r="B24" s="71"/>
      <c r="C24" s="109" t="s">
        <v>23</v>
      </c>
      <c r="D24" s="111">
        <f>'Table C'!D27</f>
        <v>25000</v>
      </c>
      <c r="E24" s="358" t="s">
        <v>2</v>
      </c>
      <c r="F24" s="365">
        <f>'Table C'!F27</f>
        <v>5.6299999999999996E-3</v>
      </c>
      <c r="G24" s="366"/>
      <c r="H24" s="19" t="s">
        <v>965</v>
      </c>
      <c r="J24" s="365">
        <f>'Table C'!I27</f>
        <v>6.2799999999999991E-3</v>
      </c>
      <c r="K24" s="366"/>
      <c r="L24" s="19" t="s">
        <v>965</v>
      </c>
      <c r="M24" s="367"/>
      <c r="N24" s="365">
        <f t="shared" si="11"/>
        <v>6.4999999999999954E-4</v>
      </c>
      <c r="O24" s="363"/>
      <c r="P24" s="364">
        <f t="shared" ref="P24" si="12">ROUND(N24/F24,4)</f>
        <v>0.11550000000000001</v>
      </c>
      <c r="Q24" s="223"/>
      <c r="R24" s="90">
        <f>D24</f>
        <v>25000</v>
      </c>
      <c r="S24" s="90">
        <f>S22-R23</f>
        <v>48555</v>
      </c>
      <c r="U24" s="378">
        <f>F24*S24</f>
        <v>273.36464999999998</v>
      </c>
      <c r="V24" s="378">
        <f>S24*J24</f>
        <v>304.92539999999997</v>
      </c>
      <c r="X24" s="238"/>
    </row>
    <row r="25" spans="2:24" x14ac:dyDescent="0.2">
      <c r="B25" s="71"/>
      <c r="C25" s="109"/>
      <c r="D25" s="121"/>
      <c r="E25" s="358"/>
      <c r="F25" s="365"/>
      <c r="G25" s="370"/>
      <c r="J25" s="365"/>
      <c r="N25" s="365"/>
      <c r="O25" s="363"/>
      <c r="P25" s="364"/>
      <c r="Q25" s="223"/>
      <c r="R25" s="90"/>
      <c r="S25" s="90">
        <f>SUM(S23:S24)</f>
        <v>73555</v>
      </c>
      <c r="U25" s="356">
        <f>SUM(U23:U24)</f>
        <v>425.10464999999999</v>
      </c>
      <c r="V25" s="356">
        <f>SUM(V23:V24)</f>
        <v>474.27539999999999</v>
      </c>
      <c r="W25" s="356">
        <f>V25-U25</f>
        <v>49.170749999999998</v>
      </c>
      <c r="X25" s="371">
        <f>ROUND(W25/U25,4)</f>
        <v>0.1157</v>
      </c>
    </row>
    <row r="26" spans="2:24" x14ac:dyDescent="0.2">
      <c r="B26" s="154"/>
      <c r="C26" s="350"/>
      <c r="D26" s="372"/>
      <c r="E26" s="372"/>
      <c r="F26" s="373"/>
      <c r="G26" s="372"/>
      <c r="H26" s="372"/>
      <c r="I26" s="372"/>
      <c r="J26" s="373"/>
      <c r="K26" s="372"/>
      <c r="L26" s="372"/>
      <c r="M26" s="372"/>
      <c r="N26" s="374"/>
      <c r="O26" s="375"/>
      <c r="P26" s="376"/>
      <c r="Q26" s="377"/>
    </row>
    <row r="28" spans="2:24" x14ac:dyDescent="0.2">
      <c r="B28" s="68"/>
      <c r="C28" s="458" t="s">
        <v>978</v>
      </c>
      <c r="D28" s="458"/>
      <c r="E28" s="458"/>
      <c r="F28" s="458"/>
      <c r="G28" s="458"/>
      <c r="H28" s="458"/>
      <c r="I28" s="458"/>
      <c r="J28" s="458"/>
      <c r="K28" s="458"/>
      <c r="L28" s="458"/>
      <c r="M28" s="458"/>
      <c r="N28" s="458"/>
      <c r="O28" s="458"/>
      <c r="P28" s="458"/>
      <c r="Q28" s="361"/>
    </row>
    <row r="29" spans="2:24" x14ac:dyDescent="0.2">
      <c r="B29" s="71"/>
      <c r="H29" s="107" t="s">
        <v>46</v>
      </c>
      <c r="I29" s="107"/>
      <c r="J29" s="107" t="s">
        <v>10</v>
      </c>
      <c r="L29" s="107" t="s">
        <v>10</v>
      </c>
      <c r="M29" s="107"/>
      <c r="Q29" s="223"/>
    </row>
    <row r="30" spans="2:24" x14ac:dyDescent="0.2">
      <c r="B30" s="71"/>
      <c r="H30" s="107" t="s">
        <v>65</v>
      </c>
      <c r="I30" s="107"/>
      <c r="J30" s="107" t="s">
        <v>65</v>
      </c>
      <c r="L30" s="107" t="s">
        <v>65</v>
      </c>
      <c r="M30" s="107"/>
      <c r="N30" s="453" t="s">
        <v>973</v>
      </c>
      <c r="O30" s="453"/>
      <c r="P30" s="453"/>
      <c r="Q30" s="223"/>
    </row>
    <row r="31" spans="2:24" x14ac:dyDescent="0.2">
      <c r="B31" s="71"/>
      <c r="H31" s="336" t="s">
        <v>228</v>
      </c>
      <c r="I31" s="107"/>
      <c r="J31" s="336" t="s">
        <v>229</v>
      </c>
      <c r="L31" s="336" t="s">
        <v>229</v>
      </c>
      <c r="M31" s="107"/>
      <c r="N31" s="336" t="s">
        <v>977</v>
      </c>
      <c r="P31" s="336" t="s">
        <v>15</v>
      </c>
      <c r="Q31" s="223"/>
    </row>
    <row r="32" spans="2:24" x14ac:dyDescent="0.2">
      <c r="B32" s="71"/>
      <c r="C32" s="90" t="s">
        <v>974</v>
      </c>
      <c r="H32" s="90">
        <f>ROUND('BA Proposed Rates'!E45/'BA Proposed Rates'!D40,0)</f>
        <v>4366</v>
      </c>
      <c r="I32" s="107"/>
      <c r="J32" s="356">
        <f>U10</f>
        <v>35.382339999999999</v>
      </c>
      <c r="L32" s="356">
        <f>V10</f>
        <v>39.50488</v>
      </c>
      <c r="M32" s="107"/>
      <c r="N32" s="356">
        <f>L32-J32</f>
        <v>4.1225400000000008</v>
      </c>
      <c r="P32" s="364">
        <f>ROUND(N32/J32,4)</f>
        <v>0.11650000000000001</v>
      </c>
      <c r="Q32" s="223"/>
    </row>
    <row r="33" spans="2:17" x14ac:dyDescent="0.2">
      <c r="B33" s="71"/>
      <c r="C33" s="90" t="s">
        <v>73</v>
      </c>
      <c r="H33" s="90">
        <f>'BA Proposed Rates'!E58/'BA Proposed Rates'!D56</f>
        <v>23571.452991452992</v>
      </c>
      <c r="I33" s="107"/>
      <c r="J33" s="356">
        <f>U15</f>
        <v>143.72728034188034</v>
      </c>
      <c r="L33" s="356">
        <f>V15</f>
        <v>160.35872478632479</v>
      </c>
      <c r="M33" s="107"/>
      <c r="N33" s="356">
        <f t="shared" ref="N33:N35" si="13">L33-J33</f>
        <v>16.63144444444444</v>
      </c>
      <c r="P33" s="364">
        <f t="shared" ref="P33:P35" si="14">ROUND(N33/J33,4)</f>
        <v>0.1157</v>
      </c>
      <c r="Q33" s="223"/>
    </row>
    <row r="34" spans="2:17" x14ac:dyDescent="0.2">
      <c r="B34" s="71"/>
      <c r="C34" s="90" t="s">
        <v>74</v>
      </c>
      <c r="H34" s="90">
        <f>'BA Proposed Rates'!E70/'BA Proposed Rates'!D68</f>
        <v>14576.666666666666</v>
      </c>
      <c r="I34" s="107"/>
      <c r="J34" s="356">
        <f>U20</f>
        <v>93.086633333333324</v>
      </c>
      <c r="L34" s="356">
        <f>V20</f>
        <v>103.88146666666665</v>
      </c>
      <c r="M34" s="107"/>
      <c r="N34" s="356">
        <f t="shared" si="13"/>
        <v>10.79483333333333</v>
      </c>
      <c r="P34" s="364">
        <f t="shared" si="14"/>
        <v>0.11600000000000001</v>
      </c>
      <c r="Q34" s="223"/>
    </row>
    <row r="35" spans="2:17" x14ac:dyDescent="0.2">
      <c r="B35" s="71"/>
      <c r="C35" s="90" t="s">
        <v>75</v>
      </c>
      <c r="H35" s="90">
        <f>'BA Proposed Rates'!E83/'BA Proposed Rates'!D81</f>
        <v>73555</v>
      </c>
      <c r="I35" s="107"/>
      <c r="J35" s="356">
        <f>U25</f>
        <v>425.10464999999999</v>
      </c>
      <c r="L35" s="356">
        <f>V25</f>
        <v>474.27539999999999</v>
      </c>
      <c r="M35" s="107"/>
      <c r="N35" s="356">
        <f t="shared" si="13"/>
        <v>49.170749999999998</v>
      </c>
      <c r="P35" s="364">
        <f t="shared" si="14"/>
        <v>0.1157</v>
      </c>
      <c r="Q35" s="223"/>
    </row>
    <row r="36" spans="2:17" x14ac:dyDescent="0.2">
      <c r="B36" s="154"/>
      <c r="C36" s="372"/>
      <c r="D36" s="372"/>
      <c r="E36" s="372"/>
      <c r="F36" s="372"/>
      <c r="G36" s="372"/>
      <c r="H36" s="372"/>
      <c r="I36" s="372"/>
      <c r="J36" s="372"/>
      <c r="K36" s="372"/>
      <c r="L36" s="372"/>
      <c r="M36" s="372"/>
      <c r="N36" s="372"/>
      <c r="O36" s="372"/>
      <c r="P36" s="372"/>
      <c r="Q36" s="377"/>
    </row>
  </sheetData>
  <mergeCells count="5">
    <mergeCell ref="N3:P3"/>
    <mergeCell ref="F4:H4"/>
    <mergeCell ref="J4:L4"/>
    <mergeCell ref="C28:P28"/>
    <mergeCell ref="N30:P30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5DC7E-FC9F-44F7-8409-EE75A5611F9B}">
  <dimension ref="A1:F16"/>
  <sheetViews>
    <sheetView workbookViewId="0">
      <selection sqref="A1:F16"/>
    </sheetView>
  </sheetViews>
  <sheetFormatPr defaultRowHeight="15" x14ac:dyDescent="0.2"/>
  <cols>
    <col min="1" max="1" width="6.109375" customWidth="1"/>
    <col min="2" max="2" width="26.5546875" customWidth="1"/>
    <col min="3" max="3" width="1.77734375" customWidth="1"/>
    <col min="4" max="4" width="15.77734375" style="28" customWidth="1"/>
    <col min="5" max="5" width="1.77734375" style="28" customWidth="1"/>
    <col min="6" max="6" width="15.77734375" style="28" customWidth="1"/>
  </cols>
  <sheetData>
    <row r="1" spans="1:6" x14ac:dyDescent="0.2">
      <c r="D1" s="459" t="s">
        <v>164</v>
      </c>
      <c r="F1" s="460"/>
    </row>
    <row r="2" spans="1:6" x14ac:dyDescent="0.2">
      <c r="D2" s="89" t="s">
        <v>1032</v>
      </c>
      <c r="F2" s="89" t="s">
        <v>368</v>
      </c>
    </row>
    <row r="3" spans="1:6" x14ac:dyDescent="0.2">
      <c r="A3" s="19" t="s">
        <v>1026</v>
      </c>
      <c r="D3" s="380">
        <f>SAO!M16</f>
        <v>2711037.92343</v>
      </c>
      <c r="F3" s="380">
        <f>D3</f>
        <v>2711037.92343</v>
      </c>
    </row>
    <row r="4" spans="1:6" x14ac:dyDescent="0.2">
      <c r="A4" s="19" t="s">
        <v>1027</v>
      </c>
      <c r="D4" s="30">
        <f>ROUND('Revenue Requirement - DSC'!L16,0)</f>
        <v>10971</v>
      </c>
      <c r="F4" s="30">
        <f>'Revenue Requirement - OR'!L16</f>
        <v>314279.07657000003</v>
      </c>
    </row>
    <row r="5" spans="1:6" x14ac:dyDescent="0.2">
      <c r="A5" s="19" t="s">
        <v>1033</v>
      </c>
      <c r="D5" s="28">
        <f>SUM(D3:D4)</f>
        <v>2722008.92343</v>
      </c>
      <c r="F5" s="28">
        <f>SUM(F3:F4)</f>
        <v>3025317</v>
      </c>
    </row>
    <row r="6" spans="1:6" x14ac:dyDescent="0.2">
      <c r="A6" s="19" t="s">
        <v>355</v>
      </c>
      <c r="B6" s="151" t="s">
        <v>349</v>
      </c>
      <c r="D6" s="28">
        <f>+SAO!M18+SAO!M20</f>
        <v>87002</v>
      </c>
      <c r="F6" s="28">
        <f>D6</f>
        <v>87002</v>
      </c>
    </row>
    <row r="7" spans="1:6" x14ac:dyDescent="0.2">
      <c r="B7" s="151" t="s">
        <v>33</v>
      </c>
      <c r="D7" s="28">
        <f>+SAO!M59</f>
        <v>219326</v>
      </c>
      <c r="F7" s="28">
        <f t="shared" ref="F7:F14" si="0">D7</f>
        <v>219326</v>
      </c>
    </row>
    <row r="8" spans="1:6" x14ac:dyDescent="0.2">
      <c r="B8" s="19" t="s">
        <v>287</v>
      </c>
      <c r="D8" s="30">
        <f>+SAO!M62+SAO!M63</f>
        <v>20271</v>
      </c>
      <c r="F8" s="30">
        <f t="shared" si="0"/>
        <v>20271</v>
      </c>
    </row>
    <row r="9" spans="1:6" x14ac:dyDescent="0.2">
      <c r="A9" s="19" t="s">
        <v>1028</v>
      </c>
      <c r="D9" s="28">
        <f>SUM(D5:D8)</f>
        <v>3048607.92343</v>
      </c>
      <c r="F9" s="28">
        <f>SUM(F5:F8)</f>
        <v>3351916</v>
      </c>
    </row>
    <row r="10" spans="1:6" x14ac:dyDescent="0.2">
      <c r="A10" s="19" t="s">
        <v>1029</v>
      </c>
      <c r="D10" s="28">
        <f>-SAO!M54</f>
        <v>-2814006.99</v>
      </c>
      <c r="F10" s="28">
        <f t="shared" si="0"/>
        <v>-2814006.99</v>
      </c>
    </row>
    <row r="11" spans="1:6" x14ac:dyDescent="0.2">
      <c r="A11" s="19" t="s">
        <v>1031</v>
      </c>
      <c r="D11" s="28">
        <f>SUM(SAO!I35:I36)</f>
        <v>-95653</v>
      </c>
      <c r="F11" s="28">
        <f t="shared" si="0"/>
        <v>-95653</v>
      </c>
    </row>
    <row r="12" spans="1:6" x14ac:dyDescent="0.2">
      <c r="A12" s="19" t="s">
        <v>1030</v>
      </c>
      <c r="D12" s="30">
        <f>-'Revenue Requirement - DSC'!L8</f>
        <v>-174960</v>
      </c>
      <c r="F12" s="30">
        <f t="shared" si="0"/>
        <v>-174960</v>
      </c>
    </row>
    <row r="13" spans="1:6" x14ac:dyDescent="0.2">
      <c r="A13" s="19" t="s">
        <v>354</v>
      </c>
      <c r="D13" s="28">
        <f>SUM(D9:D12)</f>
        <v>-36012.066570000257</v>
      </c>
      <c r="F13" s="28">
        <f>SUM(F9:F12)</f>
        <v>267296.00999999978</v>
      </c>
    </row>
    <row r="14" spans="1:6" x14ac:dyDescent="0.2">
      <c r="A14" s="19" t="s">
        <v>355</v>
      </c>
      <c r="B14" s="19" t="s">
        <v>278</v>
      </c>
      <c r="D14" s="30">
        <f>+SAO!M52</f>
        <v>522435.99000000011</v>
      </c>
      <c r="F14" s="28">
        <f t="shared" si="0"/>
        <v>522435.99000000011</v>
      </c>
    </row>
    <row r="15" spans="1:6" ht="15.75" thickBot="1" x14ac:dyDescent="0.25">
      <c r="A15" s="19" t="s">
        <v>351</v>
      </c>
      <c r="D15" s="381">
        <f>SUM(D13:D14)</f>
        <v>486423.92342999985</v>
      </c>
      <c r="F15" s="381">
        <f>SUM(F13:F14)</f>
        <v>789731.99999999988</v>
      </c>
    </row>
    <row r="16" spans="1:6" ht="15.75" thickTop="1" x14ac:dyDescent="0.2"/>
  </sheetData>
  <pageMargins left="0.7" right="0.7" top="0.75" bottom="0.75" header="0.3" footer="0.3"/>
  <ignoredErrors>
    <ignoredError sqref="F9 F13" formula="1"/>
  </ignoredErrors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15A8B8-D6BF-4805-B5CA-8CA22F9EA2A7}">
  <dimension ref="A1:L89"/>
  <sheetViews>
    <sheetView workbookViewId="0">
      <selection sqref="A1:XFD1048576"/>
    </sheetView>
  </sheetViews>
  <sheetFormatPr defaultColWidth="14.77734375" defaultRowHeight="15" x14ac:dyDescent="0.2"/>
  <cols>
    <col min="1" max="3" width="10.77734375" customWidth="1"/>
    <col min="10" max="10" width="15.21875" bestFit="1" customWidth="1"/>
  </cols>
  <sheetData>
    <row r="1" spans="1:12" ht="18.75" x14ac:dyDescent="0.3">
      <c r="A1" s="425" t="s">
        <v>980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</row>
    <row r="2" spans="1:12" ht="18.75" x14ac:dyDescent="0.3">
      <c r="A2" s="427" t="str">
        <f>SAO!F1</f>
        <v>Garrard County Water Association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</row>
    <row r="3" spans="1:12" ht="18.75" x14ac:dyDescent="0.3">
      <c r="A3" s="118" t="s">
        <v>979</v>
      </c>
      <c r="B3" s="2"/>
      <c r="C3" s="2"/>
      <c r="D3" s="2"/>
      <c r="E3" s="2"/>
      <c r="F3" s="2"/>
      <c r="G3" s="2"/>
      <c r="H3" s="2"/>
      <c r="I3" s="2"/>
      <c r="J3" s="85"/>
      <c r="K3" s="119"/>
      <c r="L3" s="85"/>
    </row>
    <row r="4" spans="1:12" ht="18.75" x14ac:dyDescent="0.3">
      <c r="A4" s="428" t="s">
        <v>234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</row>
    <row r="5" spans="1:12" ht="18.75" x14ac:dyDescent="0.3">
      <c r="B5" s="28"/>
      <c r="C5" s="429" t="s">
        <v>236</v>
      </c>
      <c r="D5" s="429"/>
      <c r="E5" s="109"/>
      <c r="G5" s="110" t="s">
        <v>237</v>
      </c>
      <c r="H5" s="110" t="s">
        <v>238</v>
      </c>
      <c r="I5" s="120" t="s">
        <v>232</v>
      </c>
      <c r="J5" s="85"/>
      <c r="K5" s="119"/>
      <c r="L5" s="85"/>
    </row>
    <row r="6" spans="1:12" ht="18.75" x14ac:dyDescent="0.3">
      <c r="B6" s="28"/>
      <c r="C6" t="s">
        <v>239</v>
      </c>
      <c r="G6" s="121">
        <f>D46</f>
        <v>74061</v>
      </c>
      <c r="H6" s="121">
        <f>E46</f>
        <v>323363820</v>
      </c>
      <c r="I6" s="122">
        <f>G46</f>
        <v>2410249.1279999996</v>
      </c>
      <c r="J6" s="85"/>
      <c r="K6" s="119"/>
      <c r="L6" s="85"/>
    </row>
    <row r="7" spans="1:12" ht="18.75" x14ac:dyDescent="0.3">
      <c r="B7" s="28"/>
      <c r="C7" t="s">
        <v>73</v>
      </c>
      <c r="G7" s="121">
        <f>D59</f>
        <v>585</v>
      </c>
      <c r="H7" s="121">
        <f>E54</f>
        <v>13789300</v>
      </c>
      <c r="I7" s="136">
        <f>G59</f>
        <v>87028.265999999989</v>
      </c>
      <c r="J7" s="85"/>
      <c r="K7" s="119"/>
      <c r="L7" s="85"/>
    </row>
    <row r="8" spans="1:12" ht="18.75" x14ac:dyDescent="0.3">
      <c r="B8" s="28"/>
      <c r="C8" t="s">
        <v>74</v>
      </c>
      <c r="G8" s="121">
        <f>D71</f>
        <v>60</v>
      </c>
      <c r="H8" s="121">
        <f>E66</f>
        <v>874600</v>
      </c>
      <c r="I8" s="136">
        <f>G71</f>
        <v>7131.8432699999994</v>
      </c>
      <c r="J8" s="85"/>
      <c r="K8" s="119"/>
      <c r="L8" s="85"/>
    </row>
    <row r="9" spans="1:12" ht="18.75" x14ac:dyDescent="0.3">
      <c r="B9" s="28"/>
      <c r="C9" s="19" t="s">
        <v>75</v>
      </c>
      <c r="G9" s="121">
        <f>D84</f>
        <v>60</v>
      </c>
      <c r="H9" s="121">
        <f>E84</f>
        <v>4413300</v>
      </c>
      <c r="I9" s="136">
        <f>G84</f>
        <v>18316.182000000001</v>
      </c>
      <c r="J9" s="85"/>
      <c r="K9" s="119"/>
      <c r="L9" s="85"/>
    </row>
    <row r="10" spans="1:12" ht="18.75" x14ac:dyDescent="0.3">
      <c r="B10" s="28"/>
      <c r="C10" s="124" t="s">
        <v>240</v>
      </c>
      <c r="D10" s="124"/>
      <c r="E10" s="124"/>
      <c r="G10" s="110"/>
      <c r="H10" s="110"/>
      <c r="I10" s="228">
        <f>-'Biling Adjustments'!D7</f>
        <v>-15549</v>
      </c>
      <c r="J10" s="85"/>
      <c r="K10" s="119"/>
      <c r="L10" s="85"/>
    </row>
    <row r="11" spans="1:12" ht="18.75" x14ac:dyDescent="0.3">
      <c r="B11" s="28"/>
      <c r="C11" s="124" t="s">
        <v>241</v>
      </c>
      <c r="D11" s="124"/>
      <c r="E11" s="124"/>
      <c r="G11" s="125">
        <f>SUM(G6:G10)</f>
        <v>74766</v>
      </c>
      <c r="H11" s="125">
        <f>SUM(H6:H10)</f>
        <v>342441020</v>
      </c>
      <c r="I11" s="136">
        <f>SUM(I6:I10)</f>
        <v>2507176.4192699995</v>
      </c>
      <c r="J11" s="85"/>
      <c r="K11" s="119"/>
      <c r="L11" s="85"/>
    </row>
    <row r="12" spans="1:12" ht="18.75" x14ac:dyDescent="0.3">
      <c r="B12" s="28"/>
      <c r="C12" s="124" t="s">
        <v>242</v>
      </c>
      <c r="D12" s="124"/>
      <c r="E12" s="124"/>
      <c r="G12" s="126">
        <f>-I25</f>
        <v>-74928</v>
      </c>
      <c r="H12" s="126">
        <v>-343748000</v>
      </c>
      <c r="I12" s="126">
        <f>-SAO!G12</f>
        <v>-2523840</v>
      </c>
      <c r="J12" s="85"/>
      <c r="K12" s="119"/>
      <c r="L12" s="85"/>
    </row>
    <row r="13" spans="1:12" ht="19.5" thickBot="1" x14ac:dyDescent="0.35">
      <c r="B13" s="28"/>
      <c r="C13" s="127" t="s">
        <v>243</v>
      </c>
      <c r="D13" s="127"/>
      <c r="E13" s="127"/>
      <c r="G13" s="128">
        <f>SUM(G11:G12)</f>
        <v>-162</v>
      </c>
      <c r="H13" s="128">
        <f>SUM(H11:H12)</f>
        <v>-1306980</v>
      </c>
      <c r="I13" s="129">
        <f>SUM(I11:I12)</f>
        <v>-16663.580730000511</v>
      </c>
      <c r="J13" s="85"/>
      <c r="K13" s="119"/>
      <c r="L13" s="85"/>
    </row>
    <row r="14" spans="1:12" ht="19.5" thickTop="1" x14ac:dyDescent="0.3">
      <c r="B14" s="28"/>
      <c r="I14" s="130"/>
      <c r="J14" s="85"/>
      <c r="K14" s="119"/>
      <c r="L14" s="85"/>
    </row>
    <row r="15" spans="1:12" ht="18.75" x14ac:dyDescent="0.3">
      <c r="B15" s="28"/>
      <c r="C15" s="124" t="s">
        <v>244</v>
      </c>
      <c r="I15" s="131">
        <v>784507</v>
      </c>
      <c r="J15" s="132"/>
      <c r="K15" s="119"/>
    </row>
    <row r="16" spans="1:12" ht="18.75" x14ac:dyDescent="0.3">
      <c r="B16" s="28"/>
      <c r="C16" s="124" t="s">
        <v>3</v>
      </c>
      <c r="D16" t="s">
        <v>245</v>
      </c>
      <c r="I16" s="121">
        <v>0</v>
      </c>
      <c r="J16" s="132"/>
      <c r="K16" s="119"/>
    </row>
    <row r="17" spans="1:11" ht="18.75" x14ac:dyDescent="0.3">
      <c r="B17" s="28"/>
      <c r="C17" s="124"/>
      <c r="D17" t="s">
        <v>246</v>
      </c>
      <c r="I17" s="133">
        <v>0</v>
      </c>
      <c r="J17" s="132"/>
      <c r="K17" s="119"/>
    </row>
    <row r="18" spans="1:11" ht="19.5" thickBot="1" x14ac:dyDescent="0.35">
      <c r="B18" s="28"/>
      <c r="C18" s="124" t="s">
        <v>247</v>
      </c>
      <c r="I18" s="129">
        <f>SUM(I15:I17)</f>
        <v>784507</v>
      </c>
      <c r="J18" s="132"/>
      <c r="K18" s="119"/>
    </row>
    <row r="19" spans="1:11" ht="19.5" thickTop="1" x14ac:dyDescent="0.3">
      <c r="B19" s="28"/>
      <c r="C19" s="124"/>
      <c r="I19" s="134"/>
      <c r="J19" s="132"/>
      <c r="K19" s="119"/>
    </row>
    <row r="20" spans="1:11" ht="18.75" x14ac:dyDescent="0.3">
      <c r="B20" s="28"/>
      <c r="C20" s="124"/>
      <c r="I20" s="134"/>
      <c r="J20" s="132"/>
      <c r="K20" s="119"/>
    </row>
    <row r="21" spans="1:11" ht="18.75" x14ac:dyDescent="0.3">
      <c r="B21" s="28"/>
      <c r="C21" s="124" t="s">
        <v>251</v>
      </c>
      <c r="I21" s="125">
        <v>6161</v>
      </c>
      <c r="J21" s="132"/>
      <c r="K21" s="119"/>
    </row>
    <row r="22" spans="1:11" ht="18.75" x14ac:dyDescent="0.3">
      <c r="B22" s="28"/>
      <c r="C22" s="124" t="s">
        <v>252</v>
      </c>
      <c r="I22" s="126">
        <v>83</v>
      </c>
      <c r="J22" s="132"/>
      <c r="K22" s="119"/>
    </row>
    <row r="23" spans="1:11" ht="18.75" x14ac:dyDescent="0.3">
      <c r="B23" s="28"/>
      <c r="C23" s="135" t="s">
        <v>253</v>
      </c>
      <c r="I23" s="125">
        <f>SUM(I21:I22)</f>
        <v>6244</v>
      </c>
      <c r="J23" s="132"/>
      <c r="K23" s="119"/>
    </row>
    <row r="24" spans="1:11" ht="18.75" x14ac:dyDescent="0.3">
      <c r="B24" s="28"/>
      <c r="C24" s="135" t="s">
        <v>254</v>
      </c>
      <c r="I24" s="126">
        <v>12</v>
      </c>
      <c r="J24" s="132"/>
      <c r="K24" s="119"/>
    </row>
    <row r="25" spans="1:11" ht="19.5" thickBot="1" x14ac:dyDescent="0.35">
      <c r="B25" s="28"/>
      <c r="C25" s="135" t="s">
        <v>250</v>
      </c>
      <c r="I25" s="128">
        <f>I23*I24</f>
        <v>74928</v>
      </c>
      <c r="J25" s="132"/>
      <c r="K25" s="119"/>
    </row>
    <row r="26" spans="1:11" ht="19.5" thickTop="1" x14ac:dyDescent="0.3">
      <c r="A26" s="117"/>
      <c r="B26" s="117"/>
      <c r="C26" s="117"/>
      <c r="D26" s="117"/>
      <c r="E26" s="117"/>
      <c r="F26" s="117"/>
      <c r="G26" s="117"/>
      <c r="H26" s="117"/>
      <c r="I26" s="117"/>
      <c r="J26" s="117"/>
      <c r="K26" s="117"/>
    </row>
    <row r="27" spans="1:11" ht="18.75" x14ac:dyDescent="0.3">
      <c r="A27" s="117"/>
      <c r="B27" s="117"/>
      <c r="C27" s="117"/>
      <c r="D27" s="117"/>
      <c r="E27" s="117"/>
      <c r="F27" s="117"/>
      <c r="G27" s="117"/>
      <c r="H27" s="117"/>
      <c r="I27" s="117"/>
      <c r="J27" s="117"/>
      <c r="K27" s="117"/>
    </row>
    <row r="28" spans="1:11" ht="18.75" x14ac:dyDescent="0.3">
      <c r="A28" s="117"/>
      <c r="B28" s="117"/>
      <c r="C28" s="117"/>
      <c r="D28" s="117"/>
      <c r="E28" s="117"/>
      <c r="F28" s="117"/>
      <c r="G28" s="117"/>
      <c r="H28" s="117"/>
      <c r="I28" s="117"/>
      <c r="J28" s="117"/>
      <c r="K28" s="117"/>
    </row>
    <row r="29" spans="1:11" x14ac:dyDescent="0.2">
      <c r="B29" s="28"/>
    </row>
    <row r="30" spans="1:11" x14ac:dyDescent="0.2">
      <c r="A30" t="s">
        <v>227</v>
      </c>
      <c r="B30" s="108" t="s">
        <v>72</v>
      </c>
    </row>
    <row r="31" spans="1:11" x14ac:dyDescent="0.2">
      <c r="B31" s="109"/>
      <c r="C31" s="109"/>
      <c r="D31" s="109"/>
      <c r="E31" s="109"/>
      <c r="F31" s="27" t="s">
        <v>22</v>
      </c>
      <c r="G31" s="27" t="s">
        <v>25</v>
      </c>
      <c r="H31" s="27" t="s">
        <v>25</v>
      </c>
      <c r="I31" s="27" t="s">
        <v>25</v>
      </c>
      <c r="J31" s="27" t="s">
        <v>23</v>
      </c>
    </row>
    <row r="32" spans="1:11" x14ac:dyDescent="0.2">
      <c r="B32" s="109"/>
      <c r="C32" s="110" t="s">
        <v>228</v>
      </c>
      <c r="D32" s="110" t="s">
        <v>229</v>
      </c>
      <c r="E32" s="110" t="s">
        <v>2</v>
      </c>
      <c r="F32" s="60">
        <f>C33</f>
        <v>1000</v>
      </c>
      <c r="G32" s="60">
        <f>C34</f>
        <v>1000</v>
      </c>
      <c r="H32" s="60">
        <f>C35</f>
        <v>1000</v>
      </c>
      <c r="I32" s="60">
        <f>C36</f>
        <v>2000</v>
      </c>
      <c r="J32" s="60">
        <f>C37</f>
        <v>5000</v>
      </c>
      <c r="K32" s="57" t="s">
        <v>230</v>
      </c>
    </row>
    <row r="33" spans="2:11" x14ac:dyDescent="0.2">
      <c r="B33" s="109" t="s">
        <v>22</v>
      </c>
      <c r="C33" s="111">
        <v>1000</v>
      </c>
      <c r="D33" s="112">
        <v>14021</v>
      </c>
      <c r="E33" s="112">
        <v>4674820</v>
      </c>
      <c r="F33" s="28">
        <f>E33</f>
        <v>4674820</v>
      </c>
      <c r="K33" s="28">
        <f>SUM(F33:J33)</f>
        <v>4674820</v>
      </c>
    </row>
    <row r="34" spans="2:11" x14ac:dyDescent="0.2">
      <c r="B34" s="109" t="s">
        <v>25</v>
      </c>
      <c r="C34" s="111">
        <v>1000</v>
      </c>
      <c r="D34" s="112">
        <v>11263</v>
      </c>
      <c r="E34" s="112">
        <v>17672800</v>
      </c>
      <c r="F34">
        <f>D34*F$32</f>
        <v>11263000</v>
      </c>
      <c r="G34" s="28">
        <f>E34-F34</f>
        <v>6409800</v>
      </c>
      <c r="K34" s="28">
        <f t="shared" ref="K34:K37" si="0">SUM(F34:J34)</f>
        <v>17672800</v>
      </c>
    </row>
    <row r="35" spans="2:11" x14ac:dyDescent="0.2">
      <c r="B35" s="109" t="s">
        <v>25</v>
      </c>
      <c r="C35" s="111">
        <v>1000</v>
      </c>
      <c r="D35" s="112">
        <v>12413</v>
      </c>
      <c r="E35" s="112">
        <v>31595900</v>
      </c>
      <c r="F35">
        <f>$D35*F$32</f>
        <v>12413000</v>
      </c>
      <c r="G35">
        <f>$D35*G$32</f>
        <v>12413000</v>
      </c>
      <c r="H35" s="28">
        <f>E35-F35-G35</f>
        <v>6769900</v>
      </c>
      <c r="K35" s="28">
        <f t="shared" si="0"/>
        <v>31595900</v>
      </c>
    </row>
    <row r="36" spans="2:11" x14ac:dyDescent="0.2">
      <c r="B36" s="109" t="s">
        <v>25</v>
      </c>
      <c r="C36" s="111">
        <v>2000</v>
      </c>
      <c r="D36" s="112">
        <v>17545</v>
      </c>
      <c r="E36" s="112">
        <v>69201600</v>
      </c>
      <c r="F36">
        <f t="shared" ref="F36:I37" si="1">$D36*F$32</f>
        <v>17545000</v>
      </c>
      <c r="G36">
        <f t="shared" si="1"/>
        <v>17545000</v>
      </c>
      <c r="H36">
        <f t="shared" si="1"/>
        <v>17545000</v>
      </c>
      <c r="I36" s="28">
        <f>E36-F36-G36-H36</f>
        <v>16566600</v>
      </c>
      <c r="K36" s="28">
        <f t="shared" si="0"/>
        <v>69201600</v>
      </c>
    </row>
    <row r="37" spans="2:11" x14ac:dyDescent="0.2">
      <c r="B37" s="109" t="s">
        <v>23</v>
      </c>
      <c r="C37" s="111">
        <f>SUM(C33:C36)</f>
        <v>5000</v>
      </c>
      <c r="D37" s="112">
        <v>18819</v>
      </c>
      <c r="E37" s="112">
        <v>200218700</v>
      </c>
      <c r="F37">
        <f t="shared" si="1"/>
        <v>18819000</v>
      </c>
      <c r="G37">
        <f t="shared" si="1"/>
        <v>18819000</v>
      </c>
      <c r="H37">
        <f t="shared" si="1"/>
        <v>18819000</v>
      </c>
      <c r="I37">
        <f t="shared" si="1"/>
        <v>37638000</v>
      </c>
      <c r="J37" s="28">
        <f>E37-F37-G37-H37-I37</f>
        <v>106123700</v>
      </c>
      <c r="K37" s="28">
        <f t="shared" si="0"/>
        <v>200218700</v>
      </c>
    </row>
    <row r="38" spans="2:11" ht="15.75" thickBot="1" x14ac:dyDescent="0.25">
      <c r="B38" s="109"/>
      <c r="C38" t="s">
        <v>16</v>
      </c>
      <c r="D38" s="113">
        <f t="shared" ref="D38:K38" si="2">SUM(D33:D37)</f>
        <v>74061</v>
      </c>
      <c r="E38" s="113">
        <f t="shared" si="2"/>
        <v>323363820</v>
      </c>
      <c r="F38" s="113">
        <f t="shared" si="2"/>
        <v>64714820</v>
      </c>
      <c r="G38" s="113">
        <f t="shared" si="2"/>
        <v>55186800</v>
      </c>
      <c r="H38" s="113">
        <f t="shared" si="2"/>
        <v>43133900</v>
      </c>
      <c r="I38" s="113">
        <f t="shared" si="2"/>
        <v>54204600</v>
      </c>
      <c r="J38" s="113">
        <f t="shared" si="2"/>
        <v>106123700</v>
      </c>
      <c r="K38" s="113">
        <f t="shared" si="2"/>
        <v>323363820</v>
      </c>
    </row>
    <row r="39" spans="2:11" ht="15.75" thickTop="1" x14ac:dyDescent="0.2">
      <c r="D39" s="109"/>
      <c r="E39" s="109"/>
    </row>
    <row r="40" spans="2:11" x14ac:dyDescent="0.2">
      <c r="D40" s="110" t="s">
        <v>229</v>
      </c>
      <c r="E40" s="110" t="s">
        <v>2</v>
      </c>
      <c r="F40" s="57" t="s">
        <v>231</v>
      </c>
      <c r="G40" s="57" t="s">
        <v>232</v>
      </c>
    </row>
    <row r="41" spans="2:11" x14ac:dyDescent="0.2">
      <c r="B41" s="109" t="s">
        <v>22</v>
      </c>
      <c r="C41" s="111">
        <v>1000</v>
      </c>
      <c r="D41" s="114">
        <f>D38</f>
        <v>74061</v>
      </c>
      <c r="E41" s="114">
        <f>F38</f>
        <v>64714820</v>
      </c>
      <c r="F41" s="22">
        <v>12.86</v>
      </c>
      <c r="G41" s="114">
        <f>D41*F41</f>
        <v>952424.46</v>
      </c>
    </row>
    <row r="42" spans="2:11" x14ac:dyDescent="0.2">
      <c r="B42" s="109" t="s">
        <v>25</v>
      </c>
      <c r="C42" s="111">
        <v>1000</v>
      </c>
      <c r="E42" s="114">
        <f>G38</f>
        <v>55186800</v>
      </c>
      <c r="F42" s="115">
        <v>6.9899999999999997E-3</v>
      </c>
      <c r="G42" s="114">
        <f>E42*F42</f>
        <v>385755.73199999996</v>
      </c>
    </row>
    <row r="43" spans="2:11" x14ac:dyDescent="0.2">
      <c r="B43" s="109" t="s">
        <v>25</v>
      </c>
      <c r="C43" s="111">
        <v>1000</v>
      </c>
      <c r="E43" s="114">
        <f>H38</f>
        <v>43133900</v>
      </c>
      <c r="F43" s="115">
        <v>5.6699999999999997E-3</v>
      </c>
      <c r="G43" s="114">
        <f t="shared" ref="G43:G45" si="3">E43*F43</f>
        <v>244569.21299999999</v>
      </c>
    </row>
    <row r="44" spans="2:11" x14ac:dyDescent="0.2">
      <c r="B44" s="109" t="s">
        <v>25</v>
      </c>
      <c r="C44" s="111">
        <v>2000</v>
      </c>
      <c r="E44" s="114">
        <f>I38</f>
        <v>54204600</v>
      </c>
      <c r="F44" s="115">
        <v>5.3400000000000001E-3</v>
      </c>
      <c r="G44" s="114">
        <f t="shared" si="3"/>
        <v>289452.56400000001</v>
      </c>
    </row>
    <row r="45" spans="2:11" x14ac:dyDescent="0.2">
      <c r="B45" s="109" t="s">
        <v>23</v>
      </c>
      <c r="C45" s="111">
        <f>SUM(C41:C44)</f>
        <v>5000</v>
      </c>
      <c r="E45" s="114">
        <f>J38</f>
        <v>106123700</v>
      </c>
      <c r="F45" s="115">
        <v>5.0699999999999999E-3</v>
      </c>
      <c r="G45" s="114">
        <f t="shared" si="3"/>
        <v>538047.15899999999</v>
      </c>
    </row>
    <row r="46" spans="2:11" ht="15.75" thickBot="1" x14ac:dyDescent="0.25">
      <c r="B46" s="109"/>
      <c r="C46" t="s">
        <v>16</v>
      </c>
      <c r="D46" s="113">
        <f>SUM(D41:D45)</f>
        <v>74061</v>
      </c>
      <c r="E46" s="113">
        <f>SUM(E41:E45)</f>
        <v>323363820</v>
      </c>
      <c r="G46" s="113">
        <f>SUM(G41:G45)</f>
        <v>2410249.1279999996</v>
      </c>
    </row>
    <row r="47" spans="2:11" ht="15.75" thickTop="1" x14ac:dyDescent="0.2"/>
    <row r="49" spans="1:11" x14ac:dyDescent="0.2">
      <c r="A49" t="s">
        <v>227</v>
      </c>
      <c r="B49" s="108" t="s">
        <v>73</v>
      </c>
    </row>
    <row r="50" spans="1:11" x14ac:dyDescent="0.2">
      <c r="B50" s="109"/>
      <c r="C50" s="109"/>
      <c r="D50" s="109"/>
      <c r="E50" s="109"/>
      <c r="F50" s="27" t="s">
        <v>22</v>
      </c>
      <c r="G50" s="27" t="s">
        <v>23</v>
      </c>
    </row>
    <row r="51" spans="1:11" x14ac:dyDescent="0.2">
      <c r="B51" s="109"/>
      <c r="C51" s="110" t="s">
        <v>228</v>
      </c>
      <c r="D51" s="110" t="s">
        <v>229</v>
      </c>
      <c r="E51" s="110" t="s">
        <v>2</v>
      </c>
      <c r="F51" s="60">
        <f>C52</f>
        <v>5000</v>
      </c>
      <c r="G51" s="60">
        <f>C53</f>
        <v>5000</v>
      </c>
      <c r="K51" s="57" t="s">
        <v>230</v>
      </c>
    </row>
    <row r="52" spans="1:11" x14ac:dyDescent="0.2">
      <c r="B52" s="109" t="s">
        <v>22</v>
      </c>
      <c r="C52" s="111">
        <v>5000</v>
      </c>
      <c r="D52" s="112">
        <v>272</v>
      </c>
      <c r="E52" s="112">
        <v>507500</v>
      </c>
      <c r="F52" s="28">
        <f>E52</f>
        <v>507500</v>
      </c>
      <c r="K52" s="28">
        <f t="shared" ref="K52:K53" si="4">SUM(F52:J52)</f>
        <v>507500</v>
      </c>
    </row>
    <row r="53" spans="1:11" x14ac:dyDescent="0.2">
      <c r="B53" s="109" t="s">
        <v>23</v>
      </c>
      <c r="C53" s="111">
        <f>SUM(C52:C52)</f>
        <v>5000</v>
      </c>
      <c r="D53" s="112">
        <v>313</v>
      </c>
      <c r="E53" s="112">
        <v>13281800</v>
      </c>
      <c r="F53">
        <f>D53*F$32</f>
        <v>313000</v>
      </c>
      <c r="G53" s="28">
        <f>E53-F53</f>
        <v>12968800</v>
      </c>
      <c r="K53" s="28">
        <f t="shared" si="4"/>
        <v>13281800</v>
      </c>
    </row>
    <row r="54" spans="1:11" ht="15.75" thickBot="1" x14ac:dyDescent="0.25">
      <c r="B54" s="109"/>
      <c r="C54" t="s">
        <v>16</v>
      </c>
      <c r="D54" s="113">
        <f t="shared" ref="D54:G54" si="5">SUM(D52:D53)</f>
        <v>585</v>
      </c>
      <c r="E54" s="113">
        <f t="shared" si="5"/>
        <v>13789300</v>
      </c>
      <c r="F54" s="113">
        <f t="shared" si="5"/>
        <v>820500</v>
      </c>
      <c r="G54" s="113">
        <f t="shared" si="5"/>
        <v>12968800</v>
      </c>
      <c r="K54" s="113">
        <f t="shared" ref="K54" si="6">SUM(K49:K53)</f>
        <v>13789300</v>
      </c>
    </row>
    <row r="55" spans="1:11" ht="15.75" thickTop="1" x14ac:dyDescent="0.2">
      <c r="E55" s="114"/>
    </row>
    <row r="56" spans="1:11" x14ac:dyDescent="0.2">
      <c r="D56" s="110" t="s">
        <v>229</v>
      </c>
      <c r="E56" s="110" t="s">
        <v>2</v>
      </c>
      <c r="F56" s="57" t="s">
        <v>231</v>
      </c>
      <c r="G56" s="57" t="s">
        <v>232</v>
      </c>
    </row>
    <row r="57" spans="1:11" x14ac:dyDescent="0.2">
      <c r="B57" s="109" t="s">
        <v>22</v>
      </c>
      <c r="C57" s="111">
        <f>C52</f>
        <v>5000</v>
      </c>
      <c r="D57" s="114">
        <f>D54</f>
        <v>585</v>
      </c>
      <c r="E57" s="114">
        <f>F54</f>
        <v>820500</v>
      </c>
      <c r="F57" s="22">
        <v>36.369999999999997</v>
      </c>
      <c r="G57" s="114">
        <f>D57*F57</f>
        <v>21276.449999999997</v>
      </c>
    </row>
    <row r="58" spans="1:11" x14ac:dyDescent="0.2">
      <c r="B58" s="109" t="s">
        <v>25</v>
      </c>
      <c r="C58" s="111">
        <f>C53</f>
        <v>5000</v>
      </c>
      <c r="E58" s="114">
        <f>G54</f>
        <v>12968800</v>
      </c>
      <c r="F58" s="115">
        <f>F45</f>
        <v>5.0699999999999999E-3</v>
      </c>
      <c r="G58" s="114">
        <f>E58*F58</f>
        <v>65751.815999999992</v>
      </c>
    </row>
    <row r="59" spans="1:11" ht="15.75" thickBot="1" x14ac:dyDescent="0.25">
      <c r="C59" t="s">
        <v>16</v>
      </c>
      <c r="D59" s="113">
        <f>SUM(D57:D58)</f>
        <v>585</v>
      </c>
      <c r="E59" s="113">
        <f t="shared" ref="E59:G59" si="7">SUM(E57:E58)</f>
        <v>13789300</v>
      </c>
      <c r="F59" s="114"/>
      <c r="G59" s="113">
        <f t="shared" si="7"/>
        <v>87028.265999999989</v>
      </c>
    </row>
    <row r="60" spans="1:11" ht="15.75" thickTop="1" x14ac:dyDescent="0.2">
      <c r="E60" s="114"/>
    </row>
    <row r="61" spans="1:11" x14ac:dyDescent="0.2">
      <c r="A61" t="s">
        <v>227</v>
      </c>
      <c r="B61" s="108" t="s">
        <v>74</v>
      </c>
    </row>
    <row r="62" spans="1:11" x14ac:dyDescent="0.2">
      <c r="B62" s="109"/>
      <c r="C62" s="109"/>
      <c r="D62" s="109"/>
      <c r="E62" s="109"/>
      <c r="F62" s="27" t="s">
        <v>22</v>
      </c>
      <c r="G62" s="27" t="s">
        <v>23</v>
      </c>
    </row>
    <row r="63" spans="1:11" x14ac:dyDescent="0.2">
      <c r="B63" s="109"/>
      <c r="C63" s="110" t="s">
        <v>228</v>
      </c>
      <c r="D63" s="110" t="s">
        <v>229</v>
      </c>
      <c r="E63" s="110" t="s">
        <v>2</v>
      </c>
      <c r="F63" s="60">
        <f>C64</f>
        <v>10000</v>
      </c>
      <c r="G63" s="60">
        <f>C65</f>
        <v>10000</v>
      </c>
      <c r="K63" s="57" t="s">
        <v>230</v>
      </c>
    </row>
    <row r="64" spans="1:11" x14ac:dyDescent="0.2">
      <c r="B64" s="109" t="s">
        <v>22</v>
      </c>
      <c r="C64" s="111">
        <v>10000</v>
      </c>
      <c r="D64" s="112">
        <v>27</v>
      </c>
      <c r="E64" s="112">
        <v>165339</v>
      </c>
      <c r="F64" s="28">
        <f>E64</f>
        <v>165339</v>
      </c>
      <c r="K64" s="28">
        <f t="shared" ref="K64:K65" si="8">SUM(F64:J64)</f>
        <v>165339</v>
      </c>
    </row>
    <row r="65" spans="1:11" x14ac:dyDescent="0.2">
      <c r="B65" s="109" t="s">
        <v>23</v>
      </c>
      <c r="C65" s="111">
        <f>SUM(C64:C64)</f>
        <v>10000</v>
      </c>
      <c r="D65" s="112">
        <v>33</v>
      </c>
      <c r="E65" s="112">
        <v>709261</v>
      </c>
      <c r="F65">
        <f>D65*F$32</f>
        <v>33000</v>
      </c>
      <c r="G65" s="28">
        <f>E65-F65</f>
        <v>676261</v>
      </c>
      <c r="K65" s="28">
        <f t="shared" si="8"/>
        <v>709261</v>
      </c>
    </row>
    <row r="66" spans="1:11" ht="15.75" thickBot="1" x14ac:dyDescent="0.25">
      <c r="B66" s="109"/>
      <c r="C66" t="s">
        <v>16</v>
      </c>
      <c r="D66" s="113">
        <f t="shared" ref="D66:G66" si="9">SUM(D64:D65)</f>
        <v>60</v>
      </c>
      <c r="E66" s="113">
        <f t="shared" si="9"/>
        <v>874600</v>
      </c>
      <c r="F66" s="113">
        <f t="shared" si="9"/>
        <v>198339</v>
      </c>
      <c r="G66" s="113">
        <f t="shared" si="9"/>
        <v>676261</v>
      </c>
      <c r="K66" s="113">
        <f t="shared" ref="K66" si="10">SUM(K61:K65)</f>
        <v>874600</v>
      </c>
    </row>
    <row r="67" spans="1:11" ht="15.75" thickTop="1" x14ac:dyDescent="0.2">
      <c r="B67" s="109"/>
      <c r="D67" s="114"/>
      <c r="E67" s="114"/>
    </row>
    <row r="68" spans="1:11" x14ac:dyDescent="0.2">
      <c r="D68" s="110" t="s">
        <v>229</v>
      </c>
      <c r="E68" s="110" t="s">
        <v>2</v>
      </c>
      <c r="F68" s="57" t="s">
        <v>231</v>
      </c>
      <c r="G68" s="57" t="s">
        <v>232</v>
      </c>
    </row>
    <row r="69" spans="1:11" x14ac:dyDescent="0.2">
      <c r="B69" s="109" t="s">
        <v>22</v>
      </c>
      <c r="C69" s="111">
        <f>C64</f>
        <v>10000</v>
      </c>
      <c r="D69" s="114">
        <f>D66</f>
        <v>60</v>
      </c>
      <c r="E69" s="114">
        <f>F66</f>
        <v>198339</v>
      </c>
      <c r="F69" s="22">
        <v>61.72</v>
      </c>
      <c r="G69" s="114">
        <f>D69*F69</f>
        <v>3703.2</v>
      </c>
    </row>
    <row r="70" spans="1:11" x14ac:dyDescent="0.2">
      <c r="B70" s="109" t="s">
        <v>25</v>
      </c>
      <c r="C70" s="111">
        <f>C65</f>
        <v>10000</v>
      </c>
      <c r="E70" s="114">
        <f>G66</f>
        <v>676261</v>
      </c>
      <c r="F70" s="115">
        <f>F58</f>
        <v>5.0699999999999999E-3</v>
      </c>
      <c r="G70" s="114">
        <f>E70*F70</f>
        <v>3428.64327</v>
      </c>
    </row>
    <row r="71" spans="1:11" ht="15.75" thickBot="1" x14ac:dyDescent="0.25">
      <c r="C71" t="s">
        <v>16</v>
      </c>
      <c r="D71" s="113">
        <f>SUM(D69:D70)</f>
        <v>60</v>
      </c>
      <c r="E71" s="113">
        <f t="shared" ref="E71" si="11">SUM(E69:E70)</f>
        <v>874600</v>
      </c>
      <c r="F71" s="114"/>
      <c r="G71" s="113">
        <f t="shared" ref="G71" si="12">SUM(G69:G70)</f>
        <v>7131.8432699999994</v>
      </c>
    </row>
    <row r="72" spans="1:11" ht="15.75" thickTop="1" x14ac:dyDescent="0.2">
      <c r="B72" s="109"/>
      <c r="D72" s="114"/>
      <c r="E72" s="114"/>
    </row>
    <row r="73" spans="1:11" x14ac:dyDescent="0.2">
      <c r="B73" s="109"/>
      <c r="D73" s="114"/>
      <c r="E73" s="114"/>
    </row>
    <row r="74" spans="1:11" x14ac:dyDescent="0.2">
      <c r="A74" t="s">
        <v>227</v>
      </c>
      <c r="B74" s="108" t="s">
        <v>75</v>
      </c>
    </row>
    <row r="75" spans="1:11" x14ac:dyDescent="0.2">
      <c r="B75" s="109"/>
      <c r="C75" s="109"/>
      <c r="D75" s="109"/>
      <c r="E75" s="109"/>
      <c r="F75" s="27" t="s">
        <v>22</v>
      </c>
      <c r="G75" s="27" t="s">
        <v>23</v>
      </c>
    </row>
    <row r="76" spans="1:11" x14ac:dyDescent="0.2">
      <c r="B76" s="109"/>
      <c r="C76" s="110" t="s">
        <v>228</v>
      </c>
      <c r="D76" s="110" t="s">
        <v>229</v>
      </c>
      <c r="E76" s="110" t="s">
        <v>2</v>
      </c>
      <c r="F76" s="60">
        <f>C77</f>
        <v>25000</v>
      </c>
      <c r="G76" s="60">
        <f>C78</f>
        <v>25000</v>
      </c>
      <c r="K76" s="57" t="s">
        <v>230</v>
      </c>
    </row>
    <row r="77" spans="1:11" x14ac:dyDescent="0.2">
      <c r="B77" s="109" t="s">
        <v>22</v>
      </c>
      <c r="C77" s="111">
        <v>25000</v>
      </c>
      <c r="D77" s="112">
        <v>23</v>
      </c>
      <c r="E77" s="112">
        <v>2393700</v>
      </c>
      <c r="F77" s="28">
        <f>E77</f>
        <v>2393700</v>
      </c>
      <c r="K77" s="28">
        <f t="shared" ref="K77:K78" si="13">SUM(F77:J77)</f>
        <v>2393700</v>
      </c>
    </row>
    <row r="78" spans="1:11" x14ac:dyDescent="0.2">
      <c r="B78" s="109" t="s">
        <v>23</v>
      </c>
      <c r="C78" s="111">
        <f>SUM(C77:C77)</f>
        <v>25000</v>
      </c>
      <c r="D78" s="112">
        <v>37</v>
      </c>
      <c r="E78" s="112">
        <v>2019600</v>
      </c>
      <c r="F78">
        <f>D78*F$32</f>
        <v>37000</v>
      </c>
      <c r="G78" s="28">
        <f>E78-F78</f>
        <v>1982600</v>
      </c>
      <c r="K78" s="28">
        <f t="shared" si="13"/>
        <v>2019600</v>
      </c>
    </row>
    <row r="79" spans="1:11" ht="15.75" thickBot="1" x14ac:dyDescent="0.25">
      <c r="B79" s="109"/>
      <c r="C79" t="s">
        <v>16</v>
      </c>
      <c r="D79" s="113">
        <f t="shared" ref="D79:G79" si="14">SUM(D77:D78)</f>
        <v>60</v>
      </c>
      <c r="E79" s="113">
        <f t="shared" si="14"/>
        <v>4413300</v>
      </c>
      <c r="F79" s="113">
        <f t="shared" si="14"/>
        <v>2430700</v>
      </c>
      <c r="G79" s="113">
        <f t="shared" si="14"/>
        <v>1982600</v>
      </c>
      <c r="K79" s="113">
        <f t="shared" ref="K79" si="15">SUM(K74:K78)</f>
        <v>4413300</v>
      </c>
    </row>
    <row r="80" spans="1:11" ht="15.75" thickTop="1" x14ac:dyDescent="0.2"/>
    <row r="81" spans="2:7" x14ac:dyDescent="0.2">
      <c r="D81" s="110" t="s">
        <v>229</v>
      </c>
      <c r="E81" s="110" t="s">
        <v>2</v>
      </c>
      <c r="F81" s="57" t="s">
        <v>231</v>
      </c>
      <c r="G81" s="57" t="s">
        <v>232</v>
      </c>
    </row>
    <row r="82" spans="2:7" x14ac:dyDescent="0.2">
      <c r="B82" s="109" t="s">
        <v>22</v>
      </c>
      <c r="C82" s="111">
        <f>C77</f>
        <v>25000</v>
      </c>
      <c r="D82" s="114">
        <f>D79</f>
        <v>60</v>
      </c>
      <c r="E82" s="114">
        <f>F79</f>
        <v>2430700</v>
      </c>
      <c r="F82" s="22">
        <v>137.74</v>
      </c>
      <c r="G82" s="114">
        <f>D82*F82</f>
        <v>8264.4000000000015</v>
      </c>
    </row>
    <row r="83" spans="2:7" x14ac:dyDescent="0.2">
      <c r="B83" s="109" t="s">
        <v>25</v>
      </c>
      <c r="C83" s="111">
        <f>C78</f>
        <v>25000</v>
      </c>
      <c r="E83" s="114">
        <f>G79</f>
        <v>1982600</v>
      </c>
      <c r="F83" s="115">
        <f>F45</f>
        <v>5.0699999999999999E-3</v>
      </c>
      <c r="G83" s="114">
        <f>E83*F83</f>
        <v>10051.781999999999</v>
      </c>
    </row>
    <row r="84" spans="2:7" ht="15.75" thickBot="1" x14ac:dyDescent="0.25">
      <c r="C84" t="s">
        <v>16</v>
      </c>
      <c r="D84" s="113">
        <f>SUM(D82:D83)</f>
        <v>60</v>
      </c>
      <c r="E84" s="113">
        <f t="shared" ref="E84" si="16">SUM(E82:E83)</f>
        <v>4413300</v>
      </c>
      <c r="F84" s="114"/>
      <c r="G84" s="113">
        <f t="shared" ref="G84" si="17">SUM(G82:G83)</f>
        <v>18316.182000000001</v>
      </c>
    </row>
    <row r="85" spans="2:7" ht="15.75" thickTop="1" x14ac:dyDescent="0.2"/>
    <row r="87" spans="2:7" ht="15.75" x14ac:dyDescent="0.25">
      <c r="B87" s="116" t="s">
        <v>68</v>
      </c>
    </row>
    <row r="88" spans="2:7" x14ac:dyDescent="0.2">
      <c r="E88" s="57" t="s">
        <v>2</v>
      </c>
      <c r="F88" s="57" t="s">
        <v>231</v>
      </c>
      <c r="G88" s="57" t="s">
        <v>232</v>
      </c>
    </row>
    <row r="89" spans="2:7" x14ac:dyDescent="0.2">
      <c r="F89">
        <v>6.3800000000000003E-3</v>
      </c>
      <c r="G89" s="114">
        <f>E89*F89</f>
        <v>0</v>
      </c>
    </row>
  </sheetData>
  <mergeCells count="4">
    <mergeCell ref="A1:L1"/>
    <mergeCell ref="A2:L2"/>
    <mergeCell ref="A4:L4"/>
    <mergeCell ref="C5:D5"/>
  </mergeCell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DFB46C-5966-4AC9-A506-C6D33E8E1F4E}">
  <dimension ref="A5:D7"/>
  <sheetViews>
    <sheetView workbookViewId="0">
      <selection activeCell="D8" sqref="D8"/>
    </sheetView>
  </sheetViews>
  <sheetFormatPr defaultColWidth="14.77734375" defaultRowHeight="15" x14ac:dyDescent="0.2"/>
  <cols>
    <col min="1" max="16384" width="14.77734375" style="28"/>
  </cols>
  <sheetData>
    <row r="5" spans="1:4" x14ac:dyDescent="0.2">
      <c r="A5" s="90" t="s">
        <v>256</v>
      </c>
      <c r="D5" s="28">
        <v>25605</v>
      </c>
    </row>
    <row r="6" spans="1:4" x14ac:dyDescent="0.2">
      <c r="A6" s="90" t="s">
        <v>255</v>
      </c>
      <c r="D6" s="28">
        <v>10056</v>
      </c>
    </row>
    <row r="7" spans="1:4" x14ac:dyDescent="0.2">
      <c r="A7" s="90" t="s">
        <v>257</v>
      </c>
      <c r="D7" s="28">
        <f>D5-D6</f>
        <v>15549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240C1-AAFE-4773-945C-C1D75E0A2AED}">
  <dimension ref="A1:L90"/>
  <sheetViews>
    <sheetView workbookViewId="0">
      <selection sqref="A1:XFD1048576"/>
    </sheetView>
  </sheetViews>
  <sheetFormatPr defaultColWidth="14.77734375" defaultRowHeight="15" x14ac:dyDescent="0.2"/>
  <cols>
    <col min="1" max="3" width="10.77734375" customWidth="1"/>
    <col min="10" max="10" width="15.21875" bestFit="1" customWidth="1"/>
  </cols>
  <sheetData>
    <row r="1" spans="1:12" ht="18.75" x14ac:dyDescent="0.3">
      <c r="A1" s="425" t="s">
        <v>981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</row>
    <row r="2" spans="1:12" ht="18.75" x14ac:dyDescent="0.3">
      <c r="A2" s="427" t="str">
        <f>SAO!F1</f>
        <v>Garrard County Water Association</v>
      </c>
      <c r="B2" s="426"/>
      <c r="C2" s="426"/>
      <c r="D2" s="426"/>
      <c r="E2" s="426"/>
      <c r="F2" s="426"/>
      <c r="G2" s="426"/>
      <c r="H2" s="426"/>
      <c r="I2" s="426"/>
      <c r="J2" s="426"/>
      <c r="K2" s="426"/>
      <c r="L2" s="426"/>
    </row>
    <row r="3" spans="1:12" ht="18.75" x14ac:dyDescent="0.3">
      <c r="A3" s="118"/>
      <c r="B3" s="2"/>
      <c r="C3" s="2"/>
      <c r="D3" s="2"/>
      <c r="E3" s="2"/>
      <c r="F3" s="2"/>
      <c r="G3" s="2"/>
      <c r="H3" s="2"/>
      <c r="I3" s="2"/>
      <c r="J3" s="85"/>
      <c r="K3" s="119"/>
      <c r="L3" s="85"/>
    </row>
    <row r="4" spans="1:12" ht="18.75" x14ac:dyDescent="0.3">
      <c r="A4" s="428" t="s">
        <v>234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</row>
    <row r="5" spans="1:12" ht="18.75" x14ac:dyDescent="0.3">
      <c r="G5" s="430" t="s">
        <v>235</v>
      </c>
      <c r="H5" s="430"/>
      <c r="I5" s="430"/>
      <c r="J5" s="85"/>
      <c r="K5" s="119"/>
      <c r="L5" s="85"/>
    </row>
    <row r="6" spans="1:12" ht="18.75" x14ac:dyDescent="0.3">
      <c r="B6" s="28"/>
      <c r="C6" s="429" t="s">
        <v>236</v>
      </c>
      <c r="D6" s="429"/>
      <c r="E6" s="109"/>
      <c r="G6" s="110" t="s">
        <v>237</v>
      </c>
      <c r="H6" s="110" t="s">
        <v>238</v>
      </c>
      <c r="I6" s="120" t="s">
        <v>232</v>
      </c>
      <c r="J6" s="85"/>
      <c r="K6" s="119"/>
      <c r="L6" s="85"/>
    </row>
    <row r="7" spans="1:12" ht="18.75" x14ac:dyDescent="0.3">
      <c r="B7" s="28"/>
      <c r="C7" t="s">
        <v>239</v>
      </c>
      <c r="G7" s="121">
        <f>D47</f>
        <v>74061</v>
      </c>
      <c r="H7" s="121">
        <f>E47</f>
        <v>323363820</v>
      </c>
      <c r="I7" s="122">
        <f>G47</f>
        <v>2468361.142</v>
      </c>
      <c r="J7" s="85"/>
      <c r="K7" s="119"/>
      <c r="L7" s="85"/>
    </row>
    <row r="8" spans="1:12" ht="18.75" x14ac:dyDescent="0.3">
      <c r="B8" s="28"/>
      <c r="C8" t="s">
        <v>73</v>
      </c>
      <c r="G8" s="121">
        <f>D60</f>
        <v>585</v>
      </c>
      <c r="H8" s="121">
        <f>E55</f>
        <v>13789300</v>
      </c>
      <c r="I8" s="226">
        <f>G60</f>
        <v>89571.274000000005</v>
      </c>
      <c r="J8" s="85"/>
      <c r="K8" s="119"/>
      <c r="L8" s="85"/>
    </row>
    <row r="9" spans="1:12" ht="18.75" x14ac:dyDescent="0.3">
      <c r="B9" s="28"/>
      <c r="C9" t="s">
        <v>74</v>
      </c>
      <c r="G9" s="121">
        <f>D72</f>
        <v>60</v>
      </c>
      <c r="H9" s="121">
        <f>E67</f>
        <v>874600</v>
      </c>
      <c r="I9" s="226">
        <f>G72</f>
        <v>7336.0450300000002</v>
      </c>
      <c r="J9" s="85"/>
      <c r="K9" s="119"/>
      <c r="L9" s="85"/>
    </row>
    <row r="10" spans="1:12" ht="18.75" x14ac:dyDescent="0.3">
      <c r="B10" s="28"/>
      <c r="C10" s="19" t="s">
        <v>75</v>
      </c>
      <c r="G10" s="121">
        <f>D85</f>
        <v>60</v>
      </c>
      <c r="H10" s="121">
        <f>E85</f>
        <v>4413300</v>
      </c>
      <c r="I10" s="226">
        <f>G85</f>
        <v>18873.398000000001</v>
      </c>
      <c r="J10" s="85"/>
      <c r="K10" s="119"/>
      <c r="L10" s="85"/>
    </row>
    <row r="11" spans="1:12" ht="18.75" x14ac:dyDescent="0.3">
      <c r="B11" s="28"/>
      <c r="C11" s="124" t="s">
        <v>240</v>
      </c>
      <c r="D11" s="124"/>
      <c r="E11" s="124"/>
      <c r="G11" s="110"/>
      <c r="H11" s="110"/>
      <c r="I11" s="227">
        <f>'A - BA Existing Rates'!I10</f>
        <v>-15549</v>
      </c>
      <c r="J11" s="85"/>
      <c r="K11" s="119"/>
      <c r="L11" s="85"/>
    </row>
    <row r="12" spans="1:12" ht="18.75" x14ac:dyDescent="0.3">
      <c r="B12" s="28"/>
      <c r="C12" s="124" t="s">
        <v>241</v>
      </c>
      <c r="D12" s="124"/>
      <c r="E12" s="124"/>
      <c r="G12" s="125">
        <f>SUM(G7:G11)</f>
        <v>74766</v>
      </c>
      <c r="H12" s="125">
        <f>SUM(H7:H11)</f>
        <v>342441020</v>
      </c>
      <c r="I12" s="136">
        <f>SUM(I7:I11)</f>
        <v>2568592.8590300004</v>
      </c>
      <c r="J12" s="85"/>
      <c r="K12" s="119"/>
      <c r="L12" s="85"/>
    </row>
    <row r="13" spans="1:12" ht="18.75" x14ac:dyDescent="0.3">
      <c r="B13" s="28"/>
      <c r="C13" s="124" t="s">
        <v>242</v>
      </c>
      <c r="D13" s="124"/>
      <c r="E13" s="124"/>
      <c r="G13" s="126">
        <f>-I26</f>
        <v>-74928</v>
      </c>
      <c r="H13" s="126">
        <v>-343748000</v>
      </c>
      <c r="I13" s="126">
        <f>-'A - BA Existing Rates'!I11</f>
        <v>-2507176.4192699995</v>
      </c>
      <c r="J13" s="85"/>
      <c r="K13" s="119"/>
      <c r="L13" s="85"/>
    </row>
    <row r="14" spans="1:12" ht="19.5" thickBot="1" x14ac:dyDescent="0.35">
      <c r="B14" s="28"/>
      <c r="C14" s="127" t="s">
        <v>243</v>
      </c>
      <c r="D14" s="127"/>
      <c r="E14" s="127"/>
      <c r="G14" s="128">
        <f>SUM(G12:G13)</f>
        <v>-162</v>
      </c>
      <c r="H14" s="128">
        <f>SUM(H12:H13)</f>
        <v>-1306980</v>
      </c>
      <c r="I14" s="129">
        <f>SUM(I12:I13)</f>
        <v>61416.439760000911</v>
      </c>
      <c r="J14" s="85"/>
      <c r="K14" s="119"/>
      <c r="L14" s="85"/>
    </row>
    <row r="15" spans="1:12" ht="19.5" thickTop="1" x14ac:dyDescent="0.3">
      <c r="B15" s="28"/>
      <c r="I15" s="130"/>
      <c r="J15" s="85"/>
      <c r="K15" s="119"/>
      <c r="L15" s="85"/>
    </row>
    <row r="16" spans="1:12" ht="18.75" x14ac:dyDescent="0.3">
      <c r="B16" s="28"/>
      <c r="C16" s="124" t="s">
        <v>244</v>
      </c>
      <c r="I16" s="131">
        <v>784507</v>
      </c>
      <c r="J16" s="132"/>
      <c r="K16" s="119"/>
    </row>
    <row r="17" spans="1:11" ht="18.75" x14ac:dyDescent="0.3">
      <c r="B17" s="28"/>
      <c r="C17" s="124" t="s">
        <v>3</v>
      </c>
      <c r="D17" t="s">
        <v>245</v>
      </c>
      <c r="I17" s="121">
        <v>0</v>
      </c>
      <c r="J17" s="132"/>
      <c r="K17" s="119"/>
    </row>
    <row r="18" spans="1:11" ht="18.75" x14ac:dyDescent="0.3">
      <c r="B18" s="28"/>
      <c r="C18" s="124"/>
      <c r="D18" t="s">
        <v>246</v>
      </c>
      <c r="I18" s="133">
        <v>0</v>
      </c>
      <c r="J18" s="132"/>
      <c r="K18" s="119"/>
    </row>
    <row r="19" spans="1:11" ht="19.5" thickBot="1" x14ac:dyDescent="0.35">
      <c r="B19" s="28"/>
      <c r="C19" s="124" t="s">
        <v>247</v>
      </c>
      <c r="I19" s="129">
        <f>SUM(I16:I18)</f>
        <v>784507</v>
      </c>
      <c r="J19" s="132"/>
      <c r="K19" s="119"/>
    </row>
    <row r="20" spans="1:11" ht="19.5" thickTop="1" x14ac:dyDescent="0.3">
      <c r="B20" s="28"/>
      <c r="C20" s="124"/>
      <c r="I20" s="134"/>
      <c r="J20" s="132"/>
      <c r="K20" s="119"/>
    </row>
    <row r="21" spans="1:11" ht="18.75" x14ac:dyDescent="0.3">
      <c r="B21" s="28"/>
      <c r="C21" s="124"/>
      <c r="I21" s="134"/>
      <c r="J21" s="132"/>
      <c r="K21" s="119"/>
    </row>
    <row r="22" spans="1:11" ht="18.75" x14ac:dyDescent="0.3">
      <c r="B22" s="28"/>
      <c r="C22" s="124" t="s">
        <v>251</v>
      </c>
      <c r="I22" s="125">
        <v>6161</v>
      </c>
      <c r="J22" s="132"/>
      <c r="K22" s="119"/>
    </row>
    <row r="23" spans="1:11" ht="18.75" x14ac:dyDescent="0.3">
      <c r="B23" s="28"/>
      <c r="C23" s="124" t="s">
        <v>252</v>
      </c>
      <c r="I23" s="126">
        <v>83</v>
      </c>
      <c r="J23" s="132"/>
      <c r="K23" s="119"/>
    </row>
    <row r="24" spans="1:11" ht="18.75" x14ac:dyDescent="0.3">
      <c r="B24" s="28"/>
      <c r="C24" s="135" t="s">
        <v>253</v>
      </c>
      <c r="I24" s="125">
        <f>SUM(I22:I23)</f>
        <v>6244</v>
      </c>
      <c r="J24" s="132"/>
      <c r="K24" s="119"/>
    </row>
    <row r="25" spans="1:11" ht="18.75" x14ac:dyDescent="0.3">
      <c r="B25" s="28"/>
      <c r="C25" s="135" t="s">
        <v>254</v>
      </c>
      <c r="I25" s="126">
        <v>12</v>
      </c>
      <c r="J25" s="132"/>
      <c r="K25" s="119"/>
    </row>
    <row r="26" spans="1:11" ht="19.5" thickBot="1" x14ac:dyDescent="0.35">
      <c r="B26" s="28"/>
      <c r="C26" s="135" t="s">
        <v>250</v>
      </c>
      <c r="I26" s="128">
        <f>I24*I25</f>
        <v>74928</v>
      </c>
      <c r="J26" s="132"/>
      <c r="K26" s="119"/>
    </row>
    <row r="27" spans="1:11" ht="19.5" thickTop="1" x14ac:dyDescent="0.3">
      <c r="A27" s="117"/>
      <c r="B27" s="117"/>
      <c r="C27" s="117"/>
      <c r="D27" s="117"/>
      <c r="E27" s="117"/>
      <c r="F27" s="117"/>
      <c r="G27" s="117"/>
      <c r="H27" s="117"/>
      <c r="I27" s="117"/>
      <c r="J27" s="117"/>
      <c r="K27" s="117"/>
    </row>
    <row r="28" spans="1:11" ht="18.75" x14ac:dyDescent="0.3">
      <c r="A28" s="117"/>
      <c r="B28" s="117"/>
      <c r="C28" s="117"/>
      <c r="D28" s="117"/>
      <c r="E28" s="117"/>
      <c r="F28" s="117"/>
      <c r="G28" s="117"/>
      <c r="H28" s="117"/>
      <c r="I28" s="117"/>
      <c r="J28" s="117"/>
      <c r="K28" s="117"/>
    </row>
    <row r="29" spans="1:11" ht="18.75" x14ac:dyDescent="0.3">
      <c r="A29" s="117"/>
      <c r="B29" s="117"/>
      <c r="C29" s="117"/>
      <c r="D29" s="117"/>
      <c r="E29" s="117"/>
      <c r="F29" s="117"/>
      <c r="G29" s="117"/>
      <c r="H29" s="117"/>
      <c r="I29" s="117"/>
      <c r="J29" s="117"/>
      <c r="K29" s="117"/>
    </row>
    <row r="30" spans="1:11" x14ac:dyDescent="0.2">
      <c r="B30" s="28"/>
    </row>
    <row r="31" spans="1:11" x14ac:dyDescent="0.2">
      <c r="A31" t="s">
        <v>227</v>
      </c>
      <c r="B31" s="108" t="s">
        <v>72</v>
      </c>
    </row>
    <row r="32" spans="1:11" x14ac:dyDescent="0.2">
      <c r="B32" s="109"/>
      <c r="C32" s="109"/>
      <c r="D32" s="109"/>
      <c r="E32" s="109"/>
      <c r="F32" s="27" t="s">
        <v>22</v>
      </c>
      <c r="G32" s="27" t="s">
        <v>25</v>
      </c>
      <c r="H32" s="27" t="s">
        <v>25</v>
      </c>
      <c r="I32" s="27" t="s">
        <v>25</v>
      </c>
      <c r="J32" s="27" t="s">
        <v>23</v>
      </c>
    </row>
    <row r="33" spans="2:11" x14ac:dyDescent="0.2">
      <c r="B33" s="109"/>
      <c r="C33" s="110" t="s">
        <v>228</v>
      </c>
      <c r="D33" s="110" t="s">
        <v>229</v>
      </c>
      <c r="E33" s="110" t="s">
        <v>2</v>
      </c>
      <c r="F33" s="60">
        <f>C34</f>
        <v>1000</v>
      </c>
      <c r="G33" s="60">
        <f>C35</f>
        <v>1000</v>
      </c>
      <c r="H33" s="60">
        <f>C36</f>
        <v>1000</v>
      </c>
      <c r="I33" s="60">
        <f>C37</f>
        <v>2000</v>
      </c>
      <c r="J33" s="60">
        <f>C38</f>
        <v>5000</v>
      </c>
      <c r="K33" s="57" t="s">
        <v>230</v>
      </c>
    </row>
    <row r="34" spans="2:11" x14ac:dyDescent="0.2">
      <c r="B34" s="109" t="s">
        <v>22</v>
      </c>
      <c r="C34" s="111">
        <v>1000</v>
      </c>
      <c r="D34" s="112">
        <f>'A - BA Existing Rates'!D33</f>
        <v>14021</v>
      </c>
      <c r="E34" s="112">
        <f>'A - BA Existing Rates'!E33</f>
        <v>4674820</v>
      </c>
      <c r="F34" s="112">
        <f>E34</f>
        <v>4674820</v>
      </c>
      <c r="G34" s="112"/>
      <c r="H34" s="112"/>
      <c r="I34" s="112"/>
      <c r="J34" s="112"/>
      <c r="K34" s="112">
        <f>SUM(F34:J34)</f>
        <v>4674820</v>
      </c>
    </row>
    <row r="35" spans="2:11" x14ac:dyDescent="0.2">
      <c r="B35" s="109" t="s">
        <v>25</v>
      </c>
      <c r="C35" s="111">
        <v>1000</v>
      </c>
      <c r="D35" s="112">
        <f>'A - BA Existing Rates'!D34</f>
        <v>11263</v>
      </c>
      <c r="E35" s="112">
        <f>'A - BA Existing Rates'!E34</f>
        <v>17672800</v>
      </c>
      <c r="F35" s="112">
        <f>D35*F$33</f>
        <v>11263000</v>
      </c>
      <c r="G35" s="112">
        <f>E35-F35</f>
        <v>6409800</v>
      </c>
      <c r="H35" s="112"/>
      <c r="I35" s="112"/>
      <c r="J35" s="112"/>
      <c r="K35" s="112">
        <f t="shared" ref="K35:K38" si="0">SUM(F35:J35)</f>
        <v>17672800</v>
      </c>
    </row>
    <row r="36" spans="2:11" x14ac:dyDescent="0.2">
      <c r="B36" s="109" t="s">
        <v>25</v>
      </c>
      <c r="C36" s="111">
        <v>1000</v>
      </c>
      <c r="D36" s="112">
        <f>'A - BA Existing Rates'!D35</f>
        <v>12413</v>
      </c>
      <c r="E36" s="112">
        <f>'A - BA Existing Rates'!E35</f>
        <v>31595900</v>
      </c>
      <c r="F36" s="112">
        <f>$D36*F$33</f>
        <v>12413000</v>
      </c>
      <c r="G36" s="112">
        <f>$D36*G$33</f>
        <v>12413000</v>
      </c>
      <c r="H36" s="112">
        <f>E36-F36-G36</f>
        <v>6769900</v>
      </c>
      <c r="I36" s="112"/>
      <c r="J36" s="112"/>
      <c r="K36" s="112">
        <f t="shared" si="0"/>
        <v>31595900</v>
      </c>
    </row>
    <row r="37" spans="2:11" x14ac:dyDescent="0.2">
      <c r="B37" s="109" t="s">
        <v>25</v>
      </c>
      <c r="C37" s="111">
        <v>2000</v>
      </c>
      <c r="D37" s="112">
        <f>'A - BA Existing Rates'!D36</f>
        <v>17545</v>
      </c>
      <c r="E37" s="112">
        <f>'A - BA Existing Rates'!E36</f>
        <v>69201600</v>
      </c>
      <c r="F37" s="112">
        <f t="shared" ref="F37:I38" si="1">$D37*F$33</f>
        <v>17545000</v>
      </c>
      <c r="G37" s="112">
        <f t="shared" si="1"/>
        <v>17545000</v>
      </c>
      <c r="H37" s="112">
        <f t="shared" si="1"/>
        <v>17545000</v>
      </c>
      <c r="I37" s="112">
        <f>E37-F37-G37-H37</f>
        <v>16566600</v>
      </c>
      <c r="J37" s="112"/>
      <c r="K37" s="112">
        <f t="shared" si="0"/>
        <v>69201600</v>
      </c>
    </row>
    <row r="38" spans="2:11" x14ac:dyDescent="0.2">
      <c r="B38" s="109" t="s">
        <v>23</v>
      </c>
      <c r="C38" s="111">
        <f>SUM(C34:C37)</f>
        <v>5000</v>
      </c>
      <c r="D38" s="112">
        <f>'A - BA Existing Rates'!D37</f>
        <v>18819</v>
      </c>
      <c r="E38" s="112">
        <f>'A - BA Existing Rates'!E37</f>
        <v>200218700</v>
      </c>
      <c r="F38" s="112">
        <f t="shared" si="1"/>
        <v>18819000</v>
      </c>
      <c r="G38" s="112">
        <f t="shared" si="1"/>
        <v>18819000</v>
      </c>
      <c r="H38" s="112">
        <f t="shared" si="1"/>
        <v>18819000</v>
      </c>
      <c r="I38" s="112">
        <f t="shared" si="1"/>
        <v>37638000</v>
      </c>
      <c r="J38" s="112">
        <f>E38-F38-G38-H38-I38</f>
        <v>106123700</v>
      </c>
      <c r="K38" s="112">
        <f t="shared" si="0"/>
        <v>200218700</v>
      </c>
    </row>
    <row r="39" spans="2:11" ht="15.75" thickBot="1" x14ac:dyDescent="0.25">
      <c r="B39" s="109"/>
      <c r="C39" t="s">
        <v>16</v>
      </c>
      <c r="D39" s="113">
        <f t="shared" ref="D39:K39" si="2">SUM(D34:D38)</f>
        <v>74061</v>
      </c>
      <c r="E39" s="113">
        <f t="shared" si="2"/>
        <v>323363820</v>
      </c>
      <c r="F39" s="113">
        <f t="shared" si="2"/>
        <v>64714820</v>
      </c>
      <c r="G39" s="113">
        <f t="shared" si="2"/>
        <v>55186800</v>
      </c>
      <c r="H39" s="113">
        <f t="shared" si="2"/>
        <v>43133900</v>
      </c>
      <c r="I39" s="113">
        <f t="shared" si="2"/>
        <v>54204600</v>
      </c>
      <c r="J39" s="113">
        <f t="shared" si="2"/>
        <v>106123700</v>
      </c>
      <c r="K39" s="113">
        <f t="shared" si="2"/>
        <v>323363820</v>
      </c>
    </row>
    <row r="40" spans="2:11" ht="15.75" thickTop="1" x14ac:dyDescent="0.2">
      <c r="D40" s="109"/>
      <c r="E40" s="109"/>
    </row>
    <row r="41" spans="2:11" x14ac:dyDescent="0.2">
      <c r="D41" s="110" t="s">
        <v>229</v>
      </c>
      <c r="E41" s="110" t="s">
        <v>2</v>
      </c>
      <c r="F41" s="57" t="s">
        <v>231</v>
      </c>
      <c r="G41" s="57" t="s">
        <v>232</v>
      </c>
    </row>
    <row r="42" spans="2:11" x14ac:dyDescent="0.2">
      <c r="B42" s="109" t="s">
        <v>22</v>
      </c>
      <c r="C42" s="111">
        <v>1000</v>
      </c>
      <c r="D42" s="114">
        <f>D39</f>
        <v>74061</v>
      </c>
      <c r="E42" s="114">
        <f>F39</f>
        <v>64714820</v>
      </c>
      <c r="F42" s="22">
        <v>13.02</v>
      </c>
      <c r="G42" s="114">
        <f>D42*F42</f>
        <v>964274.22</v>
      </c>
    </row>
    <row r="43" spans="2:11" x14ac:dyDescent="0.2">
      <c r="B43" s="109" t="s">
        <v>25</v>
      </c>
      <c r="C43" s="111">
        <v>1000</v>
      </c>
      <c r="E43" s="114">
        <f>G39</f>
        <v>55186800</v>
      </c>
      <c r="F43" s="115">
        <v>7.1500000000000001E-3</v>
      </c>
      <c r="G43" s="114">
        <f>E43*F43</f>
        <v>394585.62</v>
      </c>
    </row>
    <row r="44" spans="2:11" x14ac:dyDescent="0.2">
      <c r="B44" s="109" t="s">
        <v>25</v>
      </c>
      <c r="C44" s="111">
        <v>1000</v>
      </c>
      <c r="E44" s="114">
        <f>H39</f>
        <v>43133900</v>
      </c>
      <c r="F44" s="115">
        <v>5.8300000000000001E-3</v>
      </c>
      <c r="G44" s="114">
        <f t="shared" ref="G44:G46" si="3">E44*F44</f>
        <v>251470.63700000002</v>
      </c>
    </row>
    <row r="45" spans="2:11" x14ac:dyDescent="0.2">
      <c r="B45" s="109" t="s">
        <v>25</v>
      </c>
      <c r="C45" s="111">
        <v>2000</v>
      </c>
      <c r="E45" s="114">
        <f>I39</f>
        <v>54204600</v>
      </c>
      <c r="F45" s="115">
        <v>5.5900000000000004E-3</v>
      </c>
      <c r="G45" s="114">
        <f t="shared" si="3"/>
        <v>303003.71400000004</v>
      </c>
    </row>
    <row r="46" spans="2:11" x14ac:dyDescent="0.2">
      <c r="B46" s="109" t="s">
        <v>23</v>
      </c>
      <c r="C46" s="111">
        <f>SUM(C42:C45)</f>
        <v>5000</v>
      </c>
      <c r="E46" s="114">
        <f>J39</f>
        <v>106123700</v>
      </c>
      <c r="F46" s="115">
        <v>5.2300000000000003E-3</v>
      </c>
      <c r="G46" s="114">
        <f t="shared" si="3"/>
        <v>555026.951</v>
      </c>
    </row>
    <row r="47" spans="2:11" ht="15.75" thickBot="1" x14ac:dyDescent="0.25">
      <c r="B47" s="109"/>
      <c r="C47" t="s">
        <v>16</v>
      </c>
      <c r="D47" s="113">
        <f>SUM(D42:D46)</f>
        <v>74061</v>
      </c>
      <c r="E47" s="113">
        <f>SUM(E42:E46)</f>
        <v>323363820</v>
      </c>
      <c r="G47" s="113">
        <f>SUM(G42:G46)</f>
        <v>2468361.142</v>
      </c>
    </row>
    <row r="48" spans="2:11" ht="15.75" thickTop="1" x14ac:dyDescent="0.2"/>
    <row r="50" spans="1:11" x14ac:dyDescent="0.2">
      <c r="A50" t="s">
        <v>227</v>
      </c>
      <c r="B50" s="108" t="s">
        <v>73</v>
      </c>
    </row>
    <row r="51" spans="1:11" x14ac:dyDescent="0.2">
      <c r="B51" s="109"/>
      <c r="C51" s="109"/>
      <c r="D51" s="109"/>
      <c r="E51" s="109"/>
      <c r="F51" s="27" t="s">
        <v>22</v>
      </c>
      <c r="G51" s="27" t="s">
        <v>23</v>
      </c>
    </row>
    <row r="52" spans="1:11" x14ac:dyDescent="0.2">
      <c r="B52" s="109"/>
      <c r="C52" s="110" t="s">
        <v>228</v>
      </c>
      <c r="D52" s="110" t="s">
        <v>229</v>
      </c>
      <c r="E52" s="110" t="s">
        <v>2</v>
      </c>
      <c r="F52" s="60">
        <f>C53</f>
        <v>5000</v>
      </c>
      <c r="G52" s="60">
        <f>C54</f>
        <v>5000</v>
      </c>
      <c r="K52" s="57" t="s">
        <v>230</v>
      </c>
    </row>
    <row r="53" spans="1:11" x14ac:dyDescent="0.2">
      <c r="B53" s="109" t="s">
        <v>22</v>
      </c>
      <c r="C53" s="111">
        <v>5000</v>
      </c>
      <c r="D53" s="112">
        <f>'A - BA Existing Rates'!D52</f>
        <v>272</v>
      </c>
      <c r="E53" s="112">
        <f>'A - BA Existing Rates'!E52</f>
        <v>507500</v>
      </c>
      <c r="F53" s="112">
        <f>E53</f>
        <v>507500</v>
      </c>
      <c r="K53" s="28">
        <f t="shared" ref="K53:K54" si="4">SUM(F53:J53)</f>
        <v>507500</v>
      </c>
    </row>
    <row r="54" spans="1:11" x14ac:dyDescent="0.2">
      <c r="B54" s="109" t="s">
        <v>23</v>
      </c>
      <c r="C54" s="111">
        <f>SUM(C53:C53)</f>
        <v>5000</v>
      </c>
      <c r="D54" s="112">
        <f>'A - BA Existing Rates'!D53</f>
        <v>313</v>
      </c>
      <c r="E54" s="112">
        <f>'A - BA Existing Rates'!E53</f>
        <v>13281800</v>
      </c>
      <c r="F54" s="112">
        <f>D54*F$33</f>
        <v>313000</v>
      </c>
      <c r="G54" s="28">
        <f>E54-F54</f>
        <v>12968800</v>
      </c>
      <c r="K54" s="28">
        <f t="shared" si="4"/>
        <v>13281800</v>
      </c>
    </row>
    <row r="55" spans="1:11" ht="15.75" thickBot="1" x14ac:dyDescent="0.25">
      <c r="B55" s="109"/>
      <c r="C55" t="s">
        <v>16</v>
      </c>
      <c r="D55" s="113">
        <f t="shared" ref="D55:G55" si="5">SUM(D53:D54)</f>
        <v>585</v>
      </c>
      <c r="E55" s="113">
        <f t="shared" si="5"/>
        <v>13789300</v>
      </c>
      <c r="F55" s="113">
        <f t="shared" si="5"/>
        <v>820500</v>
      </c>
      <c r="G55" s="113">
        <f t="shared" si="5"/>
        <v>12968800</v>
      </c>
      <c r="K55" s="113">
        <f t="shared" ref="K55" si="6">SUM(K50:K54)</f>
        <v>13789300</v>
      </c>
    </row>
    <row r="56" spans="1:11" ht="15.75" thickTop="1" x14ac:dyDescent="0.2">
      <c r="E56" s="114"/>
    </row>
    <row r="57" spans="1:11" x14ac:dyDescent="0.2">
      <c r="D57" s="110" t="s">
        <v>229</v>
      </c>
      <c r="E57" s="110" t="s">
        <v>2</v>
      </c>
      <c r="F57" s="57" t="s">
        <v>231</v>
      </c>
      <c r="G57" s="57" t="s">
        <v>232</v>
      </c>
    </row>
    <row r="58" spans="1:11" x14ac:dyDescent="0.2">
      <c r="B58" s="109" t="s">
        <v>22</v>
      </c>
      <c r="C58" s="111">
        <f>C53</f>
        <v>5000</v>
      </c>
      <c r="D58" s="114">
        <f>D55</f>
        <v>585</v>
      </c>
      <c r="E58" s="114">
        <f>F55</f>
        <v>820500</v>
      </c>
      <c r="F58" s="22">
        <v>37.17</v>
      </c>
      <c r="G58" s="114">
        <f>D58*F58</f>
        <v>21744.45</v>
      </c>
    </row>
    <row r="59" spans="1:11" x14ac:dyDescent="0.2">
      <c r="B59" s="109" t="s">
        <v>25</v>
      </c>
      <c r="C59" s="111">
        <f>C54</f>
        <v>5000</v>
      </c>
      <c r="E59" s="114">
        <f>G55</f>
        <v>12968800</v>
      </c>
      <c r="F59" s="115">
        <f>F46</f>
        <v>5.2300000000000003E-3</v>
      </c>
      <c r="G59" s="114">
        <f>E59*F59</f>
        <v>67826.824000000008</v>
      </c>
    </row>
    <row r="60" spans="1:11" ht="15.75" thickBot="1" x14ac:dyDescent="0.25">
      <c r="C60" t="s">
        <v>16</v>
      </c>
      <c r="D60" s="113">
        <f>SUM(D58:D59)</f>
        <v>585</v>
      </c>
      <c r="E60" s="113">
        <f t="shared" ref="E60:G60" si="7">SUM(E58:E59)</f>
        <v>13789300</v>
      </c>
      <c r="F60" s="114"/>
      <c r="G60" s="113">
        <f t="shared" si="7"/>
        <v>89571.274000000005</v>
      </c>
    </row>
    <row r="61" spans="1:11" ht="15.75" thickTop="1" x14ac:dyDescent="0.2">
      <c r="E61" s="114"/>
    </row>
    <row r="62" spans="1:11" x14ac:dyDescent="0.2">
      <c r="A62" t="s">
        <v>227</v>
      </c>
      <c r="B62" s="108" t="s">
        <v>74</v>
      </c>
    </row>
    <row r="63" spans="1:11" x14ac:dyDescent="0.2">
      <c r="B63" s="109"/>
      <c r="C63" s="109"/>
      <c r="D63" s="109"/>
      <c r="E63" s="109"/>
      <c r="F63" s="27" t="s">
        <v>22</v>
      </c>
      <c r="G63" s="27" t="s">
        <v>23</v>
      </c>
    </row>
    <row r="64" spans="1:11" x14ac:dyDescent="0.2">
      <c r="B64" s="109"/>
      <c r="C64" s="110" t="s">
        <v>228</v>
      </c>
      <c r="D64" s="110" t="s">
        <v>229</v>
      </c>
      <c r="E64" s="110" t="s">
        <v>2</v>
      </c>
      <c r="F64" s="60">
        <f>C65</f>
        <v>10000</v>
      </c>
      <c r="G64" s="60">
        <f>C66</f>
        <v>10000</v>
      </c>
      <c r="K64" s="57" t="s">
        <v>230</v>
      </c>
    </row>
    <row r="65" spans="1:11" x14ac:dyDescent="0.2">
      <c r="B65" s="109" t="s">
        <v>22</v>
      </c>
      <c r="C65" s="111">
        <v>10000</v>
      </c>
      <c r="D65" s="112">
        <f>'A - BA Existing Rates'!D64</f>
        <v>27</v>
      </c>
      <c r="E65" s="112">
        <f>'A - BA Existing Rates'!E64</f>
        <v>165339</v>
      </c>
      <c r="F65" s="112">
        <f>E65</f>
        <v>165339</v>
      </c>
      <c r="K65" s="28">
        <f t="shared" ref="K65:K66" si="8">SUM(F65:J65)</f>
        <v>165339</v>
      </c>
    </row>
    <row r="66" spans="1:11" x14ac:dyDescent="0.2">
      <c r="B66" s="109" t="s">
        <v>23</v>
      </c>
      <c r="C66" s="111">
        <f>SUM(C65:C65)</f>
        <v>10000</v>
      </c>
      <c r="D66" s="112">
        <f>'A - BA Existing Rates'!D65</f>
        <v>33</v>
      </c>
      <c r="E66" s="112">
        <f>'A - BA Existing Rates'!E65</f>
        <v>709261</v>
      </c>
      <c r="F66" s="112">
        <f>D66*F$33</f>
        <v>33000</v>
      </c>
      <c r="G66" s="28">
        <f>E66-F66</f>
        <v>676261</v>
      </c>
      <c r="K66" s="28">
        <f t="shared" si="8"/>
        <v>709261</v>
      </c>
    </row>
    <row r="67" spans="1:11" ht="15.75" thickBot="1" x14ac:dyDescent="0.25">
      <c r="B67" s="109"/>
      <c r="C67" t="s">
        <v>16</v>
      </c>
      <c r="D67" s="113">
        <f t="shared" ref="D67:G67" si="9">SUM(D65:D66)</f>
        <v>60</v>
      </c>
      <c r="E67" s="113">
        <f t="shared" si="9"/>
        <v>874600</v>
      </c>
      <c r="F67" s="113">
        <f t="shared" si="9"/>
        <v>198339</v>
      </c>
      <c r="G67" s="113">
        <f t="shared" si="9"/>
        <v>676261</v>
      </c>
      <c r="K67" s="113">
        <f t="shared" ref="K67" si="10">SUM(K62:K66)</f>
        <v>874600</v>
      </c>
    </row>
    <row r="68" spans="1:11" ht="15.75" thickTop="1" x14ac:dyDescent="0.2">
      <c r="B68" s="109"/>
      <c r="D68" s="114"/>
      <c r="E68" s="114"/>
    </row>
    <row r="69" spans="1:11" x14ac:dyDescent="0.2">
      <c r="D69" s="110" t="s">
        <v>229</v>
      </c>
      <c r="E69" s="110" t="s">
        <v>2</v>
      </c>
      <c r="F69" s="57" t="s">
        <v>231</v>
      </c>
      <c r="G69" s="57" t="s">
        <v>232</v>
      </c>
    </row>
    <row r="70" spans="1:11" x14ac:dyDescent="0.2">
      <c r="B70" s="109" t="s">
        <v>22</v>
      </c>
      <c r="C70" s="111">
        <f>C65</f>
        <v>10000</v>
      </c>
      <c r="D70" s="114">
        <f>D67</f>
        <v>60</v>
      </c>
      <c r="E70" s="114">
        <f>F67</f>
        <v>198339</v>
      </c>
      <c r="F70" s="22">
        <v>63.32</v>
      </c>
      <c r="G70" s="114">
        <f>D70*F70</f>
        <v>3799.2</v>
      </c>
    </row>
    <row r="71" spans="1:11" x14ac:dyDescent="0.2">
      <c r="B71" s="109" t="s">
        <v>25</v>
      </c>
      <c r="C71" s="111">
        <f>C66</f>
        <v>10000</v>
      </c>
      <c r="E71" s="114">
        <f>G67</f>
        <v>676261</v>
      </c>
      <c r="F71" s="115">
        <f>F59</f>
        <v>5.2300000000000003E-3</v>
      </c>
      <c r="G71" s="114">
        <f>E71*F71</f>
        <v>3536.8450300000004</v>
      </c>
    </row>
    <row r="72" spans="1:11" ht="15.75" thickBot="1" x14ac:dyDescent="0.25">
      <c r="C72" t="s">
        <v>16</v>
      </c>
      <c r="D72" s="113">
        <f>SUM(D70:D71)</f>
        <v>60</v>
      </c>
      <c r="E72" s="113">
        <f t="shared" ref="E72" si="11">SUM(E70:E71)</f>
        <v>874600</v>
      </c>
      <c r="F72" s="114"/>
      <c r="G72" s="113">
        <f t="shared" ref="G72" si="12">SUM(G70:G71)</f>
        <v>7336.0450300000002</v>
      </c>
    </row>
    <row r="73" spans="1:11" ht="15.75" thickTop="1" x14ac:dyDescent="0.2">
      <c r="B73" s="109"/>
      <c r="D73" s="114"/>
      <c r="E73" s="114"/>
    </row>
    <row r="74" spans="1:11" x14ac:dyDescent="0.2">
      <c r="B74" s="109"/>
      <c r="D74" s="114"/>
      <c r="E74" s="114"/>
    </row>
    <row r="75" spans="1:11" x14ac:dyDescent="0.2">
      <c r="A75" t="s">
        <v>227</v>
      </c>
      <c r="B75" s="108" t="s">
        <v>75</v>
      </c>
    </row>
    <row r="76" spans="1:11" x14ac:dyDescent="0.2">
      <c r="B76" s="109"/>
      <c r="C76" s="109"/>
      <c r="D76" s="109"/>
      <c r="E76" s="109"/>
      <c r="F76" s="27" t="s">
        <v>22</v>
      </c>
      <c r="G76" s="27" t="s">
        <v>23</v>
      </c>
    </row>
    <row r="77" spans="1:11" x14ac:dyDescent="0.2">
      <c r="B77" s="109"/>
      <c r="C77" s="110" t="s">
        <v>228</v>
      </c>
      <c r="D77" s="110" t="s">
        <v>229</v>
      </c>
      <c r="E77" s="110" t="s">
        <v>2</v>
      </c>
      <c r="F77" s="60">
        <f>C78</f>
        <v>25000</v>
      </c>
      <c r="G77" s="60">
        <f>C79</f>
        <v>25000</v>
      </c>
      <c r="K77" s="57" t="s">
        <v>230</v>
      </c>
    </row>
    <row r="78" spans="1:11" x14ac:dyDescent="0.2">
      <c r="B78" s="109" t="s">
        <v>22</v>
      </c>
      <c r="C78" s="111">
        <v>25000</v>
      </c>
      <c r="D78" s="112">
        <f>'A - BA Existing Rates'!D77</f>
        <v>23</v>
      </c>
      <c r="E78" s="112">
        <f>'A - BA Existing Rates'!E77</f>
        <v>2393700</v>
      </c>
      <c r="F78" s="112">
        <f>E78</f>
        <v>2393700</v>
      </c>
      <c r="K78" s="28">
        <f t="shared" ref="K78:K79" si="13">SUM(F78:J78)</f>
        <v>2393700</v>
      </c>
    </row>
    <row r="79" spans="1:11" x14ac:dyDescent="0.2">
      <c r="B79" s="109" t="s">
        <v>23</v>
      </c>
      <c r="C79" s="111">
        <f>SUM(C78:C78)</f>
        <v>25000</v>
      </c>
      <c r="D79" s="112">
        <f>'A - BA Existing Rates'!D78</f>
        <v>37</v>
      </c>
      <c r="E79" s="112">
        <f>'A - BA Existing Rates'!E78</f>
        <v>2019600</v>
      </c>
      <c r="F79" s="112">
        <f>D79*F$33</f>
        <v>37000</v>
      </c>
      <c r="G79" s="28">
        <f>E79-F79</f>
        <v>1982600</v>
      </c>
      <c r="K79" s="28">
        <f t="shared" si="13"/>
        <v>2019600</v>
      </c>
    </row>
    <row r="80" spans="1:11" ht="15.75" thickBot="1" x14ac:dyDescent="0.25">
      <c r="B80" s="109"/>
      <c r="C80" t="s">
        <v>16</v>
      </c>
      <c r="D80" s="113">
        <f t="shared" ref="D80:G80" si="14">SUM(D78:D79)</f>
        <v>60</v>
      </c>
      <c r="E80" s="113">
        <f t="shared" si="14"/>
        <v>4413300</v>
      </c>
      <c r="F80" s="113">
        <f t="shared" si="14"/>
        <v>2430700</v>
      </c>
      <c r="G80" s="113">
        <f t="shared" si="14"/>
        <v>1982600</v>
      </c>
      <c r="K80" s="113">
        <f t="shared" ref="K80" si="15">SUM(K75:K79)</f>
        <v>4413300</v>
      </c>
    </row>
    <row r="81" spans="2:7" ht="15.75" thickTop="1" x14ac:dyDescent="0.2"/>
    <row r="82" spans="2:7" x14ac:dyDescent="0.2">
      <c r="D82" s="110" t="s">
        <v>229</v>
      </c>
      <c r="E82" s="110" t="s">
        <v>2</v>
      </c>
      <c r="F82" s="57" t="s">
        <v>231</v>
      </c>
      <c r="G82" s="57" t="s">
        <v>232</v>
      </c>
    </row>
    <row r="83" spans="2:7" x14ac:dyDescent="0.2">
      <c r="B83" s="109" t="s">
        <v>22</v>
      </c>
      <c r="C83" s="111">
        <f>C78</f>
        <v>25000</v>
      </c>
      <c r="D83" s="114">
        <f>D80</f>
        <v>60</v>
      </c>
      <c r="E83" s="114">
        <f>F80</f>
        <v>2430700</v>
      </c>
      <c r="F83" s="22">
        <v>141.74</v>
      </c>
      <c r="G83" s="114">
        <f>D83*F83</f>
        <v>8504.4000000000015</v>
      </c>
    </row>
    <row r="84" spans="2:7" x14ac:dyDescent="0.2">
      <c r="B84" s="109" t="s">
        <v>25</v>
      </c>
      <c r="C84" s="111">
        <f>C79</f>
        <v>25000</v>
      </c>
      <c r="E84" s="114">
        <f>G80</f>
        <v>1982600</v>
      </c>
      <c r="F84" s="115">
        <f>F46</f>
        <v>5.2300000000000003E-3</v>
      </c>
      <c r="G84" s="114">
        <f>E84*F84</f>
        <v>10368.998000000001</v>
      </c>
    </row>
    <row r="85" spans="2:7" ht="15.75" thickBot="1" x14ac:dyDescent="0.25">
      <c r="C85" t="s">
        <v>16</v>
      </c>
      <c r="D85" s="113">
        <f>SUM(D83:D84)</f>
        <v>60</v>
      </c>
      <c r="E85" s="113">
        <f t="shared" ref="E85" si="16">SUM(E83:E84)</f>
        <v>4413300</v>
      </c>
      <c r="F85" s="114"/>
      <c r="G85" s="113">
        <f t="shared" ref="G85" si="17">SUM(G83:G84)</f>
        <v>18873.398000000001</v>
      </c>
    </row>
    <row r="86" spans="2:7" ht="15.75" thickTop="1" x14ac:dyDescent="0.2"/>
    <row r="88" spans="2:7" ht="15.75" x14ac:dyDescent="0.25">
      <c r="B88" s="116" t="s">
        <v>68</v>
      </c>
    </row>
    <row r="89" spans="2:7" x14ac:dyDescent="0.2">
      <c r="E89" s="57" t="s">
        <v>2</v>
      </c>
      <c r="F89" s="57" t="s">
        <v>231</v>
      </c>
      <c r="G89" s="57" t="s">
        <v>232</v>
      </c>
    </row>
    <row r="90" spans="2:7" x14ac:dyDescent="0.2">
      <c r="F90">
        <v>6.3800000000000003E-3</v>
      </c>
      <c r="G90" s="114">
        <f>E90*F90</f>
        <v>0</v>
      </c>
    </row>
  </sheetData>
  <mergeCells count="5">
    <mergeCell ref="A1:L1"/>
    <mergeCell ref="A2:L2"/>
    <mergeCell ref="A4:L4"/>
    <mergeCell ref="G5:I5"/>
    <mergeCell ref="C6:D6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88FBB6-0BB4-46F4-A1A9-A0DB2EA379DD}">
  <dimension ref="A1:L88"/>
  <sheetViews>
    <sheetView workbookViewId="0">
      <selection activeCell="F14" sqref="F14"/>
    </sheetView>
  </sheetViews>
  <sheetFormatPr defaultColWidth="14.77734375" defaultRowHeight="15" x14ac:dyDescent="0.2"/>
  <cols>
    <col min="1" max="3" width="10.77734375" customWidth="1"/>
  </cols>
  <sheetData>
    <row r="1" spans="1:12" ht="18.75" x14ac:dyDescent="0.3">
      <c r="A1" s="425" t="s">
        <v>982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</row>
    <row r="2" spans="1:12" ht="18.75" x14ac:dyDescent="0.3">
      <c r="A2" s="427" t="str">
        <f>SAO!F1</f>
        <v>Garrard County Water Association</v>
      </c>
      <c r="B2" s="431"/>
      <c r="C2" s="431"/>
      <c r="D2" s="431"/>
      <c r="E2" s="431"/>
      <c r="F2" s="431"/>
      <c r="G2" s="431"/>
      <c r="H2" s="431"/>
      <c r="I2" s="431"/>
      <c r="J2" s="431"/>
      <c r="K2" s="431"/>
      <c r="L2" s="431"/>
    </row>
    <row r="3" spans="1:12" ht="18.75" x14ac:dyDescent="0.3">
      <c r="A3" s="118"/>
      <c r="B3" s="2"/>
      <c r="C3" s="2"/>
      <c r="D3" s="2"/>
      <c r="E3" s="2"/>
      <c r="F3" s="2"/>
      <c r="G3" s="2"/>
      <c r="H3" s="2"/>
      <c r="I3" s="2"/>
      <c r="J3" s="85"/>
      <c r="K3" s="119"/>
      <c r="L3" s="85"/>
    </row>
    <row r="4" spans="1:12" ht="18.75" x14ac:dyDescent="0.3">
      <c r="A4" s="428" t="s">
        <v>234</v>
      </c>
      <c r="B4" s="428"/>
      <c r="C4" s="428"/>
      <c r="D4" s="428"/>
      <c r="E4" s="428"/>
      <c r="F4" s="428"/>
      <c r="G4" s="428"/>
      <c r="H4" s="428"/>
      <c r="I4" s="428"/>
      <c r="J4" s="428"/>
      <c r="K4" s="428"/>
      <c r="L4" s="428"/>
    </row>
    <row r="5" spans="1:12" ht="18.75" x14ac:dyDescent="0.3">
      <c r="G5" s="432" t="s">
        <v>235</v>
      </c>
      <c r="H5" s="432"/>
      <c r="I5" s="432"/>
      <c r="J5" s="85"/>
      <c r="K5" s="119"/>
      <c r="L5" s="85"/>
    </row>
    <row r="6" spans="1:12" ht="18.75" x14ac:dyDescent="0.3">
      <c r="B6" s="28"/>
      <c r="C6" s="429" t="s">
        <v>236</v>
      </c>
      <c r="D6" s="429"/>
      <c r="E6" s="109"/>
      <c r="G6" s="110" t="s">
        <v>237</v>
      </c>
      <c r="H6" s="110" t="s">
        <v>238</v>
      </c>
      <c r="I6" s="120" t="s">
        <v>232</v>
      </c>
      <c r="J6" s="85"/>
      <c r="K6" s="119"/>
      <c r="L6" s="85"/>
    </row>
    <row r="7" spans="1:12" ht="18.75" x14ac:dyDescent="0.3">
      <c r="B7" s="28"/>
      <c r="C7" t="s">
        <v>239</v>
      </c>
      <c r="G7" s="121">
        <f>D45</f>
        <v>74061</v>
      </c>
      <c r="H7" s="121">
        <f>E45</f>
        <v>323363820</v>
      </c>
      <c r="I7" s="122">
        <f>G45</f>
        <v>2601445.142</v>
      </c>
      <c r="J7" s="123"/>
      <c r="K7" s="119"/>
      <c r="L7" s="85"/>
    </row>
    <row r="8" spans="1:12" ht="18.75" x14ac:dyDescent="0.3">
      <c r="B8" s="28"/>
      <c r="C8" t="s">
        <v>73</v>
      </c>
      <c r="G8" s="121">
        <f>D58</f>
        <v>585</v>
      </c>
      <c r="H8" s="121">
        <f>E53</f>
        <v>13789300</v>
      </c>
      <c r="I8" s="136">
        <f>G58</f>
        <v>95928.793999999994</v>
      </c>
      <c r="J8" s="123"/>
      <c r="K8" s="119"/>
      <c r="L8" s="85"/>
    </row>
    <row r="9" spans="1:12" ht="18.75" x14ac:dyDescent="0.3">
      <c r="B9" s="28"/>
      <c r="C9" t="s">
        <v>74</v>
      </c>
      <c r="G9" s="121">
        <f>D70</f>
        <v>60</v>
      </c>
      <c r="H9" s="121">
        <f>E65</f>
        <v>874600</v>
      </c>
      <c r="I9" s="136">
        <f>G70</f>
        <v>7846.5494299999991</v>
      </c>
      <c r="J9" s="123"/>
      <c r="K9" s="119"/>
      <c r="L9" s="85"/>
    </row>
    <row r="10" spans="1:12" ht="18.75" x14ac:dyDescent="0.3">
      <c r="B10" s="28"/>
      <c r="C10" s="19" t="s">
        <v>75</v>
      </c>
      <c r="G10" s="121">
        <f>D83</f>
        <v>60</v>
      </c>
      <c r="H10" s="121">
        <f>E83</f>
        <v>4413300</v>
      </c>
      <c r="I10" s="136">
        <f>G83</f>
        <v>20266.438000000002</v>
      </c>
      <c r="J10" s="123"/>
      <c r="K10" s="119"/>
      <c r="L10" s="85"/>
    </row>
    <row r="11" spans="1:12" ht="18.75" x14ac:dyDescent="0.3">
      <c r="B11" s="28"/>
      <c r="C11" s="124" t="s">
        <v>240</v>
      </c>
      <c r="D11" s="124"/>
      <c r="E11" s="124"/>
      <c r="G11" s="110"/>
      <c r="H11" s="110"/>
      <c r="I11" s="228">
        <f>'A - BA Existing Rates'!I10</f>
        <v>-15549</v>
      </c>
      <c r="J11" s="85"/>
      <c r="K11" s="119"/>
      <c r="L11" s="85"/>
    </row>
    <row r="12" spans="1:12" ht="18.75" x14ac:dyDescent="0.3">
      <c r="B12" s="28"/>
      <c r="C12" s="124" t="s">
        <v>241</v>
      </c>
      <c r="D12" s="124"/>
      <c r="E12" s="124"/>
      <c r="G12" s="125">
        <f>SUM(G7:G11)</f>
        <v>74766</v>
      </c>
      <c r="H12" s="125">
        <f>SUM(H7:H11)</f>
        <v>342441020</v>
      </c>
      <c r="I12" s="136">
        <f>SUM(I7:I11)</f>
        <v>2709937.92343</v>
      </c>
      <c r="J12" s="85"/>
      <c r="K12" s="119"/>
      <c r="L12" s="85"/>
    </row>
    <row r="13" spans="1:12" ht="18.75" x14ac:dyDescent="0.3">
      <c r="B13" s="28"/>
      <c r="C13" s="124" t="s">
        <v>242</v>
      </c>
      <c r="D13" s="124"/>
      <c r="E13" s="124"/>
      <c r="G13" s="126">
        <f>-I24</f>
        <v>-74940</v>
      </c>
      <c r="H13" s="126">
        <v>-343748000</v>
      </c>
      <c r="I13" s="126">
        <f>-'B - BA PWA Rates CN 2024-00263'!I12</f>
        <v>-2568592.8590300004</v>
      </c>
      <c r="J13" s="85"/>
      <c r="K13" s="119"/>
      <c r="L13" s="85"/>
    </row>
    <row r="14" spans="1:12" ht="19.5" thickBot="1" x14ac:dyDescent="0.35">
      <c r="B14" s="28"/>
      <c r="C14" s="127" t="s">
        <v>243</v>
      </c>
      <c r="D14" s="127"/>
      <c r="E14" s="127"/>
      <c r="G14" s="128">
        <f>SUM(G12:G13)</f>
        <v>-174</v>
      </c>
      <c r="H14" s="128">
        <f>SUM(H12:H13)</f>
        <v>-1306980</v>
      </c>
      <c r="I14" s="129">
        <f>SUM(I12:I13)</f>
        <v>141345.06439999957</v>
      </c>
      <c r="J14" s="85"/>
      <c r="K14" s="119"/>
      <c r="L14" s="85"/>
    </row>
    <row r="15" spans="1:12" ht="19.5" thickTop="1" x14ac:dyDescent="0.3">
      <c r="B15" s="28"/>
      <c r="I15" s="130"/>
      <c r="J15" s="85"/>
      <c r="K15" s="119"/>
      <c r="L15" s="85"/>
    </row>
    <row r="16" spans="1:12" ht="18.75" x14ac:dyDescent="0.3">
      <c r="B16" s="28"/>
      <c r="C16" s="124" t="s">
        <v>244</v>
      </c>
      <c r="I16" s="131">
        <v>784507</v>
      </c>
      <c r="J16" s="132"/>
      <c r="K16" s="119"/>
    </row>
    <row r="17" spans="1:11" ht="18.75" x14ac:dyDescent="0.3">
      <c r="B17" s="28"/>
      <c r="C17" s="124" t="s">
        <v>3</v>
      </c>
      <c r="D17" t="s">
        <v>245</v>
      </c>
      <c r="I17" s="121">
        <v>0</v>
      </c>
      <c r="J17" s="132"/>
      <c r="K17" s="119"/>
    </row>
    <row r="18" spans="1:11" ht="18.75" x14ac:dyDescent="0.3">
      <c r="B18" s="28"/>
      <c r="C18" s="124"/>
      <c r="D18" t="s">
        <v>246</v>
      </c>
      <c r="I18" s="133">
        <v>0</v>
      </c>
      <c r="J18" s="132"/>
      <c r="K18" s="119"/>
    </row>
    <row r="19" spans="1:11" ht="19.5" thickBot="1" x14ac:dyDescent="0.35">
      <c r="B19" s="28"/>
      <c r="C19" s="124" t="s">
        <v>247</v>
      </c>
      <c r="I19" s="129">
        <f>SUM(I16:I18)</f>
        <v>784507</v>
      </c>
      <c r="J19" s="132"/>
      <c r="K19" s="119"/>
    </row>
    <row r="20" spans="1:11" ht="19.5" thickTop="1" x14ac:dyDescent="0.3">
      <c r="B20" s="28"/>
      <c r="C20" s="124"/>
      <c r="I20" s="134"/>
      <c r="J20" s="132"/>
      <c r="K20" s="119"/>
    </row>
    <row r="21" spans="1:11" ht="18.75" x14ac:dyDescent="0.3">
      <c r="B21" s="28"/>
      <c r="C21" s="124"/>
      <c r="I21" s="134"/>
      <c r="J21" s="132"/>
      <c r="K21" s="119"/>
    </row>
    <row r="22" spans="1:11" ht="18.75" x14ac:dyDescent="0.3">
      <c r="B22" s="28"/>
      <c r="C22" s="135" t="s">
        <v>248</v>
      </c>
      <c r="I22" s="125">
        <v>6245</v>
      </c>
      <c r="J22" s="132"/>
      <c r="K22" s="119"/>
    </row>
    <row r="23" spans="1:11" ht="18.75" x14ac:dyDescent="0.3">
      <c r="B23" s="28"/>
      <c r="C23" s="135" t="s">
        <v>249</v>
      </c>
      <c r="I23" s="126">
        <v>12</v>
      </c>
      <c r="J23" s="132"/>
      <c r="K23" s="119"/>
    </row>
    <row r="24" spans="1:11" ht="19.5" thickBot="1" x14ac:dyDescent="0.35">
      <c r="B24" s="28"/>
      <c r="C24" s="135" t="s">
        <v>250</v>
      </c>
      <c r="I24" s="128">
        <f>I22*I23</f>
        <v>74940</v>
      </c>
      <c r="J24" s="132"/>
      <c r="K24" s="119"/>
    </row>
    <row r="25" spans="1:11" ht="19.5" thickTop="1" x14ac:dyDescent="0.3">
      <c r="A25" s="117"/>
      <c r="B25" s="117"/>
      <c r="C25" s="117"/>
      <c r="D25" s="117"/>
      <c r="E25" s="117"/>
      <c r="F25" s="117"/>
      <c r="G25" s="117"/>
      <c r="H25" s="117"/>
      <c r="I25" s="117"/>
      <c r="J25" s="117"/>
      <c r="K25" s="117"/>
    </row>
    <row r="26" spans="1:11" ht="18.75" x14ac:dyDescent="0.3">
      <c r="A26" s="117"/>
      <c r="B26" s="117"/>
      <c r="C26" s="117"/>
      <c r="D26" s="117"/>
      <c r="E26" s="117"/>
      <c r="F26" s="117"/>
      <c r="G26" s="117"/>
      <c r="H26" s="117"/>
      <c r="I26" s="117"/>
      <c r="J26" s="117"/>
      <c r="K26" s="117"/>
    </row>
    <row r="27" spans="1:11" ht="18.75" x14ac:dyDescent="0.3">
      <c r="A27" s="117"/>
      <c r="B27" s="117"/>
      <c r="C27" s="117"/>
      <c r="D27" s="117"/>
      <c r="E27" s="117"/>
      <c r="F27" s="117"/>
      <c r="G27" s="117"/>
      <c r="H27" s="117"/>
      <c r="I27" s="117"/>
      <c r="J27" s="117"/>
      <c r="K27" s="117"/>
    </row>
    <row r="28" spans="1:11" x14ac:dyDescent="0.2">
      <c r="B28" s="28"/>
    </row>
    <row r="29" spans="1:11" x14ac:dyDescent="0.2">
      <c r="A29" t="s">
        <v>227</v>
      </c>
      <c r="B29" s="108" t="s">
        <v>72</v>
      </c>
    </row>
    <row r="30" spans="1:11" x14ac:dyDescent="0.2">
      <c r="B30" s="109"/>
      <c r="C30" s="109"/>
      <c r="D30" s="109"/>
      <c r="E30" s="109"/>
      <c r="F30" s="27" t="s">
        <v>22</v>
      </c>
      <c r="G30" s="27" t="s">
        <v>25</v>
      </c>
      <c r="H30" s="27" t="s">
        <v>25</v>
      </c>
      <c r="I30" s="27" t="s">
        <v>25</v>
      </c>
      <c r="J30" s="27" t="s">
        <v>23</v>
      </c>
    </row>
    <row r="31" spans="1:11" x14ac:dyDescent="0.2">
      <c r="B31" s="109"/>
      <c r="C31" s="110" t="s">
        <v>228</v>
      </c>
      <c r="D31" s="110" t="s">
        <v>229</v>
      </c>
      <c r="E31" s="110" t="s">
        <v>2</v>
      </c>
      <c r="F31" s="60">
        <f>C32</f>
        <v>1000</v>
      </c>
      <c r="G31" s="60">
        <f>C33</f>
        <v>1000</v>
      </c>
      <c r="H31" s="60">
        <f>C34</f>
        <v>1000</v>
      </c>
      <c r="I31" s="60">
        <f>C35</f>
        <v>2000</v>
      </c>
      <c r="J31" s="60">
        <f>C36</f>
        <v>5000</v>
      </c>
      <c r="K31" s="57" t="s">
        <v>230</v>
      </c>
    </row>
    <row r="32" spans="1:11" x14ac:dyDescent="0.2">
      <c r="B32" s="109" t="s">
        <v>22</v>
      </c>
      <c r="C32" s="111">
        <v>1000</v>
      </c>
      <c r="D32" s="112">
        <f>'A - BA Existing Rates'!D33</f>
        <v>14021</v>
      </c>
      <c r="E32" s="112">
        <f>'A - BA Existing Rates'!E33</f>
        <v>4674820</v>
      </c>
      <c r="F32" s="28">
        <f>E32</f>
        <v>4674820</v>
      </c>
      <c r="K32" s="28">
        <f>SUM(F32:J32)</f>
        <v>4674820</v>
      </c>
    </row>
    <row r="33" spans="1:11" x14ac:dyDescent="0.2">
      <c r="B33" s="109" t="s">
        <v>25</v>
      </c>
      <c r="C33" s="111">
        <v>1000</v>
      </c>
      <c r="D33" s="112">
        <f>'A - BA Existing Rates'!D34</f>
        <v>11263</v>
      </c>
      <c r="E33" s="112">
        <f>'A - BA Existing Rates'!E34</f>
        <v>17672800</v>
      </c>
      <c r="F33" s="112">
        <f>D33*F$31</f>
        <v>11263000</v>
      </c>
      <c r="G33" s="112">
        <f>E33-F33</f>
        <v>6409800</v>
      </c>
      <c r="H33" s="112"/>
      <c r="I33" s="112"/>
      <c r="J33" s="112"/>
      <c r="K33" s="112">
        <f t="shared" ref="K33:K36" si="0">SUM(F33:J33)</f>
        <v>17672800</v>
      </c>
    </row>
    <row r="34" spans="1:11" x14ac:dyDescent="0.2">
      <c r="B34" s="109" t="s">
        <v>25</v>
      </c>
      <c r="C34" s="111">
        <v>1000</v>
      </c>
      <c r="D34" s="112">
        <f>'A - BA Existing Rates'!D35</f>
        <v>12413</v>
      </c>
      <c r="E34" s="112">
        <f>'A - BA Existing Rates'!E35</f>
        <v>31595900</v>
      </c>
      <c r="F34" s="112">
        <f>$D34*F$31</f>
        <v>12413000</v>
      </c>
      <c r="G34" s="112">
        <f>$D34*G$31</f>
        <v>12413000</v>
      </c>
      <c r="H34" s="112">
        <f>E34-F34-G34</f>
        <v>6769900</v>
      </c>
      <c r="I34" s="112"/>
      <c r="J34" s="112"/>
      <c r="K34" s="112">
        <f t="shared" si="0"/>
        <v>31595900</v>
      </c>
    </row>
    <row r="35" spans="1:11" x14ac:dyDescent="0.2">
      <c r="B35" s="109" t="s">
        <v>25</v>
      </c>
      <c r="C35" s="111">
        <v>2000</v>
      </c>
      <c r="D35" s="112">
        <f>'A - BA Existing Rates'!D36</f>
        <v>17545</v>
      </c>
      <c r="E35" s="112">
        <f>'A - BA Existing Rates'!E36</f>
        <v>69201600</v>
      </c>
      <c r="F35" s="112">
        <f t="shared" ref="F35:I36" si="1">$D35*F$31</f>
        <v>17545000</v>
      </c>
      <c r="G35" s="112">
        <f t="shared" si="1"/>
        <v>17545000</v>
      </c>
      <c r="H35" s="112">
        <f t="shared" si="1"/>
        <v>17545000</v>
      </c>
      <c r="I35" s="112">
        <f>E35-F35-G35-H35</f>
        <v>16566600</v>
      </c>
      <c r="J35" s="112"/>
      <c r="K35" s="112">
        <f t="shared" si="0"/>
        <v>69201600</v>
      </c>
    </row>
    <row r="36" spans="1:11" x14ac:dyDescent="0.2">
      <c r="B36" s="109" t="s">
        <v>23</v>
      </c>
      <c r="C36" s="111">
        <f>SUM(C32:C35)</f>
        <v>5000</v>
      </c>
      <c r="D36" s="112">
        <f>'A - BA Existing Rates'!D37</f>
        <v>18819</v>
      </c>
      <c r="E36" s="112">
        <f>'A - BA Existing Rates'!E37</f>
        <v>200218700</v>
      </c>
      <c r="F36" s="112">
        <f t="shared" si="1"/>
        <v>18819000</v>
      </c>
      <c r="G36" s="112">
        <f t="shared" si="1"/>
        <v>18819000</v>
      </c>
      <c r="H36" s="112">
        <f t="shared" si="1"/>
        <v>18819000</v>
      </c>
      <c r="I36" s="112">
        <f t="shared" si="1"/>
        <v>37638000</v>
      </c>
      <c r="J36" s="112">
        <f>E36-F36-G36-H36-I36</f>
        <v>106123700</v>
      </c>
      <c r="K36" s="112">
        <f t="shared" si="0"/>
        <v>200218700</v>
      </c>
    </row>
    <row r="37" spans="1:11" ht="15.75" thickBot="1" x14ac:dyDescent="0.25">
      <c r="B37" s="109"/>
      <c r="C37" t="s">
        <v>16</v>
      </c>
      <c r="D37" s="113">
        <f t="shared" ref="D37:K37" si="2">SUM(D32:D36)</f>
        <v>74061</v>
      </c>
      <c r="E37" s="113">
        <f t="shared" si="2"/>
        <v>323363820</v>
      </c>
      <c r="F37" s="113">
        <f t="shared" si="2"/>
        <v>64714820</v>
      </c>
      <c r="G37" s="113">
        <f t="shared" si="2"/>
        <v>55186800</v>
      </c>
      <c r="H37" s="113">
        <f t="shared" si="2"/>
        <v>43133900</v>
      </c>
      <c r="I37" s="113">
        <f t="shared" si="2"/>
        <v>54204600</v>
      </c>
      <c r="J37" s="113">
        <f t="shared" si="2"/>
        <v>106123700</v>
      </c>
      <c r="K37" s="113">
        <f t="shared" si="2"/>
        <v>323363820</v>
      </c>
    </row>
    <row r="38" spans="1:11" ht="15.75" thickTop="1" x14ac:dyDescent="0.2">
      <c r="D38" s="109"/>
      <c r="E38" s="109"/>
    </row>
    <row r="39" spans="1:11" x14ac:dyDescent="0.2">
      <c r="D39" s="110" t="s">
        <v>229</v>
      </c>
      <c r="E39" s="110" t="s">
        <v>2</v>
      </c>
      <c r="F39" s="57" t="s">
        <v>231</v>
      </c>
      <c r="G39" s="57" t="s">
        <v>232</v>
      </c>
    </row>
    <row r="40" spans="1:11" x14ac:dyDescent="0.2">
      <c r="B40" s="109" t="s">
        <v>22</v>
      </c>
      <c r="C40" s="111">
        <v>1000</v>
      </c>
      <c r="D40" s="114">
        <f>D37</f>
        <v>74061</v>
      </c>
      <c r="E40" s="114">
        <f>F37</f>
        <v>64714820</v>
      </c>
      <c r="F40" s="22">
        <v>13.42</v>
      </c>
      <c r="G40" s="114">
        <f>D40*F40</f>
        <v>993898.62</v>
      </c>
    </row>
    <row r="41" spans="1:11" x14ac:dyDescent="0.2">
      <c r="B41" s="109" t="s">
        <v>25</v>
      </c>
      <c r="C41" s="111">
        <v>1000</v>
      </c>
      <c r="E41" s="114">
        <f>G37</f>
        <v>55186800</v>
      </c>
      <c r="F41" s="115">
        <v>7.5500000000000003E-3</v>
      </c>
      <c r="G41" s="114">
        <f>E41*F41</f>
        <v>416660.34</v>
      </c>
    </row>
    <row r="42" spans="1:11" x14ac:dyDescent="0.2">
      <c r="B42" s="109" t="s">
        <v>25</v>
      </c>
      <c r="C42" s="111">
        <v>1000</v>
      </c>
      <c r="E42" s="114">
        <f>H37</f>
        <v>43133900</v>
      </c>
      <c r="F42" s="115">
        <v>6.2300000000000003E-3</v>
      </c>
      <c r="G42" s="114">
        <f t="shared" ref="G42:G44" si="3">E42*F42</f>
        <v>268724.19699999999</v>
      </c>
    </row>
    <row r="43" spans="1:11" x14ac:dyDescent="0.2">
      <c r="B43" s="109" t="s">
        <v>25</v>
      </c>
      <c r="C43" s="111">
        <v>2000</v>
      </c>
      <c r="E43" s="114">
        <f>I37</f>
        <v>54204600</v>
      </c>
      <c r="F43" s="115">
        <v>5.9899999999999997E-3</v>
      </c>
      <c r="G43" s="114">
        <f t="shared" si="3"/>
        <v>324685.554</v>
      </c>
    </row>
    <row r="44" spans="1:11" x14ac:dyDescent="0.2">
      <c r="B44" s="109" t="s">
        <v>23</v>
      </c>
      <c r="C44" s="111">
        <f>SUM(C40:C43)</f>
        <v>5000</v>
      </c>
      <c r="E44" s="114">
        <f>J37</f>
        <v>106123700</v>
      </c>
      <c r="F44" s="115">
        <v>5.6299999999999996E-3</v>
      </c>
      <c r="G44" s="114">
        <f t="shared" si="3"/>
        <v>597476.43099999998</v>
      </c>
    </row>
    <row r="45" spans="1:11" ht="15.75" thickBot="1" x14ac:dyDescent="0.25">
      <c r="B45" s="109"/>
      <c r="C45" t="s">
        <v>16</v>
      </c>
      <c r="D45" s="113">
        <f>SUM(D40:D44)</f>
        <v>74061</v>
      </c>
      <c r="E45" s="113">
        <f>SUM(E40:E44)</f>
        <v>323363820</v>
      </c>
      <c r="G45" s="113">
        <f>SUM(G40:G44)</f>
        <v>2601445.142</v>
      </c>
    </row>
    <row r="46" spans="1:11" ht="15.75" thickTop="1" x14ac:dyDescent="0.2"/>
    <row r="48" spans="1:11" x14ac:dyDescent="0.2">
      <c r="A48" t="s">
        <v>227</v>
      </c>
      <c r="B48" s="108" t="s">
        <v>73</v>
      </c>
    </row>
    <row r="49" spans="1:11" x14ac:dyDescent="0.2">
      <c r="B49" s="109"/>
      <c r="C49" s="109"/>
      <c r="D49" s="109"/>
      <c r="E49" s="109"/>
      <c r="F49" s="27" t="s">
        <v>22</v>
      </c>
      <c r="G49" s="27" t="s">
        <v>23</v>
      </c>
    </row>
    <row r="50" spans="1:11" x14ac:dyDescent="0.2">
      <c r="B50" s="109"/>
      <c r="C50" s="110" t="s">
        <v>228</v>
      </c>
      <c r="D50" s="110" t="s">
        <v>229</v>
      </c>
      <c r="E50" s="110" t="s">
        <v>2</v>
      </c>
      <c r="F50" s="60">
        <f>C51</f>
        <v>5000</v>
      </c>
      <c r="G50" s="60">
        <f>C52</f>
        <v>5000</v>
      </c>
      <c r="K50" s="57" t="s">
        <v>230</v>
      </c>
    </row>
    <row r="51" spans="1:11" x14ac:dyDescent="0.2">
      <c r="B51" s="109" t="s">
        <v>22</v>
      </c>
      <c r="C51" s="111">
        <v>5000</v>
      </c>
      <c r="D51" s="112">
        <f>'A - BA Existing Rates'!D52</f>
        <v>272</v>
      </c>
      <c r="E51" s="112">
        <f>'A - BA Existing Rates'!E52</f>
        <v>507500</v>
      </c>
      <c r="F51" s="28">
        <f>E51</f>
        <v>507500</v>
      </c>
      <c r="K51" s="28">
        <f t="shared" ref="K51:K52" si="4">SUM(F51:J51)</f>
        <v>507500</v>
      </c>
    </row>
    <row r="52" spans="1:11" x14ac:dyDescent="0.2">
      <c r="B52" s="109" t="s">
        <v>23</v>
      </c>
      <c r="C52" s="111">
        <f>SUM(C51:C51)</f>
        <v>5000</v>
      </c>
      <c r="D52" s="112">
        <f>'A - BA Existing Rates'!D53</f>
        <v>313</v>
      </c>
      <c r="E52" s="112">
        <f>'A - BA Existing Rates'!E53</f>
        <v>13281800</v>
      </c>
      <c r="F52" s="112">
        <f>D52*F$31</f>
        <v>313000</v>
      </c>
      <c r="G52" s="28">
        <f>E52-F52</f>
        <v>12968800</v>
      </c>
      <c r="K52" s="28">
        <f t="shared" si="4"/>
        <v>13281800</v>
      </c>
    </row>
    <row r="53" spans="1:11" ht="15.75" thickBot="1" x14ac:dyDescent="0.25">
      <c r="B53" s="109"/>
      <c r="C53" t="s">
        <v>16</v>
      </c>
      <c r="D53" s="113">
        <f t="shared" ref="D53:G53" si="5">SUM(D51:D52)</f>
        <v>585</v>
      </c>
      <c r="E53" s="113">
        <f t="shared" si="5"/>
        <v>13789300</v>
      </c>
      <c r="F53" s="113">
        <f t="shared" si="5"/>
        <v>820500</v>
      </c>
      <c r="G53" s="113">
        <f t="shared" si="5"/>
        <v>12968800</v>
      </c>
      <c r="K53" s="113">
        <f t="shared" ref="K53" si="6">SUM(K48:K52)</f>
        <v>13789300</v>
      </c>
    </row>
    <row r="54" spans="1:11" ht="15.75" thickTop="1" x14ac:dyDescent="0.2">
      <c r="E54" s="114"/>
    </row>
    <row r="55" spans="1:11" x14ac:dyDescent="0.2">
      <c r="D55" s="110" t="s">
        <v>229</v>
      </c>
      <c r="E55" s="110" t="s">
        <v>2</v>
      </c>
      <c r="F55" s="57" t="s">
        <v>231</v>
      </c>
      <c r="G55" s="57" t="s">
        <v>232</v>
      </c>
    </row>
    <row r="56" spans="1:11" x14ac:dyDescent="0.2">
      <c r="B56" s="109" t="s">
        <v>22</v>
      </c>
      <c r="C56" s="111">
        <f>C51</f>
        <v>5000</v>
      </c>
      <c r="D56" s="114">
        <f>D53</f>
        <v>585</v>
      </c>
      <c r="E56" s="114">
        <f>F53</f>
        <v>820500</v>
      </c>
      <c r="F56" s="22">
        <v>39.17</v>
      </c>
      <c r="G56" s="114">
        <f>D56*F56</f>
        <v>22914.45</v>
      </c>
    </row>
    <row r="57" spans="1:11" x14ac:dyDescent="0.2">
      <c r="B57" s="109" t="s">
        <v>25</v>
      </c>
      <c r="C57" s="111">
        <f>C52</f>
        <v>5000</v>
      </c>
      <c r="E57" s="114">
        <f>G53</f>
        <v>12968800</v>
      </c>
      <c r="F57" s="115">
        <f>F44</f>
        <v>5.6299999999999996E-3</v>
      </c>
      <c r="G57" s="114">
        <f>E57*F57</f>
        <v>73014.343999999997</v>
      </c>
    </row>
    <row r="58" spans="1:11" ht="15.75" thickBot="1" x14ac:dyDescent="0.25">
      <c r="C58" t="s">
        <v>16</v>
      </c>
      <c r="D58" s="113">
        <f>SUM(D56:D57)</f>
        <v>585</v>
      </c>
      <c r="E58" s="113">
        <f t="shared" ref="E58:G58" si="7">SUM(E56:E57)</f>
        <v>13789300</v>
      </c>
      <c r="F58" s="114"/>
      <c r="G58" s="113">
        <f t="shared" si="7"/>
        <v>95928.793999999994</v>
      </c>
    </row>
    <row r="59" spans="1:11" ht="15.75" thickTop="1" x14ac:dyDescent="0.2">
      <c r="E59" s="114"/>
    </row>
    <row r="60" spans="1:11" x14ac:dyDescent="0.2">
      <c r="A60" t="s">
        <v>227</v>
      </c>
      <c r="B60" s="108" t="s">
        <v>74</v>
      </c>
    </row>
    <row r="61" spans="1:11" x14ac:dyDescent="0.2">
      <c r="B61" s="109"/>
      <c r="C61" s="109"/>
      <c r="D61" s="109"/>
      <c r="E61" s="109"/>
      <c r="F61" s="27" t="s">
        <v>22</v>
      </c>
      <c r="G61" s="27" t="s">
        <v>23</v>
      </c>
    </row>
    <row r="62" spans="1:11" x14ac:dyDescent="0.2">
      <c r="B62" s="109"/>
      <c r="C62" s="110" t="s">
        <v>228</v>
      </c>
      <c r="D62" s="110" t="s">
        <v>229</v>
      </c>
      <c r="E62" s="110" t="s">
        <v>2</v>
      </c>
      <c r="F62" s="60">
        <f>C63</f>
        <v>10000</v>
      </c>
      <c r="G62" s="60">
        <f>C64</f>
        <v>10000</v>
      </c>
      <c r="K62" s="57" t="s">
        <v>230</v>
      </c>
    </row>
    <row r="63" spans="1:11" x14ac:dyDescent="0.2">
      <c r="B63" s="109" t="s">
        <v>22</v>
      </c>
      <c r="C63" s="111">
        <v>10000</v>
      </c>
      <c r="D63" s="112">
        <f>'A - BA Existing Rates'!D64</f>
        <v>27</v>
      </c>
      <c r="E63" s="112">
        <f>'A - BA Existing Rates'!E64</f>
        <v>165339</v>
      </c>
      <c r="F63" s="28">
        <f>E63</f>
        <v>165339</v>
      </c>
      <c r="K63" s="28">
        <f t="shared" ref="K63:K64" si="8">SUM(F63:J63)</f>
        <v>165339</v>
      </c>
    </row>
    <row r="64" spans="1:11" x14ac:dyDescent="0.2">
      <c r="B64" s="109" t="s">
        <v>23</v>
      </c>
      <c r="C64" s="111">
        <f>SUM(C63:C63)</f>
        <v>10000</v>
      </c>
      <c r="D64" s="112">
        <f>'A - BA Existing Rates'!D65</f>
        <v>33</v>
      </c>
      <c r="E64" s="112">
        <f>'A - BA Existing Rates'!E65</f>
        <v>709261</v>
      </c>
      <c r="F64" s="112">
        <f>D64*F$31</f>
        <v>33000</v>
      </c>
      <c r="G64" s="28">
        <f>E64-F64</f>
        <v>676261</v>
      </c>
      <c r="K64" s="28">
        <f t="shared" si="8"/>
        <v>709261</v>
      </c>
    </row>
    <row r="65" spans="1:11" ht="15.75" thickBot="1" x14ac:dyDescent="0.25">
      <c r="B65" s="109"/>
      <c r="C65" t="s">
        <v>16</v>
      </c>
      <c r="D65" s="113">
        <f t="shared" ref="D65:G65" si="9">SUM(D63:D64)</f>
        <v>60</v>
      </c>
      <c r="E65" s="113">
        <f t="shared" si="9"/>
        <v>874600</v>
      </c>
      <c r="F65" s="113">
        <f t="shared" si="9"/>
        <v>198339</v>
      </c>
      <c r="G65" s="113">
        <f t="shared" si="9"/>
        <v>676261</v>
      </c>
      <c r="K65" s="113">
        <f t="shared" ref="K65" si="10">SUM(K60:K64)</f>
        <v>874600</v>
      </c>
    </row>
    <row r="66" spans="1:11" ht="15.75" thickTop="1" x14ac:dyDescent="0.2">
      <c r="B66" s="109"/>
      <c r="D66" s="114"/>
      <c r="E66" s="114"/>
    </row>
    <row r="67" spans="1:11" x14ac:dyDescent="0.2">
      <c r="D67" s="110" t="s">
        <v>229</v>
      </c>
      <c r="E67" s="110" t="s">
        <v>2</v>
      </c>
      <c r="F67" s="57" t="s">
        <v>231</v>
      </c>
      <c r="G67" s="57" t="s">
        <v>232</v>
      </c>
    </row>
    <row r="68" spans="1:11" x14ac:dyDescent="0.2">
      <c r="B68" s="109" t="s">
        <v>22</v>
      </c>
      <c r="C68" s="111">
        <f>C63</f>
        <v>10000</v>
      </c>
      <c r="D68" s="114">
        <f>D65</f>
        <v>60</v>
      </c>
      <c r="E68" s="114">
        <f>F65</f>
        <v>198339</v>
      </c>
      <c r="F68" s="22">
        <v>67.319999999999993</v>
      </c>
      <c r="G68" s="114">
        <f>D68*F68</f>
        <v>4039.2</v>
      </c>
    </row>
    <row r="69" spans="1:11" x14ac:dyDescent="0.2">
      <c r="B69" s="109" t="s">
        <v>25</v>
      </c>
      <c r="C69" s="111">
        <f>C64</f>
        <v>10000</v>
      </c>
      <c r="E69" s="114">
        <f>G65</f>
        <v>676261</v>
      </c>
      <c r="F69" s="115">
        <f>F57</f>
        <v>5.6299999999999996E-3</v>
      </c>
      <c r="G69" s="114">
        <f>E69*F69</f>
        <v>3807.3494299999998</v>
      </c>
    </row>
    <row r="70" spans="1:11" ht="15.75" thickBot="1" x14ac:dyDescent="0.25">
      <c r="C70" t="s">
        <v>16</v>
      </c>
      <c r="D70" s="113">
        <f>SUM(D68:D69)</f>
        <v>60</v>
      </c>
      <c r="E70" s="113">
        <f t="shared" ref="E70" si="11">SUM(E68:E69)</f>
        <v>874600</v>
      </c>
      <c r="F70" s="114"/>
      <c r="G70" s="113">
        <f t="shared" ref="G70" si="12">SUM(G68:G69)</f>
        <v>7846.5494299999991</v>
      </c>
    </row>
    <row r="71" spans="1:11" ht="15.75" thickTop="1" x14ac:dyDescent="0.2">
      <c r="B71" s="109"/>
      <c r="D71" s="114"/>
      <c r="E71" s="114"/>
    </row>
    <row r="72" spans="1:11" x14ac:dyDescent="0.2">
      <c r="B72" s="109"/>
      <c r="D72" s="114"/>
      <c r="E72" s="114"/>
    </row>
    <row r="73" spans="1:11" x14ac:dyDescent="0.2">
      <c r="A73" t="s">
        <v>227</v>
      </c>
      <c r="B73" s="108" t="s">
        <v>75</v>
      </c>
    </row>
    <row r="74" spans="1:11" x14ac:dyDescent="0.2">
      <c r="B74" s="109"/>
      <c r="C74" s="109"/>
      <c r="D74" s="109"/>
      <c r="E74" s="109"/>
      <c r="F74" s="27" t="s">
        <v>22</v>
      </c>
      <c r="G74" s="27" t="s">
        <v>23</v>
      </c>
    </row>
    <row r="75" spans="1:11" x14ac:dyDescent="0.2">
      <c r="B75" s="109"/>
      <c r="C75" s="110" t="s">
        <v>228</v>
      </c>
      <c r="D75" s="110" t="s">
        <v>229</v>
      </c>
      <c r="E75" s="110" t="s">
        <v>2</v>
      </c>
      <c r="F75" s="60">
        <f>C76</f>
        <v>25000</v>
      </c>
      <c r="G75" s="60">
        <f>C77</f>
        <v>25000</v>
      </c>
      <c r="K75" s="57" t="s">
        <v>230</v>
      </c>
    </row>
    <row r="76" spans="1:11" x14ac:dyDescent="0.2">
      <c r="B76" s="109" t="s">
        <v>22</v>
      </c>
      <c r="C76" s="111">
        <v>25000</v>
      </c>
      <c r="D76" s="112">
        <f>'A - BA Existing Rates'!D77</f>
        <v>23</v>
      </c>
      <c r="E76" s="112">
        <f>'A - BA Existing Rates'!E77</f>
        <v>2393700</v>
      </c>
      <c r="F76" s="28">
        <f>E76</f>
        <v>2393700</v>
      </c>
      <c r="K76" s="28">
        <f t="shared" ref="K76:K77" si="13">SUM(F76:J76)</f>
        <v>2393700</v>
      </c>
    </row>
    <row r="77" spans="1:11" x14ac:dyDescent="0.2">
      <c r="B77" s="109" t="s">
        <v>23</v>
      </c>
      <c r="C77" s="111">
        <f>SUM(C76:C76)</f>
        <v>25000</v>
      </c>
      <c r="D77" s="112">
        <f>'A - BA Existing Rates'!D78</f>
        <v>37</v>
      </c>
      <c r="E77" s="112">
        <f>'A - BA Existing Rates'!E78</f>
        <v>2019600</v>
      </c>
      <c r="F77" s="112">
        <f>D77*F$31</f>
        <v>37000</v>
      </c>
      <c r="G77" s="28">
        <f>E77-F77</f>
        <v>1982600</v>
      </c>
      <c r="K77" s="28">
        <f t="shared" si="13"/>
        <v>2019600</v>
      </c>
    </row>
    <row r="78" spans="1:11" ht="15.75" thickBot="1" x14ac:dyDescent="0.25">
      <c r="B78" s="109"/>
      <c r="C78" t="s">
        <v>16</v>
      </c>
      <c r="D78" s="113">
        <f t="shared" ref="D78:G78" si="14">SUM(D76:D77)</f>
        <v>60</v>
      </c>
      <c r="E78" s="113">
        <f t="shared" si="14"/>
        <v>4413300</v>
      </c>
      <c r="F78" s="113">
        <f t="shared" si="14"/>
        <v>2430700</v>
      </c>
      <c r="G78" s="113">
        <f t="shared" si="14"/>
        <v>1982600</v>
      </c>
      <c r="K78" s="113">
        <f t="shared" ref="K78" si="15">SUM(K73:K77)</f>
        <v>4413300</v>
      </c>
    </row>
    <row r="79" spans="1:11" ht="15.75" thickTop="1" x14ac:dyDescent="0.2"/>
    <row r="80" spans="1:11" x14ac:dyDescent="0.2">
      <c r="D80" s="110" t="s">
        <v>229</v>
      </c>
      <c r="E80" s="110" t="s">
        <v>2</v>
      </c>
      <c r="F80" s="57" t="s">
        <v>231</v>
      </c>
      <c r="G80" s="57" t="s">
        <v>232</v>
      </c>
    </row>
    <row r="81" spans="2:7" x14ac:dyDescent="0.2">
      <c r="B81" s="109" t="s">
        <v>22</v>
      </c>
      <c r="C81" s="111">
        <f>C76</f>
        <v>25000</v>
      </c>
      <c r="D81" s="114">
        <f>D78</f>
        <v>60</v>
      </c>
      <c r="E81" s="114">
        <f>F78</f>
        <v>2430700</v>
      </c>
      <c r="F81" s="22">
        <v>151.74</v>
      </c>
      <c r="G81" s="114">
        <f>D81*F81</f>
        <v>9104.4000000000015</v>
      </c>
    </row>
    <row r="82" spans="2:7" x14ac:dyDescent="0.2">
      <c r="B82" s="109" t="s">
        <v>25</v>
      </c>
      <c r="C82" s="111">
        <f>C77</f>
        <v>25000</v>
      </c>
      <c r="E82" s="114">
        <f>G78</f>
        <v>1982600</v>
      </c>
      <c r="F82" s="115">
        <f>F44</f>
        <v>5.6299999999999996E-3</v>
      </c>
      <c r="G82" s="114">
        <f>E82*F82</f>
        <v>11162.037999999999</v>
      </c>
    </row>
    <row r="83" spans="2:7" ht="15.75" thickBot="1" x14ac:dyDescent="0.25">
      <c r="C83" t="s">
        <v>16</v>
      </c>
      <c r="D83" s="113">
        <f>SUM(D81:D82)</f>
        <v>60</v>
      </c>
      <c r="E83" s="113">
        <f t="shared" ref="E83" si="16">SUM(E81:E82)</f>
        <v>4413300</v>
      </c>
      <c r="F83" s="114"/>
      <c r="G83" s="113">
        <f t="shared" ref="G83" si="17">SUM(G81:G82)</f>
        <v>20266.438000000002</v>
      </c>
    </row>
    <row r="84" spans="2:7" ht="15.75" thickTop="1" x14ac:dyDescent="0.2"/>
    <row r="86" spans="2:7" ht="15.75" x14ac:dyDescent="0.25">
      <c r="B86" s="116" t="s">
        <v>68</v>
      </c>
    </row>
    <row r="87" spans="2:7" x14ac:dyDescent="0.2">
      <c r="E87" s="57" t="s">
        <v>2</v>
      </c>
      <c r="F87" s="57" t="s">
        <v>231</v>
      </c>
      <c r="G87" s="57" t="s">
        <v>232</v>
      </c>
    </row>
    <row r="88" spans="2:7" x14ac:dyDescent="0.2">
      <c r="F88">
        <v>6.3800000000000003E-3</v>
      </c>
      <c r="G88" s="114">
        <f>E88*F88</f>
        <v>0</v>
      </c>
    </row>
  </sheetData>
  <mergeCells count="5">
    <mergeCell ref="C6:D6"/>
    <mergeCell ref="A1:L1"/>
    <mergeCell ref="A2:L2"/>
    <mergeCell ref="A4:L4"/>
    <mergeCell ref="G5:I5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1359D7-DD30-48C8-BBAA-A2724EFB43A1}">
  <dimension ref="A4:F23"/>
  <sheetViews>
    <sheetView showGridLines="0" workbookViewId="0">
      <selection activeCell="A4" sqref="A4:F14"/>
    </sheetView>
  </sheetViews>
  <sheetFormatPr defaultColWidth="14.77734375" defaultRowHeight="15" x14ac:dyDescent="0.2"/>
  <cols>
    <col min="1" max="16384" width="14.77734375" style="28"/>
  </cols>
  <sheetData>
    <row r="4" spans="1:6" x14ac:dyDescent="0.2">
      <c r="A4" s="108" t="s">
        <v>999</v>
      </c>
    </row>
    <row r="5" spans="1:6" x14ac:dyDescent="0.2">
      <c r="A5" s="209" t="s">
        <v>332</v>
      </c>
      <c r="F5" s="380">
        <v>26107</v>
      </c>
    </row>
    <row r="6" spans="1:6" x14ac:dyDescent="0.2">
      <c r="A6" s="209" t="s">
        <v>333</v>
      </c>
      <c r="F6" s="28">
        <v>675</v>
      </c>
    </row>
    <row r="7" spans="1:6" x14ac:dyDescent="0.2">
      <c r="A7" s="209" t="s">
        <v>334</v>
      </c>
      <c r="F7" s="28">
        <v>675</v>
      </c>
    </row>
    <row r="8" spans="1:6" x14ac:dyDescent="0.2">
      <c r="A8" s="209" t="s">
        <v>335</v>
      </c>
      <c r="F8" s="28">
        <v>23989</v>
      </c>
    </row>
    <row r="9" spans="1:6" x14ac:dyDescent="0.2">
      <c r="A9" s="209" t="s">
        <v>336</v>
      </c>
      <c r="F9" s="28">
        <v>702</v>
      </c>
    </row>
    <row r="10" spans="1:6" x14ac:dyDescent="0.2">
      <c r="A10" s="209" t="s">
        <v>337</v>
      </c>
      <c r="F10" s="28">
        <v>17298</v>
      </c>
    </row>
    <row r="11" spans="1:6" x14ac:dyDescent="0.2">
      <c r="A11" s="209" t="s">
        <v>338</v>
      </c>
      <c r="F11" s="28">
        <v>34965</v>
      </c>
    </row>
    <row r="12" spans="1:6" x14ac:dyDescent="0.2">
      <c r="A12" s="209" t="s">
        <v>339</v>
      </c>
      <c r="F12" s="30">
        <v>1239</v>
      </c>
    </row>
    <row r="13" spans="1:6" ht="15.75" thickBot="1" x14ac:dyDescent="0.25">
      <c r="A13" s="210" t="s">
        <v>340</v>
      </c>
      <c r="F13" s="381">
        <f>SUM(F5:F12)</f>
        <v>105650</v>
      </c>
    </row>
    <row r="14" spans="1:6" ht="15.75" thickTop="1" x14ac:dyDescent="0.2"/>
    <row r="15" spans="1:6" x14ac:dyDescent="0.2">
      <c r="A15" s="90" t="s">
        <v>341</v>
      </c>
      <c r="F15" s="28">
        <f>F11</f>
        <v>34965</v>
      </c>
    </row>
    <row r="16" spans="1:6" x14ac:dyDescent="0.2">
      <c r="A16" s="90" t="s">
        <v>70</v>
      </c>
      <c r="F16" s="28">
        <f>-F11</f>
        <v>-34965</v>
      </c>
    </row>
    <row r="18" spans="1:6" x14ac:dyDescent="0.2">
      <c r="A18" s="90" t="s">
        <v>342</v>
      </c>
    </row>
    <row r="19" spans="1:6" x14ac:dyDescent="0.2">
      <c r="A19" s="209" t="s">
        <v>333</v>
      </c>
      <c r="F19" s="28">
        <f>F6</f>
        <v>675</v>
      </c>
    </row>
    <row r="20" spans="1:6" x14ac:dyDescent="0.2">
      <c r="A20" s="209" t="s">
        <v>334</v>
      </c>
      <c r="F20" s="28">
        <f>F7</f>
        <v>675</v>
      </c>
    </row>
    <row r="21" spans="1:6" x14ac:dyDescent="0.2">
      <c r="A21" s="209" t="s">
        <v>337</v>
      </c>
      <c r="F21" s="30">
        <f>F10</f>
        <v>17298</v>
      </c>
    </row>
    <row r="22" spans="1:6" x14ac:dyDescent="0.2">
      <c r="A22" s="210" t="s">
        <v>1000</v>
      </c>
      <c r="F22" s="28">
        <f>SUM(F19:F21)</f>
        <v>18648</v>
      </c>
    </row>
    <row r="23" spans="1:6" x14ac:dyDescent="0.2">
      <c r="A23" s="90" t="s">
        <v>1001</v>
      </c>
      <c r="F23" s="28">
        <f>-F22</f>
        <v>-18648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38</vt:i4>
      </vt:variant>
      <vt:variant>
        <vt:lpstr>Named Ranges</vt:lpstr>
      </vt:variant>
      <vt:variant>
        <vt:i4>1</vt:i4>
      </vt:variant>
    </vt:vector>
  </HeadingPairs>
  <TitlesOfParts>
    <vt:vector size="39" baseType="lpstr">
      <vt:lpstr>SAO</vt:lpstr>
      <vt:lpstr>Revenue Requirement - DSC</vt:lpstr>
      <vt:lpstr>Revenue Requirement - OR</vt:lpstr>
      <vt:lpstr>Sheet1</vt:lpstr>
      <vt:lpstr>A - BA Existing Rates</vt:lpstr>
      <vt:lpstr>Biling Adjustments</vt:lpstr>
      <vt:lpstr>B - BA PWA Rates CN 2024-00263</vt:lpstr>
      <vt:lpstr>C - BA PWA CN 2025-00326</vt:lpstr>
      <vt:lpstr>D &amp; E - Misclassified Rev</vt:lpstr>
      <vt:lpstr>F - Emp Sal &amp; Wages</vt:lpstr>
      <vt:lpstr>2026 Wmp Wage Rates</vt:lpstr>
      <vt:lpstr>G - Board of Directors</vt:lpstr>
      <vt:lpstr>H - Emp Medical</vt:lpstr>
      <vt:lpstr>Emp Mrd Premium 2026</vt:lpstr>
      <vt:lpstr>I - Emp Pension</vt:lpstr>
      <vt:lpstr>J - CN 2024-00263</vt:lpstr>
      <vt:lpstr>K - 2025-00326</vt:lpstr>
      <vt:lpstr>L - Excess Wate Loss</vt:lpstr>
      <vt:lpstr>Water Loss Surcharge</vt:lpstr>
      <vt:lpstr>M - Rate Case Exp Amt</vt:lpstr>
      <vt:lpstr>N &amp; O - Depreciation</vt:lpstr>
      <vt:lpstr>NARUC</vt:lpstr>
      <vt:lpstr>Debt Service</vt:lpstr>
      <vt:lpstr>KIA</vt:lpstr>
      <vt:lpstr>RD</vt:lpstr>
      <vt:lpstr>Rate Comparison</vt:lpstr>
      <vt:lpstr>BA Proposed Rates</vt:lpstr>
      <vt:lpstr>Table A</vt:lpstr>
      <vt:lpstr>Table A Detail</vt:lpstr>
      <vt:lpstr>Table B</vt:lpstr>
      <vt:lpstr>Table C</vt:lpstr>
      <vt:lpstr>Appendix A</vt:lpstr>
      <vt:lpstr>Table D</vt:lpstr>
      <vt:lpstr>34x58 Inch</vt:lpstr>
      <vt:lpstr>1-Inch Meter</vt:lpstr>
      <vt:lpstr>1 12-Inch Meter</vt:lpstr>
      <vt:lpstr>2-Inch Meter</vt:lpstr>
      <vt:lpstr>Customer Notice</vt:lpstr>
      <vt:lpstr>'Water Loss Surcharge'!Print_Area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Alan</dc:creator>
  <cp:lastModifiedBy>Mark Frost</cp:lastModifiedBy>
  <cp:lastPrinted>2025-11-18T02:57:34Z</cp:lastPrinted>
  <dcterms:created xsi:type="dcterms:W3CDTF">2016-05-18T14:12:06Z</dcterms:created>
  <dcterms:modified xsi:type="dcterms:W3CDTF">2026-01-06T18:17:13Z</dcterms:modified>
</cp:coreProperties>
</file>