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2025-00365 DSM\06_All Filed Discovery\01_Staff Discovery\Set 2\As Filed\"/>
    </mc:Choice>
  </mc:AlternateContent>
  <xr:revisionPtr revIDLastSave="0" documentId="13_ncr:1_{EC515C90-A910-43DF-B866-2691764ABA9F}" xr6:coauthVersionLast="47" xr6:coauthVersionMax="47" xr10:uidLastSave="{00000000-0000-0000-0000-000000000000}"/>
  <bookViews>
    <workbookView xWindow="-120" yWindow="-120" windowWidth="29040" windowHeight="15720" xr2:uid="{CF841AF1-344A-488F-A638-4972FED0E262}"/>
  </bookViews>
  <sheets>
    <sheet name="TEE" sheetId="1" r:id="rId1"/>
  </sheets>
  <externalReferences>
    <externalReference r:id="rId2"/>
  </externalReferences>
  <definedNames>
    <definedName name="Library_Attribute">OFFSET(Library_Measure_Header,1,0,ROWS(Library_Measures),)</definedName>
    <definedName name="Library_Measure_Header">OFFSET([1]Library!$A$3,0,0,1,COUNTA([1]Library!$3:$3))</definedName>
    <definedName name="Library_Measures">[1]Library!$B$4:$B$123</definedName>
    <definedName name="Start_Year">'[1]Global Inputs'!$C$6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L4" i="1" l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L15" i="1"/>
  <c r="L14" i="1"/>
  <c r="L13" i="1"/>
  <c r="L12" i="1"/>
  <c r="L11" i="1"/>
  <c r="L10" i="1"/>
  <c r="L9" i="1"/>
  <c r="L8" i="1"/>
  <c r="L7" i="1"/>
  <c r="L6" i="1"/>
  <c r="N6" i="1" s="1"/>
  <c r="L5" i="1"/>
  <c r="N7" i="1" l="1"/>
  <c r="L17" i="1"/>
  <c r="I17" i="1"/>
  <c r="N5" i="1"/>
  <c r="N4" i="1"/>
  <c r="N14" i="1"/>
  <c r="N15" i="1"/>
  <c r="N9" i="1"/>
  <c r="N8" i="1"/>
  <c r="N10" i="1"/>
  <c r="N11" i="1"/>
  <c r="N12" i="1"/>
  <c r="N13" i="1"/>
  <c r="N17" i="1" l="1"/>
</calcChain>
</file>

<file path=xl/sharedStrings.xml><?xml version="1.0" encoding="utf-8"?>
<sst xmlns="http://schemas.openxmlformats.org/spreadsheetml/2006/main" count="25" uniqueCount="24">
  <si>
    <t>TRC Benefits</t>
  </si>
  <si>
    <t>Incremental Costs</t>
  </si>
  <si>
    <t>Elec Avoided Cost</t>
  </si>
  <si>
    <t>Other Utility Avoided Cost ($)</t>
  </si>
  <si>
    <t>Tax Credit</t>
  </si>
  <si>
    <t>Measure Name</t>
  </si>
  <si>
    <t>TRC</t>
  </si>
  <si>
    <t>Total TRC Benefits</t>
  </si>
  <si>
    <t>Total Incremental Costs</t>
  </si>
  <si>
    <t>Air Source Heat Pump 14 SEER - Heat pump baseline (10 SEER)</t>
  </si>
  <si>
    <t>Residential LI Heat Pump Water Heater ER</t>
  </si>
  <si>
    <t>Residential LI Ductless Heat Pump</t>
  </si>
  <si>
    <t>Residential LI Air Sealing</t>
  </si>
  <si>
    <t>Residential LI Attic Insulation</t>
  </si>
  <si>
    <t>Residential LI Bathroom Aerator 1.0 gpm</t>
  </si>
  <si>
    <t>Residential LI Duct Sealing/Insulation</t>
  </si>
  <si>
    <t>Residential LI ENERGY STAR Room Air Conditioner</t>
  </si>
  <si>
    <t>Residential LI Floor Insulation Above Crawlspace</t>
  </si>
  <si>
    <t>Residential LI Water Heater Wrap</t>
  </si>
  <si>
    <t>Residential LI Air Source Heat Pump ROB</t>
  </si>
  <si>
    <t>Residential LI Heat Pump Water Heater ROB</t>
  </si>
  <si>
    <t>Admin</t>
  </si>
  <si>
    <t>From MPS</t>
  </si>
  <si>
    <t>2025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</si>
</sst>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Segoe UI Light"/>
      <family val="2"/>
    </font>
    <font>
      <sz val="10"/>
      <name val="Segoe UI Light"/>
      <family val="2"/>
    </font>
    <font>
      <sz val="10"/>
      <color theme="1"/>
      <name val="Segoe UI Light"/>
      <family val="2"/>
    </font>
    <font>
      <sz val="10"/>
      <name val="Arial"/>
      <family val="2"/>
    </font>
    <font>
      <b/>
      <sz val="10"/>
      <color theme="0"/>
      <name val="Segoe U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4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3" fillId="0" borderId="1" xfId="3" applyFont="1" applyFill="1" applyBorder="1"/>
    <xf numFmtId="44" fontId="4" fillId="0" borderId="1" xfId="2" applyFont="1" applyFill="1" applyBorder="1"/>
    <xf numFmtId="44" fontId="4" fillId="0" borderId="1" xfId="0" applyNumberFormat="1" applyFont="1" applyBorder="1"/>
    <xf numFmtId="43" fontId="4" fillId="0" borderId="1" xfId="0" applyNumberFormat="1" applyFont="1" applyBorder="1"/>
    <xf numFmtId="1" fontId="4" fillId="0" borderId="1" xfId="1" applyNumberFormat="1" applyFont="1" applyFill="1" applyBorder="1" applyAlignment="1">
      <alignment horizontal="center" vertical="center"/>
    </xf>
    <xf numFmtId="44" fontId="2" fillId="0" borderId="0" xfId="0" applyNumberFormat="1" applyFont="1"/>
    <xf numFmtId="164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10" xfId="3" xr:uid="{4C4239A4-E9A2-4F3F-B698-47FCFACBCD59}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numFmt numFmtId="34" formatCode="_(&quot;$&quot;* #,##0.00_);_(&quot;$&quot;* \(#,##0.00\);_(&quot;$&quot;* &quot;-&quot;??_);_(@_)"/>
    </dxf>
    <dxf>
      <numFmt numFmtId="32" formatCode="_(&quot;$&quot;* #,##0_);_(&quot;$&quot;* \(#,##0\);_(&quot;$&quot;* &quot;-&quot;_);_(@_)"/>
    </dxf>
    <dxf>
      <numFmt numFmtId="34" formatCode="_(&quot;$&quot;* #,##0.00_);_(&quot;$&quot;* \(#,##0.00\);_(&quot;$&quot;* &quot;-&quot;??_);_(@_)"/>
    </dxf>
    <dxf>
      <numFmt numFmtId="32" formatCode="_(&quot;$&quot;* #,##0_);_(&quot;$&quot;* \(#,##0\);_(&quot;$&quot;* &quot;-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290792\AppData\Local\Microsoft\Windows\INetCache\Content.Outlook\5AFRT5MC\JI%201-7%20Attachment_Program%20Planner%20KPCo%202024_07_16_Discovery%20(002).xlsm" TargetMode="External"/><Relationship Id="rId1" Type="http://schemas.openxmlformats.org/officeDocument/2006/relationships/externalLinkPath" Target="file:///C:\Users\S290792\AppData\Local\Microsoft\Windows\INetCache\Content.Outlook\5AFRT5MC\JI%201-7%20Attachment_Program%20Planner%20KPCo%202024_07_16_Discovery%20(00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lobal Inputs"/>
      <sheetName val="Portfolio 3Y"/>
      <sheetName val="Portfolio 1Y"/>
      <sheetName val="Cost Effectiveness Summary"/>
      <sheetName val="RES HVAC &amp; HW"/>
      <sheetName val="RES Marketplace"/>
      <sheetName val="COM Prescriptive"/>
      <sheetName val="COM Custom"/>
      <sheetName val="Target EE"/>
      <sheetName val="Prgm Rollup"/>
      <sheetName val="Loadshapes End Use"/>
      <sheetName val="Loadshapes Fuel"/>
      <sheetName val="Library"/>
      <sheetName val="Admin Calc"/>
      <sheetName val="Import"/>
      <sheetName val="Notes"/>
      <sheetName val="Unique Tables"/>
    </sheetNames>
    <sheetDataSet>
      <sheetData sheetId="0">
        <row r="6">
          <cell r="C6">
            <v>2025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A3" t="str">
            <v>Library No.</v>
          </cell>
          <cell r="B3" t="str">
            <v>Measures</v>
          </cell>
          <cell r="C3" t="str">
            <v>Source/ Units</v>
          </cell>
          <cell r="D3" t="str">
            <v>Average Size</v>
          </cell>
          <cell r="E3" t="str">
            <v>Sector</v>
          </cell>
          <cell r="F3" t="str">
            <v>Archetype</v>
          </cell>
          <cell r="G3" t="str">
            <v>End-Use</v>
          </cell>
          <cell r="H3" t="str">
            <v>Vintage</v>
          </cell>
          <cell r="I3" t="str">
            <v>Other Fossil Fuel Savings Selection
(Column X)</v>
          </cell>
          <cell r="J3" t="str">
            <v>Use Loadshape Tables</v>
          </cell>
          <cell r="K3" t="str">
            <v>Loadshape Measure Type</v>
          </cell>
          <cell r="L3" t="str">
            <v>Participation</v>
          </cell>
          <cell r="M3" t="str">
            <v>Energy Savings (kWh)</v>
          </cell>
          <cell r="N3" t="str">
            <v>Summer Capacity Savings (kW)</v>
          </cell>
          <cell r="O3" t="str">
            <v>Winter Capacity Savings (kW)</v>
          </cell>
          <cell r="P3" t="str">
            <v>Gas Utility Savings (Therms)</v>
          </cell>
          <cell r="Q3" t="str">
            <v>Water Utility Savings (Th-gal)</v>
          </cell>
          <cell r="R3" t="str">
            <v>Incremental Cost</v>
          </cell>
          <cell r="S3" t="str">
            <v>Measure Life</v>
          </cell>
          <cell r="T3" t="str">
            <v>Electric Bill Savings ($)</v>
          </cell>
          <cell r="U3" t="str">
            <v>Other Utility Cost Savings ($)</v>
          </cell>
          <cell r="V3" t="str">
            <v>Elec Avoided Cost</v>
          </cell>
          <cell r="W3" t="str">
            <v>Other Utility Avoided Cost ($)</v>
          </cell>
          <cell r="X3" t="str">
            <v>Tax Credit</v>
          </cell>
          <cell r="Y3" t="str">
            <v>Operations and Maintenance Savings</v>
          </cell>
          <cell r="Z3" t="str">
            <v>O&amp;M Costs</v>
          </cell>
          <cell r="AA3" t="str">
            <v>Normalized Incremental Cost [$/kWh]</v>
          </cell>
          <cell r="AB3" t="str">
            <v>Direct Emissions (Tons)</v>
          </cell>
          <cell r="AC3" t="str">
            <v>Net Emissions (Tons)</v>
          </cell>
          <cell r="AD3" t="str">
            <v>Emissions ($)</v>
          </cell>
          <cell r="AE3" t="str">
            <v>Notes</v>
          </cell>
        </row>
        <row r="4">
          <cell r="B4" t="str">
            <v>Residential NLI Air Source Heat Pump</v>
          </cell>
        </row>
        <row r="5">
          <cell r="B5" t="str">
            <v>Residential NLI Central Air Conditioner</v>
          </cell>
        </row>
        <row r="6">
          <cell r="B6" t="str">
            <v>Residential NLI Ductless AC</v>
          </cell>
        </row>
        <row r="7">
          <cell r="B7" t="str">
            <v>Residential NLI Ductless Heat Pump</v>
          </cell>
        </row>
        <row r="8">
          <cell r="B8" t="str">
            <v>Residential NLI ENERGY STAR Room Air Conditioner</v>
          </cell>
        </row>
        <row r="9">
          <cell r="B9" t="str">
            <v>Residential NLI Heat Pump Water Heater</v>
          </cell>
        </row>
        <row r="11">
          <cell r="B11" t="str">
            <v>Commercial Air Conditioner</v>
          </cell>
        </row>
        <row r="12">
          <cell r="B12" t="str">
            <v>Commercial Combination Ovens</v>
          </cell>
        </row>
        <row r="13">
          <cell r="B13" t="str">
            <v>Commercial Fryers</v>
          </cell>
        </row>
        <row r="14">
          <cell r="B14" t="str">
            <v>Commercial Steam Cookers</v>
          </cell>
        </row>
        <row r="15">
          <cell r="B15" t="str">
            <v>Daylighting Controls</v>
          </cell>
        </row>
        <row r="16">
          <cell r="B16" t="str">
            <v>DeLamp Fluorescent Fixture</v>
          </cell>
        </row>
        <row r="17">
          <cell r="B17" t="str">
            <v>Commercial Dishwasher</v>
          </cell>
        </row>
        <row r="18">
          <cell r="B18" t="str">
            <v>Display Case Door Retrofit</v>
          </cell>
        </row>
        <row r="19">
          <cell r="B19" t="str">
            <v>Efficient Lighting Equipment</v>
          </cell>
        </row>
        <row r="20">
          <cell r="B20" t="str">
            <v>Commercial ENERGY STAR Washing Machines</v>
          </cell>
        </row>
        <row r="21">
          <cell r="B21" t="str">
            <v>Energy Star Ice Machine</v>
          </cell>
        </row>
        <row r="22">
          <cell r="B22" t="str">
            <v>Faucet Aerator</v>
          </cell>
        </row>
        <row r="23">
          <cell r="B23" t="str">
            <v>Geothermal Heat Pump</v>
          </cell>
        </row>
        <row r="24">
          <cell r="B24" t="str">
            <v>Commercial Air Source Heat Pump</v>
          </cell>
        </row>
        <row r="25">
          <cell r="B25" t="str">
            <v>Commercial Heat Pump Water Heater</v>
          </cell>
        </row>
        <row r="26">
          <cell r="B26" t="str">
            <v>Hot Water Pipe Insulation</v>
          </cell>
        </row>
        <row r="27">
          <cell r="B27" t="str">
            <v>Insulated Holding Cabinets</v>
          </cell>
        </row>
        <row r="28">
          <cell r="B28" t="str">
            <v>LED Downlight Fixture</v>
          </cell>
        </row>
        <row r="29">
          <cell r="B29" t="str">
            <v>LED High Bay Fixture</v>
          </cell>
        </row>
        <row r="30">
          <cell r="B30" t="str">
            <v>LED Interior Directional</v>
          </cell>
        </row>
        <row r="31">
          <cell r="B31" t="str">
            <v>LED Low Bay Fixture</v>
          </cell>
        </row>
        <row r="32">
          <cell r="B32" t="str">
            <v>LED Exterior Area Lighting</v>
          </cell>
        </row>
        <row r="33">
          <cell r="B33" t="str">
            <v>LED Refrigerated Display Case Lighting</v>
          </cell>
        </row>
        <row r="34">
          <cell r="B34" t="str">
            <v xml:space="preserve">LED T8 Tube Replacement </v>
          </cell>
        </row>
        <row r="35">
          <cell r="B35" t="str">
            <v>LED Troffer</v>
          </cell>
        </row>
        <row r="36">
          <cell r="B36" t="str">
            <v>LED Wallpack</v>
          </cell>
        </row>
        <row r="37">
          <cell r="B37" t="str">
            <v>Low Flow Pre-Rinse Sprayers</v>
          </cell>
        </row>
        <row r="38">
          <cell r="B38" t="str">
            <v>Network Lighting Controls</v>
          </cell>
        </row>
        <row r="39">
          <cell r="B39" t="str">
            <v>Occupancy Sensors</v>
          </cell>
        </row>
        <row r="40">
          <cell r="B40" t="str">
            <v>Packaged Terminal Heat Pumps</v>
          </cell>
        </row>
        <row r="41">
          <cell r="B41" t="str">
            <v>Commerical Smart Thermostat</v>
          </cell>
        </row>
        <row r="42">
          <cell r="B42" t="str">
            <v>Strip Curtains</v>
          </cell>
        </row>
        <row r="43">
          <cell r="B43" t="str">
            <v>Cooling</v>
          </cell>
        </row>
        <row r="44">
          <cell r="B44" t="str">
            <v>Refrigeration</v>
          </cell>
        </row>
        <row r="45">
          <cell r="B45" t="str">
            <v>Compressed Air</v>
          </cell>
        </row>
        <row r="46">
          <cell r="B46" t="str">
            <v>Motors</v>
          </cell>
        </row>
        <row r="47">
          <cell r="B47" t="str">
            <v>Office Equipment - PC</v>
          </cell>
        </row>
        <row r="48">
          <cell r="B48" t="str">
            <v>Ventilation</v>
          </cell>
        </row>
        <row r="49">
          <cell r="B49" t="str">
            <v>Custom HVAC</v>
          </cell>
        </row>
        <row r="50">
          <cell r="B50" t="str">
            <v>Lighting</v>
          </cell>
        </row>
        <row r="51">
          <cell r="B51" t="str">
            <v>Machine Drive</v>
          </cell>
        </row>
        <row r="52">
          <cell r="B52" t="str">
            <v>Other Process</v>
          </cell>
        </row>
        <row r="53">
          <cell r="B53" t="str">
            <v>Process Heat</v>
          </cell>
        </row>
        <row r="54">
          <cell r="B54" t="str">
            <v>Process Refrigeration</v>
          </cell>
        </row>
        <row r="55">
          <cell r="B55" t="str">
            <v>Miscellaneous</v>
          </cell>
        </row>
        <row r="56">
          <cell r="B56" t="str">
            <v>Whole Building HVAC Controls</v>
          </cell>
        </row>
        <row r="57">
          <cell r="B57" t="str">
            <v>Office Equipment - Non-PC</v>
          </cell>
        </row>
        <row r="58">
          <cell r="B58" t="str">
            <v>Whole Building</v>
          </cell>
        </row>
        <row r="59">
          <cell r="B59" t="str">
            <v>Water &amp; Wastewater</v>
          </cell>
        </row>
        <row r="60">
          <cell r="B60" t="str">
            <v>RCx Building Optimization</v>
          </cell>
        </row>
        <row r="61">
          <cell r="B61" t="str">
            <v>RCx Compressed Air Optimization</v>
          </cell>
        </row>
        <row r="62">
          <cell r="B62" t="str">
            <v>RCx Refrigeration Optimization</v>
          </cell>
        </row>
        <row r="63">
          <cell r="B63" t="str">
            <v>Efficient Lighting</v>
          </cell>
        </row>
        <row r="64">
          <cell r="B64" t="str">
            <v>Efficient Motor Pmp Equipment</v>
          </cell>
        </row>
        <row r="65">
          <cell r="B65" t="str">
            <v>Efficient Motor Pmp O&amp;M</v>
          </cell>
        </row>
        <row r="66">
          <cell r="B66" t="str">
            <v>Efficient Refrigeration Equipment</v>
          </cell>
        </row>
        <row r="67">
          <cell r="B67" t="str">
            <v>Efficient Ventilation</v>
          </cell>
        </row>
        <row r="68">
          <cell r="B68" t="str">
            <v>Agriculture HVAC</v>
          </cell>
        </row>
        <row r="69">
          <cell r="B69" t="str">
            <v>Refrigeration Equipment O&amp;M</v>
          </cell>
        </row>
        <row r="70">
          <cell r="B70" t="str">
            <v>SEM Refrigeration Optimization</v>
          </cell>
        </row>
        <row r="71">
          <cell r="B71" t="str">
            <v xml:space="preserve">Residential NLI Air Sealing </v>
          </cell>
        </row>
        <row r="72">
          <cell r="B72" t="str">
            <v>Residential NLI Attic Insulation</v>
          </cell>
        </row>
        <row r="73">
          <cell r="B73" t="str">
            <v>Residential NLI Bathroom Aerator 1.0 gpm</v>
          </cell>
        </row>
        <row r="74">
          <cell r="B74" t="str">
            <v>Residential NLI Duct Sealing/Insulation</v>
          </cell>
        </row>
        <row r="75">
          <cell r="B75" t="str">
            <v>Residential NLI Floor Insulation Above Crawlspace</v>
          </cell>
        </row>
        <row r="76">
          <cell r="B76" t="str">
            <v>Residential NLI Kitchen Flip Aerator 1.5 gpm</v>
          </cell>
        </row>
        <row r="77">
          <cell r="B77" t="str">
            <v>Residential NLI Low Flow Showerhead 1.5 gpm</v>
          </cell>
        </row>
        <row r="78">
          <cell r="B78" t="str">
            <v>Residential NLI Pipe Wrap</v>
          </cell>
        </row>
        <row r="79">
          <cell r="B79" t="str">
            <v>Residential NLI Radiant Barrier</v>
          </cell>
        </row>
        <row r="80">
          <cell r="B80" t="str">
            <v>Residential NLI Thermostatic Restrictor Shower Valve</v>
          </cell>
        </row>
        <row r="81">
          <cell r="B81" t="str">
            <v>Residential NLI Water Heater Wrap</v>
          </cell>
        </row>
        <row r="82">
          <cell r="B82" t="str">
            <v>Residential LI Air Sealing</v>
          </cell>
        </row>
        <row r="83">
          <cell r="B83" t="str">
            <v>Residential LI Air Source Heat Pump ROB</v>
          </cell>
        </row>
        <row r="84">
          <cell r="B84" t="str">
            <v>Residential LI ASHP Tune Up</v>
          </cell>
        </row>
        <row r="85">
          <cell r="B85" t="str">
            <v>Residential LI Attic Fan</v>
          </cell>
        </row>
        <row r="86">
          <cell r="B86" t="str">
            <v>Residential LI Attic Insulation</v>
          </cell>
        </row>
        <row r="87">
          <cell r="B87" t="str">
            <v>Residential LI Basement Sidewall</v>
          </cell>
        </row>
        <row r="88">
          <cell r="B88" t="str">
            <v>Residential LI Bathroom Aerator 1.0 gpm</v>
          </cell>
        </row>
        <row r="89">
          <cell r="B89" t="str">
            <v>Residential LI Central Air Conditioner</v>
          </cell>
        </row>
        <row r="90">
          <cell r="B90" t="str">
            <v>Residential LI Duct Sealing/Insulation</v>
          </cell>
        </row>
        <row r="91">
          <cell r="B91" t="str">
            <v>Residential LI Ductless AC</v>
          </cell>
        </row>
        <row r="92">
          <cell r="B92" t="str">
            <v>Residential LI Ductless Heat Pump</v>
          </cell>
        </row>
        <row r="93">
          <cell r="B93" t="str">
            <v>Residential LI ENERGY STAR Room Air Conditioner</v>
          </cell>
        </row>
        <row r="94">
          <cell r="B94" t="str">
            <v>Residential LI Floor Insulation Above Crawlspace</v>
          </cell>
        </row>
        <row r="95">
          <cell r="B95" t="str">
            <v>Residential LI Heat Pump Water Heater ROB</v>
          </cell>
        </row>
        <row r="96">
          <cell r="B96" t="str">
            <v>Residential LI Kitchen Flip Aerator 1.5 gpm</v>
          </cell>
        </row>
        <row r="97">
          <cell r="B97" t="str">
            <v>Residential LI Low Flow Showerhead 1.5 gpm</v>
          </cell>
        </row>
        <row r="98">
          <cell r="B98" t="str">
            <v>Residential LI Pipe Wrap</v>
          </cell>
        </row>
        <row r="99">
          <cell r="B99" t="str">
            <v>Residential LI Radiant Barrier</v>
          </cell>
        </row>
        <row r="100">
          <cell r="B100" t="str">
            <v>Residential LI Room Air Conditioner Recycling</v>
          </cell>
        </row>
        <row r="101">
          <cell r="B101" t="str">
            <v>Smart Water Heater - Tank Controls and Sensors</v>
          </cell>
        </row>
        <row r="102">
          <cell r="B102" t="str">
            <v>Thermostatic Restrictor Shower Valve</v>
          </cell>
        </row>
        <row r="103">
          <cell r="B103" t="str">
            <v>Residential LI Water Heater Wrap</v>
          </cell>
        </row>
        <row r="104">
          <cell r="B104" t="str">
            <v>Air Source Heat Pump 14 SEER - Heat pump baseline (10 SEER)</v>
          </cell>
        </row>
        <row r="105">
          <cell r="B105" t="str">
            <v>Residential LI Heat Pump Water Heater ER</v>
          </cell>
        </row>
        <row r="106">
          <cell r="B106" t="str">
            <v>Residential NLI Smart Thermostat</v>
          </cell>
        </row>
        <row r="107">
          <cell r="B107" t="str">
            <v>Residential LI Smart Thermostat</v>
          </cell>
        </row>
        <row r="108">
          <cell r="B108" t="str">
            <v>Residential NLI ENERGY STAR Air Purifier</v>
          </cell>
        </row>
        <row r="109">
          <cell r="B109" t="str">
            <v>Residential LI ENERGY STAR Air Purifier</v>
          </cell>
        </row>
        <row r="110">
          <cell r="B110" t="str">
            <v>Residential NLI ENERGY STAR Clothes Washer</v>
          </cell>
        </row>
        <row r="111">
          <cell r="B111" t="str">
            <v>Residential LI ENERGY STAR Clothes Washer</v>
          </cell>
        </row>
        <row r="112">
          <cell r="B112" t="str">
            <v>Residential NLI ENERGY STAR Dehumidifier</v>
          </cell>
        </row>
        <row r="113">
          <cell r="B113" t="str">
            <v>Residential LI ENERGY STAR Dehumidifier</v>
          </cell>
        </row>
        <row r="114">
          <cell r="B114" t="str">
            <v>ENERGY STAR Most Efficient Dehumidifier</v>
          </cell>
        </row>
        <row r="115">
          <cell r="B115" t="str">
            <v>Advanced Power Strip - Tier 1</v>
          </cell>
        </row>
        <row r="116">
          <cell r="B116" t="str">
            <v>Water Heater Temperature Setback</v>
          </cell>
        </row>
        <row r="117">
          <cell r="B117" t="str">
            <v>Caulking, Sealing, Tape</v>
          </cell>
        </row>
        <row r="118">
          <cell r="B118" t="str">
            <v>Outlet and Switch Gaskets</v>
          </cell>
        </row>
        <row r="119">
          <cell r="B119" t="str">
            <v>Door Sweep</v>
          </cell>
        </row>
        <row r="120">
          <cell r="B120" t="str">
            <v>Window/Door Weatherstripping</v>
          </cell>
        </row>
        <row r="121">
          <cell r="B121" t="str">
            <v>Refrigerator Coil Cleaning</v>
          </cell>
        </row>
        <row r="122">
          <cell r="B122" t="str">
            <v>Blower Door Test</v>
          </cell>
        </row>
        <row r="123">
          <cell r="B123" t="str">
            <v>Assessment Recommendations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A1D8-556D-470A-B262-CF323D07EA0B}">
  <dimension ref="B2:N17"/>
  <sheetViews>
    <sheetView tabSelected="1" zoomScale="90" zoomScaleNormal="90" workbookViewId="0">
      <selection activeCell="C4" sqref="C4"/>
    </sheetView>
  </sheetViews>
  <sheetFormatPr defaultRowHeight="14.25" x14ac:dyDescent="0.25"/>
  <cols>
    <col min="1" max="1" width="9.140625" style="1"/>
    <col min="2" max="2" width="52.140625" style="1" bestFit="1" customWidth="1"/>
    <col min="3" max="3" width="14.140625" style="1" customWidth="1"/>
    <col min="4" max="4" width="1.85546875" style="1" customWidth="1"/>
    <col min="5" max="6" width="9.28515625" style="1" bestFit="1" customWidth="1"/>
    <col min="7" max="7" width="15.28515625" style="1" customWidth="1"/>
    <col min="8" max="8" width="9.28515625" style="1" bestFit="1" customWidth="1"/>
    <col min="9" max="9" width="14.85546875" style="1" customWidth="1"/>
    <col min="10" max="10" width="1.85546875" style="1" customWidth="1"/>
    <col min="11" max="11" width="12.85546875" style="1" customWidth="1"/>
    <col min="12" max="12" width="13.42578125" style="1" customWidth="1"/>
    <col min="13" max="13" width="1.85546875" style="1" customWidth="1"/>
    <col min="14" max="14" width="9.28515625" style="1" bestFit="1" customWidth="1"/>
    <col min="15" max="16384" width="9.140625" style="1"/>
  </cols>
  <sheetData>
    <row r="2" spans="2:14" ht="36" customHeight="1" thickBot="1" x14ac:dyDescent="0.3">
      <c r="C2" s="5"/>
      <c r="E2" s="14" t="s">
        <v>22</v>
      </c>
      <c r="F2" s="14"/>
      <c r="G2" s="14"/>
      <c r="H2" s="14"/>
      <c r="I2" s="14"/>
      <c r="K2" s="14" t="s">
        <v>22</v>
      </c>
      <c r="L2" s="14"/>
    </row>
    <row r="3" spans="2:14" ht="57" x14ac:dyDescent="0.25">
      <c r="B3" s="2" t="s">
        <v>5</v>
      </c>
      <c r="C3" s="3" t="s">
        <v>23</v>
      </c>
      <c r="D3" s="4"/>
      <c r="E3" s="3" t="s">
        <v>2</v>
      </c>
      <c r="F3" s="3" t="s">
        <v>3</v>
      </c>
      <c r="G3" s="3" t="s">
        <v>4</v>
      </c>
      <c r="H3" s="3" t="s">
        <v>0</v>
      </c>
      <c r="I3" s="3" t="s">
        <v>7</v>
      </c>
      <c r="J3" s="4"/>
      <c r="K3" s="3" t="s">
        <v>1</v>
      </c>
      <c r="L3" s="3" t="s">
        <v>8</v>
      </c>
      <c r="M3" s="4"/>
      <c r="N3" s="3" t="s">
        <v>6</v>
      </c>
    </row>
    <row r="4" spans="2:14" x14ac:dyDescent="0.25">
      <c r="B4" s="7" t="s">
        <v>9</v>
      </c>
      <c r="C4" s="11">
        <v>62</v>
      </c>
      <c r="E4" s="8">
        <v>3508.3356000000003</v>
      </c>
      <c r="F4" s="8">
        <v>0</v>
      </c>
      <c r="G4" s="8">
        <v>0</v>
      </c>
      <c r="H4" s="8">
        <f t="shared" ref="H4:H15" si="0">SUM(E4:G4)</f>
        <v>3508.3356000000003</v>
      </c>
      <c r="I4" s="9">
        <f t="shared" ref="I4:I15" si="1">+C4*H4</f>
        <v>217516.80720000001</v>
      </c>
      <c r="K4" s="8">
        <v>7139.0550000000003</v>
      </c>
      <c r="L4" s="10">
        <f t="shared" ref="L4:L15" si="2">+K4*C4</f>
        <v>442621.41000000003</v>
      </c>
      <c r="N4" s="6">
        <f>+I4/L4</f>
        <v>0.49142857142857144</v>
      </c>
    </row>
    <row r="5" spans="2:14" x14ac:dyDescent="0.25">
      <c r="B5" s="7" t="s">
        <v>10</v>
      </c>
      <c r="C5" s="11"/>
      <c r="E5" s="8">
        <v>1899.4734000000003</v>
      </c>
      <c r="F5" s="8">
        <v>0</v>
      </c>
      <c r="G5" s="8">
        <v>0</v>
      </c>
      <c r="H5" s="8">
        <f t="shared" si="0"/>
        <v>1899.4734000000003</v>
      </c>
      <c r="I5" s="9">
        <f t="shared" si="1"/>
        <v>0</v>
      </c>
      <c r="K5" s="8">
        <v>2208.69</v>
      </c>
      <c r="L5" s="10">
        <f t="shared" si="2"/>
        <v>0</v>
      </c>
      <c r="N5" s="6" t="e">
        <f t="shared" ref="N5:N15" si="3">+I5/L5</f>
        <v>#DIV/0!</v>
      </c>
    </row>
    <row r="6" spans="2:14" x14ac:dyDescent="0.25">
      <c r="B6" s="7" t="s">
        <v>11</v>
      </c>
      <c r="C6" s="11">
        <v>1</v>
      </c>
      <c r="E6" s="8">
        <v>3248.4400371949209</v>
      </c>
      <c r="F6" s="8">
        <v>0</v>
      </c>
      <c r="G6" s="8">
        <v>2000</v>
      </c>
      <c r="H6" s="8">
        <f t="shared" si="0"/>
        <v>5248.4400371949214</v>
      </c>
      <c r="I6" s="9">
        <f t="shared" si="1"/>
        <v>5248.4400371949214</v>
      </c>
      <c r="K6" s="8">
        <v>517.64462809917359</v>
      </c>
      <c r="L6" s="10">
        <f t="shared" si="2"/>
        <v>517.64462809917359</v>
      </c>
      <c r="N6" s="6">
        <f t="shared" si="3"/>
        <v>10.139079500288743</v>
      </c>
    </row>
    <row r="7" spans="2:14" x14ac:dyDescent="0.25">
      <c r="B7" s="7" t="s">
        <v>12</v>
      </c>
      <c r="C7" s="11">
        <v>28</v>
      </c>
      <c r="E7" s="8">
        <v>606.23859926827026</v>
      </c>
      <c r="F7" s="8">
        <v>0</v>
      </c>
      <c r="G7" s="8">
        <v>60</v>
      </c>
      <c r="H7" s="8">
        <f t="shared" si="0"/>
        <v>666.23859926827026</v>
      </c>
      <c r="I7" s="9">
        <f t="shared" si="1"/>
        <v>18654.680779511567</v>
      </c>
      <c r="K7" s="8">
        <v>200</v>
      </c>
      <c r="L7" s="10">
        <f t="shared" si="2"/>
        <v>5600</v>
      </c>
      <c r="N7" s="6">
        <f t="shared" si="3"/>
        <v>3.3311929963413514</v>
      </c>
    </row>
    <row r="8" spans="2:14" x14ac:dyDescent="0.25">
      <c r="B8" s="7" t="s">
        <v>13</v>
      </c>
      <c r="C8" s="11">
        <v>28</v>
      </c>
      <c r="E8" s="8">
        <v>979.32901017028632</v>
      </c>
      <c r="F8" s="8">
        <v>0</v>
      </c>
      <c r="G8" s="8">
        <v>478.96499999999997</v>
      </c>
      <c r="H8" s="8">
        <f t="shared" si="0"/>
        <v>1458.2940101702864</v>
      </c>
      <c r="I8" s="9">
        <f t="shared" si="1"/>
        <v>40832.232284768019</v>
      </c>
      <c r="K8" s="8">
        <v>1596.55</v>
      </c>
      <c r="L8" s="10">
        <f t="shared" si="2"/>
        <v>44703.4</v>
      </c>
      <c r="N8" s="6">
        <f t="shared" si="3"/>
        <v>0.91340328218363742</v>
      </c>
    </row>
    <row r="9" spans="2:14" x14ac:dyDescent="0.25">
      <c r="B9" s="7" t="s">
        <v>14</v>
      </c>
      <c r="C9" s="11">
        <v>42</v>
      </c>
      <c r="E9" s="8">
        <v>18.091700981543614</v>
      </c>
      <c r="F9" s="8">
        <v>0</v>
      </c>
      <c r="G9" s="8">
        <v>0</v>
      </c>
      <c r="H9" s="8">
        <f t="shared" si="0"/>
        <v>18.091700981543614</v>
      </c>
      <c r="I9" s="9">
        <f t="shared" si="1"/>
        <v>759.85144122483177</v>
      </c>
      <c r="K9" s="8">
        <v>3</v>
      </c>
      <c r="L9" s="10">
        <f t="shared" si="2"/>
        <v>126</v>
      </c>
      <c r="N9" s="6">
        <f t="shared" si="3"/>
        <v>6.030566993847871</v>
      </c>
    </row>
    <row r="10" spans="2:14" x14ac:dyDescent="0.25">
      <c r="B10" s="7" t="s">
        <v>15</v>
      </c>
      <c r="C10" s="11">
        <v>23</v>
      </c>
      <c r="E10" s="8">
        <v>409.55024279937697</v>
      </c>
      <c r="F10" s="8">
        <v>0</v>
      </c>
      <c r="G10" s="8">
        <v>135</v>
      </c>
      <c r="H10" s="8">
        <f t="shared" si="0"/>
        <v>544.55024279937697</v>
      </c>
      <c r="I10" s="9">
        <f t="shared" si="1"/>
        <v>12524.655584385669</v>
      </c>
      <c r="K10" s="8">
        <v>449.99999999999994</v>
      </c>
      <c r="L10" s="10">
        <f t="shared" si="2"/>
        <v>10349.999999999998</v>
      </c>
      <c r="N10" s="6">
        <f t="shared" si="3"/>
        <v>1.2101116506652823</v>
      </c>
    </row>
    <row r="11" spans="2:14" x14ac:dyDescent="0.25">
      <c r="B11" s="7" t="s">
        <v>16</v>
      </c>
      <c r="C11" s="11"/>
      <c r="E11" s="8">
        <v>43.751151280719014</v>
      </c>
      <c r="F11" s="8">
        <v>0</v>
      </c>
      <c r="G11" s="8">
        <v>0</v>
      </c>
      <c r="H11" s="8">
        <f t="shared" si="0"/>
        <v>43.751151280719014</v>
      </c>
      <c r="I11" s="9">
        <f t="shared" si="1"/>
        <v>0</v>
      </c>
      <c r="K11" s="8">
        <v>20</v>
      </c>
      <c r="L11" s="10">
        <f t="shared" si="2"/>
        <v>0</v>
      </c>
      <c r="N11" s="6" t="e">
        <f t="shared" si="3"/>
        <v>#DIV/0!</v>
      </c>
    </row>
    <row r="12" spans="2:14" x14ac:dyDescent="0.25">
      <c r="B12" s="7" t="s">
        <v>17</v>
      </c>
      <c r="C12" s="11">
        <v>26</v>
      </c>
      <c r="E12" s="8">
        <v>1254.9671372011044</v>
      </c>
      <c r="F12" s="8">
        <v>56.023045823907871</v>
      </c>
      <c r="G12" s="8">
        <v>142.80000000000001</v>
      </c>
      <c r="H12" s="8">
        <f t="shared" si="0"/>
        <v>1453.7901830250123</v>
      </c>
      <c r="I12" s="9">
        <f t="shared" si="1"/>
        <v>37798.544758650321</v>
      </c>
      <c r="K12" s="8">
        <v>476.00000000000006</v>
      </c>
      <c r="L12" s="10">
        <f t="shared" si="2"/>
        <v>12376.000000000002</v>
      </c>
      <c r="N12" s="6">
        <f t="shared" si="3"/>
        <v>3.0541810567752354</v>
      </c>
    </row>
    <row r="13" spans="2:14" x14ac:dyDescent="0.25">
      <c r="B13" s="7" t="s">
        <v>18</v>
      </c>
      <c r="C13" s="11">
        <v>18</v>
      </c>
      <c r="E13" s="8">
        <v>21.036704305715691</v>
      </c>
      <c r="F13" s="8">
        <v>0</v>
      </c>
      <c r="G13" s="8">
        <v>0</v>
      </c>
      <c r="H13" s="8">
        <f t="shared" si="0"/>
        <v>21.036704305715691</v>
      </c>
      <c r="I13" s="9">
        <f t="shared" si="1"/>
        <v>378.66067750288244</v>
      </c>
      <c r="K13" s="8">
        <v>20</v>
      </c>
      <c r="L13" s="10">
        <f t="shared" si="2"/>
        <v>360</v>
      </c>
      <c r="N13" s="6">
        <f t="shared" si="3"/>
        <v>1.0518352152857846</v>
      </c>
    </row>
    <row r="14" spans="2:14" x14ac:dyDescent="0.25">
      <c r="B14" s="7" t="s">
        <v>19</v>
      </c>
      <c r="C14" s="11"/>
      <c r="E14" s="8">
        <v>4660.8424415246545</v>
      </c>
      <c r="F14" s="8">
        <v>0</v>
      </c>
      <c r="G14" s="8">
        <v>1999.9999999999998</v>
      </c>
      <c r="H14" s="8">
        <f t="shared" si="0"/>
        <v>6660.8424415246545</v>
      </c>
      <c r="I14" s="9">
        <f t="shared" si="1"/>
        <v>0</v>
      </c>
      <c r="K14" s="8">
        <v>924.65782772277214</v>
      </c>
      <c r="L14" s="10">
        <f t="shared" si="2"/>
        <v>0</v>
      </c>
      <c r="N14" s="6" t="e">
        <f t="shared" si="3"/>
        <v>#DIV/0!</v>
      </c>
    </row>
    <row r="15" spans="2:14" x14ac:dyDescent="0.25">
      <c r="B15" s="7" t="s">
        <v>20</v>
      </c>
      <c r="C15" s="11"/>
      <c r="E15" s="8">
        <v>3246.0593062025137</v>
      </c>
      <c r="F15" s="8">
        <v>0</v>
      </c>
      <c r="G15" s="8">
        <v>2000</v>
      </c>
      <c r="H15" s="8">
        <f t="shared" si="0"/>
        <v>5246.0593062025137</v>
      </c>
      <c r="I15" s="9">
        <f t="shared" si="1"/>
        <v>0</v>
      </c>
      <c r="K15" s="8">
        <v>1199</v>
      </c>
      <c r="L15" s="10">
        <f t="shared" si="2"/>
        <v>0</v>
      </c>
      <c r="N15" s="6" t="e">
        <f t="shared" si="3"/>
        <v>#DIV/0!</v>
      </c>
    </row>
    <row r="16" spans="2:14" x14ac:dyDescent="0.25">
      <c r="B16" s="7" t="s">
        <v>21</v>
      </c>
      <c r="C16" s="11"/>
      <c r="E16" s="8"/>
      <c r="F16" s="8"/>
      <c r="G16" s="8"/>
      <c r="H16" s="8"/>
      <c r="I16" s="9"/>
      <c r="K16" s="8"/>
      <c r="L16" s="10">
        <v>0</v>
      </c>
      <c r="N16" s="6" t="e">
        <f t="shared" ref="N16" si="4">+I16/L16</f>
        <v>#DIV/0!</v>
      </c>
    </row>
    <row r="17" spans="9:14" x14ac:dyDescent="0.25">
      <c r="I17" s="12">
        <f>SUM(I4:I15)</f>
        <v>333713.87276323815</v>
      </c>
      <c r="J17" s="4"/>
      <c r="K17" s="4"/>
      <c r="L17" s="12">
        <f>SUM(L4:L16)</f>
        <v>516654.45462809922</v>
      </c>
      <c r="M17" s="4"/>
      <c r="N17" s="13">
        <f>+I17/L17</f>
        <v>0.64591308518466894</v>
      </c>
    </row>
  </sheetData>
  <mergeCells count="2">
    <mergeCell ref="E2:I2"/>
    <mergeCell ref="K2:L2"/>
  </mergeCells>
  <conditionalFormatting sqref="E4:H16">
    <cfRule type="expression" dxfId="5" priority="1">
      <formula>E4&gt;=1000</formula>
    </cfRule>
    <cfRule type="expression" dxfId="4" priority="2">
      <formula>E4&lt;1000</formula>
    </cfRule>
  </conditionalFormatting>
  <conditionalFormatting sqref="K4:K16">
    <cfRule type="expression" dxfId="3" priority="11">
      <formula>K4&gt;=1000</formula>
    </cfRule>
    <cfRule type="expression" dxfId="2" priority="12">
      <formula>K4&lt;1000</formula>
    </cfRule>
  </conditionalFormatting>
  <conditionalFormatting sqref="N4:N17">
    <cfRule type="cellIs" dxfId="1" priority="3" operator="lessThan">
      <formula>1</formula>
    </cfRule>
    <cfRule type="cellIs" dxfId="0" priority="4" operator="greaterThan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M4Rjg4MTk5LTI4ODEtNDQyNC1CNjRFLThGMUY4NTdBMjIyNX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zLzMvMjAyNiA4OjAyOjA0IFBNPC9EYXRlVGltZT48TGFiZWxTdHJpbmc+QUVQIEludGVybmFs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zgW7bYzhxM68PiW98iwsCA46VtAXoY/fIFj6krAE9ac=</DigestValue>
      </Reference>
      <Reference URI="#CLASSIFICATIONHISTORY">
        <DigestMethod Algorithm="http://www.w3.org/2001/04/xmlenc#sha256"/>
        <DigestValue>Bo+iFmGCo2Y0UA3dRQD39SFlQ4yEreUjP2XY5i8EiLg=</DigestValue>
      </Reference>
    </SignedInfo>
    <SignatureValue>VSBbQQ2XbnnQUX/YEYHypbYHioPv7QUzMnLjIRCXyntvr0ajuwfVCQ1tPF5ctoD9QLQEXHSUU2+HkA4wSPGQFQ==</SignatureValue>
    <Object Id="CLASSIFICATIONHISTORY">
      <ArrayOfString xmlns:xsd="http://www.w3.org/2001/XMLSchema" xmlns:xsi="http://www.w3.org/2001/XMLSchema-instance" xmlns="">
        <string>VIs5mNdx/EKrxAy4KZ6BUF8JB1ESnaAm</string>
      </ArrayOfString>
    </Object>
  </Signature>
</WrappedLabelHistor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89718080-F808-4C1F-89F5-0CE10DE0DF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04F22-02A5-498F-B848-A82CC33EE715}">
  <ds:schemaRefs>
    <ds:schemaRef ds:uri="http://schemas.microsoft.com/office/2006/metadata/properties"/>
    <ds:schemaRef ds:uri="http://schemas.microsoft.com/office/infopath/2007/PartnerControls"/>
    <ds:schemaRef ds:uri="f88ffb1c-9230-4705-a789-27bae69f5829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b6888f76-1100-40b0-929b-1efe9044426d"/>
  </ds:schemaRefs>
</ds:datastoreItem>
</file>

<file path=customXml/itemProps3.xml><?xml version="1.0" encoding="utf-8"?>
<ds:datastoreItem xmlns:ds="http://schemas.openxmlformats.org/officeDocument/2006/customXml" ds:itemID="{C8F88199-2881-4424-B64E-8F1F857A2225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4.xml><?xml version="1.0" encoding="utf-8"?>
<ds:datastoreItem xmlns:ds="http://schemas.openxmlformats.org/officeDocument/2006/customXml" ds:itemID="{F332B354-D2D8-47A5-BBE6-39EA9236C9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145065EB-4219-4317-ACC1-3DFA654E8A8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TEE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dcterms:created xsi:type="dcterms:W3CDTF">2026-03-03T18:29:26Z</dcterms:created>
  <dcterms:modified xsi:type="dcterms:W3CDTF">2026-03-04T21:19:02Z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9dc7e26c-6c52-4a4e-889b-32cda89ae185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{C8F88199-2881-4424-B64E-8F1F857A2225}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