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wrgroup-my.sharepoint.com/personal/dwoodsmall_cswrgroup_com/Documents/Kentucky/2025 rate case/compensation/"/>
    </mc:Choice>
  </mc:AlternateContent>
  <xr:revisionPtr revIDLastSave="94" documentId="8_{1D1602D7-860A-412D-9E57-250F56E3AC97}" xr6:coauthVersionLast="47" xr6:coauthVersionMax="47" xr10:uidLastSave="{71344E65-CC54-4467-A45A-A0F891A537BD}"/>
  <bookViews>
    <workbookView xWindow="-120" yWindow="-120" windowWidth="29040" windowHeight="15720" xr2:uid="{9D80CF89-B634-4082-9A8F-671E39602C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3" i="1" l="1"/>
  <c r="N13" i="1"/>
  <c r="N18" i="1" s="1"/>
  <c r="L18" i="1"/>
  <c r="J13" i="1"/>
  <c r="J18" i="1" s="1"/>
  <c r="H13" i="1"/>
  <c r="H18" i="1" s="1"/>
  <c r="F13" i="1"/>
  <c r="F18" i="1" s="1"/>
  <c r="J17" i="1" l="1"/>
  <c r="N17" i="1"/>
  <c r="L17" i="1"/>
  <c r="H17" i="1"/>
  <c r="F17" i="1"/>
</calcChain>
</file>

<file path=xl/sharedStrings.xml><?xml version="1.0" encoding="utf-8"?>
<sst xmlns="http://schemas.openxmlformats.org/spreadsheetml/2006/main" count="99" uniqueCount="85">
  <si>
    <t>American States Water</t>
  </si>
  <si>
    <t>AWR</t>
  </si>
  <si>
    <t>Sprowls (President and CEO)</t>
  </si>
  <si>
    <t>Individual &amp; Title</t>
  </si>
  <si>
    <t>Total Compensation</t>
  </si>
  <si>
    <t>#1</t>
  </si>
  <si>
    <t>#2</t>
  </si>
  <si>
    <t>#3</t>
  </si>
  <si>
    <t>#4</t>
  </si>
  <si>
    <t>#5</t>
  </si>
  <si>
    <t>Tang (SVP - Finance / CFO</t>
  </si>
  <si>
    <t>Rowley (SVP - Reg. Water)</t>
  </si>
  <si>
    <t>Connor (SVP - Util. Svcs)</t>
  </si>
  <si>
    <t>Farrow (VP - Finance)</t>
  </si>
  <si>
    <t>Meissner (CEO)</t>
  </si>
  <si>
    <t>Hevert (President / CAO)</t>
  </si>
  <si>
    <t>Hurstak (SVP / CFO)</t>
  </si>
  <si>
    <t>Eisfeller (VP / CTO)</t>
  </si>
  <si>
    <t>LeBlanc (SVP - Gas)</t>
  </si>
  <si>
    <t>Householder (Pres and CEO)</t>
  </si>
  <si>
    <t>Cooper (EVP / CFO)</t>
  </si>
  <si>
    <t>Moriarty (EVP / GC)</t>
  </si>
  <si>
    <t>Sylvester (SVP / COO)</t>
  </si>
  <si>
    <t>Webber (SVP / CDO)</t>
  </si>
  <si>
    <t>Johnson (SVP / CAO)</t>
  </si>
  <si>
    <t>Keeebler (Pres and CEO)</t>
  </si>
  <si>
    <t>Bushek (VP / CFO)</t>
  </si>
  <si>
    <t>Renlund (VP / GC)</t>
  </si>
  <si>
    <t>Hobbie (EVP)</t>
  </si>
  <si>
    <t>Lorenz (VP - Energy)</t>
  </si>
  <si>
    <t>Kropelnicki (Pres and CEO)</t>
  </si>
  <si>
    <t>Lynch (SVP / CFO)</t>
  </si>
  <si>
    <t>Luu (SVP - Corp Svc)</t>
  </si>
  <si>
    <t>Bunting (SVP / GC)</t>
  </si>
  <si>
    <t>Dean (SVP - Cust Svc)</t>
  </si>
  <si>
    <t>Fleming (Pres and CEO)</t>
  </si>
  <si>
    <t>Liebman (CFO)</t>
  </si>
  <si>
    <t>Krygier (COO)</t>
  </si>
  <si>
    <t>Leslie (Pres and CEO)</t>
  </si>
  <si>
    <t>Kooper (VP /GC)</t>
  </si>
  <si>
    <t>Simpson (VP / CTO)</t>
  </si>
  <si>
    <t>Utility</t>
  </si>
  <si>
    <t>Ticker</t>
  </si>
  <si>
    <t>UTL</t>
  </si>
  <si>
    <t>CPK</t>
  </si>
  <si>
    <t>NWN</t>
  </si>
  <si>
    <t>HTO</t>
  </si>
  <si>
    <t>MGEE</t>
  </si>
  <si>
    <t>CWT</t>
  </si>
  <si>
    <t>MSEX</t>
  </si>
  <si>
    <t>GWRS</t>
  </si>
  <si>
    <t>Unitil</t>
  </si>
  <si>
    <t>Chesapeake Utilities</t>
  </si>
  <si>
    <t>MGE Energy</t>
  </si>
  <si>
    <t>California Water</t>
  </si>
  <si>
    <t>Middlesex Water</t>
  </si>
  <si>
    <t>Global Water</t>
  </si>
  <si>
    <t>2 gas / 5 water</t>
  </si>
  <si>
    <t>Operations</t>
  </si>
  <si>
    <t>Water / Electric</t>
  </si>
  <si>
    <t>Electric / Gas</t>
  </si>
  <si>
    <t>Water / Gas</t>
  </si>
  <si>
    <t>Water</t>
  </si>
  <si>
    <t>CSWR</t>
  </si>
  <si>
    <t>Cox (Pres and CEO)</t>
  </si>
  <si>
    <t>Thomas (SVP)</t>
  </si>
  <si>
    <t>Thies (SVP)</t>
  </si>
  <si>
    <t>Duncan (VP)</t>
  </si>
  <si>
    <t>AVERAGE</t>
  </si>
  <si>
    <t>VARIANCE</t>
  </si>
  <si>
    <t>Jurisdictions</t>
  </si>
  <si>
    <t>Northwest Natural Hold.</t>
  </si>
  <si>
    <t>Mark Joensen (CFO)</t>
  </si>
  <si>
    <t>Anderson (CEO)</t>
  </si>
  <si>
    <t>Saathoff (SVP)</t>
  </si>
  <si>
    <t>Wilson (CAO)</t>
  </si>
  <si>
    <t>Palfreyman (Pres)</t>
  </si>
  <si>
    <t>Kaszuba (CFO)</t>
  </si>
  <si>
    <t>H2O Water / SJW</t>
  </si>
  <si>
    <t>Thornburg (CEO)</t>
  </si>
  <si>
    <t>Walters (CFO)</t>
  </si>
  <si>
    <t>Hauk (COO)</t>
  </si>
  <si>
    <t>Witten (Pres)</t>
  </si>
  <si>
    <t>O'Connor (SVP / CFO)</t>
  </si>
  <si>
    <t>Zerkouni (SVP / CFO)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</si>
</sst>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6" fontId="0" fillId="0" borderId="0" xfId="0" applyNumberFormat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6" fontId="2" fillId="2" borderId="1" xfId="0" applyNumberFormat="1" applyFont="1" applyFill="1" applyBorder="1"/>
    <xf numFmtId="0" fontId="2" fillId="3" borderId="1" xfId="0" applyFont="1" applyFill="1" applyBorder="1" applyAlignment="1">
      <alignment horizontal="right"/>
    </xf>
    <xf numFmtId="6" fontId="2" fillId="3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6" fontId="2" fillId="4" borderId="1" xfId="0" applyNumberFormat="1" applyFont="1" applyFill="1" applyBorder="1"/>
    <xf numFmtId="0" fontId="2" fillId="5" borderId="1" xfId="0" applyFont="1" applyFill="1" applyBorder="1" applyAlignment="1">
      <alignment horizontal="right"/>
    </xf>
    <xf numFmtId="6" fontId="2" fillId="5" borderId="1" xfId="0" applyNumberFormat="1" applyFont="1" applyFill="1" applyBorder="1"/>
    <xf numFmtId="0" fontId="2" fillId="6" borderId="1" xfId="0" applyFont="1" applyFill="1" applyBorder="1" applyAlignment="1">
      <alignment horizontal="right"/>
    </xf>
    <xf numFmtId="6" fontId="2" fillId="6" borderId="1" xfId="0" applyNumberFormat="1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3" fillId="0" borderId="1" xfId="0" applyFont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10" fontId="2" fillId="2" borderId="1" xfId="0" applyNumberFormat="1" applyFont="1" applyFill="1" applyBorder="1"/>
    <xf numFmtId="10" fontId="2" fillId="3" borderId="1" xfId="0" applyNumberFormat="1" applyFont="1" applyFill="1" applyBorder="1"/>
    <xf numFmtId="10" fontId="2" fillId="4" borderId="1" xfId="0" applyNumberFormat="1" applyFont="1" applyFill="1" applyBorder="1"/>
    <xf numFmtId="10" fontId="2" fillId="5" borderId="1" xfId="0" applyNumberFormat="1" applyFont="1" applyFill="1" applyBorder="1"/>
    <xf numFmtId="10" fontId="2" fillId="6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CFD3-2E4B-4FDF-81F3-C2AEC12E0524}">
  <dimension ref="A1:O18"/>
  <sheetViews>
    <sheetView tabSelected="1" workbookViewId="0">
      <selection activeCell="N17" sqref="N17"/>
    </sheetView>
  </sheetViews>
  <sheetFormatPr defaultRowHeight="15" x14ac:dyDescent="0.25"/>
  <cols>
    <col min="1" max="1" width="21.85546875" customWidth="1"/>
    <col min="2" max="2" width="8.85546875" customWidth="1"/>
    <col min="3" max="3" width="13.140625" customWidth="1"/>
    <col min="4" max="4" width="14" customWidth="1"/>
    <col min="5" max="5" width="22.42578125" customWidth="1"/>
    <col min="6" max="6" width="13.7109375" customWidth="1"/>
    <col min="7" max="7" width="19.28515625" customWidth="1"/>
    <col min="8" max="8" width="14.42578125" customWidth="1"/>
    <col min="9" max="9" width="19.7109375" customWidth="1"/>
    <col min="10" max="10" width="15.7109375" customWidth="1"/>
    <col min="11" max="11" width="19.42578125" customWidth="1"/>
    <col min="12" max="12" width="14.42578125" customWidth="1"/>
    <col min="13" max="13" width="17.42578125" customWidth="1"/>
    <col min="14" max="14" width="14.28515625" customWidth="1"/>
    <col min="15" max="15" width="15.140625" customWidth="1"/>
  </cols>
  <sheetData>
    <row r="1" spans="1:1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x14ac:dyDescent="0.25">
      <c r="A2" s="3"/>
      <c r="B2" s="3"/>
      <c r="C2" s="3"/>
      <c r="D2" s="3"/>
      <c r="E2" s="34" t="s">
        <v>5</v>
      </c>
      <c r="F2" s="34"/>
      <c r="G2" s="35" t="s">
        <v>6</v>
      </c>
      <c r="H2" s="35"/>
      <c r="I2" s="36" t="s">
        <v>7</v>
      </c>
      <c r="J2" s="36"/>
      <c r="K2" s="37" t="s">
        <v>8</v>
      </c>
      <c r="L2" s="37"/>
      <c r="M2" s="38" t="s">
        <v>9</v>
      </c>
      <c r="N2" s="38"/>
    </row>
    <row r="3" spans="1:15" ht="29.1" customHeight="1" x14ac:dyDescent="0.25">
      <c r="A3" s="5" t="s">
        <v>41</v>
      </c>
      <c r="B3" s="5" t="s">
        <v>42</v>
      </c>
      <c r="C3" s="6" t="s">
        <v>70</v>
      </c>
      <c r="D3" s="6" t="s">
        <v>58</v>
      </c>
      <c r="E3" s="7" t="s">
        <v>3</v>
      </c>
      <c r="F3" s="7" t="s">
        <v>4</v>
      </c>
      <c r="G3" s="8" t="s">
        <v>3</v>
      </c>
      <c r="H3" s="8" t="s">
        <v>4</v>
      </c>
      <c r="I3" s="9" t="s">
        <v>3</v>
      </c>
      <c r="J3" s="9" t="s">
        <v>4</v>
      </c>
      <c r="K3" s="10" t="s">
        <v>3</v>
      </c>
      <c r="L3" s="10" t="s">
        <v>4</v>
      </c>
      <c r="M3" s="11" t="s">
        <v>3</v>
      </c>
      <c r="N3" s="11" t="s">
        <v>4</v>
      </c>
      <c r="O3" s="1"/>
    </row>
    <row r="4" spans="1:15" x14ac:dyDescent="0.25">
      <c r="A4" s="4" t="s">
        <v>0</v>
      </c>
      <c r="B4" s="12" t="s">
        <v>1</v>
      </c>
      <c r="C4" s="12">
        <v>1</v>
      </c>
      <c r="D4" s="12" t="s">
        <v>59</v>
      </c>
      <c r="E4" s="13" t="s">
        <v>2</v>
      </c>
      <c r="F4" s="14">
        <v>4089444</v>
      </c>
      <c r="G4" s="15" t="s">
        <v>10</v>
      </c>
      <c r="H4" s="16">
        <v>1050795</v>
      </c>
      <c r="I4" s="17" t="s">
        <v>11</v>
      </c>
      <c r="J4" s="18">
        <v>856949</v>
      </c>
      <c r="K4" s="19" t="s">
        <v>12</v>
      </c>
      <c r="L4" s="20">
        <v>826171</v>
      </c>
      <c r="M4" s="21" t="s">
        <v>13</v>
      </c>
      <c r="N4" s="22">
        <v>649362</v>
      </c>
      <c r="O4" s="2"/>
    </row>
    <row r="5" spans="1:15" x14ac:dyDescent="0.25">
      <c r="A5" s="4" t="s">
        <v>51</v>
      </c>
      <c r="B5" s="12" t="s">
        <v>43</v>
      </c>
      <c r="C5" s="12">
        <v>3</v>
      </c>
      <c r="D5" s="12" t="s">
        <v>60</v>
      </c>
      <c r="E5" s="13" t="s">
        <v>14</v>
      </c>
      <c r="F5" s="14">
        <v>2572032</v>
      </c>
      <c r="G5" s="15" t="s">
        <v>15</v>
      </c>
      <c r="H5" s="16">
        <v>1319462</v>
      </c>
      <c r="I5" s="17" t="s">
        <v>16</v>
      </c>
      <c r="J5" s="18">
        <v>875878</v>
      </c>
      <c r="K5" s="19" t="s">
        <v>17</v>
      </c>
      <c r="L5" s="20">
        <v>664845</v>
      </c>
      <c r="M5" s="21" t="s">
        <v>18</v>
      </c>
      <c r="N5" s="22">
        <v>648295</v>
      </c>
      <c r="O5" s="2"/>
    </row>
    <row r="6" spans="1:15" x14ac:dyDescent="0.25">
      <c r="A6" s="4" t="s">
        <v>52</v>
      </c>
      <c r="B6" s="12" t="s">
        <v>44</v>
      </c>
      <c r="C6" s="12">
        <v>4</v>
      </c>
      <c r="D6" s="12" t="s">
        <v>60</v>
      </c>
      <c r="E6" s="13" t="s">
        <v>19</v>
      </c>
      <c r="F6" s="14">
        <v>4154015</v>
      </c>
      <c r="G6" s="15" t="s">
        <v>20</v>
      </c>
      <c r="H6" s="16">
        <v>1623672</v>
      </c>
      <c r="I6" s="17" t="s">
        <v>21</v>
      </c>
      <c r="J6" s="18">
        <v>1303244</v>
      </c>
      <c r="K6" s="19" t="s">
        <v>22</v>
      </c>
      <c r="L6" s="20">
        <v>1144178</v>
      </c>
      <c r="M6" s="21" t="s">
        <v>23</v>
      </c>
      <c r="N6" s="22">
        <v>946225</v>
      </c>
      <c r="O6" s="2"/>
    </row>
    <row r="7" spans="1:15" x14ac:dyDescent="0.25">
      <c r="A7" s="4" t="s">
        <v>71</v>
      </c>
      <c r="B7" s="12" t="s">
        <v>45</v>
      </c>
      <c r="C7" s="12" t="s">
        <v>57</v>
      </c>
      <c r="D7" s="12" t="s">
        <v>61</v>
      </c>
      <c r="E7" s="13" t="s">
        <v>73</v>
      </c>
      <c r="F7" s="14">
        <v>4137585</v>
      </c>
      <c r="G7" s="15" t="s">
        <v>76</v>
      </c>
      <c r="H7" s="16">
        <v>2030537</v>
      </c>
      <c r="I7" s="17" t="s">
        <v>77</v>
      </c>
      <c r="J7" s="18">
        <v>910145</v>
      </c>
      <c r="K7" s="19" t="s">
        <v>75</v>
      </c>
      <c r="L7" s="20">
        <v>948297</v>
      </c>
      <c r="M7" s="21" t="s">
        <v>74</v>
      </c>
      <c r="N7" s="22">
        <v>1326724</v>
      </c>
      <c r="O7" s="2"/>
    </row>
    <row r="8" spans="1:15" x14ac:dyDescent="0.25">
      <c r="A8" s="4" t="s">
        <v>78</v>
      </c>
      <c r="B8" s="12" t="s">
        <v>46</v>
      </c>
      <c r="C8" s="12">
        <v>4</v>
      </c>
      <c r="D8" s="12" t="s">
        <v>62</v>
      </c>
      <c r="E8" s="13" t="s">
        <v>79</v>
      </c>
      <c r="F8" s="14">
        <v>4045212</v>
      </c>
      <c r="G8" s="15" t="s">
        <v>80</v>
      </c>
      <c r="H8" s="16">
        <v>1344608</v>
      </c>
      <c r="I8" s="17" t="s">
        <v>81</v>
      </c>
      <c r="J8" s="18">
        <v>1248628</v>
      </c>
      <c r="K8" s="19" t="s">
        <v>24</v>
      </c>
      <c r="L8" s="20">
        <v>1509618</v>
      </c>
      <c r="M8" s="21" t="s">
        <v>82</v>
      </c>
      <c r="N8" s="22">
        <v>1544088</v>
      </c>
      <c r="O8" s="2"/>
    </row>
    <row r="9" spans="1:15" x14ac:dyDescent="0.25">
      <c r="A9" s="4" t="s">
        <v>53</v>
      </c>
      <c r="B9" s="12" t="s">
        <v>47</v>
      </c>
      <c r="C9" s="12">
        <v>1</v>
      </c>
      <c r="D9" s="12" t="s">
        <v>60</v>
      </c>
      <c r="E9" s="13" t="s">
        <v>25</v>
      </c>
      <c r="F9" s="14">
        <v>2126131</v>
      </c>
      <c r="G9" s="15" t="s">
        <v>26</v>
      </c>
      <c r="H9" s="16">
        <v>1015661</v>
      </c>
      <c r="I9" s="17" t="s">
        <v>27</v>
      </c>
      <c r="J9" s="18">
        <v>913444</v>
      </c>
      <c r="K9" s="19" t="s">
        <v>28</v>
      </c>
      <c r="L9" s="20">
        <v>781236</v>
      </c>
      <c r="M9" s="21" t="s">
        <v>29</v>
      </c>
      <c r="N9" s="22">
        <v>643833</v>
      </c>
      <c r="O9" s="2"/>
    </row>
    <row r="10" spans="1:15" x14ac:dyDescent="0.25">
      <c r="A10" s="4" t="s">
        <v>54</v>
      </c>
      <c r="B10" s="12" t="s">
        <v>48</v>
      </c>
      <c r="C10" s="12">
        <v>5</v>
      </c>
      <c r="D10" s="12" t="s">
        <v>62</v>
      </c>
      <c r="E10" s="13" t="s">
        <v>30</v>
      </c>
      <c r="F10" s="14">
        <v>4803389</v>
      </c>
      <c r="G10" s="15" t="s">
        <v>31</v>
      </c>
      <c r="H10" s="16">
        <v>1067992</v>
      </c>
      <c r="I10" s="17" t="s">
        <v>32</v>
      </c>
      <c r="J10" s="18">
        <v>1048896</v>
      </c>
      <c r="K10" s="19" t="s">
        <v>33</v>
      </c>
      <c r="L10" s="20">
        <v>1003613</v>
      </c>
      <c r="M10" s="21" t="s">
        <v>34</v>
      </c>
      <c r="N10" s="22">
        <v>841109</v>
      </c>
      <c r="O10" s="2"/>
    </row>
    <row r="11" spans="1:15" x14ac:dyDescent="0.25">
      <c r="A11" s="4" t="s">
        <v>55</v>
      </c>
      <c r="B11" s="12" t="s">
        <v>49</v>
      </c>
      <c r="C11" s="12">
        <v>2</v>
      </c>
      <c r="D11" s="12" t="s">
        <v>62</v>
      </c>
      <c r="E11" s="13" t="s">
        <v>38</v>
      </c>
      <c r="F11" s="14">
        <v>1677576</v>
      </c>
      <c r="G11" s="15" t="s">
        <v>83</v>
      </c>
      <c r="H11" s="16">
        <v>812498</v>
      </c>
      <c r="I11" s="17" t="s">
        <v>84</v>
      </c>
      <c r="J11" s="18">
        <v>868194</v>
      </c>
      <c r="K11" s="19" t="s">
        <v>39</v>
      </c>
      <c r="L11" s="20">
        <v>515996</v>
      </c>
      <c r="M11" s="21" t="s">
        <v>40</v>
      </c>
      <c r="N11" s="22">
        <v>407673</v>
      </c>
      <c r="O11" s="2"/>
    </row>
    <row r="12" spans="1:15" x14ac:dyDescent="0.25">
      <c r="A12" s="4" t="s">
        <v>56</v>
      </c>
      <c r="B12" s="12" t="s">
        <v>50</v>
      </c>
      <c r="C12" s="12">
        <v>1</v>
      </c>
      <c r="D12" s="12" t="s">
        <v>62</v>
      </c>
      <c r="E12" s="13" t="s">
        <v>35</v>
      </c>
      <c r="F12" s="14">
        <v>753670</v>
      </c>
      <c r="G12" s="15" t="s">
        <v>36</v>
      </c>
      <c r="H12" s="16">
        <v>541435</v>
      </c>
      <c r="I12" s="17" t="s">
        <v>37</v>
      </c>
      <c r="J12" s="18">
        <v>389403</v>
      </c>
      <c r="K12" s="19"/>
      <c r="L12" s="23"/>
      <c r="M12" s="24"/>
      <c r="N12" s="24"/>
      <c r="O12" s="2"/>
    </row>
    <row r="13" spans="1:15" x14ac:dyDescent="0.25">
      <c r="A13" s="25" t="s">
        <v>68</v>
      </c>
      <c r="B13" s="12"/>
      <c r="C13" s="12"/>
      <c r="D13" s="12"/>
      <c r="E13" s="13"/>
      <c r="F13" s="14">
        <f>+AVERAGE(F4:F12)</f>
        <v>3151006</v>
      </c>
      <c r="G13" s="15"/>
      <c r="H13" s="16">
        <f>+AVERAGE(H4:H12)</f>
        <v>1200740</v>
      </c>
      <c r="I13" s="17"/>
      <c r="J13" s="18">
        <f>+AVERAGE(J4:J12)</f>
        <v>934975.66666666663</v>
      </c>
      <c r="K13" s="19"/>
      <c r="L13" s="20">
        <f>+AVERAGE(L4:L12)</f>
        <v>924244.25</v>
      </c>
      <c r="M13" s="24"/>
      <c r="N13" s="22">
        <f>+AVERAGE(N4:N12)</f>
        <v>875913.625</v>
      </c>
      <c r="O13" s="2"/>
    </row>
    <row r="14" spans="1:15" x14ac:dyDescent="0.25">
      <c r="A14" s="4"/>
      <c r="B14" s="12"/>
      <c r="C14" s="12"/>
      <c r="D14" s="12"/>
      <c r="E14" s="13"/>
      <c r="F14" s="14"/>
      <c r="G14" s="15"/>
      <c r="H14" s="16"/>
      <c r="I14" s="17"/>
      <c r="J14" s="18"/>
      <c r="K14" s="19"/>
      <c r="L14" s="23"/>
      <c r="M14" s="24"/>
      <c r="N14" s="24"/>
      <c r="O14" s="2"/>
    </row>
    <row r="15" spans="1:15" x14ac:dyDescent="0.25">
      <c r="A15" s="4"/>
      <c r="B15" s="4"/>
      <c r="C15" s="4"/>
      <c r="D15" s="4"/>
      <c r="E15" s="26"/>
      <c r="F15" s="26"/>
      <c r="G15" s="27"/>
      <c r="H15" s="27"/>
      <c r="I15" s="28"/>
      <c r="J15" s="28"/>
      <c r="K15" s="23"/>
      <c r="L15" s="23"/>
      <c r="M15" s="24"/>
      <c r="N15" s="24"/>
    </row>
    <row r="16" spans="1:15" x14ac:dyDescent="0.25">
      <c r="A16" s="4" t="s">
        <v>63</v>
      </c>
      <c r="B16" s="4"/>
      <c r="C16" s="12">
        <v>11</v>
      </c>
      <c r="D16" s="12" t="s">
        <v>62</v>
      </c>
      <c r="E16" s="13" t="s">
        <v>64</v>
      </c>
      <c r="F16" s="14">
        <v>1100000</v>
      </c>
      <c r="G16" s="15" t="s">
        <v>65</v>
      </c>
      <c r="H16" s="16">
        <v>650000</v>
      </c>
      <c r="I16" s="17" t="s">
        <v>72</v>
      </c>
      <c r="J16" s="18">
        <v>550000</v>
      </c>
      <c r="K16" s="19" t="s">
        <v>66</v>
      </c>
      <c r="L16" s="20">
        <v>500000</v>
      </c>
      <c r="M16" s="21" t="s">
        <v>67</v>
      </c>
      <c r="N16" s="22">
        <v>443000</v>
      </c>
    </row>
    <row r="17" spans="1:14" x14ac:dyDescent="0.25">
      <c r="A17" s="25" t="s">
        <v>69</v>
      </c>
      <c r="B17" s="4"/>
      <c r="C17" s="4"/>
      <c r="D17" s="4"/>
      <c r="E17" s="26"/>
      <c r="F17" s="14">
        <f>+F13-F16</f>
        <v>2051006</v>
      </c>
      <c r="G17" s="27"/>
      <c r="H17" s="16">
        <f>+H13-H16</f>
        <v>550740</v>
      </c>
      <c r="I17" s="28"/>
      <c r="J17" s="18">
        <f>+J13-J16</f>
        <v>384975.66666666663</v>
      </c>
      <c r="K17" s="23"/>
      <c r="L17" s="20">
        <f>+L13-L16</f>
        <v>424244.25</v>
      </c>
      <c r="M17" s="24"/>
      <c r="N17" s="22">
        <f>+N13-N16</f>
        <v>432913.625</v>
      </c>
    </row>
    <row r="18" spans="1:14" x14ac:dyDescent="0.25">
      <c r="A18" s="3"/>
      <c r="B18" s="3"/>
      <c r="C18" s="3"/>
      <c r="D18" s="3"/>
      <c r="E18" s="26"/>
      <c r="F18" s="29">
        <f>1-F16/F13</f>
        <v>0.65090513950147977</v>
      </c>
      <c r="G18" s="30"/>
      <c r="H18" s="30">
        <f>1-H16/H13</f>
        <v>0.45866715525425983</v>
      </c>
      <c r="I18" s="31"/>
      <c r="J18" s="31">
        <f>1-J16/J13</f>
        <v>0.41174939668661603</v>
      </c>
      <c r="K18" s="32"/>
      <c r="L18" s="32">
        <f>1-L16/L13</f>
        <v>0.45901746210484939</v>
      </c>
      <c r="M18" s="33"/>
      <c r="N18" s="33">
        <f>1-N16/N13</f>
        <v>0.49424236893221063</v>
      </c>
    </row>
  </sheetData>
  <mergeCells count="5">
    <mergeCell ref="E2:F2"/>
    <mergeCell ref="G2:H2"/>
    <mergeCell ref="I2:J2"/>
    <mergeCell ref="K2:L2"/>
    <mergeCell ref="M2:N2"/>
  </mergeCells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Woodsmall</dc:creator>
  <cp:lastModifiedBy>Dave Woodsmall</cp:lastModifiedBy>
  <cp:lastPrinted>2026-06-05T13:28:03Z</cp:lastPrinted>
  <dcterms:created xsi:type="dcterms:W3CDTF">2026-05-01T19:40:07Z</dcterms:created>
  <dcterms:modified xsi:type="dcterms:W3CDTF">2026-06-22T18:59:28Z</dcterms:modified>
</cp:coreProperties>
</file>