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13_ncr:1_{69EB69CE-BAD7-40F2-ACDD-55C6B75F716C}" xr6:coauthVersionLast="47" xr6:coauthVersionMax="47" xr10:uidLastSave="{00000000-0000-0000-0000-000000000000}"/>
  <bookViews>
    <workbookView xWindow="28680" yWindow="-120" windowWidth="29040" windowHeight="15720" tabRatio="671" xr2:uid="{A2658740-A529-4A1B-964A-11534E0FD4B1}"/>
  </bookViews>
  <sheets>
    <sheet name="Summary" sheetId="1" r:id="rId1"/>
    <sheet name="Balance Sheet" sheetId="5" r:id="rId2"/>
  </sheets>
  <definedNames>
    <definedName name="VersionNumber" hidden="1">"4.12.9237"</definedName>
    <definedName name="xdif" hidden="1">"4.12.9237"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A10" i="5"/>
  <c r="A9" i="5"/>
  <c r="A8" i="5"/>
  <c r="A7" i="5"/>
  <c r="L20" i="1"/>
  <c r="I20" i="1" l="1"/>
  <c r="L9" i="1"/>
  <c r="L21" i="1" s="1"/>
  <c r="F20" i="1"/>
  <c r="E26" i="1" s="1"/>
  <c r="F9" i="1"/>
  <c r="I9" i="1"/>
  <c r="I21" i="1" s="1"/>
  <c r="F21" i="1" l="1"/>
</calcChain>
</file>

<file path=xl/sharedStrings.xml><?xml version="1.0" encoding="utf-8"?>
<sst xmlns="http://schemas.openxmlformats.org/spreadsheetml/2006/main" count="34" uniqueCount="28">
  <si>
    <t>Bluegrass 186xxx Reconciliations</t>
  </si>
  <si>
    <t>Deferred Rate Case Expense</t>
  </si>
  <si>
    <t>Other Deferred Debits</t>
  </si>
  <si>
    <t>Deferred Debits - Utility Deposits</t>
  </si>
  <si>
    <t>GL Balance</t>
  </si>
  <si>
    <t>186001</t>
  </si>
  <si>
    <t>186010</t>
  </si>
  <si>
    <t>186020</t>
  </si>
  <si>
    <t>Capitalized Payroll</t>
  </si>
  <si>
    <t>Sale of Randview</t>
  </si>
  <si>
    <t>Utility Deposit</t>
  </si>
  <si>
    <t>Consulting Expense</t>
  </si>
  <si>
    <t>Legal Expense</t>
  </si>
  <si>
    <t>Amort of Rate Case Expense</t>
  </si>
  <si>
    <t>Total</t>
  </si>
  <si>
    <t>Difference</t>
  </si>
  <si>
    <t>CSWR, LLC</t>
  </si>
  <si>
    <t>CSWR Consolidated : Bluegrass Water</t>
  </si>
  <si>
    <t>Balance Sheet</t>
  </si>
  <si>
    <t>End of Sep 2025</t>
  </si>
  <si>
    <t/>
  </si>
  <si>
    <t>186001 - Deferred Rate Case Expense</t>
  </si>
  <si>
    <t>186010 - Other Deferred Debits</t>
  </si>
  <si>
    <t>186020 - Deferred Debits - Utility Deposits</t>
  </si>
  <si>
    <t>Total Other Assets</t>
  </si>
  <si>
    <t>Case No. 2025-00354</t>
  </si>
  <si>
    <t>Bluegrass Water Utility Operating Company</t>
  </si>
  <si>
    <t>Exhibit AG 1-179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</si>
</sst>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rial"/>
      <family val="2"/>
    </font>
    <font>
      <sz val="11"/>
      <color theme="3" tint="0.49998474074526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3.5"/>
      <color rgb="FF000000"/>
      <name val="Open Sans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rgb="FFC0C0C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0" fontId="19" fillId="0" borderId="0" xfId="0" applyFont="1"/>
    <xf numFmtId="43" fontId="21" fillId="0" borderId="16" xfId="1" applyFont="1" applyFill="1" applyBorder="1"/>
    <xf numFmtId="43" fontId="21" fillId="0" borderId="17" xfId="1" applyFont="1" applyFill="1" applyBorder="1"/>
    <xf numFmtId="7" fontId="26" fillId="0" borderId="0" xfId="0" applyNumberFormat="1" applyFont="1" applyAlignment="1">
      <alignment horizontal="right" vertical="center"/>
    </xf>
    <xf numFmtId="7" fontId="25" fillId="0" borderId="1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indent="2"/>
    </xf>
    <xf numFmtId="0" fontId="25" fillId="0" borderId="11" xfId="0" applyFont="1" applyBorder="1" applyAlignment="1">
      <alignment horizontal="left" indent="1"/>
    </xf>
    <xf numFmtId="14" fontId="20" fillId="0" borderId="0" xfId="0" applyNumberFormat="1" applyFont="1"/>
    <xf numFmtId="0" fontId="20" fillId="0" borderId="0" xfId="0" applyFont="1"/>
    <xf numFmtId="0" fontId="21" fillId="0" borderId="0" xfId="0" applyFont="1"/>
    <xf numFmtId="43" fontId="21" fillId="0" borderId="0" xfId="1" applyFont="1" applyFill="1"/>
    <xf numFmtId="0" fontId="20" fillId="0" borderId="10" xfId="0" applyFont="1" applyBorder="1"/>
    <xf numFmtId="0" fontId="20" fillId="0" borderId="14" xfId="0" applyFont="1" applyBorder="1"/>
    <xf numFmtId="43" fontId="20" fillId="0" borderId="15" xfId="1" applyFont="1" applyFill="1" applyBorder="1"/>
    <xf numFmtId="0" fontId="21" fillId="0" borderId="12" xfId="0" applyFont="1" applyBorder="1" applyAlignment="1">
      <alignment wrapText="1"/>
    </xf>
    <xf numFmtId="0" fontId="21" fillId="0" borderId="12" xfId="0" applyFont="1" applyBorder="1"/>
    <xf numFmtId="0" fontId="20" fillId="0" borderId="12" xfId="0" applyFont="1" applyBorder="1"/>
    <xf numFmtId="0" fontId="20" fillId="0" borderId="13" xfId="0" applyFont="1" applyBorder="1"/>
    <xf numFmtId="43" fontId="21" fillId="0" borderId="0" xfId="0" applyNumberFormat="1" applyFont="1"/>
    <xf numFmtId="0" fontId="22" fillId="0" borderId="0" xfId="0" applyFont="1"/>
    <xf numFmtId="0" fontId="17" fillId="0" borderId="0" xfId="0" applyFont="1"/>
    <xf numFmtId="43" fontId="0" fillId="0" borderId="0" xfId="0" applyNumberForma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C97D9A71-B99D-4D3C-8A39-55A65FF6426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9506-0E5B-47B7-8451-833474B7B15F}">
  <dimension ref="A1:L26"/>
  <sheetViews>
    <sheetView tabSelected="1" zoomScaleNormal="100" workbookViewId="0">
      <selection activeCell="E4" sqref="E4"/>
    </sheetView>
  </sheetViews>
  <sheetFormatPr defaultColWidth="9.140625" defaultRowHeight="15" x14ac:dyDescent="0.25"/>
  <cols>
    <col min="1" max="1" width="13.140625" style="10" customWidth="1"/>
    <col min="2" max="2" width="1.140625" style="10" customWidth="1"/>
    <col min="3" max="3" width="2.28515625" style="10" customWidth="1"/>
    <col min="4" max="4" width="9.140625" style="10"/>
    <col min="5" max="5" width="23.42578125" style="10" customWidth="1"/>
    <col min="6" max="6" width="17" style="11" customWidth="1"/>
    <col min="7" max="7" width="9.140625" style="10"/>
    <col min="8" max="8" width="16.7109375" style="10" customWidth="1"/>
    <col min="9" max="9" width="18.85546875" style="11" customWidth="1"/>
    <col min="10" max="10" width="3.7109375" style="10" customWidth="1"/>
    <col min="11" max="11" width="15.5703125" style="10" customWidth="1"/>
    <col min="12" max="12" width="11.5703125" style="11" bestFit="1" customWidth="1"/>
    <col min="13" max="13" width="7.5703125" style="10" customWidth="1"/>
    <col min="14" max="16384" width="9.140625" style="10"/>
  </cols>
  <sheetData>
    <row r="1" spans="1:12" ht="18.75" x14ac:dyDescent="0.3">
      <c r="A1" s="25" t="s">
        <v>25</v>
      </c>
    </row>
    <row r="2" spans="1:12" ht="18.75" x14ac:dyDescent="0.3">
      <c r="A2" s="25" t="s">
        <v>26</v>
      </c>
    </row>
    <row r="3" spans="1:12" ht="18.75" x14ac:dyDescent="0.3">
      <c r="A3" s="25" t="s">
        <v>27</v>
      </c>
    </row>
    <row r="4" spans="1:12" x14ac:dyDescent="0.25">
      <c r="A4" s="9" t="s">
        <v>0</v>
      </c>
    </row>
    <row r="5" spans="1:12" x14ac:dyDescent="0.25">
      <c r="A5" s="8">
        <v>45930</v>
      </c>
    </row>
    <row r="8" spans="1:12" x14ac:dyDescent="0.25">
      <c r="E8" s="10" t="s">
        <v>1</v>
      </c>
      <c r="H8" s="10" t="s">
        <v>2</v>
      </c>
      <c r="K8" s="10" t="s">
        <v>3</v>
      </c>
    </row>
    <row r="9" spans="1:12" s="12" customFormat="1" x14ac:dyDescent="0.25">
      <c r="A9" s="12" t="s">
        <v>4</v>
      </c>
      <c r="E9" s="13" t="s">
        <v>5</v>
      </c>
      <c r="F9" s="14">
        <f>VLOOKUP(E9,'Balance Sheet'!$A:$C,3,FALSE)</f>
        <v>826866.82</v>
      </c>
      <c r="H9" s="13" t="s">
        <v>6</v>
      </c>
      <c r="I9" s="14">
        <f>VLOOKUP(H9,'Balance Sheet'!$A:$C,3,FALSE)</f>
        <v>173410.23</v>
      </c>
      <c r="K9" s="13" t="s">
        <v>7</v>
      </c>
      <c r="L9" s="14">
        <f>VLOOKUP(K9,'Balance Sheet'!$A:$C,3,FALSE)</f>
        <v>14774.89</v>
      </c>
    </row>
    <row r="10" spans="1:12" x14ac:dyDescent="0.25">
      <c r="E10" s="15" t="s">
        <v>8</v>
      </c>
      <c r="F10" s="2">
        <v>36588.659999999996</v>
      </c>
      <c r="H10" s="15" t="s">
        <v>9</v>
      </c>
      <c r="I10" s="2">
        <v>173410.23</v>
      </c>
      <c r="K10" s="15" t="s">
        <v>10</v>
      </c>
      <c r="L10" s="2">
        <v>14774.89</v>
      </c>
    </row>
    <row r="11" spans="1:12" x14ac:dyDescent="0.25">
      <c r="E11" s="16" t="s">
        <v>11</v>
      </c>
      <c r="F11" s="2">
        <v>53573.56</v>
      </c>
      <c r="H11" s="16"/>
      <c r="I11" s="2"/>
      <c r="K11" s="16"/>
      <c r="L11" s="2"/>
    </row>
    <row r="12" spans="1:12" x14ac:dyDescent="0.25">
      <c r="E12" s="16" t="s">
        <v>12</v>
      </c>
      <c r="F12" s="2">
        <v>1624051.0599999998</v>
      </c>
      <c r="H12" s="16"/>
      <c r="I12" s="2">
        <v>0</v>
      </c>
      <c r="K12" s="16"/>
      <c r="L12" s="2"/>
    </row>
    <row r="13" spans="1:12" x14ac:dyDescent="0.25">
      <c r="E13" s="16" t="s">
        <v>13</v>
      </c>
      <c r="F13" s="2">
        <v>-887346.46000000043</v>
      </c>
      <c r="H13" s="15"/>
      <c r="I13" s="2">
        <v>0</v>
      </c>
      <c r="K13" s="16"/>
      <c r="L13" s="2"/>
    </row>
    <row r="14" spans="1:12" x14ac:dyDescent="0.25">
      <c r="E14" s="16"/>
      <c r="F14" s="2">
        <v>0</v>
      </c>
      <c r="H14" s="16"/>
      <c r="I14" s="2">
        <v>0</v>
      </c>
      <c r="K14" s="16"/>
      <c r="L14" s="2"/>
    </row>
    <row r="15" spans="1:12" x14ac:dyDescent="0.25">
      <c r="E15" s="16"/>
      <c r="F15" s="2">
        <v>0</v>
      </c>
      <c r="H15" s="15"/>
      <c r="I15" s="2">
        <v>0</v>
      </c>
      <c r="K15" s="16"/>
      <c r="L15" s="2"/>
    </row>
    <row r="16" spans="1:12" x14ac:dyDescent="0.25">
      <c r="E16" s="16"/>
      <c r="F16" s="2"/>
      <c r="H16" s="15"/>
      <c r="I16" s="2">
        <v>0</v>
      </c>
      <c r="K16" s="16"/>
      <c r="L16" s="2"/>
    </row>
    <row r="17" spans="1:12" x14ac:dyDescent="0.25">
      <c r="E17" s="16"/>
      <c r="F17" s="2"/>
      <c r="H17" s="16"/>
      <c r="I17" s="2"/>
      <c r="K17" s="16"/>
      <c r="L17" s="2"/>
    </row>
    <row r="18" spans="1:12" x14ac:dyDescent="0.25">
      <c r="E18" s="16"/>
      <c r="F18" s="2"/>
      <c r="H18" s="15"/>
      <c r="I18" s="2">
        <v>0</v>
      </c>
      <c r="K18" s="16"/>
      <c r="L18" s="2"/>
    </row>
    <row r="19" spans="1:12" x14ac:dyDescent="0.25">
      <c r="E19" s="16"/>
      <c r="F19" s="2"/>
      <c r="H19" s="15"/>
      <c r="I19" s="2"/>
      <c r="K19" s="16"/>
      <c r="L19" s="2"/>
    </row>
    <row r="20" spans="1:12" x14ac:dyDescent="0.25">
      <c r="A20" s="9"/>
      <c r="E20" s="17" t="s">
        <v>14</v>
      </c>
      <c r="F20" s="2">
        <f>SUM(F10:F15)</f>
        <v>826866.81999999937</v>
      </c>
      <c r="H20" s="17" t="s">
        <v>14</v>
      </c>
      <c r="I20" s="2">
        <f>SUM(I10:I18)</f>
        <v>173410.23</v>
      </c>
      <c r="K20" s="17" t="s">
        <v>14</v>
      </c>
      <c r="L20" s="2">
        <f>SUM(L10:L15)</f>
        <v>14774.89</v>
      </c>
    </row>
    <row r="21" spans="1:12" x14ac:dyDescent="0.25">
      <c r="A21" s="9"/>
      <c r="E21" s="18" t="s">
        <v>15</v>
      </c>
      <c r="F21" s="3">
        <f>F9-F20</f>
        <v>0</v>
      </c>
      <c r="H21" s="18" t="s">
        <v>15</v>
      </c>
      <c r="I21" s="3">
        <f>I9-I20</f>
        <v>0</v>
      </c>
      <c r="K21" s="18" t="s">
        <v>15</v>
      </c>
      <c r="L21" s="3">
        <f>L9-L20</f>
        <v>0</v>
      </c>
    </row>
    <row r="24" spans="1:12" x14ac:dyDescent="0.25">
      <c r="H24" s="19"/>
    </row>
    <row r="26" spans="1:12" ht="19.5" x14ac:dyDescent="0.35">
      <c r="D26" s="10">
        <v>186</v>
      </c>
      <c r="E26" s="19">
        <f>+F20+I20+L20</f>
        <v>1015051.9399999994</v>
      </c>
      <c r="F26" s="20" t="s">
        <v>14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E2F5-644A-4AEC-9170-274B0BF58B6E}">
  <dimension ref="A1:D10"/>
  <sheetViews>
    <sheetView workbookViewId="0">
      <selection activeCell="B22" sqref="B22"/>
    </sheetView>
  </sheetViews>
  <sheetFormatPr defaultRowHeight="15" x14ac:dyDescent="0.25"/>
  <cols>
    <col min="1" max="1" width="9.5703125" style="1" bestFit="1" customWidth="1"/>
    <col min="2" max="2" width="44.28515625" bestFit="1" customWidth="1"/>
    <col min="3" max="3" width="17.7109375" customWidth="1"/>
  </cols>
  <sheetData>
    <row r="1" spans="1:4" ht="15.75" x14ac:dyDescent="0.25">
      <c r="B1" s="24" t="s">
        <v>16</v>
      </c>
      <c r="C1" s="24"/>
    </row>
    <row r="2" spans="1:4" ht="15.75" x14ac:dyDescent="0.25">
      <c r="B2" s="24" t="s">
        <v>17</v>
      </c>
      <c r="C2" s="24"/>
    </row>
    <row r="3" spans="1:4" ht="18" x14ac:dyDescent="0.25">
      <c r="B3" s="23" t="s">
        <v>18</v>
      </c>
      <c r="C3" s="23"/>
    </row>
    <row r="4" spans="1:4" ht="18" x14ac:dyDescent="0.25">
      <c r="B4" s="23" t="s">
        <v>19</v>
      </c>
      <c r="C4" s="23"/>
    </row>
    <row r="5" spans="1:4" ht="18" x14ac:dyDescent="0.25">
      <c r="B5" s="23" t="s">
        <v>20</v>
      </c>
      <c r="C5" s="23"/>
    </row>
    <row r="6" spans="1:4" ht="18" x14ac:dyDescent="0.25">
      <c r="B6" s="23" t="s">
        <v>20</v>
      </c>
      <c r="C6" s="23"/>
    </row>
    <row r="7" spans="1:4" x14ac:dyDescent="0.25">
      <c r="A7" s="21" t="str">
        <f t="shared" ref="A7:A10" si="0">LEFT(B7,6)</f>
        <v>186001</v>
      </c>
      <c r="B7" s="6" t="s">
        <v>21</v>
      </c>
      <c r="C7" s="4">
        <v>826866.82</v>
      </c>
      <c r="D7" s="22"/>
    </row>
    <row r="8" spans="1:4" x14ac:dyDescent="0.25">
      <c r="A8" s="21" t="str">
        <f t="shared" si="0"/>
        <v>186010</v>
      </c>
      <c r="B8" s="6" t="s">
        <v>22</v>
      </c>
      <c r="C8" s="4">
        <v>173410.23</v>
      </c>
      <c r="D8" s="22"/>
    </row>
    <row r="9" spans="1:4" x14ac:dyDescent="0.25">
      <c r="A9" s="21" t="str">
        <f t="shared" si="0"/>
        <v>186020</v>
      </c>
      <c r="B9" s="6" t="s">
        <v>23</v>
      </c>
      <c r="C9" s="4">
        <v>14774.89</v>
      </c>
    </row>
    <row r="10" spans="1:4" x14ac:dyDescent="0.25">
      <c r="A10" s="21" t="str">
        <f t="shared" si="0"/>
        <v xml:space="preserve">Total </v>
      </c>
      <c r="B10" s="7" t="s">
        <v>24</v>
      </c>
      <c r="C10" s="5">
        <f>SUM(C7:C9)</f>
        <v>1015051.94</v>
      </c>
    </row>
  </sheetData>
  <mergeCells count="6">
    <mergeCell ref="B6:C6"/>
    <mergeCell ref="B1:C1"/>
    <mergeCell ref="B2:C2"/>
    <mergeCell ref="B3:C3"/>
    <mergeCell ref="B4:C4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4EPV5CSZ2ZPH-2104175878-282380</_dlc_DocId>
    <TaxCatchAll xmlns="219c5758-d311-4f49-8eb7-a0c37216249c" xsi:nil="true"/>
    <_dlc_DocIdUrl xmlns="219c5758-d311-4f49-8eb7-a0c37216249c">
      <Url>https://cswrgroup.sharepoint.com/_layouts/15/DocIdRedir.aspx?ID=4EPV5CSZ2ZPH-2104175878-282380</Url>
      <Description>4EPV5CSZ2ZPH-2104175878-282380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E8A6A-4BD4-4CA7-8005-0EF595387260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4ED8470F-DECA-41B4-ABE4-45D6E4940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6470BF-5F84-4383-91B2-F55706910BE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02ED1D5-D35B-44D1-A48B-03EF1AA9B4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Balance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Thompson, Hannah</cp:lastModifiedBy>
  <cp:revision/>
  <dcterms:created xsi:type="dcterms:W3CDTF">2024-12-29T23:26:33Z</dcterms:created>
  <dcterms:modified xsi:type="dcterms:W3CDTF">2026-03-06T23:17:43Z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5eabb3f6-312e-4336-bf64-ecfae81ee719</vt:lpwstr>
  </property>
  <property fmtid="{D5CDD505-2E9C-101B-9397-08002B2CF9AE}" pid="4" name="MediaServiceImageTags">
    <vt:lpwstr/>
  </property>
</Properties>
</file>