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0FA1E761-B201-43FB-B54A-3A78B147ABFF}" xr6:coauthVersionLast="47" xr6:coauthVersionMax="47" xr10:uidLastSave="{00000000-0000-0000-0000-000000000000}"/>
  <bookViews>
    <workbookView xWindow="28680" yWindow="-120" windowWidth="29040" windowHeight="15720" xr2:uid="{7F5F1A00-FF1B-4A18-8960-E0B38EECCE3E}"/>
  </bookViews>
  <sheets>
    <sheet name="2025" sheetId="1" r:id="rId1"/>
    <sheet name="2024" sheetId="2" r:id="rId2"/>
    <sheet name="2023" sheetId="3" r:id="rId3"/>
    <sheet name="2022" sheetId="4" r:id="rId4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J30" i="2"/>
  <c r="K4" i="2" l="1"/>
  <c r="K38" i="2" l="1"/>
  <c r="K35" i="2"/>
  <c r="K43" i="2"/>
  <c r="K27" i="2"/>
  <c r="K10" i="2"/>
  <c r="K53" i="2"/>
  <c r="K23" i="2"/>
  <c r="K22" i="2"/>
  <c r="K62" i="2"/>
  <c r="K21" i="2"/>
  <c r="K30" i="2" s="1"/>
  <c r="K9" i="2"/>
  <c r="K54" i="2"/>
  <c r="K24" i="2"/>
  <c r="K37" i="2"/>
  <c r="K14" i="2"/>
  <c r="K34" i="2"/>
  <c r="K28" i="2"/>
  <c r="K25" i="2"/>
  <c r="K64" i="2"/>
  <c r="K29" i="2"/>
  <c r="K26" i="2"/>
  <c r="K63" i="2"/>
  <c r="K36" i="2"/>
  <c r="K13" i="2"/>
  <c r="K33" i="2"/>
  <c r="K39" i="2" s="1"/>
  <c r="K49" i="2"/>
  <c r="K55" i="2"/>
  <c r="K15" i="2" l="1"/>
  <c r="K11" i="2"/>
  <c r="K17" i="2" s="1"/>
  <c r="K41" i="2"/>
  <c r="K45" i="2" s="1"/>
  <c r="K47" i="2" l="1"/>
  <c r="K57" i="2" s="1"/>
</calcChain>
</file>

<file path=xl/sharedStrings.xml><?xml version="1.0" encoding="utf-8"?>
<sst xmlns="http://schemas.openxmlformats.org/spreadsheetml/2006/main" count="209" uniqueCount="53">
  <si>
    <t>Bluegrass Utility Operating Company, LLC</t>
  </si>
  <si>
    <t>All figures US$ except where noted</t>
  </si>
  <si>
    <t>Revenue</t>
  </si>
  <si>
    <t>Sale of Water</t>
  </si>
  <si>
    <t>Other Water Operating Revenue</t>
  </si>
  <si>
    <t>Water Revenue</t>
  </si>
  <si>
    <t>Sewer Revenues</t>
  </si>
  <si>
    <t>Other Sewage Operating Revenue</t>
  </si>
  <si>
    <t>Sewer Revenue</t>
  </si>
  <si>
    <t>Total Revenue</t>
  </si>
  <si>
    <t>Expenses</t>
  </si>
  <si>
    <t>Operations Expense</t>
  </si>
  <si>
    <t>Source of Supply Expense</t>
  </si>
  <si>
    <t>Water Pumping Expense</t>
  </si>
  <si>
    <t>Sewer Pumping Expense</t>
  </si>
  <si>
    <t>Water Treatment Expense</t>
  </si>
  <si>
    <t>Trans &amp; Distribution Expense</t>
  </si>
  <si>
    <t>Sewer Treatment &amp; Disposal Expense</t>
  </si>
  <si>
    <t>Customer Accounts Expense</t>
  </si>
  <si>
    <t>Customer Service Expense</t>
  </si>
  <si>
    <t>Administration &amp; General Expense</t>
  </si>
  <si>
    <t>Total Operations Expense</t>
  </si>
  <si>
    <t>Maintenance Expense</t>
  </si>
  <si>
    <t>Maint Source of Supply Exp</t>
  </si>
  <si>
    <t>Water Maint Pumping Exp</t>
  </si>
  <si>
    <t>Water Maint Trans &amp; Distr Exp</t>
  </si>
  <si>
    <t>Sewer Maint Collection Exp</t>
  </si>
  <si>
    <t>Sewer Pumping Maint Exp</t>
  </si>
  <si>
    <t>Maint Treatm &amp; Disposal Exp</t>
  </si>
  <si>
    <t>Total Maintenance Expense</t>
  </si>
  <si>
    <t>Total Operations &amp; Maintenance Expense</t>
  </si>
  <si>
    <t>Overhead Allocation</t>
  </si>
  <si>
    <t>Total Expenses</t>
  </si>
  <si>
    <t>EBITDA</t>
  </si>
  <si>
    <t>Interest Expense</t>
  </si>
  <si>
    <t>Interest Income</t>
  </si>
  <si>
    <t>One-time Non-Recurring Expense</t>
  </si>
  <si>
    <t>Income Tax Expense</t>
  </si>
  <si>
    <t>Depreciation Expense</t>
  </si>
  <si>
    <t xml:space="preserve">CIAC Amortization </t>
  </si>
  <si>
    <t>Amortization Expense</t>
  </si>
  <si>
    <t>Net Income / Loss</t>
  </si>
  <si>
    <t>Actual</t>
  </si>
  <si>
    <t>Budget</t>
  </si>
  <si>
    <t>Variance</t>
  </si>
  <si>
    <t>Capital Investment</t>
  </si>
  <si>
    <t>System Acquisition</t>
  </si>
  <si>
    <t>Legal and Engineering</t>
  </si>
  <si>
    <t>Capital Improvements</t>
  </si>
  <si>
    <t>YTD 2024</t>
  </si>
  <si>
    <t>YTD 2023</t>
  </si>
  <si>
    <t>YTD 2022</t>
  </si>
  <si>
    <t>Case No. 2025-00354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</si>
</sst>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yy;@"/>
    <numFmt numFmtId="165" formatCode="[$-409]mmm\-yy;@"/>
  </numFmts>
  <fonts count="17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  "/>
    </font>
    <font>
      <sz val="12"/>
      <name val="Aptos Narrow"/>
      <family val="2"/>
      <scheme val="minor"/>
    </font>
    <font>
      <b/>
      <vertAlign val="superscript"/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indexed="18"/>
      <name val="Arial"/>
      <family val="2"/>
    </font>
    <font>
      <i/>
      <sz val="12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80"/>
      </top>
      <bottom style="thin">
        <color rgb="FF000080"/>
      </bottom>
      <diagonal/>
    </border>
  </borders>
  <cellStyleXfs count="2">
    <xf numFmtId="0" fontId="0" fillId="0" borderId="0"/>
    <xf numFmtId="0" fontId="8" fillId="0" borderId="9" applyNumberFormat="0" applyFill="0" applyProtection="0">
      <alignment horizontal="center"/>
    </xf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37" fontId="2" fillId="0" borderId="0" xfId="0" applyNumberFormat="1" applyFont="1"/>
    <xf numFmtId="37" fontId="3" fillId="0" borderId="0" xfId="0" applyNumberFormat="1" applyFont="1" applyAlignment="1">
      <alignment horizontal="left"/>
    </xf>
    <xf numFmtId="0" fontId="4" fillId="0" borderId="0" xfId="0" applyFont="1"/>
    <xf numFmtId="37" fontId="5" fillId="0" borderId="1" xfId="0" applyNumberFormat="1" applyFont="1" applyBorder="1"/>
    <xf numFmtId="0" fontId="5" fillId="0" borderId="0" xfId="0" applyFont="1"/>
    <xf numFmtId="37" fontId="5" fillId="0" borderId="3" xfId="0" applyNumberFormat="1" applyFont="1" applyBorder="1"/>
    <xf numFmtId="37" fontId="6" fillId="0" borderId="0" xfId="0" applyNumberFormat="1" applyFont="1" applyAlignment="1">
      <alignment horizontal="left"/>
    </xf>
    <xf numFmtId="37" fontId="5" fillId="0" borderId="0" xfId="0" applyNumberFormat="1" applyFont="1"/>
    <xf numFmtId="0" fontId="7" fillId="0" borderId="0" xfId="0" applyFont="1"/>
    <xf numFmtId="164" fontId="7" fillId="0" borderId="0" xfId="1" applyNumberFormat="1" applyFont="1" applyFill="1" applyBorder="1">
      <alignment horizontal="center"/>
    </xf>
    <xf numFmtId="165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left" vertical="center"/>
    </xf>
    <xf numFmtId="37" fontId="5" fillId="0" borderId="5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37" fontId="7" fillId="0" borderId="1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37" fontId="7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7" fontId="11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right" vertical="center"/>
    </xf>
    <xf numFmtId="37" fontId="7" fillId="0" borderId="0" xfId="0" applyNumberFormat="1" applyFont="1"/>
    <xf numFmtId="37" fontId="5" fillId="0" borderId="2" xfId="0" applyNumberFormat="1" applyFont="1" applyBorder="1"/>
    <xf numFmtId="37" fontId="10" fillId="0" borderId="0" xfId="0" applyNumberFormat="1" applyFont="1" applyAlignment="1">
      <alignment horizontal="left"/>
    </xf>
    <xf numFmtId="37" fontId="5" fillId="0" borderId="7" xfId="0" applyNumberFormat="1" applyFont="1" applyBorder="1"/>
    <xf numFmtId="37" fontId="5" fillId="0" borderId="8" xfId="0" applyNumberFormat="1" applyFont="1" applyBorder="1"/>
    <xf numFmtId="37" fontId="5" fillId="0" borderId="4" xfId="0" applyNumberFormat="1" applyFont="1" applyBorder="1"/>
    <xf numFmtId="37" fontId="5" fillId="0" borderId="5" xfId="0" applyNumberFormat="1" applyFont="1" applyBorder="1"/>
    <xf numFmtId="37" fontId="5" fillId="0" borderId="6" xfId="0" applyNumberFormat="1" applyFont="1" applyBorder="1"/>
    <xf numFmtId="164" fontId="7" fillId="0" borderId="0" xfId="1" applyNumberFormat="1" applyFont="1" applyFill="1" applyBorder="1" applyAlignment="1"/>
    <xf numFmtId="165" fontId="7" fillId="0" borderId="0" xfId="1" applyNumberFormat="1" applyFont="1" applyFill="1" applyBorder="1">
      <alignment horizontal="center"/>
    </xf>
    <xf numFmtId="0" fontId="2" fillId="0" borderId="11" xfId="0" applyFont="1" applyBorder="1"/>
    <xf numFmtId="164" fontId="7" fillId="0" borderId="10" xfId="1" applyNumberFormat="1" applyFont="1" applyFill="1" applyBorder="1" applyAlignment="1"/>
    <xf numFmtId="164" fontId="6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right"/>
    </xf>
    <xf numFmtId="165" fontId="13" fillId="0" borderId="0" xfId="1" applyNumberFormat="1" applyFont="1" applyFill="1" applyBorder="1">
      <alignment horizontal="center"/>
    </xf>
    <xf numFmtId="165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37" fontId="3" fillId="0" borderId="0" xfId="0" applyNumberFormat="1" applyFont="1"/>
    <xf numFmtId="0" fontId="5" fillId="0" borderId="0" xfId="0" applyFont="1" applyAlignment="1">
      <alignment horizontal="left" indent="2"/>
    </xf>
    <xf numFmtId="0" fontId="9" fillId="0" borderId="0" xfId="0" applyFont="1" applyAlignment="1">
      <alignment horizontal="left" indent="4"/>
    </xf>
    <xf numFmtId="2" fontId="5" fillId="0" borderId="0" xfId="0" applyNumberFormat="1" applyFont="1"/>
    <xf numFmtId="37" fontId="2" fillId="0" borderId="0" xfId="0" applyNumberFormat="1" applyFont="1" applyAlignment="1">
      <alignment horizontal="right" vertical="center"/>
    </xf>
    <xf numFmtId="37" fontId="13" fillId="0" borderId="12" xfId="0" applyNumberFormat="1" applyFont="1" applyBorder="1" applyAlignment="1">
      <alignment horizontal="right" vertical="center"/>
    </xf>
    <xf numFmtId="37" fontId="13" fillId="0" borderId="0" xfId="0" applyNumberFormat="1" applyFont="1" applyAlignment="1">
      <alignment horizontal="right" vertical="center"/>
    </xf>
    <xf numFmtId="37" fontId="13" fillId="0" borderId="1" xfId="0" applyNumberFormat="1" applyFont="1" applyBorder="1" applyAlignment="1">
      <alignment horizontal="right" vertical="center"/>
    </xf>
    <xf numFmtId="37" fontId="13" fillId="0" borderId="16" xfId="0" applyNumberFormat="1" applyFont="1" applyBorder="1" applyAlignment="1">
      <alignment horizontal="right" vertical="center"/>
    </xf>
    <xf numFmtId="37" fontId="13" fillId="0" borderId="0" xfId="0" applyNumberFormat="1" applyFont="1"/>
    <xf numFmtId="37" fontId="5" fillId="0" borderId="13" xfId="0" applyNumberFormat="1" applyFont="1" applyBorder="1"/>
    <xf numFmtId="37" fontId="5" fillId="0" borderId="14" xfId="0" applyNumberFormat="1" applyFont="1" applyBorder="1"/>
    <xf numFmtId="37" fontId="5" fillId="0" borderId="15" xfId="0" applyNumberFormat="1" applyFont="1" applyBorder="1"/>
    <xf numFmtId="0" fontId="13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" fillId="0" borderId="1" xfId="0" applyFont="1" applyBorder="1"/>
    <xf numFmtId="0" fontId="5" fillId="0" borderId="1" xfId="0" applyFont="1" applyBorder="1"/>
    <xf numFmtId="0" fontId="14" fillId="0" borderId="1" xfId="0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64" fontId="7" fillId="0" borderId="10" xfId="1" applyNumberFormat="1" applyFont="1" applyFill="1" applyBorder="1">
      <alignment horizontal="center"/>
    </xf>
  </cellXfs>
  <cellStyles count="2">
    <cellStyle name="_TableHead" xfId="1" xr:uid="{EE08EB50-63EF-44F8-B3E6-23BB286AEA7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0CA4-628A-4D10-A0A6-A24A22E29347}">
  <dimension ref="A1:H61"/>
  <sheetViews>
    <sheetView tabSelected="1" workbookViewId="0">
      <selection activeCell="A2" sqref="A2"/>
    </sheetView>
  </sheetViews>
  <sheetFormatPr defaultRowHeight="15"/>
  <cols>
    <col min="3" max="3" width="39.85546875" bestFit="1" customWidth="1"/>
    <col min="5" max="5" width="15.7109375" bestFit="1" customWidth="1"/>
    <col min="6" max="6" width="16" bestFit="1" customWidth="1"/>
    <col min="7" max="7" width="9.85546875" bestFit="1" customWidth="1"/>
  </cols>
  <sheetData>
    <row r="1" spans="1:8" ht="26.25">
      <c r="A1" s="1" t="s">
        <v>0</v>
      </c>
      <c r="B1" s="2"/>
      <c r="C1" s="2"/>
      <c r="D1" s="2"/>
      <c r="E1" s="3"/>
      <c r="F1" s="3"/>
      <c r="G1" s="3"/>
      <c r="H1" s="4"/>
    </row>
    <row r="2" spans="1:8" ht="26.25">
      <c r="A2" s="1" t="s">
        <v>52</v>
      </c>
      <c r="B2" s="2"/>
      <c r="C2" s="2"/>
      <c r="D2" s="2"/>
      <c r="E2" s="3"/>
      <c r="F2" s="3"/>
      <c r="G2" s="3"/>
      <c r="H2" s="4"/>
    </row>
    <row r="3" spans="1:8" ht="21">
      <c r="A3" s="5" t="s">
        <v>1</v>
      </c>
      <c r="B3" s="2"/>
      <c r="C3" s="2"/>
      <c r="D3" s="2"/>
      <c r="E3" s="3"/>
      <c r="F3" s="3"/>
      <c r="G3" s="3"/>
      <c r="H3" s="4"/>
    </row>
    <row r="4" spans="1:8" ht="18">
      <c r="A4" s="7"/>
      <c r="B4" s="16"/>
      <c r="C4" s="16"/>
      <c r="D4" s="7"/>
      <c r="E4" s="15"/>
      <c r="F4" s="15"/>
      <c r="G4" s="15"/>
      <c r="H4" s="9"/>
    </row>
    <row r="5" spans="1:8" ht="18">
      <c r="A5" s="17" t="s">
        <v>2</v>
      </c>
      <c r="B5" s="18"/>
      <c r="C5" s="18"/>
      <c r="D5" s="18"/>
      <c r="E5" s="19"/>
      <c r="F5" s="19"/>
      <c r="G5" s="19"/>
      <c r="H5" s="20"/>
    </row>
    <row r="6" spans="1:8" ht="18">
      <c r="A6" s="18"/>
      <c r="B6" s="18" t="s">
        <v>3</v>
      </c>
      <c r="C6" s="18"/>
      <c r="D6" s="18"/>
      <c r="E6" s="19">
        <v>259799.09</v>
      </c>
      <c r="F6" s="19">
        <v>269701.34000000008</v>
      </c>
      <c r="G6" s="19">
        <v>-9902.2500000000873</v>
      </c>
      <c r="H6" s="20"/>
    </row>
    <row r="7" spans="1:8" ht="18">
      <c r="A7" s="18"/>
      <c r="B7" s="18" t="s">
        <v>4</v>
      </c>
      <c r="C7" s="18"/>
      <c r="D7" s="18"/>
      <c r="E7" s="21">
        <v>0</v>
      </c>
      <c r="F7" s="21">
        <v>0</v>
      </c>
      <c r="G7" s="21">
        <v>0</v>
      </c>
      <c r="H7" s="20"/>
    </row>
    <row r="8" spans="1:8" ht="18">
      <c r="A8" s="18"/>
      <c r="B8" s="18" t="s">
        <v>5</v>
      </c>
      <c r="C8" s="18"/>
      <c r="D8" s="18"/>
      <c r="E8" s="19">
        <v>259799.09</v>
      </c>
      <c r="F8" s="19">
        <v>269701.34000000008</v>
      </c>
      <c r="G8" s="19">
        <v>-9902.2500000000873</v>
      </c>
      <c r="H8" s="20"/>
    </row>
    <row r="9" spans="1:8" ht="18">
      <c r="A9" s="18"/>
      <c r="B9" s="18"/>
      <c r="C9" s="18"/>
      <c r="D9" s="18"/>
      <c r="E9" s="19"/>
      <c r="F9" s="19"/>
      <c r="G9" s="19"/>
      <c r="H9" s="20"/>
    </row>
    <row r="10" spans="1:8" ht="18">
      <c r="A10" s="18"/>
      <c r="B10" s="18" t="s">
        <v>6</v>
      </c>
      <c r="C10" s="18"/>
      <c r="D10" s="18"/>
      <c r="E10" s="19">
        <v>2790763.63</v>
      </c>
      <c r="F10" s="19">
        <v>2835488.7800000007</v>
      </c>
      <c r="G10" s="19">
        <v>-44725.150000000838</v>
      </c>
      <c r="H10" s="20"/>
    </row>
    <row r="11" spans="1:8" ht="18">
      <c r="A11" s="18"/>
      <c r="B11" s="18" t="s">
        <v>7</v>
      </c>
      <c r="C11" s="18"/>
      <c r="D11" s="18"/>
      <c r="E11" s="21">
        <v>70638.81</v>
      </c>
      <c r="F11" s="21">
        <v>0</v>
      </c>
      <c r="G11" s="21">
        <v>70638.81</v>
      </c>
      <c r="H11" s="20"/>
    </row>
    <row r="12" spans="1:8" ht="18">
      <c r="A12" s="18"/>
      <c r="B12" s="18" t="s">
        <v>8</v>
      </c>
      <c r="C12" s="18"/>
      <c r="D12" s="18"/>
      <c r="E12" s="19">
        <v>2861402.44</v>
      </c>
      <c r="F12" s="19">
        <v>2835488.7800000007</v>
      </c>
      <c r="G12" s="19">
        <v>25913.659999999159</v>
      </c>
      <c r="H12" s="20"/>
    </row>
    <row r="13" spans="1:8" ht="18">
      <c r="A13" s="18"/>
      <c r="B13" s="18"/>
      <c r="C13" s="18"/>
      <c r="D13" s="18"/>
      <c r="E13" s="19"/>
      <c r="F13" s="19"/>
      <c r="G13" s="19"/>
      <c r="H13" s="20"/>
    </row>
    <row r="14" spans="1:8" ht="18">
      <c r="A14" s="22" t="s">
        <v>9</v>
      </c>
      <c r="B14" s="22"/>
      <c r="C14" s="22"/>
      <c r="D14" s="17"/>
      <c r="E14" s="23">
        <v>3121201.53</v>
      </c>
      <c r="F14" s="23">
        <v>3105190.120000001</v>
      </c>
      <c r="G14" s="23">
        <v>16011.409999999072</v>
      </c>
      <c r="H14" s="20"/>
    </row>
    <row r="15" spans="1:8" ht="18">
      <c r="A15" s="18"/>
      <c r="B15" s="18"/>
      <c r="C15" s="18"/>
      <c r="D15" s="18"/>
      <c r="E15" s="19"/>
      <c r="F15" s="19"/>
      <c r="G15" s="19"/>
      <c r="H15" s="20"/>
    </row>
    <row r="16" spans="1:8" ht="18">
      <c r="A16" s="17" t="s">
        <v>10</v>
      </c>
      <c r="B16" s="18"/>
      <c r="C16" s="18"/>
      <c r="D16" s="18"/>
      <c r="E16" s="19"/>
      <c r="F16" s="19"/>
      <c r="G16" s="19"/>
      <c r="H16" s="20"/>
    </row>
    <row r="17" spans="1:8" ht="18">
      <c r="A17" s="18"/>
      <c r="B17" s="17" t="s">
        <v>11</v>
      </c>
      <c r="C17" s="18"/>
      <c r="D17" s="18"/>
      <c r="E17" s="19"/>
      <c r="F17" s="19"/>
      <c r="G17" s="19"/>
      <c r="H17" s="20"/>
    </row>
    <row r="18" spans="1:8" ht="18">
      <c r="A18" s="18"/>
      <c r="B18" s="18"/>
      <c r="C18" s="18" t="s">
        <v>12</v>
      </c>
      <c r="D18" s="18"/>
      <c r="E18" s="19">
        <v>1163.82</v>
      </c>
      <c r="F18" s="19">
        <v>0</v>
      </c>
      <c r="G18" s="19">
        <v>-1163.82</v>
      </c>
      <c r="H18" s="20"/>
    </row>
    <row r="19" spans="1:8" ht="18">
      <c r="A19" s="18"/>
      <c r="B19" s="18"/>
      <c r="C19" s="18" t="s">
        <v>13</v>
      </c>
      <c r="D19" s="18"/>
      <c r="E19" s="19">
        <v>12091.010000000002</v>
      </c>
      <c r="F19" s="19">
        <v>18064.851598181289</v>
      </c>
      <c r="G19" s="19">
        <v>5973.8415981812868</v>
      </c>
      <c r="H19" s="20"/>
    </row>
    <row r="20" spans="1:8" ht="18">
      <c r="A20" s="18"/>
      <c r="B20" s="18"/>
      <c r="C20" s="18" t="s">
        <v>14</v>
      </c>
      <c r="D20" s="18"/>
      <c r="E20" s="19">
        <v>325325.94000000006</v>
      </c>
      <c r="F20" s="19">
        <v>244863.67215509163</v>
      </c>
      <c r="G20" s="19">
        <v>-80462.267844908434</v>
      </c>
      <c r="H20" s="20"/>
    </row>
    <row r="21" spans="1:8" ht="18">
      <c r="A21" s="18"/>
      <c r="B21" s="18"/>
      <c r="C21" s="18" t="s">
        <v>15</v>
      </c>
      <c r="D21" s="18"/>
      <c r="E21" s="19">
        <v>193440.84999999992</v>
      </c>
      <c r="F21" s="19">
        <v>258791.85103815797</v>
      </c>
      <c r="G21" s="19">
        <v>65351.001038158051</v>
      </c>
      <c r="H21" s="20"/>
    </row>
    <row r="22" spans="1:8" ht="18">
      <c r="A22" s="18"/>
      <c r="B22" s="18"/>
      <c r="C22" s="18" t="s">
        <v>16</v>
      </c>
      <c r="D22" s="18"/>
      <c r="E22" s="19">
        <v>4581.66</v>
      </c>
      <c r="F22" s="19">
        <v>18560.183213011424</v>
      </c>
      <c r="G22" s="19">
        <v>13978.523213011424</v>
      </c>
      <c r="H22" s="20"/>
    </row>
    <row r="23" spans="1:8" ht="18">
      <c r="A23" s="18"/>
      <c r="B23" s="18"/>
      <c r="C23" s="18" t="s">
        <v>17</v>
      </c>
      <c r="D23" s="18"/>
      <c r="E23" s="19">
        <v>1697411.2500000005</v>
      </c>
      <c r="F23" s="19">
        <v>1689910.6403342646</v>
      </c>
      <c r="G23" s="19">
        <v>-7500.6096657358576</v>
      </c>
      <c r="H23" s="20"/>
    </row>
    <row r="24" spans="1:8" ht="18">
      <c r="A24" s="18"/>
      <c r="B24" s="18"/>
      <c r="C24" s="18" t="s">
        <v>18</v>
      </c>
      <c r="D24" s="18"/>
      <c r="E24" s="19">
        <v>194234.34</v>
      </c>
      <c r="F24" s="19">
        <v>120154.65282328981</v>
      </c>
      <c r="G24" s="19">
        <v>-74079.687176710184</v>
      </c>
      <c r="H24" s="20"/>
    </row>
    <row r="25" spans="1:8" ht="18">
      <c r="A25" s="18"/>
      <c r="B25" s="18"/>
      <c r="C25" s="18" t="s">
        <v>19</v>
      </c>
      <c r="D25" s="18"/>
      <c r="E25" s="19">
        <v>0</v>
      </c>
      <c r="F25" s="19">
        <v>0</v>
      </c>
      <c r="G25" s="19">
        <v>0</v>
      </c>
      <c r="H25" s="20"/>
    </row>
    <row r="26" spans="1:8" ht="18">
      <c r="A26" s="18"/>
      <c r="B26" s="18"/>
      <c r="C26" s="24" t="s">
        <v>20</v>
      </c>
      <c r="D26" s="18"/>
      <c r="E26" s="21">
        <v>680403.74999999988</v>
      </c>
      <c r="F26" s="21">
        <v>364920.43884286447</v>
      </c>
      <c r="G26" s="21">
        <v>-315483.31115713541</v>
      </c>
      <c r="H26" s="20"/>
    </row>
    <row r="27" spans="1:8" ht="18">
      <c r="A27" s="18"/>
      <c r="B27" s="18"/>
      <c r="C27" s="18" t="s">
        <v>21</v>
      </c>
      <c r="D27" s="18"/>
      <c r="E27" s="19">
        <v>3108652.62</v>
      </c>
      <c r="F27" s="19">
        <v>2715266.2900048615</v>
      </c>
      <c r="G27" s="19">
        <v>-393386.32999513915</v>
      </c>
      <c r="H27" s="25"/>
    </row>
    <row r="28" spans="1:8" ht="18">
      <c r="A28" s="18"/>
      <c r="B28" s="18"/>
      <c r="C28" s="18"/>
      <c r="D28" s="18"/>
      <c r="E28" s="19"/>
      <c r="F28" s="19"/>
      <c r="G28" s="19"/>
      <c r="H28" s="20"/>
    </row>
    <row r="29" spans="1:8" ht="18">
      <c r="A29" s="18"/>
      <c r="B29" s="17" t="s">
        <v>22</v>
      </c>
      <c r="C29" s="18"/>
      <c r="D29" s="18"/>
      <c r="E29" s="19"/>
      <c r="F29" s="19"/>
      <c r="G29" s="19"/>
      <c r="H29" s="20"/>
    </row>
    <row r="30" spans="1:8" ht="18">
      <c r="A30" s="18"/>
      <c r="B30" s="18"/>
      <c r="C30" s="18" t="s">
        <v>23</v>
      </c>
      <c r="D30" s="18"/>
      <c r="E30" s="19">
        <v>446.9</v>
      </c>
      <c r="F30" s="19">
        <v>0</v>
      </c>
      <c r="G30" s="19">
        <v>-446.9</v>
      </c>
      <c r="H30" s="20"/>
    </row>
    <row r="31" spans="1:8" ht="18">
      <c r="A31" s="18"/>
      <c r="B31" s="18"/>
      <c r="C31" s="18" t="s">
        <v>24</v>
      </c>
      <c r="D31" s="18"/>
      <c r="E31" s="19">
        <v>6657.13</v>
      </c>
      <c r="F31" s="19">
        <v>19848.438807386279</v>
      </c>
      <c r="G31" s="19">
        <v>13191.308807386278</v>
      </c>
      <c r="H31" s="20"/>
    </row>
    <row r="32" spans="1:8" ht="18">
      <c r="A32" s="18"/>
      <c r="B32" s="18"/>
      <c r="C32" s="18" t="s">
        <v>25</v>
      </c>
      <c r="D32" s="18"/>
      <c r="E32" s="19">
        <v>9601.5499999999993</v>
      </c>
      <c r="F32" s="19">
        <v>42653.941403656878</v>
      </c>
      <c r="G32" s="19">
        <v>33052.391403656875</v>
      </c>
      <c r="H32" s="20"/>
    </row>
    <row r="33" spans="1:8" ht="18">
      <c r="A33" s="18"/>
      <c r="B33" s="18"/>
      <c r="C33" s="18" t="s">
        <v>26</v>
      </c>
      <c r="D33" s="18"/>
      <c r="E33" s="19">
        <v>55559.73000000001</v>
      </c>
      <c r="F33" s="19">
        <v>77943.050303887474</v>
      </c>
      <c r="G33" s="19">
        <v>22383.320303887464</v>
      </c>
      <c r="H33" s="20"/>
    </row>
    <row r="34" spans="1:8" ht="18">
      <c r="A34" s="18"/>
      <c r="B34" s="18"/>
      <c r="C34" s="18" t="s">
        <v>27</v>
      </c>
      <c r="D34" s="18"/>
      <c r="E34" s="19">
        <v>5363.35</v>
      </c>
      <c r="F34" s="19">
        <v>18040.090802672381</v>
      </c>
      <c r="G34" s="19">
        <v>12676.740802672381</v>
      </c>
      <c r="H34" s="20"/>
    </row>
    <row r="35" spans="1:8" ht="18">
      <c r="A35" s="18"/>
      <c r="B35" s="18"/>
      <c r="C35" s="24" t="s">
        <v>28</v>
      </c>
      <c r="D35" s="18"/>
      <c r="E35" s="21">
        <v>140709.34</v>
      </c>
      <c r="F35" s="21">
        <v>513815.54867753707</v>
      </c>
      <c r="G35" s="21">
        <v>373106.20867753704</v>
      </c>
      <c r="H35" s="20"/>
    </row>
    <row r="36" spans="1:8" ht="18">
      <c r="A36" s="18"/>
      <c r="B36" s="18"/>
      <c r="C36" s="18" t="s">
        <v>29</v>
      </c>
      <c r="D36" s="18"/>
      <c r="E36" s="19">
        <v>218338</v>
      </c>
      <c r="F36" s="19">
        <v>672301.06999514007</v>
      </c>
      <c r="G36" s="19">
        <v>453963.06999514007</v>
      </c>
      <c r="H36" s="25"/>
    </row>
    <row r="37" spans="1:8" ht="18">
      <c r="A37" s="18"/>
      <c r="B37" s="18"/>
      <c r="C37" s="18"/>
      <c r="D37" s="18"/>
      <c r="E37" s="19"/>
      <c r="F37" s="19"/>
      <c r="G37" s="19"/>
      <c r="H37" s="25"/>
    </row>
    <row r="38" spans="1:8" ht="18">
      <c r="A38" s="17"/>
      <c r="B38" s="17"/>
      <c r="C38" s="26" t="s">
        <v>30</v>
      </c>
      <c r="D38" s="17"/>
      <c r="E38" s="27">
        <v>3326990.62</v>
      </c>
      <c r="F38" s="27">
        <v>3387567.3600000017</v>
      </c>
      <c r="G38" s="27">
        <v>60576.740000001621</v>
      </c>
      <c r="H38" s="20"/>
    </row>
    <row r="39" spans="1:8" ht="18">
      <c r="A39" s="18"/>
      <c r="B39" s="18"/>
      <c r="C39" s="18"/>
      <c r="D39" s="18"/>
      <c r="E39" s="19"/>
      <c r="F39" s="19"/>
      <c r="G39" s="19"/>
      <c r="H39" s="25"/>
    </row>
    <row r="40" spans="1:8" ht="18">
      <c r="A40" s="18"/>
      <c r="B40" s="18"/>
      <c r="C40" s="18" t="s">
        <v>31</v>
      </c>
      <c r="D40" s="18"/>
      <c r="E40" s="19">
        <v>117088.48</v>
      </c>
      <c r="F40" s="19">
        <v>187847.51626998142</v>
      </c>
      <c r="G40" s="19">
        <v>70759.036269981429</v>
      </c>
      <c r="H40" s="20"/>
    </row>
    <row r="41" spans="1:8" ht="18">
      <c r="A41" s="18"/>
      <c r="B41" s="18"/>
      <c r="C41" s="18"/>
      <c r="D41" s="18"/>
      <c r="E41" s="19"/>
      <c r="F41" s="19"/>
      <c r="G41" s="19"/>
      <c r="H41" s="20"/>
    </row>
    <row r="42" spans="1:8" ht="18">
      <c r="A42" s="26" t="s">
        <v>32</v>
      </c>
      <c r="B42" s="28"/>
      <c r="C42" s="28"/>
      <c r="D42" s="18"/>
      <c r="E42" s="27">
        <v>3444079.1</v>
      </c>
      <c r="F42" s="27">
        <v>3575414.8762699831</v>
      </c>
      <c r="G42" s="27">
        <v>131335.77626998303</v>
      </c>
      <c r="H42" s="20"/>
    </row>
    <row r="43" spans="1:8" ht="18">
      <c r="A43" s="18"/>
      <c r="B43" s="18"/>
      <c r="C43" s="18"/>
      <c r="D43" s="18"/>
      <c r="E43" s="19"/>
      <c r="F43" s="19"/>
      <c r="G43" s="19"/>
      <c r="H43" s="20"/>
    </row>
    <row r="44" spans="1:8" ht="18">
      <c r="A44" s="26" t="s">
        <v>33</v>
      </c>
      <c r="B44" s="28"/>
      <c r="C44" s="28"/>
      <c r="D44" s="18"/>
      <c r="E44" s="27">
        <v>-322877.5700000003</v>
      </c>
      <c r="F44" s="27">
        <v>-470224.75626998208</v>
      </c>
      <c r="G44" s="27">
        <v>147347.18626998179</v>
      </c>
      <c r="H44" s="20"/>
    </row>
    <row r="45" spans="1:8" ht="18">
      <c r="A45" s="18"/>
      <c r="B45" s="18"/>
      <c r="C45" s="18"/>
      <c r="D45" s="18"/>
      <c r="E45" s="19"/>
      <c r="F45" s="19"/>
      <c r="G45" s="19"/>
      <c r="H45" s="20"/>
    </row>
    <row r="46" spans="1:8" ht="18">
      <c r="A46" s="18"/>
      <c r="B46" s="18" t="s">
        <v>34</v>
      </c>
      <c r="C46" s="18"/>
      <c r="D46" s="18"/>
      <c r="E46" s="19">
        <v>407525.50000000006</v>
      </c>
      <c r="F46" s="19">
        <v>393900.28016249998</v>
      </c>
      <c r="G46" s="19">
        <v>-13625.219837500073</v>
      </c>
      <c r="H46" s="20"/>
    </row>
    <row r="47" spans="1:8" ht="18">
      <c r="A47" s="18"/>
      <c r="B47" s="18" t="s">
        <v>35</v>
      </c>
      <c r="C47" s="18"/>
      <c r="D47" s="18"/>
      <c r="E47" s="19"/>
      <c r="F47" s="19"/>
      <c r="G47" s="19"/>
      <c r="H47" s="20"/>
    </row>
    <row r="48" spans="1:8" ht="18">
      <c r="A48" s="18"/>
      <c r="B48" s="18" t="s">
        <v>36</v>
      </c>
      <c r="C48" s="18"/>
      <c r="D48" s="18"/>
      <c r="E48" s="19"/>
      <c r="F48" s="19"/>
      <c r="G48" s="19"/>
      <c r="H48" s="20"/>
    </row>
    <row r="49" spans="1:8" ht="18">
      <c r="A49" s="18"/>
      <c r="B49" s="18" t="s">
        <v>37</v>
      </c>
      <c r="C49" s="18"/>
      <c r="D49" s="18"/>
      <c r="E49" s="19">
        <v>0.35</v>
      </c>
      <c r="F49" s="19">
        <v>0</v>
      </c>
      <c r="G49" s="19">
        <v>-0.35</v>
      </c>
      <c r="H49" s="20"/>
    </row>
    <row r="50" spans="1:8" ht="18">
      <c r="A50" s="18"/>
      <c r="B50" s="18" t="s">
        <v>38</v>
      </c>
      <c r="C50" s="18"/>
      <c r="D50" s="18"/>
      <c r="E50" s="19">
        <v>553569.6</v>
      </c>
      <c r="F50" s="19">
        <v>440074.51000000007</v>
      </c>
      <c r="G50" s="19">
        <v>-113495.08999999991</v>
      </c>
      <c r="H50" s="20"/>
    </row>
    <row r="51" spans="1:8" ht="18">
      <c r="A51" s="18"/>
      <c r="B51" s="18" t="s">
        <v>39</v>
      </c>
      <c r="C51" s="18"/>
      <c r="D51" s="18"/>
      <c r="E51" s="19">
        <v>-31722.919999999995</v>
      </c>
      <c r="F51" s="19">
        <v>-31722.919999999995</v>
      </c>
      <c r="G51" s="19">
        <v>0</v>
      </c>
      <c r="H51" s="20"/>
    </row>
    <row r="52" spans="1:8" ht="18">
      <c r="A52" s="18"/>
      <c r="B52" s="18" t="s">
        <v>40</v>
      </c>
      <c r="C52" s="18"/>
      <c r="D52" s="18"/>
      <c r="E52" s="19">
        <v>484007.16</v>
      </c>
      <c r="F52" s="19">
        <v>0</v>
      </c>
      <c r="G52" s="19">
        <v>-484007.16</v>
      </c>
      <c r="H52" s="20"/>
    </row>
    <row r="53" spans="1:8" ht="18">
      <c r="A53" s="18"/>
      <c r="B53" s="18"/>
      <c r="C53" s="18"/>
      <c r="D53" s="18"/>
      <c r="E53" s="19"/>
      <c r="F53" s="19"/>
      <c r="G53" s="19"/>
      <c r="H53" s="20"/>
    </row>
    <row r="54" spans="1:8" ht="18">
      <c r="A54" s="26" t="s">
        <v>41</v>
      </c>
      <c r="B54" s="28"/>
      <c r="C54" s="28"/>
      <c r="D54" s="18"/>
      <c r="E54" s="27">
        <v>-1736257.2600000002</v>
      </c>
      <c r="F54" s="27">
        <v>-1272476.6264324822</v>
      </c>
      <c r="G54" s="27">
        <v>-463780.63356751809</v>
      </c>
      <c r="H54" s="20"/>
    </row>
    <row r="55" spans="1:8" ht="18">
      <c r="A55" s="17"/>
      <c r="B55" s="18"/>
      <c r="C55" s="18"/>
      <c r="D55" s="18"/>
      <c r="E55" s="29">
        <v>1005853.84</v>
      </c>
      <c r="F55" s="29"/>
      <c r="G55" s="30"/>
      <c r="H55" s="20"/>
    </row>
    <row r="56" spans="1:8" ht="18">
      <c r="A56" s="17"/>
      <c r="B56" s="18"/>
      <c r="C56" s="18"/>
      <c r="D56" s="18"/>
      <c r="E56" s="7"/>
      <c r="F56" s="7"/>
      <c r="G56" s="7"/>
      <c r="H56" s="9"/>
    </row>
    <row r="57" spans="1:8" ht="18.75" thickBot="1">
      <c r="A57" s="11"/>
      <c r="B57" s="7"/>
      <c r="C57" s="7"/>
      <c r="D57" s="7"/>
      <c r="E57" s="13" t="s">
        <v>42</v>
      </c>
      <c r="F57" s="14" t="s">
        <v>43</v>
      </c>
      <c r="G57" s="14" t="s">
        <v>44</v>
      </c>
      <c r="H57" s="9"/>
    </row>
    <row r="58" spans="1:8" ht="18">
      <c r="A58" s="11" t="s">
        <v>45</v>
      </c>
      <c r="B58" s="7"/>
      <c r="C58" s="7"/>
      <c r="D58" s="7"/>
      <c r="E58" s="31"/>
      <c r="F58" s="31"/>
      <c r="G58" s="31"/>
      <c r="H58" s="9"/>
    </row>
    <row r="59" spans="1:8" ht="18">
      <c r="A59" s="11"/>
      <c r="B59" s="18" t="s">
        <v>46</v>
      </c>
      <c r="C59" s="7"/>
      <c r="D59" s="7"/>
      <c r="E59" s="32">
        <v>0</v>
      </c>
      <c r="F59" s="6">
        <v>0</v>
      </c>
      <c r="G59" s="8">
        <v>0</v>
      </c>
      <c r="H59" s="33"/>
    </row>
    <row r="60" spans="1:8" ht="18">
      <c r="A60" s="11"/>
      <c r="B60" s="18" t="s">
        <v>47</v>
      </c>
      <c r="C60" s="7"/>
      <c r="D60" s="7"/>
      <c r="E60" s="34">
        <v>229748.36</v>
      </c>
      <c r="F60" s="10">
        <v>276435</v>
      </c>
      <c r="G60" s="35">
        <v>46686.640000000014</v>
      </c>
      <c r="H60" s="33"/>
    </row>
    <row r="61" spans="1:8" ht="18">
      <c r="A61" s="11"/>
      <c r="B61" s="18" t="s">
        <v>48</v>
      </c>
      <c r="C61" s="7"/>
      <c r="D61" s="7"/>
      <c r="E61" s="36">
        <v>3551284.3700000006</v>
      </c>
      <c r="F61" s="37">
        <v>3021563</v>
      </c>
      <c r="G61" s="38">
        <v>-529721.37000000058</v>
      </c>
      <c r="H6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B18C-4FFE-48A2-A4B8-2080C52525E5}">
  <dimension ref="A1:M68"/>
  <sheetViews>
    <sheetView workbookViewId="0">
      <selection activeCell="E58" sqref="E58"/>
    </sheetView>
  </sheetViews>
  <sheetFormatPr defaultRowHeight="21"/>
  <cols>
    <col min="1" max="1" width="2.7109375" style="2" customWidth="1"/>
    <col min="2" max="2" width="5.7109375" style="2" customWidth="1"/>
    <col min="3" max="3" width="40" style="2" customWidth="1"/>
    <col min="4" max="4" width="3" style="2" customWidth="1"/>
    <col min="5" max="5" width="14.7109375" style="3" bestFit="1" customWidth="1"/>
    <col min="6" max="6" width="14" style="3" bestFit="1" customWidth="1"/>
    <col min="7" max="7" width="13" style="3" customWidth="1"/>
    <col min="8" max="9" width="2" style="48" customWidth="1"/>
    <col min="10" max="10" width="23" style="2" hidden="1" customWidth="1"/>
    <col min="11" max="11" width="17" style="2" hidden="1" customWidth="1"/>
    <col min="12" max="12" width="23" style="2" hidden="1" customWidth="1"/>
    <col min="13" max="13" width="2" style="2" customWidth="1"/>
  </cols>
  <sheetData>
    <row r="1" spans="1:13" ht="26.25">
      <c r="A1" s="1" t="s">
        <v>0</v>
      </c>
      <c r="H1" s="4"/>
      <c r="I1" s="4"/>
    </row>
    <row r="2" spans="1:13">
      <c r="A2" s="5" t="s">
        <v>1</v>
      </c>
      <c r="H2" s="4"/>
      <c r="I2" s="4"/>
    </row>
    <row r="3" spans="1:13" ht="18.75" thickBot="1">
      <c r="B3" s="7"/>
      <c r="C3" s="7"/>
      <c r="E3" s="2"/>
      <c r="F3" s="2"/>
      <c r="G3" s="2"/>
      <c r="H3" s="10"/>
      <c r="I3" s="7"/>
      <c r="J3" s="9"/>
      <c r="K3" s="41"/>
    </row>
    <row r="4" spans="1:13" ht="18">
      <c r="A4" s="11"/>
      <c r="B4" s="7"/>
      <c r="C4" s="7"/>
      <c r="D4" s="7"/>
      <c r="E4" s="42"/>
      <c r="F4" s="42" t="s">
        <v>49</v>
      </c>
      <c r="G4" s="42"/>
      <c r="H4" s="43"/>
      <c r="I4" s="43"/>
      <c r="J4" s="39"/>
      <c r="K4" s="12" t="e">
        <f>EOMONTH(#REF!,1)</f>
        <v>#REF!</v>
      </c>
      <c r="L4" s="39"/>
      <c r="M4" s="44"/>
    </row>
    <row r="5" spans="1:13" ht="18">
      <c r="A5" s="11"/>
      <c r="B5" s="7"/>
      <c r="C5" s="7"/>
      <c r="D5" s="7"/>
      <c r="E5" s="45"/>
      <c r="F5" s="45"/>
      <c r="G5" s="45"/>
      <c r="H5" s="43"/>
      <c r="I5" s="43"/>
      <c r="J5" s="12"/>
      <c r="K5" s="12"/>
      <c r="L5" s="12"/>
      <c r="M5" s="44"/>
    </row>
    <row r="6" spans="1:13" ht="18.75" thickBot="1">
      <c r="A6" s="7"/>
      <c r="B6" s="7"/>
      <c r="C6" s="7"/>
      <c r="D6" s="7"/>
      <c r="E6" s="13" t="s">
        <v>42</v>
      </c>
      <c r="F6" s="14" t="s">
        <v>43</v>
      </c>
      <c r="G6" s="14" t="s">
        <v>44</v>
      </c>
      <c r="H6" s="9"/>
      <c r="I6" s="9"/>
      <c r="J6" s="46" t="s">
        <v>42</v>
      </c>
      <c r="K6" s="47" t="s">
        <v>43</v>
      </c>
      <c r="L6" s="47" t="s">
        <v>44</v>
      </c>
      <c r="M6" s="44"/>
    </row>
    <row r="7" spans="1:13" ht="18">
      <c r="A7" s="7"/>
      <c r="B7" s="16"/>
      <c r="C7" s="16"/>
      <c r="D7" s="7"/>
      <c r="E7" s="44"/>
      <c r="F7" s="44"/>
      <c r="G7" s="2"/>
      <c r="H7" s="9"/>
      <c r="I7" s="9"/>
      <c r="J7" s="44"/>
      <c r="K7" s="44"/>
      <c r="L7" s="44"/>
      <c r="M7" s="44"/>
    </row>
    <row r="8" spans="1:13" ht="18">
      <c r="A8" s="17" t="s">
        <v>2</v>
      </c>
      <c r="B8" s="18"/>
      <c r="C8" s="18"/>
      <c r="D8" s="18"/>
      <c r="E8" s="52"/>
      <c r="F8" s="52"/>
      <c r="G8" s="2"/>
      <c r="H8" s="20"/>
      <c r="I8" s="20"/>
      <c r="J8" s="52"/>
      <c r="K8" s="52"/>
      <c r="L8" s="52"/>
      <c r="M8" s="52"/>
    </row>
    <row r="9" spans="1:13" ht="18">
      <c r="A9" s="18"/>
      <c r="B9" s="18" t="s">
        <v>3</v>
      </c>
      <c r="C9" s="18"/>
      <c r="D9" s="18"/>
      <c r="E9" s="19">
        <v>261365.58999999997</v>
      </c>
      <c r="F9" s="19">
        <v>358842.96310277231</v>
      </c>
      <c r="G9" s="19">
        <v>-97477.373102772341</v>
      </c>
      <c r="H9" s="20"/>
      <c r="I9" s="20"/>
      <c r="J9" s="52"/>
      <c r="K9" s="19" t="e">
        <f>INDEX($N$4:$BP$65,ROWS($C$4:$C9),(MATCH($K$4,$N$4:$BP$4,0)))</f>
        <v>#REF!</v>
      </c>
      <c r="L9" s="52"/>
      <c r="M9" s="52"/>
    </row>
    <row r="10" spans="1:13" ht="18">
      <c r="A10" s="18"/>
      <c r="B10" s="18" t="s">
        <v>4</v>
      </c>
      <c r="C10" s="18"/>
      <c r="D10" s="18"/>
      <c r="E10" s="21">
        <v>1892.8</v>
      </c>
      <c r="F10" s="21">
        <v>0</v>
      </c>
      <c r="G10" s="21">
        <v>1892.8</v>
      </c>
      <c r="H10" s="20"/>
      <c r="I10" s="20"/>
      <c r="J10" s="52"/>
      <c r="K10" s="21" t="e">
        <f>INDEX($N$4:$BP$65,ROWS($C$4:$C10),(MATCH($K$4,$N$4:$BP$4,0)))</f>
        <v>#REF!</v>
      </c>
      <c r="L10" s="52"/>
      <c r="M10" s="52"/>
    </row>
    <row r="11" spans="1:13" ht="18">
      <c r="A11" s="18"/>
      <c r="B11" s="18" t="s">
        <v>5</v>
      </c>
      <c r="C11" s="18"/>
      <c r="D11" s="18"/>
      <c r="E11" s="19">
        <v>263258.38999999996</v>
      </c>
      <c r="F11" s="19">
        <v>358842.96310277231</v>
      </c>
      <c r="G11" s="19">
        <v>-95584.573102772338</v>
      </c>
      <c r="H11" s="20"/>
      <c r="I11" s="20"/>
      <c r="J11" s="52"/>
      <c r="K11" s="19" t="e">
        <f>K9+K10</f>
        <v>#REF!</v>
      </c>
      <c r="L11" s="52"/>
      <c r="M11" s="52"/>
    </row>
    <row r="12" spans="1:13" ht="18">
      <c r="A12" s="18"/>
      <c r="B12" s="18"/>
      <c r="C12" s="18"/>
      <c r="D12" s="18"/>
      <c r="E12" s="19"/>
      <c r="F12" s="19"/>
      <c r="G12" s="19"/>
      <c r="H12" s="20"/>
      <c r="I12" s="20"/>
      <c r="J12" s="52"/>
      <c r="K12" s="19"/>
      <c r="L12" s="52"/>
      <c r="M12" s="52"/>
    </row>
    <row r="13" spans="1:13" ht="18">
      <c r="A13" s="18"/>
      <c r="B13" s="18" t="s">
        <v>6</v>
      </c>
      <c r="C13" s="18"/>
      <c r="D13" s="18"/>
      <c r="E13" s="19">
        <v>2737312.9899999998</v>
      </c>
      <c r="F13" s="19">
        <v>3281795.7768972274</v>
      </c>
      <c r="G13" s="19">
        <v>-544482.78689722763</v>
      </c>
      <c r="H13" s="20"/>
      <c r="I13" s="20"/>
      <c r="J13" s="52"/>
      <c r="K13" s="19" t="e">
        <f>INDEX($N$4:$BP$65,ROWS($C$4:$C13),(MATCH($K$4,$N$4:$BP$4,0)))</f>
        <v>#REF!</v>
      </c>
      <c r="L13" s="52"/>
      <c r="M13" s="52"/>
    </row>
    <row r="14" spans="1:13" ht="18">
      <c r="A14" s="18"/>
      <c r="B14" s="18" t="s">
        <v>7</v>
      </c>
      <c r="C14" s="18"/>
      <c r="D14" s="18"/>
      <c r="E14" s="21">
        <v>68881</v>
      </c>
      <c r="F14" s="21">
        <v>0</v>
      </c>
      <c r="G14" s="21">
        <v>68881</v>
      </c>
      <c r="H14" s="20"/>
      <c r="I14" s="20"/>
      <c r="J14" s="52"/>
      <c r="K14" s="21" t="e">
        <f>INDEX($N$4:$BP$65,ROWS($C$4:$C14),(MATCH($K$4,$N$4:$BP$4,0)))</f>
        <v>#REF!</v>
      </c>
      <c r="L14" s="52"/>
      <c r="M14" s="52"/>
    </row>
    <row r="15" spans="1:13" ht="18">
      <c r="A15" s="18"/>
      <c r="B15" s="18" t="s">
        <v>8</v>
      </c>
      <c r="C15" s="18"/>
      <c r="D15" s="18"/>
      <c r="E15" s="19">
        <v>2806193.9899999998</v>
      </c>
      <c r="F15" s="19">
        <v>3281795.7768972274</v>
      </c>
      <c r="G15" s="19">
        <v>-475601.78689722763</v>
      </c>
      <c r="H15" s="20"/>
      <c r="I15" s="20"/>
      <c r="J15" s="52"/>
      <c r="K15" s="19" t="e">
        <f>K13+K14</f>
        <v>#REF!</v>
      </c>
      <c r="L15" s="52"/>
      <c r="M15" s="52"/>
    </row>
    <row r="16" spans="1:13" ht="18">
      <c r="A16" s="18"/>
      <c r="B16" s="18"/>
      <c r="C16" s="18"/>
      <c r="D16" s="18"/>
      <c r="E16" s="19"/>
      <c r="F16" s="19"/>
      <c r="G16" s="19"/>
      <c r="H16" s="20"/>
      <c r="I16" s="20"/>
      <c r="J16" s="52"/>
      <c r="K16" s="19"/>
      <c r="L16" s="52"/>
      <c r="M16" s="52"/>
    </row>
    <row r="17" spans="1:13" ht="18">
      <c r="A17" s="22" t="s">
        <v>9</v>
      </c>
      <c r="B17" s="22"/>
      <c r="C17" s="22"/>
      <c r="D17" s="17"/>
      <c r="E17" s="23">
        <v>3069452.38</v>
      </c>
      <c r="F17" s="23">
        <v>3640638.7399999998</v>
      </c>
      <c r="G17" s="23">
        <v>-571186.36</v>
      </c>
      <c r="H17" s="20"/>
      <c r="I17" s="9"/>
      <c r="J17" s="53"/>
      <c r="K17" s="23" t="e">
        <f>K11+K15</f>
        <v>#REF!</v>
      </c>
      <c r="L17" s="53"/>
      <c r="M17" s="54"/>
    </row>
    <row r="18" spans="1:13" ht="18">
      <c r="A18" s="18"/>
      <c r="B18" s="18"/>
      <c r="C18" s="18"/>
      <c r="D18" s="18"/>
      <c r="E18" s="19"/>
      <c r="F18" s="19"/>
      <c r="G18" s="19"/>
      <c r="H18" s="20"/>
      <c r="I18" s="20"/>
      <c r="J18" s="52"/>
      <c r="K18" s="19"/>
      <c r="L18" s="52"/>
      <c r="M18" s="52"/>
    </row>
    <row r="19" spans="1:13" ht="18">
      <c r="A19" s="17" t="s">
        <v>10</v>
      </c>
      <c r="B19" s="18"/>
      <c r="C19" s="18"/>
      <c r="D19" s="18"/>
      <c r="E19" s="19"/>
      <c r="F19" s="19"/>
      <c r="G19" s="19"/>
      <c r="H19" s="20"/>
      <c r="I19" s="20"/>
      <c r="J19" s="52"/>
      <c r="K19" s="19"/>
      <c r="L19" s="52"/>
      <c r="M19" s="52"/>
    </row>
    <row r="20" spans="1:13" ht="18">
      <c r="A20" s="18"/>
      <c r="B20" s="17" t="s">
        <v>11</v>
      </c>
      <c r="C20" s="18"/>
      <c r="D20" s="18"/>
      <c r="E20" s="19"/>
      <c r="F20" s="19"/>
      <c r="G20" s="19"/>
      <c r="H20" s="20"/>
      <c r="I20" s="20"/>
      <c r="J20" s="52"/>
      <c r="K20" s="19"/>
      <c r="L20" s="52"/>
      <c r="M20" s="52"/>
    </row>
    <row r="21" spans="1:13" ht="18">
      <c r="A21" s="18"/>
      <c r="B21" s="18"/>
      <c r="C21" s="18" t="s">
        <v>12</v>
      </c>
      <c r="D21" s="18"/>
      <c r="E21" s="19">
        <v>271.47000000000003</v>
      </c>
      <c r="F21" s="19">
        <v>1111.6747351871456</v>
      </c>
      <c r="G21" s="19">
        <v>840.20473518714562</v>
      </c>
      <c r="H21" s="20"/>
      <c r="I21" s="20"/>
      <c r="J21" s="52"/>
      <c r="K21" s="19" t="e">
        <f>INDEX($N$4:$BP$65,ROWS($C$4:$C21),(MATCH($K$4,$N$4:$BP$4,0)))</f>
        <v>#REF!</v>
      </c>
      <c r="L21" s="52"/>
      <c r="M21" s="52"/>
    </row>
    <row r="22" spans="1:13" ht="18">
      <c r="A22" s="18"/>
      <c r="B22" s="18"/>
      <c r="C22" s="18" t="s">
        <v>13</v>
      </c>
      <c r="D22" s="18"/>
      <c r="E22" s="19">
        <v>9613.0999999999985</v>
      </c>
      <c r="F22" s="19">
        <v>3566.2854676947622</v>
      </c>
      <c r="G22" s="19">
        <v>-6046.8145323052358</v>
      </c>
      <c r="H22" s="20"/>
      <c r="I22" s="20"/>
      <c r="J22" s="52"/>
      <c r="K22" s="19" t="e">
        <f>INDEX($N$4:$BP$65,ROWS($C$4:$C22),(MATCH($K$4,$N$4:$BP$4,0)))</f>
        <v>#REF!</v>
      </c>
      <c r="L22" s="52"/>
      <c r="M22" s="52"/>
    </row>
    <row r="23" spans="1:13" ht="18">
      <c r="A23" s="18"/>
      <c r="B23" s="18"/>
      <c r="C23" s="18" t="s">
        <v>14</v>
      </c>
      <c r="D23" s="18"/>
      <c r="E23" s="19">
        <v>271532.10000000003</v>
      </c>
      <c r="F23" s="19">
        <v>147072.45233949984</v>
      </c>
      <c r="G23" s="19">
        <v>-124459.6476605002</v>
      </c>
      <c r="H23" s="20"/>
      <c r="I23" s="20"/>
      <c r="J23" s="52"/>
      <c r="K23" s="19" t="e">
        <f>INDEX($N$4:$BP$65,ROWS($C$4:$C23),(MATCH($K$4,$N$4:$BP$4,0)))</f>
        <v>#REF!</v>
      </c>
      <c r="L23" s="52"/>
      <c r="M23" s="52"/>
    </row>
    <row r="24" spans="1:13" ht="18">
      <c r="A24" s="18"/>
      <c r="B24" s="18"/>
      <c r="C24" s="18" t="s">
        <v>15</v>
      </c>
      <c r="D24" s="18"/>
      <c r="E24" s="19">
        <v>244625.43</v>
      </c>
      <c r="F24" s="19">
        <v>450475.52209363226</v>
      </c>
      <c r="G24" s="19">
        <v>205850.09209363227</v>
      </c>
      <c r="H24" s="20"/>
      <c r="I24" s="20"/>
      <c r="J24" s="52"/>
      <c r="K24" s="19" t="e">
        <f>INDEX($N$4:$BP$65,ROWS($C$4:$C24),(MATCH($K$4,$N$4:$BP$4,0)))</f>
        <v>#REF!</v>
      </c>
      <c r="L24" s="52"/>
      <c r="M24" s="52"/>
    </row>
    <row r="25" spans="1:13" ht="18">
      <c r="A25" s="18"/>
      <c r="B25" s="18"/>
      <c r="C25" s="18" t="s">
        <v>16</v>
      </c>
      <c r="D25" s="18"/>
      <c r="E25" s="19">
        <v>4818.9400000000005</v>
      </c>
      <c r="F25" s="19">
        <v>6810.131657035703</v>
      </c>
      <c r="G25" s="19">
        <v>1991.1916570357025</v>
      </c>
      <c r="H25" s="20"/>
      <c r="I25" s="20"/>
      <c r="J25" s="52"/>
      <c r="K25" s="19" t="e">
        <f>INDEX($N$4:$BP$65,ROWS($C$4:$C25),(MATCH($K$4,$N$4:$BP$4,0)))</f>
        <v>#REF!</v>
      </c>
      <c r="L25" s="52"/>
      <c r="M25" s="52"/>
    </row>
    <row r="26" spans="1:13" ht="18">
      <c r="A26" s="18"/>
      <c r="B26" s="18"/>
      <c r="C26" s="18" t="s">
        <v>17</v>
      </c>
      <c r="D26" s="18"/>
      <c r="E26" s="19">
        <v>1354016.47</v>
      </c>
      <c r="F26" s="19">
        <v>1447578.7026245573</v>
      </c>
      <c r="G26" s="19">
        <v>93562.232624557335</v>
      </c>
      <c r="H26" s="20"/>
      <c r="I26" s="20"/>
      <c r="J26" s="52"/>
      <c r="K26" s="19" t="e">
        <f>INDEX($N$4:$BP$65,ROWS($C$4:$C26),(MATCH($K$4,$N$4:$BP$4,0)))</f>
        <v>#REF!</v>
      </c>
      <c r="L26" s="52"/>
      <c r="M26" s="52"/>
    </row>
    <row r="27" spans="1:13" ht="18">
      <c r="A27" s="18"/>
      <c r="B27" s="18"/>
      <c r="C27" s="18" t="s">
        <v>18</v>
      </c>
      <c r="D27" s="18"/>
      <c r="E27" s="19">
        <v>211070.30000000002</v>
      </c>
      <c r="F27" s="19">
        <v>106065.76766825802</v>
      </c>
      <c r="G27" s="19">
        <v>-105004.532331742</v>
      </c>
      <c r="H27" s="20"/>
      <c r="I27" s="20"/>
      <c r="J27" s="52"/>
      <c r="K27" s="19" t="e">
        <f>INDEX($N$4:$BP$65,ROWS($C$4:$C27),(MATCH($K$4,$N$4:$BP$4,0)))</f>
        <v>#REF!</v>
      </c>
      <c r="L27" s="52"/>
      <c r="M27" s="52"/>
    </row>
    <row r="28" spans="1:13" ht="18">
      <c r="A28" s="18"/>
      <c r="B28" s="18"/>
      <c r="C28" s="18" t="s">
        <v>19</v>
      </c>
      <c r="D28" s="18"/>
      <c r="E28" s="19">
        <v>0</v>
      </c>
      <c r="F28" s="19">
        <v>0</v>
      </c>
      <c r="G28" s="19">
        <v>0</v>
      </c>
      <c r="H28" s="20"/>
      <c r="I28" s="20"/>
      <c r="J28" s="52"/>
      <c r="K28" s="19" t="e">
        <f>INDEX($N$4:$BP$65,ROWS($C$4:$C28),(MATCH($K$4,$N$4:$BP$4,0)))</f>
        <v>#REF!</v>
      </c>
      <c r="L28" s="52"/>
      <c r="M28" s="52"/>
    </row>
    <row r="29" spans="1:13" ht="18">
      <c r="A29" s="18"/>
      <c r="B29" s="18"/>
      <c r="C29" s="24" t="s">
        <v>20</v>
      </c>
      <c r="D29" s="18"/>
      <c r="E29" s="21">
        <v>339449.5</v>
      </c>
      <c r="F29" s="21">
        <v>246807.86458709231</v>
      </c>
      <c r="G29" s="21">
        <v>-92641.635412907694</v>
      </c>
      <c r="H29" s="20"/>
      <c r="I29" s="20"/>
      <c r="J29" s="52"/>
      <c r="K29" s="21" t="e">
        <f>INDEX($N$4:$BP$65,ROWS($C$4:$C29),(MATCH($K$4,$N$4:$BP$4,0)))</f>
        <v>#REF!</v>
      </c>
      <c r="L29" s="52"/>
      <c r="M29" s="52"/>
    </row>
    <row r="30" spans="1:13" ht="18">
      <c r="A30" s="18"/>
      <c r="B30" s="18"/>
      <c r="C30" s="18" t="s">
        <v>21</v>
      </c>
      <c r="D30" s="18"/>
      <c r="E30" s="19">
        <v>2435397.31</v>
      </c>
      <c r="F30" s="19">
        <v>2409488.4011729574</v>
      </c>
      <c r="G30" s="19">
        <v>-25908.908827042673</v>
      </c>
      <c r="H30" s="25"/>
      <c r="I30" s="25"/>
      <c r="J30" s="52">
        <f>SUM(J21:J29)</f>
        <v>0</v>
      </c>
      <c r="K30" s="19" t="e">
        <f>SUM(K21:K29)</f>
        <v>#REF!</v>
      </c>
      <c r="L30" s="52"/>
      <c r="M30" s="52"/>
    </row>
    <row r="31" spans="1:13" ht="18">
      <c r="A31" s="18"/>
      <c r="B31" s="18"/>
      <c r="C31" s="18"/>
      <c r="D31" s="18"/>
      <c r="E31" s="19"/>
      <c r="F31" s="19"/>
      <c r="G31" s="19"/>
      <c r="H31" s="20"/>
      <c r="I31" s="20"/>
      <c r="J31" s="52"/>
      <c r="K31" s="19"/>
      <c r="L31" s="52"/>
      <c r="M31" s="52"/>
    </row>
    <row r="32" spans="1:13" ht="18">
      <c r="A32" s="18"/>
      <c r="B32" s="17" t="s">
        <v>22</v>
      </c>
      <c r="C32" s="18"/>
      <c r="D32" s="18"/>
      <c r="E32" s="19"/>
      <c r="F32" s="19"/>
      <c r="G32" s="19"/>
      <c r="H32" s="20"/>
      <c r="I32" s="20"/>
      <c r="J32" s="52"/>
      <c r="K32" s="19"/>
      <c r="L32" s="52"/>
      <c r="M32" s="52"/>
    </row>
    <row r="33" spans="1:13" ht="18">
      <c r="A33" s="18"/>
      <c r="B33" s="18"/>
      <c r="C33" s="18" t="s">
        <v>23</v>
      </c>
      <c r="D33" s="18"/>
      <c r="E33" s="19">
        <v>975</v>
      </c>
      <c r="F33" s="19">
        <v>0</v>
      </c>
      <c r="G33" s="19">
        <v>-975</v>
      </c>
      <c r="H33" s="20"/>
      <c r="I33" s="20"/>
      <c r="J33" s="52"/>
      <c r="K33" s="19" t="e">
        <f>INDEX($N$4:$BP$65,ROWS($C$4:$C33),(MATCH($K$4,$N$4:$BP$4,0)))</f>
        <v>#REF!</v>
      </c>
      <c r="L33" s="52"/>
      <c r="M33" s="52"/>
    </row>
    <row r="34" spans="1:13" ht="18">
      <c r="A34" s="18"/>
      <c r="B34" s="18"/>
      <c r="C34" s="18" t="s">
        <v>24</v>
      </c>
      <c r="D34" s="18"/>
      <c r="E34" s="19">
        <v>2473.8000000000002</v>
      </c>
      <c r="F34" s="19">
        <v>5063.7385797206507</v>
      </c>
      <c r="G34" s="19">
        <v>2589.9385797206505</v>
      </c>
      <c r="H34" s="20"/>
      <c r="I34" s="20"/>
      <c r="J34" s="52"/>
      <c r="K34" s="19" t="e">
        <f>INDEX($N$4:$BP$65,ROWS($C$4:$C34),(MATCH($K$4,$N$4:$BP$4,0)))</f>
        <v>#REF!</v>
      </c>
      <c r="L34" s="52"/>
      <c r="M34" s="52"/>
    </row>
    <row r="35" spans="1:13" ht="18">
      <c r="A35" s="18"/>
      <c r="B35" s="18"/>
      <c r="C35" s="18" t="s">
        <v>25</v>
      </c>
      <c r="D35" s="18"/>
      <c r="E35" s="19">
        <v>14128.96</v>
      </c>
      <c r="F35" s="19">
        <v>8354.2804893649154</v>
      </c>
      <c r="G35" s="19">
        <v>-5774.6795106350837</v>
      </c>
      <c r="H35" s="20"/>
      <c r="I35" s="20"/>
      <c r="J35" s="52"/>
      <c r="K35" s="19" t="e">
        <f>INDEX($N$4:$BP$65,ROWS($C$4:$C35),(MATCH($K$4,$N$4:$BP$4,0)))</f>
        <v>#REF!</v>
      </c>
      <c r="L35" s="52"/>
      <c r="M35" s="52"/>
    </row>
    <row r="36" spans="1:13" ht="18">
      <c r="A36" s="18"/>
      <c r="B36" s="18"/>
      <c r="C36" s="18" t="s">
        <v>26</v>
      </c>
      <c r="D36" s="18"/>
      <c r="E36" s="19">
        <v>52614.67</v>
      </c>
      <c r="F36" s="19">
        <v>35873.246552370605</v>
      </c>
      <c r="G36" s="19">
        <v>-16741.423447629393</v>
      </c>
      <c r="H36" s="20"/>
      <c r="I36" s="20"/>
      <c r="J36" s="52"/>
      <c r="K36" s="19" t="e">
        <f>INDEX($N$4:$BP$65,ROWS($C$4:$C36),(MATCH($K$4,$N$4:$BP$4,0)))</f>
        <v>#REF!</v>
      </c>
      <c r="L36" s="52"/>
      <c r="M36" s="52"/>
    </row>
    <row r="37" spans="1:13" ht="18">
      <c r="A37" s="18"/>
      <c r="B37" s="18"/>
      <c r="C37" s="18" t="s">
        <v>27</v>
      </c>
      <c r="D37" s="18"/>
      <c r="E37" s="19">
        <v>6871.8700000000008</v>
      </c>
      <c r="F37" s="19">
        <v>8684.9838517790904</v>
      </c>
      <c r="G37" s="19">
        <v>1813.1138517790896</v>
      </c>
      <c r="H37" s="20"/>
      <c r="I37" s="20"/>
      <c r="J37" s="52"/>
      <c r="K37" s="19" t="e">
        <f>INDEX($N$4:$BP$65,ROWS($C$4:$C37),(MATCH($K$4,$N$4:$BP$4,0)))</f>
        <v>#REF!</v>
      </c>
      <c r="L37" s="52"/>
      <c r="M37" s="52"/>
    </row>
    <row r="38" spans="1:13" ht="18">
      <c r="A38" s="18"/>
      <c r="B38" s="18"/>
      <c r="C38" s="24" t="s">
        <v>28</v>
      </c>
      <c r="D38" s="18"/>
      <c r="E38" s="21">
        <v>112233.98999999998</v>
      </c>
      <c r="F38" s="21">
        <v>151748.2405973695</v>
      </c>
      <c r="G38" s="21">
        <v>39514.250597369522</v>
      </c>
      <c r="H38" s="20"/>
      <c r="I38" s="20"/>
      <c r="J38" s="52"/>
      <c r="K38" s="21" t="e">
        <f>INDEX($N$4:$BP$65,ROWS($C$4:$C38),(MATCH($K$4,$N$4:$BP$4,0)))</f>
        <v>#REF!</v>
      </c>
      <c r="L38" s="52"/>
      <c r="M38" s="52"/>
    </row>
    <row r="39" spans="1:13" ht="18">
      <c r="A39" s="18"/>
      <c r="B39" s="18"/>
      <c r="C39" s="18" t="s">
        <v>29</v>
      </c>
      <c r="D39" s="18"/>
      <c r="E39" s="19">
        <v>189298.28999999998</v>
      </c>
      <c r="F39" s="19">
        <v>209724.49007060478</v>
      </c>
      <c r="G39" s="19">
        <v>20426.200070604798</v>
      </c>
      <c r="H39" s="25"/>
      <c r="I39" s="25"/>
      <c r="J39" s="52"/>
      <c r="K39" s="19" t="e">
        <f>SUM(K33:K38)</f>
        <v>#REF!</v>
      </c>
      <c r="L39" s="52"/>
      <c r="M39" s="52"/>
    </row>
    <row r="40" spans="1:13" ht="18">
      <c r="A40" s="18"/>
      <c r="B40" s="18"/>
      <c r="C40" s="18"/>
      <c r="D40" s="18"/>
      <c r="E40" s="19"/>
      <c r="F40" s="19"/>
      <c r="G40" s="19"/>
      <c r="H40" s="25"/>
      <c r="I40" s="25"/>
      <c r="J40" s="52"/>
      <c r="K40" s="19"/>
      <c r="L40" s="52"/>
      <c r="M40" s="52"/>
    </row>
    <row r="41" spans="1:13" ht="18">
      <c r="A41" s="17"/>
      <c r="B41" s="17"/>
      <c r="C41" s="26" t="s">
        <v>30</v>
      </c>
      <c r="D41" s="17"/>
      <c r="E41" s="27">
        <v>2624695.6</v>
      </c>
      <c r="F41" s="27">
        <v>2619212.8912435621</v>
      </c>
      <c r="G41" s="27">
        <v>-5482.7087564379908</v>
      </c>
      <c r="H41" s="20"/>
      <c r="I41" s="20"/>
      <c r="J41" s="54"/>
      <c r="K41" s="27" t="e">
        <f>K30+K39</f>
        <v>#REF!</v>
      </c>
      <c r="L41" s="54"/>
      <c r="M41" s="54"/>
    </row>
    <row r="42" spans="1:13" ht="18">
      <c r="A42" s="18"/>
      <c r="B42" s="18"/>
      <c r="C42" s="18"/>
      <c r="D42" s="18"/>
      <c r="E42" s="19"/>
      <c r="F42" s="19"/>
      <c r="G42" s="19"/>
      <c r="H42" s="25"/>
      <c r="I42" s="25"/>
      <c r="J42" s="52"/>
      <c r="K42" s="19"/>
      <c r="L42" s="52"/>
      <c r="M42" s="52"/>
    </row>
    <row r="43" spans="1:13" ht="18">
      <c r="A43" s="18"/>
      <c r="B43" s="18"/>
      <c r="C43" s="18" t="s">
        <v>31</v>
      </c>
      <c r="D43" s="18"/>
      <c r="E43" s="19">
        <v>620165.38</v>
      </c>
      <c r="F43" s="19">
        <v>337651.87</v>
      </c>
      <c r="G43" s="19">
        <v>-282513.51</v>
      </c>
      <c r="H43" s="20"/>
      <c r="I43" s="20"/>
      <c r="J43" s="52"/>
      <c r="K43" s="19" t="e">
        <f>INDEX($N$4:$BP$65,ROWS($C$4:$C43),(MATCH($K$4,$N$4:$BP$4,0)))</f>
        <v>#REF!</v>
      </c>
      <c r="L43" s="52"/>
      <c r="M43" s="52"/>
    </row>
    <row r="44" spans="1:13" ht="18">
      <c r="A44" s="18"/>
      <c r="B44" s="18"/>
      <c r="C44" s="18"/>
      <c r="D44" s="18"/>
      <c r="E44" s="19"/>
      <c r="F44" s="19"/>
      <c r="G44" s="19"/>
      <c r="H44" s="20"/>
      <c r="I44" s="20"/>
      <c r="J44" s="52"/>
      <c r="K44" s="19"/>
      <c r="L44" s="52"/>
      <c r="M44" s="52"/>
    </row>
    <row r="45" spans="1:13" ht="18">
      <c r="A45" s="26" t="s">
        <v>32</v>
      </c>
      <c r="B45" s="28"/>
      <c r="C45" s="28"/>
      <c r="D45" s="18"/>
      <c r="E45" s="27">
        <v>3244860.98</v>
      </c>
      <c r="F45" s="27">
        <v>2956864.7612435622</v>
      </c>
      <c r="G45" s="27">
        <v>-287996.21875643777</v>
      </c>
      <c r="H45" s="20"/>
      <c r="I45" s="20"/>
      <c r="J45" s="27">
        <f>J41+J43</f>
        <v>0</v>
      </c>
      <c r="K45" s="27" t="e">
        <f>K41+K43</f>
        <v>#REF!</v>
      </c>
      <c r="L45" s="55"/>
      <c r="M45" s="54"/>
    </row>
    <row r="46" spans="1:13" ht="18">
      <c r="A46" s="18"/>
      <c r="B46" s="18"/>
      <c r="C46" s="18"/>
      <c r="D46" s="18"/>
      <c r="E46" s="19"/>
      <c r="F46" s="19"/>
      <c r="G46" s="19"/>
      <c r="H46" s="20"/>
      <c r="I46" s="20"/>
      <c r="J46" s="52"/>
      <c r="K46" s="19"/>
      <c r="L46" s="52"/>
      <c r="M46" s="52"/>
    </row>
    <row r="47" spans="1:13" ht="18">
      <c r="A47" s="26" t="s">
        <v>33</v>
      </c>
      <c r="B47" s="28"/>
      <c r="C47" s="28"/>
      <c r="D47" s="18"/>
      <c r="E47" s="27">
        <v>-175408.60000000009</v>
      </c>
      <c r="F47" s="27">
        <v>683773.97875643754</v>
      </c>
      <c r="G47" s="27">
        <v>-859182.57875643764</v>
      </c>
      <c r="H47" s="20"/>
      <c r="I47" s="20"/>
      <c r="J47" s="56"/>
      <c r="K47" s="27" t="e">
        <f>K17-K45</f>
        <v>#REF!</v>
      </c>
      <c r="L47" s="55"/>
      <c r="M47" s="54"/>
    </row>
    <row r="48" spans="1:13" ht="18">
      <c r="A48" s="18"/>
      <c r="B48" s="18"/>
      <c r="C48" s="18"/>
      <c r="D48" s="18"/>
      <c r="E48" s="19"/>
      <c r="F48" s="19"/>
      <c r="G48" s="19"/>
      <c r="H48" s="20"/>
      <c r="I48" s="20"/>
      <c r="J48" s="52"/>
      <c r="K48" s="19"/>
      <c r="L48" s="52"/>
      <c r="M48" s="52"/>
    </row>
    <row r="49" spans="1:13" ht="18">
      <c r="A49" s="18"/>
      <c r="B49" s="18" t="s">
        <v>34</v>
      </c>
      <c r="C49" s="18"/>
      <c r="D49" s="18"/>
      <c r="E49" s="19">
        <v>232883.58</v>
      </c>
      <c r="F49" s="19">
        <v>187196.37</v>
      </c>
      <c r="G49" s="19">
        <v>-45687.209999999992</v>
      </c>
      <c r="H49" s="20"/>
      <c r="I49" s="20"/>
      <c r="J49" s="52"/>
      <c r="K49" s="19" t="e">
        <f>INDEX($N$4:$BP$65,ROWS($C$4:$C49),(MATCH($K$4,$N$4:$BP$4,0)))</f>
        <v>#REF!</v>
      </c>
      <c r="L49" s="52"/>
      <c r="M49" s="52"/>
    </row>
    <row r="50" spans="1:13" ht="18">
      <c r="A50" s="18"/>
      <c r="B50" s="18" t="s">
        <v>35</v>
      </c>
      <c r="C50" s="18"/>
      <c r="D50" s="18"/>
      <c r="E50" s="19"/>
      <c r="F50" s="19"/>
      <c r="G50" s="19"/>
      <c r="H50" s="20"/>
      <c r="I50" s="20"/>
      <c r="J50" s="52"/>
      <c r="K50" s="19"/>
      <c r="L50" s="52"/>
      <c r="M50" s="52"/>
    </row>
    <row r="51" spans="1:13" ht="18">
      <c r="A51" s="18"/>
      <c r="B51" s="18" t="s">
        <v>36</v>
      </c>
      <c r="C51" s="18"/>
      <c r="D51" s="18"/>
      <c r="E51" s="19"/>
      <c r="F51" s="19"/>
      <c r="G51" s="19"/>
      <c r="H51" s="20"/>
      <c r="I51" s="20"/>
      <c r="J51" s="52"/>
      <c r="K51" s="19"/>
      <c r="L51" s="52"/>
      <c r="M51" s="52"/>
    </row>
    <row r="52" spans="1:13" ht="18">
      <c r="A52" s="18"/>
      <c r="B52" s="18" t="s">
        <v>37</v>
      </c>
      <c r="C52" s="18"/>
      <c r="D52" s="18"/>
      <c r="E52" s="19">
        <v>175</v>
      </c>
      <c r="F52" s="19">
        <v>0</v>
      </c>
      <c r="G52" s="19">
        <v>-175</v>
      </c>
      <c r="H52" s="20"/>
      <c r="I52" s="20"/>
      <c r="J52" s="52"/>
      <c r="K52" s="19"/>
      <c r="L52" s="52"/>
      <c r="M52" s="52"/>
    </row>
    <row r="53" spans="1:13" ht="18">
      <c r="A53" s="18"/>
      <c r="B53" s="18" t="s">
        <v>38</v>
      </c>
      <c r="C53" s="18"/>
      <c r="D53" s="18"/>
      <c r="E53" s="19">
        <v>678590.59000000008</v>
      </c>
      <c r="F53" s="19">
        <v>-194453.66000000006</v>
      </c>
      <c r="G53" s="19">
        <v>-873044.25000000012</v>
      </c>
      <c r="H53" s="20"/>
      <c r="I53" s="20"/>
      <c r="J53" s="52"/>
      <c r="K53" s="19" t="e">
        <f>INDEX($N$4:$BP$65,ROWS($C$4:$C53),(MATCH($K$4,$N$4:$BP$4,0)))</f>
        <v>#REF!</v>
      </c>
      <c r="L53" s="52"/>
      <c r="M53" s="52"/>
    </row>
    <row r="54" spans="1:13" ht="18">
      <c r="A54" s="18"/>
      <c r="B54" s="18" t="s">
        <v>39</v>
      </c>
      <c r="C54" s="18"/>
      <c r="D54" s="18"/>
      <c r="E54" s="19">
        <v>-38365.040000000008</v>
      </c>
      <c r="F54" s="19">
        <v>-38365.040000000008</v>
      </c>
      <c r="G54" s="19">
        <v>0</v>
      </c>
      <c r="H54" s="20"/>
      <c r="I54" s="20"/>
      <c r="J54" s="52"/>
      <c r="K54" s="19" t="e">
        <f>INDEX($N$4:$BP$65,ROWS($C$4:$C54),(MATCH($K$4,$N$4:$BP$4,0)))</f>
        <v>#REF!</v>
      </c>
      <c r="L54" s="52"/>
      <c r="M54" s="52"/>
    </row>
    <row r="55" spans="1:13" ht="18">
      <c r="A55" s="18"/>
      <c r="B55" s="18" t="s">
        <v>40</v>
      </c>
      <c r="C55" s="18"/>
      <c r="D55" s="18"/>
      <c r="E55" s="19">
        <v>484007.16</v>
      </c>
      <c r="F55" s="19">
        <v>403339.3</v>
      </c>
      <c r="G55" s="19">
        <v>-80667.859999999986</v>
      </c>
      <c r="H55" s="20"/>
      <c r="I55" s="20"/>
      <c r="J55" s="52"/>
      <c r="K55" s="19" t="e">
        <f>INDEX($N$4:$BP$65,ROWS($C$4:$C55),(MATCH($K$4,$N$4:$BP$4,0)))</f>
        <v>#REF!</v>
      </c>
      <c r="L55" s="52"/>
      <c r="M55" s="52"/>
    </row>
    <row r="56" spans="1:13" ht="18">
      <c r="A56" s="18"/>
      <c r="B56" s="18"/>
      <c r="C56" s="18"/>
      <c r="D56" s="18"/>
      <c r="E56" s="19"/>
      <c r="F56" s="19"/>
      <c r="G56" s="19"/>
      <c r="H56" s="20"/>
      <c r="I56" s="20"/>
      <c r="J56" s="52"/>
      <c r="K56" s="19"/>
      <c r="L56" s="52"/>
      <c r="M56" s="52"/>
    </row>
    <row r="57" spans="1:13" ht="18">
      <c r="A57" s="26" t="s">
        <v>41</v>
      </c>
      <c r="B57" s="28"/>
      <c r="C57" s="28"/>
      <c r="D57" s="18"/>
      <c r="E57" s="27">
        <v>-1532699.8900000001</v>
      </c>
      <c r="F57" s="27">
        <v>326057.00875643763</v>
      </c>
      <c r="G57" s="27">
        <v>-1858756.8987564377</v>
      </c>
      <c r="H57" s="20"/>
      <c r="I57" s="20"/>
      <c r="J57" s="56"/>
      <c r="K57" s="27" t="e">
        <f>K47-SUM(K49:K55)</f>
        <v>#REF!</v>
      </c>
      <c r="L57" s="55"/>
      <c r="M57" s="54"/>
    </row>
    <row r="58" spans="1:13" ht="18">
      <c r="A58" s="17"/>
      <c r="B58" s="18"/>
      <c r="C58" s="18"/>
      <c r="D58" s="18"/>
      <c r="E58" s="54"/>
      <c r="F58" s="54"/>
      <c r="G58" s="2"/>
      <c r="H58" s="20"/>
      <c r="I58" s="20"/>
      <c r="J58" s="54"/>
      <c r="K58" s="54"/>
      <c r="L58" s="54"/>
      <c r="M58" s="54"/>
    </row>
    <row r="59" spans="1:13" ht="18">
      <c r="A59" s="17"/>
      <c r="B59" s="18"/>
      <c r="C59" s="18"/>
      <c r="D59" s="18"/>
      <c r="E59" s="7"/>
      <c r="F59" s="18"/>
      <c r="G59" s="30"/>
      <c r="H59" s="9"/>
      <c r="I59" s="9"/>
      <c r="J59" s="40"/>
      <c r="K59" s="30"/>
      <c r="L59" s="30"/>
      <c r="M59" s="30"/>
    </row>
    <row r="60" spans="1:13" ht="18.75" thickBot="1">
      <c r="A60" s="11"/>
      <c r="B60" s="7"/>
      <c r="C60" s="7"/>
      <c r="D60" s="7"/>
      <c r="E60" s="13" t="s">
        <v>42</v>
      </c>
      <c r="F60" s="14" t="s">
        <v>43</v>
      </c>
      <c r="G60" s="14" t="s">
        <v>44</v>
      </c>
      <c r="H60" s="9"/>
      <c r="I60" s="9"/>
      <c r="J60" s="14" t="s">
        <v>43</v>
      </c>
      <c r="K60" s="14" t="s">
        <v>43</v>
      </c>
      <c r="L60" s="31"/>
      <c r="M60" s="31"/>
    </row>
    <row r="61" spans="1:13" ht="18">
      <c r="A61" s="11" t="s">
        <v>45</v>
      </c>
      <c r="B61" s="7"/>
      <c r="C61" s="7"/>
      <c r="D61" s="7"/>
      <c r="E61" s="31"/>
      <c r="F61" s="31"/>
      <c r="G61" s="31"/>
      <c r="H61" s="9"/>
      <c r="I61" s="9"/>
      <c r="J61" s="57"/>
      <c r="K61" s="57"/>
      <c r="L61" s="57"/>
      <c r="M61" s="57"/>
    </row>
    <row r="62" spans="1:13" ht="18">
      <c r="A62" s="11"/>
      <c r="B62" s="18" t="s">
        <v>46</v>
      </c>
      <c r="C62" s="7"/>
      <c r="D62" s="7"/>
      <c r="E62" s="32">
        <v>1325.6</v>
      </c>
      <c r="F62" s="6">
        <v>476001</v>
      </c>
      <c r="G62" s="8">
        <v>474675.4</v>
      </c>
      <c r="H62" s="33"/>
      <c r="I62" s="33"/>
      <c r="J62" s="3"/>
      <c r="K62" s="58" t="e">
        <f>INDEX($N$4:$BP$65,ROWS($C$4:$C62),(MATCH($K$4,$N$4:$BP$4,0)))</f>
        <v>#REF!</v>
      </c>
      <c r="L62" s="3"/>
      <c r="M62" s="57"/>
    </row>
    <row r="63" spans="1:13" ht="18">
      <c r="A63" s="11"/>
      <c r="B63" s="18" t="s">
        <v>47</v>
      </c>
      <c r="C63" s="7"/>
      <c r="D63" s="7"/>
      <c r="E63" s="34">
        <v>247052.84000000003</v>
      </c>
      <c r="F63" s="10">
        <v>202000</v>
      </c>
      <c r="G63" s="35">
        <v>-45052.840000000026</v>
      </c>
      <c r="H63" s="33"/>
      <c r="I63" s="9"/>
      <c r="J63" s="3"/>
      <c r="K63" s="59" t="e">
        <f>INDEX($N$4:$BP$65,ROWS($C$4:$C63),(MATCH($K$4,$N$4:$BP$4,0)))</f>
        <v>#REF!</v>
      </c>
      <c r="L63" s="3"/>
      <c r="M63" s="57"/>
    </row>
    <row r="64" spans="1:13" ht="18">
      <c r="A64" s="11"/>
      <c r="B64" s="18" t="s">
        <v>48</v>
      </c>
      <c r="C64" s="7"/>
      <c r="D64" s="7"/>
      <c r="E64" s="36">
        <v>2454304.4299999997</v>
      </c>
      <c r="F64" s="37">
        <v>3026807</v>
      </c>
      <c r="G64" s="38">
        <v>572502.5700000003</v>
      </c>
      <c r="H64" s="9"/>
      <c r="I64" s="9"/>
      <c r="J64" s="3"/>
      <c r="K64" s="60" t="e">
        <f>INDEX($N$4:$BP$65,ROWS($C$4:$C64),(MATCH($K$4,$N$4:$BP$4,0)))</f>
        <v>#REF!</v>
      </c>
      <c r="L64" s="3"/>
      <c r="M64" s="57"/>
    </row>
    <row r="65" spans="1:13" ht="18">
      <c r="A65" s="11"/>
      <c r="B65" s="18"/>
      <c r="C65" s="7"/>
      <c r="D65" s="7"/>
      <c r="E65" s="10"/>
      <c r="F65" s="10"/>
      <c r="G65" s="10"/>
      <c r="H65" s="33"/>
      <c r="I65" s="33"/>
      <c r="J65" s="3"/>
      <c r="K65" s="3"/>
      <c r="L65" s="3"/>
      <c r="M65" s="57"/>
    </row>
    <row r="66" spans="1:13" ht="18">
      <c r="E66" s="79"/>
      <c r="F66" s="79"/>
      <c r="G66" s="79"/>
      <c r="H66" s="79"/>
      <c r="I66" s="2"/>
    </row>
    <row r="67" spans="1:13">
      <c r="E67" s="62"/>
      <c r="F67" s="62"/>
      <c r="G67" s="62"/>
      <c r="H67" s="63"/>
      <c r="I67" s="63"/>
    </row>
    <row r="68" spans="1:13" ht="18">
      <c r="A68" s="64"/>
      <c r="B68" s="64"/>
      <c r="C68" s="64"/>
      <c r="D68" s="64"/>
      <c r="E68" s="79"/>
      <c r="F68" s="79"/>
      <c r="G68" s="79"/>
      <c r="H68" s="79"/>
      <c r="I68" s="2"/>
    </row>
  </sheetData>
  <mergeCells count="2">
    <mergeCell ref="E66:H66"/>
    <mergeCell ref="E68:H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9CBE-0426-462C-83E3-D658048D9194}">
  <dimension ref="A1:G60"/>
  <sheetViews>
    <sheetView topLeftCell="A33" workbookViewId="0">
      <selection activeCell="G44" sqref="G44"/>
    </sheetView>
  </sheetViews>
  <sheetFormatPr defaultRowHeight="18"/>
  <cols>
    <col min="1" max="1" width="2.7109375" style="2" customWidth="1"/>
    <col min="2" max="2" width="5.7109375" style="2" customWidth="1"/>
    <col min="3" max="3" width="40" style="2" customWidth="1"/>
    <col min="4" max="4" width="3" style="2" customWidth="1"/>
    <col min="5" max="7" width="13" style="3" customWidth="1"/>
  </cols>
  <sheetData>
    <row r="1" spans="1:7" ht="26.25">
      <c r="A1" s="1" t="s">
        <v>0</v>
      </c>
    </row>
    <row r="2" spans="1:7" ht="18.75" thickBot="1">
      <c r="A2" s="5" t="s">
        <v>1</v>
      </c>
    </row>
    <row r="3" spans="1:7" ht="15.75">
      <c r="A3" s="11"/>
      <c r="B3" s="7"/>
      <c r="C3" s="7"/>
      <c r="D3" s="7"/>
      <c r="E3" s="80" t="s">
        <v>50</v>
      </c>
      <c r="F3" s="80"/>
      <c r="G3" s="80"/>
    </row>
    <row r="4" spans="1:7" ht="15.75">
      <c r="A4" s="11"/>
      <c r="B4" s="7"/>
      <c r="C4" s="7"/>
      <c r="D4" s="7"/>
      <c r="E4" s="12"/>
      <c r="F4" s="12"/>
      <c r="G4" s="12"/>
    </row>
    <row r="5" spans="1:7" ht="16.5" thickBot="1">
      <c r="A5" s="7"/>
      <c r="B5" s="7"/>
      <c r="C5" s="7"/>
      <c r="D5" s="7"/>
      <c r="E5" s="13" t="s">
        <v>42</v>
      </c>
      <c r="F5" s="14" t="s">
        <v>43</v>
      </c>
      <c r="G5" s="14" t="s">
        <v>44</v>
      </c>
    </row>
    <row r="6" spans="1:7" ht="15.75">
      <c r="A6" s="7" t="s">
        <v>2</v>
      </c>
      <c r="B6" s="49"/>
      <c r="C6" s="7"/>
      <c r="D6" s="7"/>
      <c r="E6" s="19">
        <v>260246.88999999998</v>
      </c>
      <c r="F6" s="19">
        <v>273799.69440000004</v>
      </c>
      <c r="G6" s="19">
        <v>-13552.804400000052</v>
      </c>
    </row>
    <row r="7" spans="1:7" ht="15.75">
      <c r="A7" s="16"/>
      <c r="B7" s="50" t="s">
        <v>3</v>
      </c>
      <c r="C7" s="16"/>
      <c r="D7" s="16"/>
      <c r="E7" s="21">
        <v>379.33000000000004</v>
      </c>
      <c r="F7" s="21">
        <v>0</v>
      </c>
      <c r="G7" s="21">
        <v>379.33000000000004</v>
      </c>
    </row>
    <row r="8" spans="1:7" ht="15.75">
      <c r="A8" s="16"/>
      <c r="B8" s="50" t="s">
        <v>4</v>
      </c>
      <c r="C8" s="16"/>
      <c r="D8" s="16"/>
      <c r="E8" s="19">
        <v>260626.21999999997</v>
      </c>
      <c r="F8" s="19">
        <v>273799.69440000004</v>
      </c>
      <c r="G8" s="19">
        <v>-13173.474400000052</v>
      </c>
    </row>
    <row r="9" spans="1:7" ht="15.75">
      <c r="A9" s="7"/>
      <c r="B9" s="50" t="s">
        <v>5</v>
      </c>
      <c r="C9" s="16"/>
      <c r="D9" s="51"/>
      <c r="E9" s="19"/>
      <c r="F9" s="19"/>
      <c r="G9" s="19"/>
    </row>
    <row r="10" spans="1:7" ht="15.75">
      <c r="A10" s="7"/>
      <c r="B10" s="16"/>
      <c r="C10" s="16"/>
      <c r="D10" s="7"/>
      <c r="E10" s="19">
        <v>2357591.69</v>
      </c>
      <c r="F10" s="19">
        <v>2907372.8255999992</v>
      </c>
      <c r="G10" s="19">
        <v>-549781.13559999922</v>
      </c>
    </row>
    <row r="11" spans="1:7" ht="15.75">
      <c r="A11" s="17"/>
      <c r="B11" s="18" t="s">
        <v>6</v>
      </c>
      <c r="C11" s="18"/>
      <c r="D11" s="18"/>
      <c r="E11" s="21">
        <v>3406.1499999999996</v>
      </c>
      <c r="F11" s="21">
        <v>0</v>
      </c>
      <c r="G11" s="21">
        <v>3406.1499999999996</v>
      </c>
    </row>
    <row r="12" spans="1:7" ht="15.75">
      <c r="A12" s="18"/>
      <c r="B12" s="18" t="s">
        <v>7</v>
      </c>
      <c r="C12" s="18"/>
      <c r="D12" s="18"/>
      <c r="E12" s="19">
        <v>2360997.84</v>
      </c>
      <c r="F12" s="19">
        <v>2907372.8255999992</v>
      </c>
      <c r="G12" s="19">
        <v>-546374.9855999992</v>
      </c>
    </row>
    <row r="13" spans="1:7" ht="15.75">
      <c r="A13" s="18"/>
      <c r="B13" s="18" t="s">
        <v>8</v>
      </c>
      <c r="C13" s="18"/>
      <c r="D13" s="18"/>
      <c r="E13" s="19"/>
      <c r="F13" s="19"/>
      <c r="G13" s="19"/>
    </row>
    <row r="14" spans="1:7" ht="15.75">
      <c r="A14" s="18"/>
      <c r="B14" s="18"/>
      <c r="C14" s="18"/>
      <c r="D14" s="18"/>
      <c r="E14" s="23">
        <v>2621624.0599999996</v>
      </c>
      <c r="F14" s="23">
        <v>3181172.5199999991</v>
      </c>
      <c r="G14" s="23">
        <v>-559548.45999999926</v>
      </c>
    </row>
    <row r="15" spans="1:7" ht="15.75">
      <c r="A15" s="18" t="s">
        <v>9</v>
      </c>
      <c r="B15" s="18"/>
      <c r="C15" s="18"/>
      <c r="D15" s="18"/>
      <c r="E15" s="19"/>
      <c r="F15" s="19"/>
      <c r="G15" s="19"/>
    </row>
    <row r="16" spans="1:7" ht="15.75">
      <c r="A16" s="18"/>
      <c r="B16" s="18"/>
      <c r="C16" s="18"/>
      <c r="D16" s="18"/>
      <c r="E16" s="19"/>
      <c r="F16" s="19"/>
      <c r="G16" s="19"/>
    </row>
    <row r="17" spans="1:7" ht="15.75">
      <c r="A17" s="18" t="s">
        <v>10</v>
      </c>
      <c r="B17" s="18"/>
      <c r="C17" s="18"/>
      <c r="D17" s="18"/>
      <c r="E17"/>
      <c r="F17"/>
      <c r="G17"/>
    </row>
    <row r="18" spans="1:7" ht="15.75">
      <c r="A18" s="18"/>
      <c r="B18" s="18" t="s">
        <v>11</v>
      </c>
      <c r="C18" s="18"/>
      <c r="D18" s="18"/>
      <c r="E18"/>
      <c r="F18"/>
      <c r="G18"/>
    </row>
    <row r="19" spans="1:7" ht="15.75">
      <c r="A19" s="18"/>
      <c r="B19" s="18"/>
      <c r="C19" s="18" t="s">
        <v>12</v>
      </c>
      <c r="D19" s="18"/>
      <c r="E19" s="19">
        <v>975.97</v>
      </c>
      <c r="F19" s="19">
        <v>2290.6801000000005</v>
      </c>
      <c r="G19" s="19">
        <v>1314.7101000000005</v>
      </c>
    </row>
    <row r="20" spans="1:7" ht="15.75">
      <c r="A20" s="18"/>
      <c r="B20" s="18"/>
      <c r="C20" s="18" t="s">
        <v>13</v>
      </c>
      <c r="D20" s="17"/>
      <c r="E20" s="19">
        <v>24024.68</v>
      </c>
      <c r="F20" s="19">
        <v>9922.9203999999972</v>
      </c>
      <c r="G20" s="19">
        <v>-14101.759600000003</v>
      </c>
    </row>
    <row r="21" spans="1:7" ht="15.75">
      <c r="A21" s="18"/>
      <c r="B21" s="18"/>
      <c r="C21" s="18" t="s">
        <v>14</v>
      </c>
      <c r="D21" s="18"/>
      <c r="E21" s="19">
        <v>279340.58</v>
      </c>
      <c r="F21" s="19">
        <v>210423.59500000003</v>
      </c>
      <c r="G21" s="19">
        <v>-68916.984999999986</v>
      </c>
    </row>
    <row r="22" spans="1:7" ht="15.75">
      <c r="A22" s="18"/>
      <c r="B22" s="18"/>
      <c r="C22" s="18" t="s">
        <v>15</v>
      </c>
      <c r="D22" s="18"/>
      <c r="E22" s="19">
        <v>264977.31</v>
      </c>
      <c r="F22" s="19">
        <v>182174.52059999999</v>
      </c>
      <c r="G22" s="19">
        <v>-82802.789400000009</v>
      </c>
    </row>
    <row r="23" spans="1:7" ht="15.75">
      <c r="A23" s="18"/>
      <c r="B23" s="17"/>
      <c r="C23" s="18" t="s">
        <v>16</v>
      </c>
      <c r="D23" s="18"/>
      <c r="E23" s="19">
        <v>2144.31</v>
      </c>
      <c r="F23" s="19">
        <v>0</v>
      </c>
      <c r="G23" s="19">
        <v>-2144.31</v>
      </c>
    </row>
    <row r="24" spans="1:7" ht="15.75">
      <c r="A24" s="18"/>
      <c r="B24" s="18"/>
      <c r="C24" s="18" t="s">
        <v>17</v>
      </c>
      <c r="D24" s="18"/>
      <c r="E24" s="19">
        <v>1432479.68</v>
      </c>
      <c r="F24" s="19">
        <v>1432003.4025999999</v>
      </c>
      <c r="G24" s="19">
        <v>-476.27740000002086</v>
      </c>
    </row>
    <row r="25" spans="1:7" ht="15.75">
      <c r="A25" s="18"/>
      <c r="B25" s="18"/>
      <c r="C25" s="18" t="s">
        <v>18</v>
      </c>
      <c r="D25" s="18"/>
      <c r="E25" s="19">
        <v>179281.69999999998</v>
      </c>
      <c r="F25" s="19">
        <v>116121.1535</v>
      </c>
      <c r="G25" s="19">
        <v>-63160.546499999982</v>
      </c>
    </row>
    <row r="26" spans="1:7" ht="15.75">
      <c r="A26" s="18"/>
      <c r="B26" s="18"/>
      <c r="C26" s="18" t="s">
        <v>19</v>
      </c>
      <c r="D26" s="18"/>
      <c r="E26" s="19">
        <v>0</v>
      </c>
      <c r="F26" s="19">
        <v>0</v>
      </c>
      <c r="G26" s="19">
        <v>0</v>
      </c>
    </row>
    <row r="27" spans="1:7" ht="15.75">
      <c r="A27" s="18"/>
      <c r="B27" s="18"/>
      <c r="C27" s="18" t="s">
        <v>20</v>
      </c>
      <c r="D27" s="18"/>
      <c r="E27" s="21">
        <v>321127.09999999998</v>
      </c>
      <c r="F27" s="21">
        <v>436023.26560000004</v>
      </c>
      <c r="G27" s="21">
        <v>114896.16560000007</v>
      </c>
    </row>
    <row r="28" spans="1:7" ht="15.75">
      <c r="A28" s="18"/>
      <c r="B28" s="18"/>
      <c r="C28" s="18" t="s">
        <v>21</v>
      </c>
      <c r="D28" s="18"/>
      <c r="E28" s="19">
        <v>2504351.33</v>
      </c>
      <c r="F28" s="19">
        <v>2388959.5378</v>
      </c>
      <c r="G28" s="19">
        <v>-115391.79219999997</v>
      </c>
    </row>
    <row r="29" spans="1:7" ht="15.75">
      <c r="A29" s="18"/>
      <c r="B29" s="18"/>
      <c r="C29" s="18"/>
      <c r="D29" s="18"/>
      <c r="E29" s="19"/>
      <c r="F29" s="19"/>
      <c r="G29" s="19"/>
    </row>
    <row r="30" spans="1:7" ht="15.75">
      <c r="A30" s="18"/>
      <c r="B30" s="18" t="s">
        <v>22</v>
      </c>
      <c r="C30" s="18"/>
      <c r="D30" s="18"/>
      <c r="E30" s="19"/>
      <c r="F30" s="19"/>
      <c r="G30" s="19"/>
    </row>
    <row r="31" spans="1:7" ht="15.75">
      <c r="A31" s="18"/>
      <c r="B31" s="18"/>
      <c r="C31" s="18" t="s">
        <v>23</v>
      </c>
      <c r="D31" s="18"/>
      <c r="E31" s="19">
        <v>0</v>
      </c>
      <c r="F31" s="19">
        <v>8901.2397000000001</v>
      </c>
      <c r="G31" s="19">
        <v>8901.2397000000001</v>
      </c>
    </row>
    <row r="32" spans="1:7" ht="15.75">
      <c r="A32" s="18"/>
      <c r="B32" s="18"/>
      <c r="C32" s="18" t="s">
        <v>24</v>
      </c>
      <c r="D32" s="18"/>
      <c r="E32" s="19">
        <v>1121.0999999999999</v>
      </c>
      <c r="F32" s="19">
        <v>0</v>
      </c>
      <c r="G32" s="19">
        <v>-1121.0999999999999</v>
      </c>
    </row>
    <row r="33" spans="1:7" ht="15.75">
      <c r="A33" s="18"/>
      <c r="B33" s="18"/>
      <c r="C33" s="18" t="s">
        <v>25</v>
      </c>
      <c r="D33" s="18"/>
      <c r="E33" s="19">
        <v>15990.52</v>
      </c>
      <c r="F33" s="19">
        <v>4028.7595999999999</v>
      </c>
      <c r="G33" s="19">
        <v>-11961.760400000001</v>
      </c>
    </row>
    <row r="34" spans="1:7" ht="15.75">
      <c r="A34" s="18"/>
      <c r="B34" s="18"/>
      <c r="C34" s="18" t="s">
        <v>26</v>
      </c>
      <c r="D34" s="18"/>
      <c r="E34" s="19">
        <v>30395.45</v>
      </c>
      <c r="F34" s="19">
        <v>80122.12</v>
      </c>
      <c r="G34" s="19">
        <v>49726.67</v>
      </c>
    </row>
    <row r="35" spans="1:7" ht="15.75">
      <c r="A35" s="18"/>
      <c r="B35" s="17"/>
      <c r="C35" s="18" t="s">
        <v>27</v>
      </c>
      <c r="D35" s="18"/>
      <c r="E35" s="19">
        <v>5243.6900000000005</v>
      </c>
      <c r="F35" s="19">
        <v>0</v>
      </c>
      <c r="G35" s="19">
        <v>-5243.6900000000005</v>
      </c>
    </row>
    <row r="36" spans="1:7" ht="15.75">
      <c r="A36" s="18"/>
      <c r="B36" s="18"/>
      <c r="C36" s="18" t="s">
        <v>28</v>
      </c>
      <c r="D36" s="18"/>
      <c r="E36" s="21">
        <v>112261.84000000001</v>
      </c>
      <c r="F36" s="21">
        <v>89781.126499999984</v>
      </c>
      <c r="G36" s="21">
        <v>-22480.713500000027</v>
      </c>
    </row>
    <row r="37" spans="1:7" ht="15.75">
      <c r="A37" s="18"/>
      <c r="B37" s="18"/>
      <c r="C37" s="18" t="s">
        <v>29</v>
      </c>
      <c r="D37" s="18"/>
      <c r="E37" s="19">
        <v>165012.6</v>
      </c>
      <c r="F37" s="19">
        <v>182833.24579999998</v>
      </c>
      <c r="G37" s="19">
        <v>17820.645799999969</v>
      </c>
    </row>
    <row r="38" spans="1:7" ht="15.75">
      <c r="A38" s="18"/>
      <c r="B38" s="18"/>
      <c r="C38" s="18"/>
      <c r="D38" s="18"/>
      <c r="E38" s="19"/>
      <c r="F38" s="19"/>
      <c r="G38" s="19"/>
    </row>
    <row r="39" spans="1:7" ht="15.75">
      <c r="A39" s="18"/>
      <c r="B39" s="18"/>
      <c r="C39" s="18" t="s">
        <v>30</v>
      </c>
      <c r="D39" s="18"/>
      <c r="E39" s="27">
        <v>2669363.9300000002</v>
      </c>
      <c r="F39" s="27">
        <v>2571792.7836000002</v>
      </c>
      <c r="G39" s="27">
        <v>-97571.146399999969</v>
      </c>
    </row>
    <row r="40" spans="1:7" ht="15.75">
      <c r="A40" s="18"/>
      <c r="B40" s="18"/>
      <c r="C40" s="18"/>
      <c r="D40" s="18"/>
      <c r="E40" s="19"/>
      <c r="F40" s="19"/>
      <c r="G40" s="19"/>
    </row>
    <row r="41" spans="1:7" ht="15.75">
      <c r="A41" s="18"/>
      <c r="B41" s="18"/>
      <c r="C41" s="18" t="s">
        <v>31</v>
      </c>
      <c r="D41" s="18"/>
      <c r="E41" s="19">
        <v>478642.24</v>
      </c>
      <c r="F41" s="19">
        <v>339959</v>
      </c>
      <c r="G41" s="19">
        <v>-138683.24</v>
      </c>
    </row>
    <row r="42" spans="1:7" ht="15.75">
      <c r="A42" s="18"/>
      <c r="B42" s="18"/>
      <c r="C42" s="18"/>
      <c r="D42" s="18"/>
      <c r="E42" s="19"/>
      <c r="F42" s="19"/>
      <c r="G42" s="19"/>
    </row>
    <row r="43" spans="1:7" ht="15.75">
      <c r="A43" s="18" t="s">
        <v>32</v>
      </c>
      <c r="B43" s="18"/>
      <c r="C43" s="18"/>
      <c r="D43" s="18"/>
      <c r="E43" s="27">
        <v>3148006.17</v>
      </c>
      <c r="F43" s="27">
        <v>2911751.7836000002</v>
      </c>
      <c r="G43" s="27">
        <v>-236254.38639999973</v>
      </c>
    </row>
    <row r="44" spans="1:7" ht="15.75">
      <c r="A44" s="18"/>
      <c r="B44" s="18"/>
      <c r="C44" s="18"/>
      <c r="D44" s="17"/>
      <c r="E44" s="19"/>
      <c r="F44" s="19"/>
      <c r="G44" s="19"/>
    </row>
    <row r="45" spans="1:7" ht="15.75">
      <c r="A45" s="18" t="s">
        <v>33</v>
      </c>
      <c r="B45" s="18"/>
      <c r="C45" s="18"/>
      <c r="D45" s="18"/>
      <c r="E45" s="27">
        <v>-526382.11000000034</v>
      </c>
      <c r="F45" s="27">
        <v>269420.73639999889</v>
      </c>
      <c r="G45" s="27">
        <v>-795802.84639999922</v>
      </c>
    </row>
    <row r="46" spans="1:7" ht="15.75">
      <c r="A46" s="18"/>
      <c r="B46" s="18"/>
      <c r="C46" s="18"/>
      <c r="D46" s="18"/>
      <c r="E46" s="19"/>
      <c r="F46" s="19"/>
      <c r="G46" s="19"/>
    </row>
    <row r="47" spans="1:7" ht="15.75">
      <c r="A47" s="18"/>
      <c r="B47" s="18" t="s">
        <v>34</v>
      </c>
      <c r="C47" s="18"/>
      <c r="D47" s="18"/>
      <c r="E47" s="19">
        <v>187832.14</v>
      </c>
      <c r="F47" s="19">
        <v>191733.7671</v>
      </c>
      <c r="G47" s="19">
        <v>3901.6270999999833</v>
      </c>
    </row>
    <row r="48" spans="1:7" ht="15.75">
      <c r="A48" s="18"/>
      <c r="B48" s="18" t="s">
        <v>37</v>
      </c>
      <c r="C48" s="18"/>
      <c r="D48" s="18"/>
      <c r="E48" s="19">
        <v>0</v>
      </c>
      <c r="F48" s="19">
        <v>0</v>
      </c>
      <c r="G48" s="19">
        <v>0</v>
      </c>
    </row>
    <row r="49" spans="1:7" ht="15.75">
      <c r="A49" s="18"/>
      <c r="B49" s="18" t="s">
        <v>38</v>
      </c>
      <c r="C49" s="18"/>
      <c r="D49" s="18"/>
      <c r="E49" s="19">
        <v>407086.64999999997</v>
      </c>
      <c r="F49" s="19">
        <v>324559.44960000005</v>
      </c>
      <c r="G49" s="19">
        <v>-82527.200399999914</v>
      </c>
    </row>
    <row r="50" spans="1:7" ht="15.75">
      <c r="A50" s="18"/>
      <c r="B50" s="18" t="s">
        <v>39</v>
      </c>
      <c r="C50" s="18"/>
      <c r="D50" s="18"/>
      <c r="E50" s="19">
        <v>-36613.35</v>
      </c>
      <c r="F50" s="19">
        <v>-36613.35</v>
      </c>
      <c r="G50" s="19">
        <v>0</v>
      </c>
    </row>
    <row r="51" spans="1:7" ht="15.75">
      <c r="A51" s="18"/>
      <c r="B51" s="18" t="s">
        <v>40</v>
      </c>
      <c r="C51" s="18"/>
      <c r="D51" s="18"/>
      <c r="E51" s="19">
        <v>40333.93</v>
      </c>
      <c r="F51" s="19">
        <v>0</v>
      </c>
      <c r="G51" s="19">
        <v>-40333.93</v>
      </c>
    </row>
    <row r="52" spans="1:7" ht="15.75">
      <c r="A52" s="18"/>
      <c r="B52" s="18"/>
      <c r="C52" s="18"/>
      <c r="D52" s="18"/>
      <c r="E52" s="19"/>
      <c r="F52" s="19"/>
      <c r="G52" s="19"/>
    </row>
    <row r="53" spans="1:7" ht="15.75">
      <c r="A53" s="18" t="s">
        <v>41</v>
      </c>
      <c r="B53" s="18"/>
      <c r="C53" s="18"/>
      <c r="D53" s="18"/>
      <c r="E53" s="27">
        <v>-1125021.4800000004</v>
      </c>
      <c r="F53" s="27">
        <v>-210259.13030000118</v>
      </c>
      <c r="G53" s="27">
        <v>-914762.34969999921</v>
      </c>
    </row>
    <row r="54" spans="1:7">
      <c r="A54" s="18"/>
      <c r="B54" s="18"/>
      <c r="C54" s="18"/>
      <c r="D54" s="18"/>
      <c r="E54" s="54"/>
      <c r="F54" s="54"/>
      <c r="G54" s="2"/>
    </row>
    <row r="55" spans="1:7" ht="15.75">
      <c r="A55" s="18"/>
      <c r="B55" s="18"/>
      <c r="C55" s="18"/>
      <c r="D55" s="18"/>
      <c r="E55" s="7"/>
      <c r="F55" s="18"/>
      <c r="G55" s="30"/>
    </row>
    <row r="56" spans="1:7" ht="16.5" thickBot="1">
      <c r="A56" s="18"/>
      <c r="B56" s="18"/>
      <c r="C56" s="18"/>
      <c r="D56" s="18"/>
      <c r="E56" s="13" t="s">
        <v>42</v>
      </c>
      <c r="F56" s="14" t="s">
        <v>43</v>
      </c>
      <c r="G56" s="14" t="s">
        <v>44</v>
      </c>
    </row>
    <row r="57" spans="1:7" ht="15.75">
      <c r="A57" s="18" t="s">
        <v>45</v>
      </c>
      <c r="B57" s="18"/>
      <c r="C57" s="18"/>
      <c r="D57" s="18"/>
      <c r="E57" s="31"/>
      <c r="F57" s="31"/>
      <c r="G57" s="31"/>
    </row>
    <row r="58" spans="1:7" ht="15.75">
      <c r="A58" s="26"/>
      <c r="B58" s="28" t="s">
        <v>46</v>
      </c>
      <c r="C58" s="28"/>
      <c r="D58" s="18"/>
      <c r="E58" s="32">
        <v>17307.98</v>
      </c>
      <c r="F58" s="6">
        <v>12002</v>
      </c>
      <c r="G58" s="8">
        <v>-5305.98</v>
      </c>
    </row>
    <row r="59" spans="1:7" ht="15.75">
      <c r="A59" s="17"/>
      <c r="B59" s="18" t="s">
        <v>47</v>
      </c>
      <c r="C59" s="18"/>
      <c r="D59" s="18"/>
      <c r="E59" s="34">
        <v>336423.13</v>
      </c>
      <c r="F59" s="10">
        <v>298000</v>
      </c>
      <c r="G59" s="35">
        <v>-38423.130000000005</v>
      </c>
    </row>
    <row r="60" spans="1:7" ht="15.75">
      <c r="A60" s="17"/>
      <c r="B60" s="18" t="s">
        <v>48</v>
      </c>
      <c r="C60" s="18"/>
      <c r="D60" s="18"/>
      <c r="E60" s="36">
        <v>1673668.64</v>
      </c>
      <c r="F60" s="37">
        <v>204418</v>
      </c>
      <c r="G60" s="38">
        <v>-1469250.64</v>
      </c>
    </row>
  </sheetData>
  <mergeCells count="1"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89A9-26B6-4EA1-BE64-E5DB4DC1F3AC}">
  <dimension ref="A1:I63"/>
  <sheetViews>
    <sheetView topLeftCell="A56" workbookViewId="0">
      <selection activeCell="J58" sqref="J58"/>
    </sheetView>
  </sheetViews>
  <sheetFormatPr defaultRowHeight="21"/>
  <cols>
    <col min="1" max="1" width="2.85546875" style="2" customWidth="1"/>
    <col min="2" max="2" width="5.85546875" style="2" customWidth="1"/>
    <col min="3" max="3" width="40" style="2" customWidth="1"/>
    <col min="4" max="4" width="3" style="2" customWidth="1"/>
    <col min="5" max="7" width="13" style="3" customWidth="1"/>
    <col min="8" max="8" width="2" style="48" customWidth="1"/>
  </cols>
  <sheetData>
    <row r="1" spans="1:9" ht="26.25">
      <c r="A1" s="1" t="s">
        <v>0</v>
      </c>
      <c r="H1" s="4"/>
      <c r="I1" s="65"/>
    </row>
    <row r="2" spans="1:9">
      <c r="A2" s="5" t="s">
        <v>1</v>
      </c>
      <c r="H2" s="4"/>
      <c r="I2" s="65"/>
    </row>
    <row r="3" spans="1:9" ht="18">
      <c r="A3" s="66"/>
      <c r="B3" s="67"/>
      <c r="C3" s="67"/>
      <c r="D3" s="67"/>
      <c r="E3" s="67"/>
      <c r="F3" s="6"/>
      <c r="G3" s="6"/>
      <c r="H3" s="6"/>
      <c r="I3" s="68"/>
    </row>
    <row r="4" spans="1:9" ht="18.75" thickBot="1">
      <c r="B4" s="7"/>
      <c r="C4" s="7"/>
      <c r="E4" s="2"/>
      <c r="F4" s="2"/>
      <c r="G4" s="2"/>
      <c r="H4" s="10"/>
      <c r="I4" s="69"/>
    </row>
    <row r="5" spans="1:9" ht="18">
      <c r="A5" s="11"/>
      <c r="B5" s="7"/>
      <c r="C5" s="7"/>
      <c r="D5" s="7"/>
      <c r="E5" s="42"/>
      <c r="F5" s="42" t="s">
        <v>51</v>
      </c>
      <c r="G5" s="42"/>
      <c r="H5" s="43"/>
      <c r="I5" s="70"/>
    </row>
    <row r="6" spans="1:9" ht="18">
      <c r="A6" s="11"/>
      <c r="B6" s="7"/>
      <c r="C6" s="7"/>
      <c r="D6" s="7"/>
      <c r="E6" s="45"/>
      <c r="F6" s="45"/>
      <c r="G6" s="45"/>
      <c r="H6" s="43"/>
      <c r="I6" s="70"/>
    </row>
    <row r="7" spans="1:9" ht="18.75" thickBot="1">
      <c r="A7" s="7"/>
      <c r="B7" s="7"/>
      <c r="C7" s="7"/>
      <c r="D7" s="7"/>
      <c r="E7" s="13" t="s">
        <v>42</v>
      </c>
      <c r="F7" s="14" t="s">
        <v>43</v>
      </c>
      <c r="G7" s="14" t="s">
        <v>44</v>
      </c>
      <c r="H7" s="9"/>
      <c r="I7" s="70"/>
    </row>
    <row r="8" spans="1:9" ht="18">
      <c r="A8" s="7"/>
      <c r="B8" s="16"/>
      <c r="C8" s="16"/>
      <c r="D8" s="7"/>
      <c r="E8" s="44"/>
      <c r="F8" s="44"/>
      <c r="G8" s="2"/>
      <c r="H8" s="9"/>
      <c r="I8" s="71">
        <v>1</v>
      </c>
    </row>
    <row r="9" spans="1:9" ht="18">
      <c r="A9" s="17" t="s">
        <v>2</v>
      </c>
      <c r="B9" s="18"/>
      <c r="C9" s="18"/>
      <c r="D9" s="18"/>
      <c r="E9" s="52"/>
      <c r="F9" s="52"/>
      <c r="G9" s="2"/>
      <c r="H9" s="20"/>
      <c r="I9" s="72"/>
    </row>
    <row r="10" spans="1:9" ht="18">
      <c r="A10" s="18"/>
      <c r="B10" s="18" t="s">
        <v>3</v>
      </c>
      <c r="C10" s="18"/>
      <c r="D10" s="18"/>
      <c r="E10" s="19">
        <v>273216.77999999997</v>
      </c>
      <c r="F10" s="19">
        <v>312370.00337018381</v>
      </c>
      <c r="G10" s="19">
        <v>-39153.223370183841</v>
      </c>
      <c r="H10" s="20"/>
      <c r="I10" s="72"/>
    </row>
    <row r="11" spans="1:9" ht="18">
      <c r="A11" s="18"/>
      <c r="B11" s="18" t="s">
        <v>4</v>
      </c>
      <c r="C11" s="18"/>
      <c r="D11" s="18"/>
      <c r="E11" s="21">
        <v>310.64999999999998</v>
      </c>
      <c r="F11" s="21">
        <v>0</v>
      </c>
      <c r="G11" s="21">
        <v>310.64999999999998</v>
      </c>
      <c r="H11" s="20"/>
      <c r="I11" s="72"/>
    </row>
    <row r="12" spans="1:9" ht="18">
      <c r="A12" s="18"/>
      <c r="B12" s="18" t="s">
        <v>5</v>
      </c>
      <c r="C12" s="18"/>
      <c r="D12" s="18"/>
      <c r="E12" s="19">
        <v>273527.43</v>
      </c>
      <c r="F12" s="19">
        <v>312370.00337018381</v>
      </c>
      <c r="G12" s="19">
        <v>-38842.57337018384</v>
      </c>
      <c r="H12" s="20"/>
      <c r="I12" s="72"/>
    </row>
    <row r="13" spans="1:9" ht="18">
      <c r="A13" s="18"/>
      <c r="B13" s="18"/>
      <c r="C13" s="18"/>
      <c r="D13" s="18"/>
      <c r="E13" s="19"/>
      <c r="F13" s="19"/>
      <c r="G13" s="19"/>
      <c r="H13" s="20"/>
      <c r="I13" s="72"/>
    </row>
    <row r="14" spans="1:9" ht="18">
      <c r="A14" s="18"/>
      <c r="B14" s="18" t="s">
        <v>6</v>
      </c>
      <c r="C14" s="18"/>
      <c r="D14" s="18"/>
      <c r="E14" s="19">
        <v>2366701.29</v>
      </c>
      <c r="F14" s="19">
        <v>2703637.996629816</v>
      </c>
      <c r="G14" s="19">
        <v>-336936.70662981598</v>
      </c>
      <c r="H14" s="20"/>
      <c r="I14" s="72"/>
    </row>
    <row r="15" spans="1:9" ht="18">
      <c r="A15" s="18"/>
      <c r="B15" s="18" t="s">
        <v>7</v>
      </c>
      <c r="C15" s="18"/>
      <c r="D15" s="18"/>
      <c r="E15" s="21">
        <v>1587.8899999999996</v>
      </c>
      <c r="F15" s="21">
        <v>0</v>
      </c>
      <c r="G15" s="21">
        <v>1587.8899999999996</v>
      </c>
      <c r="H15" s="20"/>
      <c r="I15" s="72"/>
    </row>
    <row r="16" spans="1:9" ht="18">
      <c r="A16" s="18"/>
      <c r="B16" s="18" t="s">
        <v>8</v>
      </c>
      <c r="C16" s="18"/>
      <c r="D16" s="18"/>
      <c r="E16" s="19">
        <v>2368289.1800000002</v>
      </c>
      <c r="F16" s="19">
        <v>2703637.996629816</v>
      </c>
      <c r="G16" s="19">
        <v>-335348.81662981596</v>
      </c>
      <c r="H16" s="20"/>
      <c r="I16" s="72"/>
    </row>
    <row r="17" spans="1:9" ht="18">
      <c r="A17" s="18"/>
      <c r="B17" s="18"/>
      <c r="C17" s="18"/>
      <c r="D17" s="18"/>
      <c r="E17" s="19"/>
      <c r="F17" s="19"/>
      <c r="G17" s="19"/>
      <c r="H17" s="20"/>
      <c r="I17" s="72"/>
    </row>
    <row r="18" spans="1:9" ht="18">
      <c r="A18" s="22" t="s">
        <v>9</v>
      </c>
      <c r="B18" s="22"/>
      <c r="C18" s="22"/>
      <c r="D18" s="17"/>
      <c r="E18" s="23">
        <v>2641816.6100000003</v>
      </c>
      <c r="F18" s="23">
        <v>3016008</v>
      </c>
      <c r="G18" s="23">
        <v>-374191.38999999978</v>
      </c>
      <c r="H18" s="20"/>
      <c r="I18" s="72"/>
    </row>
    <row r="19" spans="1:9" ht="18">
      <c r="A19" s="18"/>
      <c r="B19" s="18"/>
      <c r="C19" s="18"/>
      <c r="D19" s="18"/>
      <c r="E19" s="19"/>
      <c r="F19" s="19"/>
      <c r="G19" s="19"/>
      <c r="H19" s="20"/>
      <c r="I19" s="72"/>
    </row>
    <row r="20" spans="1:9" ht="18">
      <c r="A20" s="17" t="s">
        <v>10</v>
      </c>
      <c r="B20" s="18"/>
      <c r="C20" s="18"/>
      <c r="D20" s="18"/>
      <c r="E20" s="19"/>
      <c r="F20" s="19"/>
      <c r="G20" s="19"/>
      <c r="H20" s="20"/>
      <c r="I20" s="72"/>
    </row>
    <row r="21" spans="1:9" ht="18">
      <c r="A21" s="18"/>
      <c r="B21" s="17" t="s">
        <v>11</v>
      </c>
      <c r="C21" s="18"/>
      <c r="D21" s="18"/>
      <c r="E21" s="19"/>
      <c r="F21" s="19"/>
      <c r="G21" s="19"/>
      <c r="H21" s="20"/>
      <c r="I21" s="73"/>
    </row>
    <row r="22" spans="1:9" ht="18">
      <c r="A22" s="18"/>
      <c r="B22" s="18"/>
      <c r="C22" s="18" t="s">
        <v>12</v>
      </c>
      <c r="D22" s="18"/>
      <c r="E22" s="19">
        <v>0</v>
      </c>
      <c r="F22" s="19">
        <v>16136.924999999997</v>
      </c>
      <c r="G22" s="19">
        <v>16136.924999999997</v>
      </c>
      <c r="H22" s="20"/>
      <c r="I22" s="72"/>
    </row>
    <row r="23" spans="1:9" ht="18">
      <c r="A23" s="18"/>
      <c r="B23" s="18"/>
      <c r="C23" s="18" t="s">
        <v>13</v>
      </c>
      <c r="D23" s="18"/>
      <c r="E23" s="19">
        <v>20247.219999999998</v>
      </c>
      <c r="F23" s="19">
        <v>11429.355000000003</v>
      </c>
      <c r="G23" s="19">
        <v>-8817.8649999999943</v>
      </c>
      <c r="H23" s="20"/>
      <c r="I23" s="72"/>
    </row>
    <row r="24" spans="1:9" ht="18">
      <c r="A24" s="18"/>
      <c r="B24" s="18"/>
      <c r="C24" s="18" t="s">
        <v>14</v>
      </c>
      <c r="D24" s="18"/>
      <c r="E24" s="19">
        <v>310459.15000000002</v>
      </c>
      <c r="F24" s="19">
        <v>197530.97750000004</v>
      </c>
      <c r="G24" s="19">
        <v>-112928.17249999999</v>
      </c>
      <c r="H24" s="20"/>
      <c r="I24" s="72"/>
    </row>
    <row r="25" spans="1:9" ht="18">
      <c r="A25" s="18"/>
      <c r="B25" s="18"/>
      <c r="C25" s="18" t="s">
        <v>15</v>
      </c>
      <c r="D25" s="18"/>
      <c r="E25" s="19">
        <v>187874.00000000003</v>
      </c>
      <c r="F25" s="19">
        <v>160080.9375</v>
      </c>
      <c r="G25" s="19">
        <v>-27793.062500000029</v>
      </c>
      <c r="H25" s="20"/>
      <c r="I25" s="72"/>
    </row>
    <row r="26" spans="1:9" ht="18">
      <c r="A26" s="18"/>
      <c r="B26" s="18"/>
      <c r="C26" s="18" t="s">
        <v>16</v>
      </c>
      <c r="D26" s="18"/>
      <c r="E26" s="19">
        <v>0</v>
      </c>
      <c r="F26" s="19">
        <v>0</v>
      </c>
      <c r="G26" s="19">
        <v>0</v>
      </c>
      <c r="H26" s="20"/>
      <c r="I26" s="72"/>
    </row>
    <row r="27" spans="1:9" ht="18">
      <c r="A27" s="18"/>
      <c r="B27" s="18"/>
      <c r="C27" s="18" t="s">
        <v>17</v>
      </c>
      <c r="D27" s="18"/>
      <c r="E27" s="19">
        <v>1295082.0899999999</v>
      </c>
      <c r="F27" s="19">
        <v>1436280.6875</v>
      </c>
      <c r="G27" s="19">
        <v>141198.59750000015</v>
      </c>
      <c r="H27" s="20"/>
      <c r="I27" s="72"/>
    </row>
    <row r="28" spans="1:9" ht="18">
      <c r="A28" s="18"/>
      <c r="B28" s="18"/>
      <c r="C28" s="18" t="s">
        <v>18</v>
      </c>
      <c r="D28" s="18"/>
      <c r="E28" s="19">
        <v>153400.92000000001</v>
      </c>
      <c r="F28" s="19">
        <v>116167.18500000004</v>
      </c>
      <c r="G28" s="19">
        <v>-37233.734999999971</v>
      </c>
      <c r="H28" s="20"/>
      <c r="I28" s="72"/>
    </row>
    <row r="29" spans="1:9" ht="18">
      <c r="A29" s="18"/>
      <c r="B29" s="18"/>
      <c r="C29" s="18" t="s">
        <v>19</v>
      </c>
      <c r="D29" s="18"/>
      <c r="E29" s="19">
        <v>0</v>
      </c>
      <c r="F29" s="19">
        <v>0</v>
      </c>
      <c r="G29" s="19">
        <v>0</v>
      </c>
      <c r="H29" s="20"/>
      <c r="I29" s="72"/>
    </row>
    <row r="30" spans="1:9" ht="18">
      <c r="A30" s="18"/>
      <c r="B30" s="18"/>
      <c r="C30" s="24" t="s">
        <v>20</v>
      </c>
      <c r="D30" s="18"/>
      <c r="E30" s="21">
        <v>445019.94</v>
      </c>
      <c r="F30" s="21">
        <v>408414.36746666656</v>
      </c>
      <c r="G30" s="21">
        <v>-36605.572533333441</v>
      </c>
      <c r="H30" s="20"/>
      <c r="I30" s="73"/>
    </row>
    <row r="31" spans="1:9" ht="18">
      <c r="A31" s="18"/>
      <c r="B31" s="18"/>
      <c r="C31" s="18" t="s">
        <v>21</v>
      </c>
      <c r="D31" s="18"/>
      <c r="E31" s="19">
        <v>2412083.3199999998</v>
      </c>
      <c r="F31" s="19">
        <v>2346040.4349666666</v>
      </c>
      <c r="G31" s="19">
        <v>-66042.885033333281</v>
      </c>
      <c r="H31" s="25"/>
      <c r="I31" s="73"/>
    </row>
    <row r="32" spans="1:9" ht="18">
      <c r="A32" s="18"/>
      <c r="B32" s="18"/>
      <c r="C32" s="18"/>
      <c r="D32" s="18"/>
      <c r="E32" s="19"/>
      <c r="F32" s="19"/>
      <c r="G32" s="19"/>
      <c r="H32" s="20"/>
      <c r="I32" s="72"/>
    </row>
    <row r="33" spans="1:9" ht="18">
      <c r="A33" s="18"/>
      <c r="B33" s="17" t="s">
        <v>22</v>
      </c>
      <c r="C33" s="18"/>
      <c r="D33" s="18"/>
      <c r="E33" s="19"/>
      <c r="F33" s="19"/>
      <c r="G33" s="19"/>
      <c r="H33" s="20"/>
      <c r="I33" s="73"/>
    </row>
    <row r="34" spans="1:9" ht="18">
      <c r="A34" s="18"/>
      <c r="B34" s="18"/>
      <c r="C34" s="18" t="s">
        <v>23</v>
      </c>
      <c r="D34" s="18"/>
      <c r="E34" s="19">
        <v>0</v>
      </c>
      <c r="F34" s="19">
        <v>0</v>
      </c>
      <c r="G34" s="19">
        <v>0</v>
      </c>
      <c r="H34" s="20"/>
      <c r="I34" s="72"/>
    </row>
    <row r="35" spans="1:9" ht="18">
      <c r="A35" s="18"/>
      <c r="B35" s="18"/>
      <c r="C35" s="18" t="s">
        <v>24</v>
      </c>
      <c r="D35" s="18"/>
      <c r="E35" s="19">
        <v>2039.7</v>
      </c>
      <c r="F35" s="19">
        <v>0</v>
      </c>
      <c r="G35" s="19">
        <v>-2039.7</v>
      </c>
      <c r="H35" s="20"/>
      <c r="I35" s="72"/>
    </row>
    <row r="36" spans="1:9" ht="18">
      <c r="A36" s="18"/>
      <c r="B36" s="18"/>
      <c r="C36" s="18" t="s">
        <v>25</v>
      </c>
      <c r="D36" s="18"/>
      <c r="E36" s="19">
        <v>6253.83</v>
      </c>
      <c r="F36" s="19">
        <v>3200</v>
      </c>
      <c r="G36" s="19">
        <v>-3053.83</v>
      </c>
      <c r="H36" s="20"/>
      <c r="I36" s="72"/>
    </row>
    <row r="37" spans="1:9" ht="18">
      <c r="A37" s="18"/>
      <c r="B37" s="18"/>
      <c r="C37" s="18" t="s">
        <v>26</v>
      </c>
      <c r="D37" s="18"/>
      <c r="E37" s="19">
        <v>19338.57</v>
      </c>
      <c r="F37" s="19">
        <v>119351.71999999999</v>
      </c>
      <c r="G37" s="19">
        <v>100013.15</v>
      </c>
      <c r="H37" s="20"/>
      <c r="I37" s="72"/>
    </row>
    <row r="38" spans="1:9" ht="18">
      <c r="A38" s="18"/>
      <c r="B38" s="18"/>
      <c r="C38" s="18" t="s">
        <v>27</v>
      </c>
      <c r="D38" s="18"/>
      <c r="E38" s="19">
        <v>5327.0000000000009</v>
      </c>
      <c r="F38" s="19">
        <v>0</v>
      </c>
      <c r="G38" s="19">
        <v>-5327.0000000000009</v>
      </c>
      <c r="H38" s="20"/>
      <c r="I38" s="72"/>
    </row>
    <row r="39" spans="1:9" ht="18">
      <c r="A39" s="18"/>
      <c r="B39" s="18"/>
      <c r="C39" s="24" t="s">
        <v>28</v>
      </c>
      <c r="D39" s="18"/>
      <c r="E39" s="21">
        <v>64434.45</v>
      </c>
      <c r="F39" s="21">
        <v>103872.53166666669</v>
      </c>
      <c r="G39" s="21">
        <v>39438.081666666694</v>
      </c>
      <c r="H39" s="20"/>
      <c r="I39" s="72"/>
    </row>
    <row r="40" spans="1:9" ht="18">
      <c r="A40" s="18"/>
      <c r="B40" s="18"/>
      <c r="C40" s="18" t="s">
        <v>29</v>
      </c>
      <c r="D40" s="18"/>
      <c r="E40" s="19">
        <v>97393.549999999988</v>
      </c>
      <c r="F40" s="19">
        <v>226424.25166666668</v>
      </c>
      <c r="G40" s="19">
        <v>129030.70166666669</v>
      </c>
      <c r="H40" s="25"/>
      <c r="I40" s="72"/>
    </row>
    <row r="41" spans="1:9" ht="18">
      <c r="A41" s="18"/>
      <c r="B41" s="18"/>
      <c r="C41" s="18"/>
      <c r="D41" s="18"/>
      <c r="E41" s="19"/>
      <c r="F41" s="19"/>
      <c r="G41" s="19"/>
      <c r="H41" s="25"/>
      <c r="I41" s="72"/>
    </row>
    <row r="42" spans="1:9" ht="18">
      <c r="A42" s="17"/>
      <c r="B42" s="17"/>
      <c r="C42" s="26" t="s">
        <v>30</v>
      </c>
      <c r="D42" s="17"/>
      <c r="E42" s="27">
        <v>2509476.8699999996</v>
      </c>
      <c r="F42" s="27">
        <v>2572464.6866333331</v>
      </c>
      <c r="G42" s="27">
        <v>62987.816633333452</v>
      </c>
      <c r="H42" s="20"/>
      <c r="I42" s="72"/>
    </row>
    <row r="43" spans="1:9" ht="18">
      <c r="A43" s="18"/>
      <c r="B43" s="18"/>
      <c r="C43" s="18"/>
      <c r="D43" s="18"/>
      <c r="E43" s="19"/>
      <c r="F43" s="19"/>
      <c r="G43" s="19"/>
      <c r="H43" s="25"/>
      <c r="I43" s="72"/>
    </row>
    <row r="44" spans="1:9" ht="18">
      <c r="A44" s="18"/>
      <c r="B44" s="18"/>
      <c r="C44" s="18" t="s">
        <v>31</v>
      </c>
      <c r="D44" s="18"/>
      <c r="E44" s="19">
        <v>468221.63</v>
      </c>
      <c r="F44" s="19">
        <v>338464.15727369412</v>
      </c>
      <c r="G44" s="19">
        <v>-129757.47272630589</v>
      </c>
      <c r="H44" s="20"/>
      <c r="I44" s="72"/>
    </row>
    <row r="45" spans="1:9" ht="18">
      <c r="A45" s="18"/>
      <c r="B45" s="18"/>
      <c r="C45" s="18"/>
      <c r="D45" s="18"/>
      <c r="E45" s="19"/>
      <c r="F45" s="19"/>
      <c r="G45" s="19"/>
      <c r="H45" s="20"/>
      <c r="I45" s="72"/>
    </row>
    <row r="46" spans="1:9" ht="18">
      <c r="A46" s="26" t="s">
        <v>32</v>
      </c>
      <c r="B46" s="28"/>
      <c r="C46" s="28"/>
      <c r="D46" s="18"/>
      <c r="E46" s="27">
        <v>2977698.4999999995</v>
      </c>
      <c r="F46" s="27">
        <v>2910928.843907027</v>
      </c>
      <c r="G46" s="27">
        <v>-66769.656092972495</v>
      </c>
      <c r="H46" s="20"/>
      <c r="I46" s="72"/>
    </row>
    <row r="47" spans="1:9" ht="18">
      <c r="A47" s="18"/>
      <c r="B47" s="18"/>
      <c r="C47" s="18"/>
      <c r="D47" s="18"/>
      <c r="E47" s="19"/>
      <c r="F47" s="19"/>
      <c r="G47" s="19"/>
      <c r="H47" s="20"/>
      <c r="I47" s="70"/>
    </row>
    <row r="48" spans="1:9" ht="18">
      <c r="A48" s="26" t="s">
        <v>33</v>
      </c>
      <c r="B48" s="28"/>
      <c r="C48" s="28"/>
      <c r="D48" s="18"/>
      <c r="E48" s="27">
        <v>-335881.8899999992</v>
      </c>
      <c r="F48" s="27">
        <v>105079.15609297296</v>
      </c>
      <c r="G48" s="27">
        <v>-440961.04609297216</v>
      </c>
      <c r="H48" s="20"/>
      <c r="I48" s="70"/>
    </row>
    <row r="49" spans="1:9" ht="18">
      <c r="A49" s="18"/>
      <c r="B49" s="18"/>
      <c r="C49" s="18"/>
      <c r="D49" s="18"/>
      <c r="E49" s="19"/>
      <c r="F49" s="19"/>
      <c r="G49" s="19"/>
      <c r="H49" s="20"/>
      <c r="I49" s="70"/>
    </row>
    <row r="50" spans="1:9" ht="18">
      <c r="A50" s="18"/>
      <c r="B50" s="18" t="s">
        <v>34</v>
      </c>
      <c r="C50" s="18"/>
      <c r="D50" s="18"/>
      <c r="E50" s="19">
        <v>0</v>
      </c>
      <c r="F50" s="19">
        <v>111514.61195902684</v>
      </c>
      <c r="G50" s="19">
        <v>111514.61195902684</v>
      </c>
      <c r="H50" s="20"/>
      <c r="I50" s="74"/>
    </row>
    <row r="51" spans="1:9" ht="18">
      <c r="A51" s="18"/>
      <c r="B51" s="18" t="s">
        <v>38</v>
      </c>
      <c r="C51" s="18"/>
      <c r="D51" s="18"/>
      <c r="E51" s="19">
        <v>225655.47</v>
      </c>
      <c r="F51" s="19">
        <v>335440.53000000003</v>
      </c>
      <c r="G51" s="19">
        <v>109785.06000000003</v>
      </c>
      <c r="H51" s="20"/>
      <c r="I51" s="70"/>
    </row>
    <row r="52" spans="1:9" ht="18">
      <c r="A52" s="18"/>
      <c r="B52" s="18" t="s">
        <v>39</v>
      </c>
      <c r="C52" s="18"/>
      <c r="D52" s="18"/>
      <c r="E52" s="19">
        <v>-36562.529999999992</v>
      </c>
      <c r="F52" s="19">
        <v>-36562.529999999992</v>
      </c>
      <c r="G52" s="19">
        <v>0</v>
      </c>
      <c r="H52" s="20"/>
      <c r="I52" s="70"/>
    </row>
    <row r="53" spans="1:9" ht="18">
      <c r="A53" s="18"/>
      <c r="B53" s="18" t="s">
        <v>40</v>
      </c>
      <c r="C53" s="18"/>
      <c r="D53" s="18"/>
      <c r="E53" s="19">
        <v>0</v>
      </c>
      <c r="F53" s="19">
        <v>0</v>
      </c>
      <c r="G53" s="19">
        <v>0</v>
      </c>
      <c r="H53" s="20"/>
      <c r="I53" s="74"/>
    </row>
    <row r="54" spans="1:9" ht="18">
      <c r="A54" s="18"/>
      <c r="B54" s="18"/>
      <c r="C54" s="18"/>
      <c r="D54" s="18"/>
      <c r="E54" s="19"/>
      <c r="F54" s="19"/>
      <c r="G54" s="19"/>
      <c r="H54" s="20"/>
      <c r="I54" s="72"/>
    </row>
    <row r="55" spans="1:9" ht="18">
      <c r="A55" s="26" t="s">
        <v>41</v>
      </c>
      <c r="B55" s="28"/>
      <c r="C55" s="28"/>
      <c r="D55" s="18"/>
      <c r="E55" s="27">
        <v>-524974.82999999914</v>
      </c>
      <c r="F55" s="27">
        <v>-305313.45586605393</v>
      </c>
      <c r="G55" s="27">
        <v>-219661.37413394521</v>
      </c>
      <c r="H55" s="20"/>
      <c r="I55" s="72"/>
    </row>
    <row r="56" spans="1:9" ht="18">
      <c r="A56" s="17"/>
      <c r="B56" s="18"/>
      <c r="C56" s="18"/>
      <c r="D56" s="18"/>
      <c r="E56" s="54"/>
      <c r="F56" s="54"/>
      <c r="G56" s="2"/>
      <c r="H56" s="20"/>
      <c r="I56" s="72"/>
    </row>
    <row r="57" spans="1:9" ht="18">
      <c r="A57" s="17"/>
      <c r="B57" s="18"/>
      <c r="C57" s="18"/>
      <c r="D57" s="18"/>
      <c r="E57" s="7"/>
      <c r="F57" s="18"/>
      <c r="G57" s="30"/>
      <c r="H57" s="9"/>
      <c r="I57" s="72"/>
    </row>
    <row r="58" spans="1:9" ht="18.75" thickBot="1">
      <c r="A58" s="11"/>
      <c r="B58" s="7"/>
      <c r="C58" s="7"/>
      <c r="D58" s="7"/>
      <c r="E58" s="13" t="s">
        <v>42</v>
      </c>
      <c r="F58" s="14" t="s">
        <v>43</v>
      </c>
      <c r="G58" s="14" t="s">
        <v>44</v>
      </c>
      <c r="H58" s="9"/>
      <c r="I58" s="61"/>
    </row>
    <row r="59" spans="1:9" ht="18">
      <c r="A59" s="11" t="s">
        <v>45</v>
      </c>
      <c r="B59" s="7"/>
      <c r="C59" s="7"/>
      <c r="D59" s="7"/>
      <c r="E59" s="31"/>
      <c r="F59" s="31"/>
      <c r="G59" s="31"/>
      <c r="H59" s="9"/>
      <c r="I59" s="75"/>
    </row>
    <row r="60" spans="1:9" ht="18">
      <c r="A60" s="11"/>
      <c r="B60" s="18" t="s">
        <v>46</v>
      </c>
      <c r="C60" s="7"/>
      <c r="D60" s="7"/>
      <c r="E60" s="32">
        <v>4120</v>
      </c>
      <c r="F60" s="6">
        <v>0</v>
      </c>
      <c r="G60" s="8">
        <v>-4120</v>
      </c>
      <c r="H60" s="33"/>
      <c r="I60" s="75"/>
    </row>
    <row r="61" spans="1:9" ht="18">
      <c r="A61" s="11"/>
      <c r="B61" s="18" t="s">
        <v>47</v>
      </c>
      <c r="C61" s="7"/>
      <c r="D61" s="7"/>
      <c r="E61" s="34">
        <v>481989.73</v>
      </c>
      <c r="F61" s="10">
        <v>87000</v>
      </c>
      <c r="G61" s="35">
        <v>-394989.73</v>
      </c>
      <c r="H61" s="33"/>
      <c r="I61" s="76"/>
    </row>
    <row r="62" spans="1:9" ht="18">
      <c r="A62" s="11"/>
      <c r="B62" s="18" t="s">
        <v>48</v>
      </c>
      <c r="C62" s="7"/>
      <c r="D62" s="7"/>
      <c r="E62" s="36">
        <v>1473721.67</v>
      </c>
      <c r="F62" s="37">
        <v>1732175.72</v>
      </c>
      <c r="G62" s="38">
        <v>258454.05000000005</v>
      </c>
      <c r="H62" s="9"/>
      <c r="I62" s="77"/>
    </row>
    <row r="63" spans="1:9" ht="18">
      <c r="A63" s="11"/>
      <c r="B63" s="18"/>
      <c r="C63" s="7"/>
      <c r="D63" s="7"/>
      <c r="E63" s="10"/>
      <c r="F63" s="10"/>
      <c r="G63" s="10"/>
      <c r="H63" s="33"/>
      <c r="I63" s="7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4EPV5CSZ2ZPH-2104175878-283953</_dlc_DocId>
    <_dlc_DocIdUrl xmlns="219c5758-d311-4f49-8eb7-a0c37216249c">
      <Url>https://cswrgroup.sharepoint.com/_layouts/15/DocIdRedir.aspx?ID=4EPV5CSZ2ZPH-2104175878-283953</Url>
      <Description>4EPV5CSZ2ZPH-2104175878-283953</Description>
    </_dlc_DocIdUrl>
  </documentManagement>
</p:properties>
</file>

<file path=customXml/itemProps1.xml><?xml version="1.0" encoding="utf-8"?>
<ds:datastoreItem xmlns:ds="http://schemas.openxmlformats.org/officeDocument/2006/customXml" ds:itemID="{AD9B6B1A-70D8-41EE-A904-598C74903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EFE84-82E7-410F-A37C-62572443786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FA0E2B-6FD1-439F-AEDF-9FB4273B9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E2900D-9942-4897-96DD-CB17919C36A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2026-03-06T05:26:58Z</dcterms:created>
  <dcterms:modified xsi:type="dcterms:W3CDTF">2026-03-06T23:09:12Z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f8ea5276-a398-4ea6-84c2-d35c77633567</vt:lpwstr>
  </property>
  <property fmtid="{D5CDD505-2E9C-101B-9397-08002B2CF9AE}" pid="4" name="MediaServiceImageTags">
    <vt:lpwstr/>
  </property>
</Properties>
</file>